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_Details" sheetId="1" r:id="rId4"/>
    <sheet state="visible" name="1sem" sheetId="2" r:id="rId5"/>
    <sheet state="visible" name="2sem" sheetId="3" r:id="rId6"/>
    <sheet state="visible" name="3sem" sheetId="4" r:id="rId7"/>
    <sheet state="visible" name="4sem" sheetId="5" r:id="rId8"/>
    <sheet state="visible" name="5sem" sheetId="6" r:id="rId9"/>
    <sheet state="visible" name="CGPA" sheetId="7" r:id="rId10"/>
    <sheet state="visible" name="Subjects" sheetId="8" r:id="rId11"/>
    <sheet state="visible" name="Toppers_List" sheetId="9" r:id="rId12"/>
    <sheet state="visible" name="Year_Toppers" sheetId="10" r:id="rId13"/>
    <sheet state="visible" name="Backlogs" sheetId="11" r:id="rId14"/>
  </sheets>
  <definedNames/>
  <calcPr/>
</workbook>
</file>

<file path=xl/sharedStrings.xml><?xml version="1.0" encoding="utf-8"?>
<sst xmlns="http://schemas.openxmlformats.org/spreadsheetml/2006/main" count="8222" uniqueCount="867">
  <si>
    <t>Roll Number</t>
  </si>
  <si>
    <t>USN</t>
  </si>
  <si>
    <t>Name</t>
  </si>
  <si>
    <t>Date of Registration</t>
  </si>
  <si>
    <t>Branch</t>
  </si>
  <si>
    <t>SSLC Marks</t>
  </si>
  <si>
    <t>PUC Marks  (PCM)</t>
  </si>
  <si>
    <t>Admission Quota</t>
  </si>
  <si>
    <t>CET Rank</t>
  </si>
  <si>
    <t>Category</t>
  </si>
  <si>
    <t>Date of Birth</t>
  </si>
  <si>
    <t>Gender</t>
  </si>
  <si>
    <t>Blood Group</t>
  </si>
  <si>
    <t>Adhar Number</t>
  </si>
  <si>
    <t>Parent's Name</t>
  </si>
  <si>
    <t>Parent's Mobile Number</t>
  </si>
  <si>
    <t>Student's Mobile Number</t>
  </si>
  <si>
    <t>Email ID</t>
  </si>
  <si>
    <t>College Mail ID</t>
  </si>
  <si>
    <t>Occupancy</t>
  </si>
  <si>
    <t>Address</t>
  </si>
  <si>
    <t>4SU21AD001</t>
  </si>
  <si>
    <t>A CHATHRAPATHI</t>
  </si>
  <si>
    <t>22-09-2021</t>
  </si>
  <si>
    <t>AI</t>
  </si>
  <si>
    <t>Management</t>
  </si>
  <si>
    <t>1,16,810</t>
  </si>
  <si>
    <t>II A</t>
  </si>
  <si>
    <t>13-09-2003</t>
  </si>
  <si>
    <t>Male</t>
  </si>
  <si>
    <t>O+</t>
  </si>
  <si>
    <t>4890 9238 8651</t>
  </si>
  <si>
    <t>Ashwathappa</t>
  </si>
  <si>
    <t>chatrapathia9@gmail.com</t>
  </si>
  <si>
    <t>4su21ad001@sdmit.in</t>
  </si>
  <si>
    <t>PG</t>
  </si>
  <si>
    <t xml:space="preserve">S/o Ashwathappa, 
2, Kurbur Beedi D Palya , 
Post Darinayakanapalya- 561206 
Gowribidnur, Chikkaballapur
</t>
  </si>
  <si>
    <t>4SU21AD002</t>
  </si>
  <si>
    <t>A S SAMARTHARAMA</t>
  </si>
  <si>
    <t>KEA</t>
  </si>
  <si>
    <t>GM</t>
  </si>
  <si>
    <t>22-04-2003</t>
  </si>
  <si>
    <t>A+</t>
  </si>
  <si>
    <t>6507 8292 3154</t>
  </si>
  <si>
    <t>R S Anantha Krishna Bhatta</t>
  </si>
  <si>
    <t>samartharama7@gmail.com</t>
  </si>
  <si>
    <t>4su21ad002@sdmit.in</t>
  </si>
  <si>
    <t>SDMIT Boys Hostel</t>
  </si>
  <si>
    <t xml:space="preserve">S/o R S Anantha Krishna Bhatta, 
1273, T M Road, Lower Town, 
Post Harandoor - 577126 
Koppa, Chikmagalur
</t>
  </si>
  <si>
    <t>4SU21AD003</t>
  </si>
  <si>
    <t>ADARSHA H M</t>
  </si>
  <si>
    <t>15-12-2021</t>
  </si>
  <si>
    <t>24-06-2003</t>
  </si>
  <si>
    <t>9790 1229 8638</t>
  </si>
  <si>
    <t>Manjunatha H C</t>
  </si>
  <si>
    <t>hmadarsha2003@gmail.com</t>
  </si>
  <si>
    <t>4su21ad003@sdmit.in</t>
  </si>
  <si>
    <t xml:space="preserve">S/o Manjunatha H C, 
1, 2nd Block Shivashakthi Road, Shakthi Nagar, 
Post Shakthi Nagar – 570019
Mysuru
</t>
  </si>
  <si>
    <t>4SU21AD004</t>
  </si>
  <si>
    <t>ADITHYA R</t>
  </si>
  <si>
    <t>30-12-2021</t>
  </si>
  <si>
    <t>26-09-2003</t>
  </si>
  <si>
    <t>3543 7650 1219</t>
  </si>
  <si>
    <t>Ramakrishna Poojary</t>
  </si>
  <si>
    <t>adithyar260@gmail.com</t>
  </si>
  <si>
    <t>4su21ad004@sdmit.in</t>
  </si>
  <si>
    <t xml:space="preserve">S/o Ramakrishna Poojary,
1-83B, Sowparnika Nilaya, 
Hoskote, Post Kergal – 576219
Kundapura, Udupi
 </t>
  </si>
  <si>
    <t>4SU21AD005</t>
  </si>
  <si>
    <t>AKSHAJ M</t>
  </si>
  <si>
    <t>14-12-2021</t>
  </si>
  <si>
    <t>II AG</t>
  </si>
  <si>
    <t>26-09-2002</t>
  </si>
  <si>
    <t>B+</t>
  </si>
  <si>
    <t>3315 8822 9779</t>
  </si>
  <si>
    <t>Murugesh S</t>
  </si>
  <si>
    <t>akshajmurugesh1@gmail.com</t>
  </si>
  <si>
    <t>4su21ad005@sdmit.in</t>
  </si>
  <si>
    <t xml:space="preserve">S/o Murugesh S, 
Sri Sai Mountain Green Apt, F-103
Coconut Garden 1st Main
Kodigehalli Main Ayyappanagar KR Puram, 
Post Krishnarajapuram – 560036, Bangalore North
</t>
  </si>
  <si>
    <t>4SU21AD006</t>
  </si>
  <si>
    <t>ANANYA J L</t>
  </si>
  <si>
    <t>1,80,442</t>
  </si>
  <si>
    <t>III AG</t>
  </si>
  <si>
    <t>Female</t>
  </si>
  <si>
    <t>4112 3630 2915</t>
  </si>
  <si>
    <t>Lokesh J R</t>
  </si>
  <si>
    <t>ananyalgowda04@gmail.com</t>
  </si>
  <si>
    <t>4su21ad006@sdmit.in</t>
  </si>
  <si>
    <t xml:space="preserve">D/o Lokesh J R,
#09, Jambaradi, 
Post Kyyamanahalli - 573165 
Sakaleshapura, Hassan
</t>
  </si>
  <si>
    <t>4SU21AD007</t>
  </si>
  <si>
    <t>ANVITHA K</t>
  </si>
  <si>
    <t>1,62,228</t>
  </si>
  <si>
    <t>24-02-2004</t>
  </si>
  <si>
    <t>O-</t>
  </si>
  <si>
    <t>7375 0520 7007</t>
  </si>
  <si>
    <t>Achutha K</t>
  </si>
  <si>
    <t>kachutha900@gmail.com</t>
  </si>
  <si>
    <t>4su21ad007@sdmit.in</t>
  </si>
  <si>
    <t>SDMIT Girls Hostel</t>
  </si>
  <si>
    <t xml:space="preserve">D/o Achutha K,
2-86, Mogru, 
Post Mogru - 574241 
Belthangady Taluk, Dakshina Kannada
</t>
  </si>
  <si>
    <t>4SU21AD008</t>
  </si>
  <si>
    <t>APOORVA PRABHU</t>
  </si>
  <si>
    <t>23-09-2021</t>
  </si>
  <si>
    <t>31-05-2004</t>
  </si>
  <si>
    <t>9647 2411 0019</t>
  </si>
  <si>
    <t>Vamana Prabhu</t>
  </si>
  <si>
    <t>apurvaprabu04@gmail.com</t>
  </si>
  <si>
    <t>4su21ad008@sdmit.in</t>
  </si>
  <si>
    <t>Day-Scholar</t>
  </si>
  <si>
    <t xml:space="preserve">D/o Vamana Prabhu, 
Devottu House, 1-32, Kavalamoodur, 
Post Kavalakatte - 574265 
Bantwal, Dakshina Kannada
</t>
  </si>
  <si>
    <t>4SU21AD009</t>
  </si>
  <si>
    <t>ASHWATH G BHAT</t>
  </si>
  <si>
    <t>4504 0727 1922</t>
  </si>
  <si>
    <t>Ganesh Bhat</t>
  </si>
  <si>
    <t>bhatashwath120@gmail.com</t>
  </si>
  <si>
    <t>4su21ad009@sdmit.in</t>
  </si>
  <si>
    <t xml:space="preserve">S/o Ganesh Bhat, 
Manjunatha Nilaya, 3-9/2, 
Shanthi Nagar, Post Ujire – 574240
Belthangadi, Dakshina Kannada
</t>
  </si>
  <si>
    <t>4SU21AD010</t>
  </si>
  <si>
    <t>B SAMARTH SHETTY</t>
  </si>
  <si>
    <t>1,09,879</t>
  </si>
  <si>
    <t>III B</t>
  </si>
  <si>
    <t>6967 5281 9084</t>
  </si>
  <si>
    <t>Dr. Hariprasad Shetty</t>
  </si>
  <si>
    <t>samarth.h.shetty66@gmail.com</t>
  </si>
  <si>
    <t>4su21ad010@sdmit.in</t>
  </si>
  <si>
    <t xml:space="preserve">S/o Dr. Hariprasad Shetty, 
Shri Manjunatha House,
1-247 B, Hattiangadi, 
Post Karki - 576283 
Kundapur, Udupi
</t>
  </si>
  <si>
    <t>4SU21AD011</t>
  </si>
  <si>
    <t>BHAVISHYA</t>
  </si>
  <si>
    <t>17-02-2004</t>
  </si>
  <si>
    <t>8212 6257 3377</t>
  </si>
  <si>
    <t>Sudharaj Shetty</t>
  </si>
  <si>
    <t>bhavishyashetty2004@gmail.com</t>
  </si>
  <si>
    <t>4su21ad011@sdmit.in</t>
  </si>
  <si>
    <t xml:space="preserve">D/o Sudharaj Shetty,
Deremar House, K1-260 A , 
Kuvettu, Post Kuvettu – 574224
Belthangady, Dakshina Kannada
</t>
  </si>
  <si>
    <t>4SU21AD012</t>
  </si>
  <si>
    <t>BILVARCHAN SALANKI M</t>
  </si>
  <si>
    <t>29-12-2021</t>
  </si>
  <si>
    <t>3646 7667 2754</t>
  </si>
  <si>
    <t>Basavarajaradhya M J</t>
  </si>
  <si>
    <t>bilvarchansalanki2004@gmail.com</t>
  </si>
  <si>
    <t>4su21ad012@sdmit.in</t>
  </si>
  <si>
    <t xml:space="preserve">S/o Basavarajaradhya M J,
589, 18th B Cross Road, 
Keshava Nagara, 
Post Sira – 572137, Sira, Tumkuru
</t>
  </si>
  <si>
    <t>4SU21AD013</t>
  </si>
  <si>
    <t>CHANDAN R</t>
  </si>
  <si>
    <t>31-12-2021</t>
  </si>
  <si>
    <t>1,57,780</t>
  </si>
  <si>
    <t>III A</t>
  </si>
  <si>
    <t>17-08-2003</t>
  </si>
  <si>
    <t>7857 0673 5360</t>
  </si>
  <si>
    <t>Ramesh M</t>
  </si>
  <si>
    <t>chandan17.ramesh@gmail.com</t>
  </si>
  <si>
    <t>4su21ad013@sdmit.in</t>
  </si>
  <si>
    <t xml:space="preserve">S/o Ramesh M,
No.48, Jenakal Siddeshwara Nagar
8th Main 3rd Block Nandini Layout, 
Post Nandini Layout – 560096
Bengaluru , Bengaluru 
</t>
  </si>
  <si>
    <t>4SU21AD014</t>
  </si>
  <si>
    <t>CHETHAN</t>
  </si>
  <si>
    <t>1,67,401</t>
  </si>
  <si>
    <t>CAT - 1</t>
  </si>
  <si>
    <t>21-07-2003</t>
  </si>
  <si>
    <t>9688 7653 7322</t>
  </si>
  <si>
    <t>Hemantha</t>
  </si>
  <si>
    <t>chethan.yadav.2k3@gmail.com</t>
  </si>
  <si>
    <t>4su21ad014@sdmit.in</t>
  </si>
  <si>
    <t xml:space="preserve">S/o Hemantha, 
Anthara House, 4-37/1, 
Perla, Post Ujire - 574240 
Belthangady, Dakshina Kannada
</t>
  </si>
  <si>
    <t>4SU21AD015</t>
  </si>
  <si>
    <t>DARSHAN S</t>
  </si>
  <si>
    <t>7101 8199 2083</t>
  </si>
  <si>
    <t>Shankar Poojary</t>
  </si>
  <si>
    <t>s94540425@gmail.com</t>
  </si>
  <si>
    <t>4su21ad015@sdmit.in</t>
  </si>
  <si>
    <t xml:space="preserve">S/o Shankar Poojary,
1-191, Kadike , 
Post Nada – 576230
Kundapura, Udupi
</t>
  </si>
  <si>
    <t>4SU21AD016</t>
  </si>
  <si>
    <t>DEVIPRASAD</t>
  </si>
  <si>
    <t>30-04-2003</t>
  </si>
  <si>
    <t>3536 8892 8335</t>
  </si>
  <si>
    <t>Subrahmanya K</t>
  </si>
  <si>
    <t>kollipaldeviprasadrao@gmail.com</t>
  </si>
  <si>
    <t>4su21ad016@sdmit.in</t>
  </si>
  <si>
    <t xml:space="preserve">S/o Subrahmanya K, 
Kollipal House, 2-6/1, 
Mithabagilu Village, 
Post Killuru - 574214 
Belthangady, Dakshina Kannada
</t>
  </si>
  <si>
    <t>4SU21AD017</t>
  </si>
  <si>
    <t>DHRUTI P C</t>
  </si>
  <si>
    <t>27-09-2021</t>
  </si>
  <si>
    <t>1,51,426</t>
  </si>
  <si>
    <t>2377 5133 3863</t>
  </si>
  <si>
    <t>Chengappa P A</t>
  </si>
  <si>
    <t>dhrutidechamma9@gmail.com</t>
  </si>
  <si>
    <t>4su21ad017@sdmit.in</t>
  </si>
  <si>
    <t xml:space="preserve">D/o Chengappa P A, 
13, Balamuri, 
Post Balamuri - 571252 
Madikeri, Kodagu
</t>
  </si>
  <si>
    <t>4SU21AD018</t>
  </si>
  <si>
    <t>GAGAN V</t>
  </si>
  <si>
    <t>2152 2558 5513</t>
  </si>
  <si>
    <t>Varadaraju M P</t>
  </si>
  <si>
    <t>V.Gaganacharya@gamil.com</t>
  </si>
  <si>
    <t>4su21ad018@sdmit.in</t>
  </si>
  <si>
    <t xml:space="preserve">S/o Varadaraju M P, 
#761, 11th A Cross 26th Main 
HSR Layout Sector 1, Agara, Sarjapur Road 
Bangalore 560102
</t>
  </si>
  <si>
    <t>4SU21AD019</t>
  </si>
  <si>
    <t>GOWTHAMI BHAT</t>
  </si>
  <si>
    <t>13-03-2003</t>
  </si>
  <si>
    <t>5638 3052 3884</t>
  </si>
  <si>
    <t>Prabhakar Bhat</t>
  </si>
  <si>
    <t>gowthamibhat39@gmail.com</t>
  </si>
  <si>
    <t>4su21ad019@sdmit.in</t>
  </si>
  <si>
    <t xml:space="preserve">D/o Prabhakar Bhat,
#305/3, Sidedahalli, 
Post Nagasandra – 560073
Bangalore , Bangalore 
</t>
  </si>
  <si>
    <t>4SU21AD020</t>
  </si>
  <si>
    <t>GURUNATH MALAGAR</t>
  </si>
  <si>
    <t>KEA SNQ</t>
  </si>
  <si>
    <t>18-07-2003</t>
  </si>
  <si>
    <t>2950 0553 0844</t>
  </si>
  <si>
    <t>Annaraya</t>
  </si>
  <si>
    <t>gurunathmalagar122@gmail.com</t>
  </si>
  <si>
    <t>4su21ad020@sdmit.in</t>
  </si>
  <si>
    <t xml:space="preserve">S/o Annaraya,
Somajal Village
Somajal Post – 586128
Sindagi, Vijayapur
</t>
  </si>
  <si>
    <t>4SU21AD021</t>
  </si>
  <si>
    <t>HRUSHITHA M R</t>
  </si>
  <si>
    <t>21-09-2003</t>
  </si>
  <si>
    <t>5055 7583 8234</t>
  </si>
  <si>
    <t>Rajashekar M I</t>
  </si>
  <si>
    <t>hrushithamr@gmail.com</t>
  </si>
  <si>
    <t>4su21ad021@sdmit.in</t>
  </si>
  <si>
    <t xml:space="preserve">D/o Rajashekar M I,
200, Masrangala Village,
Mallipatna Hobli – 573102
Arkalgud , Hassan
</t>
  </si>
  <si>
    <t>4SU21AD022</t>
  </si>
  <si>
    <t>KAUSTHUBA A M</t>
  </si>
  <si>
    <t>21-09-2021</t>
  </si>
  <si>
    <t>9,50,000</t>
  </si>
  <si>
    <t>31-08-2002</t>
  </si>
  <si>
    <t>5706 0071 3614</t>
  </si>
  <si>
    <t>Mahesh A G</t>
  </si>
  <si>
    <t>kausthubaam@gmail.com</t>
  </si>
  <si>
    <t>4su21ad022@sdmit.in</t>
  </si>
  <si>
    <t>S/o Mahesh A G,
Mahesh AG, Ambalike,
Post Bhandigadi – 577126
Koppa, Chickmagaluru</t>
  </si>
  <si>
    <t>4SU21AD023</t>
  </si>
  <si>
    <t>KEERTHANA S BHAT</t>
  </si>
  <si>
    <t>AB+</t>
  </si>
  <si>
    <t>5543 4177 0120</t>
  </si>
  <si>
    <t>K Shrinivasa Bhat</t>
  </si>
  <si>
    <t>keerthanasbhatkeerthi@gmail.com</t>
  </si>
  <si>
    <t>4su21ad023@sdmit.in</t>
  </si>
  <si>
    <t xml:space="preserve">D/o K Shrinivasa Bhat,
Krishna Kripa House,
Post Ujire – 574240
Belthangady, Dakshina Kannada 
</t>
  </si>
  <si>
    <t>4SU21AD024</t>
  </si>
  <si>
    <t>KRUTHIK T R</t>
  </si>
  <si>
    <t>16-12-2021</t>
  </si>
  <si>
    <t>9727 9932 1871</t>
  </si>
  <si>
    <t>Ramesh T</t>
  </si>
  <si>
    <t>kruthiktrgowda76312@gmail.com</t>
  </si>
  <si>
    <t>4su21ad024@sdmit.in</t>
  </si>
  <si>
    <t xml:space="preserve">S/o Ramesh T
RMC Opp DG Road, Saraswati Puram,
Ward No 7, Saraswathi Puram,
Turuvekere Taluk, Turuvekere Post - 572227 
Tumkur
</t>
  </si>
  <si>
    <t>4SU21AD025</t>
  </si>
  <si>
    <t>MAHAMMAD HISHAN K M</t>
  </si>
  <si>
    <t>II B</t>
  </si>
  <si>
    <t>4610 0109 2069</t>
  </si>
  <si>
    <t>Mohammad Hanif K P</t>
  </si>
  <si>
    <t>hishankmd12@gmail.com</t>
  </si>
  <si>
    <t>4su21ad025@sdmit.in</t>
  </si>
  <si>
    <t xml:space="preserve">S/o Mohammad Hanif K P,
Kammardi, Kammardi, Jodukattebailu,
Post Kammardi - 577432
Thirthahalli, Shivamogga 
</t>
  </si>
  <si>
    <t>4SU21AD026</t>
  </si>
  <si>
    <t>MAHANTESHGOUDA SANKANAGOUDRA</t>
  </si>
  <si>
    <t>III BG</t>
  </si>
  <si>
    <t>7010 9708 9513</t>
  </si>
  <si>
    <t>Hanamantagouda Sankanagoudra</t>
  </si>
  <si>
    <t>sankanagoudramantesh@gmail.com</t>
  </si>
  <si>
    <t>4su21ad026@sdmit.in</t>
  </si>
  <si>
    <t xml:space="preserve">S/o Hanamantagouda Sankanagoudra,
Gangadhar Nagar, Near Masidi, Shigli,
Post Shigli – 582210
Shirahatti, Gadag
</t>
  </si>
  <si>
    <t>4SU21AD027</t>
  </si>
  <si>
    <t>MANOJ</t>
  </si>
  <si>
    <t>29-12-2020</t>
  </si>
  <si>
    <t>OBC</t>
  </si>
  <si>
    <t>5088 4874 4898</t>
  </si>
  <si>
    <t>Mahabala Devadiga</t>
  </si>
  <si>
    <t>manojdevadiga92@gmail.com</t>
  </si>
  <si>
    <t>4su21ad027@sdmit.in</t>
  </si>
  <si>
    <t xml:space="preserve">S/o Mahabala Devadiga,
Devasthana Betty Keremane, 2-100, 
Ulthoor Post – 576231
Kundapura, Udupi
</t>
  </si>
  <si>
    <t>4SU21AD028</t>
  </si>
  <si>
    <t>MARIYANI SAI NITHYA</t>
  </si>
  <si>
    <t>15-08-2002</t>
  </si>
  <si>
    <t>8283 3827 8838</t>
  </si>
  <si>
    <t>Mariyani Jagadeesh</t>
  </si>
  <si>
    <t>mariyaninithya5@gmail.com</t>
  </si>
  <si>
    <t>4su21ad028@sdmit.in</t>
  </si>
  <si>
    <t>D/o Mariyani Jagadeesh,
15-44/1A, Victoria Pet,
Post Adoni – 518301
Adoni, Kurnool, Andhra Pradesh</t>
  </si>
  <si>
    <t>4SU21AD029</t>
  </si>
  <si>
    <t>MEHAK TAJ M</t>
  </si>
  <si>
    <t>1,62,520</t>
  </si>
  <si>
    <t>27-08-2002</t>
  </si>
  <si>
    <t>4835 1417 1395</t>
  </si>
  <si>
    <t>Mehaboob Basha M</t>
  </si>
  <si>
    <t>malgimehaktaj@gmail.com</t>
  </si>
  <si>
    <t>4su21ad029@sdmit.in</t>
  </si>
  <si>
    <t xml:space="preserve">D/o Shakila Bhanu M,
KMK Hardware, Bellary Road, 
Bangar Street ,                                     Chithwadgi Hospet– 583201
Hospet, Vijayanagara
</t>
  </si>
  <si>
    <t>4SU21AD030</t>
  </si>
  <si>
    <t>N DARSHAN REDDY</t>
  </si>
  <si>
    <t>1,07,687</t>
  </si>
  <si>
    <t>16-05-2004</t>
  </si>
  <si>
    <t>9231 1003 5065</t>
  </si>
  <si>
    <t>N K Anjinayya Reddy</t>
  </si>
  <si>
    <t>darshanreddy98864@gmail.com</t>
  </si>
  <si>
    <t>4su21ad030@sdmit.in</t>
  </si>
  <si>
    <t xml:space="preserve">S/o N K Anjinayya Reddy,
OO3, C/F Quaters Hutti Gold Mines,
Post Hutti – 584115
Lingusuru, Raichur 
</t>
  </si>
  <si>
    <t>4SU21AD031</t>
  </si>
  <si>
    <t>NEEHA V T</t>
  </si>
  <si>
    <t>1,76,953</t>
  </si>
  <si>
    <t>28-06-2003</t>
  </si>
  <si>
    <t>2715 3854 4217</t>
  </si>
  <si>
    <t>Theertha Prasad</t>
  </si>
  <si>
    <t>neehavalambra@gmail.com</t>
  </si>
  <si>
    <t>4su21ad031@sdmit.in</t>
  </si>
  <si>
    <t xml:space="preserve">D/o Theertha Prasad, 
Valambra, 44577, 
Post Kadirudyavara – 574228
Belthangady, Dakshina Kannada
</t>
  </si>
  <si>
    <t>4SU21AD032</t>
  </si>
  <si>
    <t>NITISH S TERDAL</t>
  </si>
  <si>
    <t>17-12-2021</t>
  </si>
  <si>
    <t>1,45,443</t>
  </si>
  <si>
    <t>SC</t>
  </si>
  <si>
    <t>4400 9318 8246</t>
  </si>
  <si>
    <t>Subahas N Terdal</t>
  </si>
  <si>
    <t>nitishterdal01@gmail.com</t>
  </si>
  <si>
    <t>4su21ad032@sdmit.in</t>
  </si>
  <si>
    <t xml:space="preserve">S/o Subahas N Terdal,
Lig-36, Gandhi Nagar Gokul Road,
Hubli - 580030 
</t>
  </si>
  <si>
    <t>4SU21AD033</t>
  </si>
  <si>
    <t>P SANGAM</t>
  </si>
  <si>
    <t>1,20,954</t>
  </si>
  <si>
    <t>28-03-2003</t>
  </si>
  <si>
    <t>2135 2680 4104</t>
  </si>
  <si>
    <t>Lingappa Gowda P</t>
  </si>
  <si>
    <t>sangamgowda64@gmail.com</t>
  </si>
  <si>
    <t>4su21ad033@sdmit.in</t>
  </si>
  <si>
    <t xml:space="preserve">S/o Lingappa Gowda P,
Shanthikatta House, 35, Baipady, 
Post Bandaru - 574326 
Belthangady, Dakshina Kannada
</t>
  </si>
  <si>
    <t>4SU21AD034</t>
  </si>
  <si>
    <t>PRAJWAL ACHAR T</t>
  </si>
  <si>
    <t>31-08-2003</t>
  </si>
  <si>
    <t>3236 2692 8036</t>
  </si>
  <si>
    <t>Thippeshachari D B</t>
  </si>
  <si>
    <t>prajwalachart4@gmail.com</t>
  </si>
  <si>
    <t>4su21ad034@sdmit.in</t>
  </si>
  <si>
    <t xml:space="preserve">S/o Thippeshachari D B,
15, Hatti, Post Bulasagara – 577221
Channagiri, Davangrea
</t>
  </si>
  <si>
    <t>4SU21AD035</t>
  </si>
  <si>
    <t>PRAJWAL M</t>
  </si>
  <si>
    <t>2241 4279 8254</t>
  </si>
  <si>
    <t>Madhusudhana Rao N</t>
  </si>
  <si>
    <t>prajwalm0205@gmail.com</t>
  </si>
  <si>
    <t>4su21ad035@sdmit.in</t>
  </si>
  <si>
    <t>S/o Madhusudhana Rao N, 
# 1/856, Naareppakunte Road, 
1st Cross, KR Extension, Post Chintamani,
Chintamani Town - 563125, Chikkaballapur</t>
  </si>
  <si>
    <t>4SU21AD036</t>
  </si>
  <si>
    <t>PRUTHVI K R</t>
  </si>
  <si>
    <t>ST</t>
  </si>
  <si>
    <t>28-08-2002</t>
  </si>
  <si>
    <t>9420 2545 1170</t>
  </si>
  <si>
    <t>Ravi Kumar K R</t>
  </si>
  <si>
    <t>chaithrapruthvi143@gmail.com</t>
  </si>
  <si>
    <t>4su21ad036@sdmit.in</t>
  </si>
  <si>
    <t xml:space="preserve">D/o Ravi Kumar K R,
#74, Mururamma Colony, 
Housing Board, Kalkunike – 571105
Hunsur, Mysore
</t>
  </si>
  <si>
    <t>4SU21AD037</t>
  </si>
  <si>
    <t>ROOPASHRI</t>
  </si>
  <si>
    <t>23-01-2021</t>
  </si>
  <si>
    <t>.</t>
  </si>
  <si>
    <t>15-05-2003</t>
  </si>
  <si>
    <t>4318 3046 5208</t>
  </si>
  <si>
    <t>Ramanna Gowda</t>
  </si>
  <si>
    <t>roopagowda1503@gmail.com</t>
  </si>
  <si>
    <t>4su21ad037@sdmit.in</t>
  </si>
  <si>
    <t xml:space="preserve">D/o Ramanna Gowda, 
Third 35(2), Koyyur, 
Post Koyyur - 574214 
Belthangady, Dakshina Kannada
</t>
  </si>
  <si>
    <t>4SU21AD038</t>
  </si>
  <si>
    <t>SADHANA P L</t>
  </si>
  <si>
    <t>2487 6341 2837</t>
  </si>
  <si>
    <t>Lokesh</t>
  </si>
  <si>
    <t>plsadhana2@gmail.com</t>
  </si>
  <si>
    <t>4su21ad038@sdmit.in</t>
  </si>
  <si>
    <t xml:space="preserve">D/o Lokesh,
4/101, Pambelu,
Post Koyyur – 574214
Belthangadi, Dakshina Kannada
</t>
  </si>
  <si>
    <t>4SU21AD039</t>
  </si>
  <si>
    <t>SAHANA G</t>
  </si>
  <si>
    <t>9063 0098 4177</t>
  </si>
  <si>
    <t>Girish G</t>
  </si>
  <si>
    <t>sgsahana71@gmail.com</t>
  </si>
  <si>
    <t>4su21ad039@sdmit.in</t>
  </si>
  <si>
    <t>D/o Girish G,
Sahana Nilaya, Sai City Layout,
Kittaganur Road Halehalli,
Behind Samuel Public School,
Post Krishnarajapur – 560036
Krishnarajapuram, Bangalore</t>
  </si>
  <si>
    <t>4SU21AD040</t>
  </si>
  <si>
    <t>SAMARTHA J</t>
  </si>
  <si>
    <t>24-03-2003</t>
  </si>
  <si>
    <t>7632 6930 7399</t>
  </si>
  <si>
    <t>Chandrakantha J</t>
  </si>
  <si>
    <t>jsamarth505@gmail.com</t>
  </si>
  <si>
    <t>4su21ad040@sdmit.in</t>
  </si>
  <si>
    <t xml:space="preserve">S/o Chandrakantha J,
Srinivasa Nilaya, 761,
Bheemappa Nayaka Road, 2nd Cross,
CK Pura Post  - 577501 Chitradurga
</t>
  </si>
  <si>
    <t>4SU21AD041</t>
  </si>
  <si>
    <t>SANKET GAJANAN SHANBHAG</t>
  </si>
  <si>
    <t>13-08-2003</t>
  </si>
  <si>
    <t>7280 4319 9447</t>
  </si>
  <si>
    <t>Gajanan D Shanbhag</t>
  </si>
  <si>
    <t>sanketshanbhag1349@gmail.com</t>
  </si>
  <si>
    <t>4su21ad041@sdmit.in</t>
  </si>
  <si>
    <t xml:space="preserve">S/o Gajanan D Shanbhag,
"Mahalaxmi Damodar", 18-1-515-188B,
Swastik Badavane, Karigundi Road,
Post Sirsi  - 581402 Sirsi, Uttarkannada 
</t>
  </si>
  <si>
    <t>4SU21AD042</t>
  </si>
  <si>
    <t>SARANYA SHREE S</t>
  </si>
  <si>
    <t>1,05,757</t>
  </si>
  <si>
    <t>18-06-2003</t>
  </si>
  <si>
    <t>4193 5160 2230</t>
  </si>
  <si>
    <t>P Someshwara</t>
  </si>
  <si>
    <t>saranyashrees18@gmail.com</t>
  </si>
  <si>
    <t>4su21ad042@sdmit.in</t>
  </si>
  <si>
    <t xml:space="preserve">D/o P Someshwara,
B R Project,
Post B R Project - 577115
Bhadravathi, Shimoga
</t>
  </si>
  <si>
    <t>4SU21AD043</t>
  </si>
  <si>
    <t>SATIBA</t>
  </si>
  <si>
    <t>1,25,760</t>
  </si>
  <si>
    <t>1G</t>
  </si>
  <si>
    <t>18-11-2003</t>
  </si>
  <si>
    <t>8177 5992 9426</t>
  </si>
  <si>
    <t>Sanjeeva</t>
  </si>
  <si>
    <t>satibamogera@gmail.com</t>
  </si>
  <si>
    <t>4su21ad043@sdmit.in</t>
  </si>
  <si>
    <t xml:space="preserve">lt. Sanjeeva,
1-222, Mamatha Nilaya, Vandse,
Post Vandse – 576233
Kundapur, Udupi
</t>
  </si>
  <si>
    <t>4SU21AD044</t>
  </si>
  <si>
    <t>SHAMANTAK ARUNKUMAR NAYAK</t>
  </si>
  <si>
    <t>5441 6260 0084</t>
  </si>
  <si>
    <t>Arunkumar Nayak</t>
  </si>
  <si>
    <t>shamantanayak@gmail.com</t>
  </si>
  <si>
    <t>4su21ad044@sdmit.in</t>
  </si>
  <si>
    <t xml:space="preserve">S/o Arunkumar Nayak,
72, Laxmeshwar,
Post Ankola – 581314
Ankola, Uttarakannada
</t>
  </si>
  <si>
    <t>4SU21AD045</t>
  </si>
  <si>
    <t>SHASHANK S</t>
  </si>
  <si>
    <t>1,27,000</t>
  </si>
  <si>
    <t>4833 1681 4533</t>
  </si>
  <si>
    <t>Shanmukha</t>
  </si>
  <si>
    <t>shashankkodi11130@gmail.com</t>
  </si>
  <si>
    <t>4su21ad045@sdmit.in</t>
  </si>
  <si>
    <t xml:space="preserve">S/o Shanmukha,
#47-2, Vasudevapura,
Post Tharalu – 560082
Bengaluru South Taluk, Bengaluru
</t>
  </si>
  <si>
    <t>4SU21AD046</t>
  </si>
  <si>
    <t>SHASHANK SHIVAPPA SASALATTI</t>
  </si>
  <si>
    <t>23-11-2021</t>
  </si>
  <si>
    <t>19-08-2003</t>
  </si>
  <si>
    <t>2644 2238 3834</t>
  </si>
  <si>
    <t>Shivappa Sasalatti</t>
  </si>
  <si>
    <t>shashanksasalatti064@gmail.com</t>
  </si>
  <si>
    <t>4su21ad046@sdmit.in</t>
  </si>
  <si>
    <t xml:space="preserve">S/o Shivappa Sasalatti,
1728, Laxmi Nagar,
Post A/p Mudalgi – 591312
Mudalgi, Belagavi
</t>
  </si>
  <si>
    <t>4SU21AD047</t>
  </si>
  <si>
    <t>SHASHIDHARA</t>
  </si>
  <si>
    <t>29-12-2022</t>
  </si>
  <si>
    <t>III AR</t>
  </si>
  <si>
    <t>8491 7337 5501</t>
  </si>
  <si>
    <t>Shivanandareddy Bhavikatti</t>
  </si>
  <si>
    <t>bs1471520@gmail.com</t>
  </si>
  <si>
    <t>4su21ad047@sdmit.in</t>
  </si>
  <si>
    <t xml:space="preserve">S/o Shivanandareddy Bhavikatti,
344, Hullur,
Post Udbal U – 584138
Maski, Raichur
</t>
  </si>
  <si>
    <t>4SU21AD048</t>
  </si>
  <si>
    <t>SHREYAS GOWDA B</t>
  </si>
  <si>
    <t>1,62,930</t>
  </si>
  <si>
    <t>24-04-2003</t>
  </si>
  <si>
    <t>3491 8300 5195</t>
  </si>
  <si>
    <t>Bettegowda</t>
  </si>
  <si>
    <t>gowdashreyas364@gmail.com</t>
  </si>
  <si>
    <t>4su21ad048@sdmit.in</t>
  </si>
  <si>
    <t xml:space="preserve">S/o Bettegowda,
Hemagiri, #428, 4th Main,
Prakruthi Layout, Srikantapura,
Nagasandra Post – 560073
Bangalore North, Bangalore
</t>
  </si>
  <si>
    <t>4SU21AD049</t>
  </si>
  <si>
    <t>SHREYAS V</t>
  </si>
  <si>
    <t>1,41,239</t>
  </si>
  <si>
    <t>4749 1063 4298</t>
  </si>
  <si>
    <t>Vasant Naik</t>
  </si>
  <si>
    <t>shreyas.vshreyas45@gmail.com</t>
  </si>
  <si>
    <t>4su21ad049@sdmit.in</t>
  </si>
  <si>
    <t xml:space="preserve">S/o Vasant Naik,
68/2, 9th Main, Sharadamba Nagar,
Post Jalahalli – 560013
Bangalore Urban, Bangalore North
</t>
  </si>
  <si>
    <t>4SU21AD050</t>
  </si>
  <si>
    <t>SKANDHA JAIN</t>
  </si>
  <si>
    <t>29-11-2021</t>
  </si>
  <si>
    <t>1,02,780</t>
  </si>
  <si>
    <t>26-05-2003</t>
  </si>
  <si>
    <t>8122 2815 8082</t>
  </si>
  <si>
    <t>Late Nagesh</t>
  </si>
  <si>
    <t>skandhaskandhajain@gmil.com</t>
  </si>
  <si>
    <t>4su21ad050@sdmit.in</t>
  </si>
  <si>
    <t xml:space="preserve">D/o Late Nagesh,
I-20, Malebettu, 
Post Koyyur - 574214 
Belthangady, Dakishnakannada
</t>
  </si>
  <si>
    <t>4SU21AD051</t>
  </si>
  <si>
    <t>SPANDANA D R</t>
  </si>
  <si>
    <t>1,24,503</t>
  </si>
  <si>
    <t>24-10-2003</t>
  </si>
  <si>
    <t>9015 3480 3633</t>
  </si>
  <si>
    <t>Ramachandrappa D G</t>
  </si>
  <si>
    <t>spandanadr24@gmail.com</t>
  </si>
  <si>
    <t>4su21ad051@sdmit.in</t>
  </si>
  <si>
    <t xml:space="preserve">D/o Ramachandrappa D G,
Sri Lakshmivekateshwara Nilaya, 277,
Post Dasarighatta – 572201
Tiptur, Tumkur
</t>
  </si>
  <si>
    <t>4SU21AD052</t>
  </si>
  <si>
    <t>SPOORTHI</t>
  </si>
  <si>
    <t>1,09,426</t>
  </si>
  <si>
    <t>2207 3901 8331</t>
  </si>
  <si>
    <t>Ganesh Shetty</t>
  </si>
  <si>
    <t>spoorthigs7@gmail.com</t>
  </si>
  <si>
    <t>4su21ad052@sdmit.in</t>
  </si>
  <si>
    <t xml:space="preserve">D/o Ganesh Shetty,
Spoorthi Nilaya, #1-101, Suruli,
Laila Post – 574214
Belthangady, Dakshina Kannada
</t>
  </si>
  <si>
    <t>4SU21AD053</t>
  </si>
  <si>
    <t>SPOORTHI H M</t>
  </si>
  <si>
    <t>19-09-2002</t>
  </si>
  <si>
    <t>2116 0840 0312</t>
  </si>
  <si>
    <t>Mallikarjun Swamy H S</t>
  </si>
  <si>
    <t>spoorthinavyahm@gmail.com</t>
  </si>
  <si>
    <t>4su21ad053@sdmit.in</t>
  </si>
  <si>
    <t xml:space="preserve">D/o Mallikarjun Swamy H S,
Prakash Badavane, Hunasaghatta,
Post Hunasaghatta – 577228
Tarikere, Chickmagalur
</t>
  </si>
  <si>
    <t>4SU21AD054</t>
  </si>
  <si>
    <t>SUMITA V SHETTY</t>
  </si>
  <si>
    <t>26-11-2021</t>
  </si>
  <si>
    <t>7400 4732 8708</t>
  </si>
  <si>
    <t>Vivek Vasant Shetty</t>
  </si>
  <si>
    <t>sumitashetty19@gmail.com</t>
  </si>
  <si>
    <t>4su21ad054@sdmit.in</t>
  </si>
  <si>
    <t xml:space="preserve">D/o Vivek Vasant Shetty,
Shrirama Nilaya, Savanalu,
Post Savanalu Post – 574214
Belthangdy , Dakshina Kannada 
</t>
  </si>
  <si>
    <t>4SU21AD055</t>
  </si>
  <si>
    <t>SUPRITHA D</t>
  </si>
  <si>
    <t>3562 0205 7439</t>
  </si>
  <si>
    <t>Dinesha H J</t>
  </si>
  <si>
    <t>supritha1528@gmail.com</t>
  </si>
  <si>
    <t>4su21ad055@sdmit.in</t>
  </si>
  <si>
    <t xml:space="preserve">D/o Dinesha H J,
Siddeshwara Nilaya
4th Cross , Vidya Nagar, Kadur,
Post Kadur – 577548
Kadur, Chikkamagaluru
</t>
  </si>
  <si>
    <t>4SU21AD056</t>
  </si>
  <si>
    <t>VANDANA</t>
  </si>
  <si>
    <t>1,64,269</t>
  </si>
  <si>
    <t>9934 2366 4707</t>
  </si>
  <si>
    <t>Nagesh Devadiga</t>
  </si>
  <si>
    <t>vandanadevadiga03@gmail.com</t>
  </si>
  <si>
    <t>4su21ad056@sdmit.in</t>
  </si>
  <si>
    <t xml:space="preserve">D/o Nagesh Devadiga,
Manjushree Nilaya, 4-62, Kome Road , Post Thekkatte - 576231
Kundapura, Udupi 
</t>
  </si>
  <si>
    <t>4SU21AD058</t>
  </si>
  <si>
    <t>ADITYA S N</t>
  </si>
  <si>
    <t>1,25,148</t>
  </si>
  <si>
    <t>Nanje gowda S B</t>
  </si>
  <si>
    <t>gowdaaditya19@gmail.com</t>
  </si>
  <si>
    <t>4su21ad058@sdmit.in</t>
  </si>
  <si>
    <t>SDMIIT Boys Hostel</t>
  </si>
  <si>
    <t>S/O  Nanje Gowda S B                                       Shiravolalu vasthare post                Chikkmagalur -577133</t>
  </si>
  <si>
    <t>4SU22AD400</t>
  </si>
  <si>
    <t>H A SHAMANTH</t>
  </si>
  <si>
    <t>27-01-2023</t>
  </si>
  <si>
    <t>59.56(DIP)</t>
  </si>
  <si>
    <t>H N ASHOK</t>
  </si>
  <si>
    <t>hashamanth066@gmail.com</t>
  </si>
  <si>
    <t>4su22ad400@sdmit.in</t>
  </si>
  <si>
    <t>S/o  H N Ashok                                        Shukravarasanthe Post Sakaleshpura Tq,   Hasan Dist, 573134</t>
  </si>
  <si>
    <t>4SU22AD401</t>
  </si>
  <si>
    <t>PRABHU GOUDA PATIL</t>
  </si>
  <si>
    <t>67.56(DIP)</t>
  </si>
  <si>
    <t>14-02-2003</t>
  </si>
  <si>
    <t>KALLAN GOUDA PATIL</t>
  </si>
  <si>
    <t>xdrprabhu@gmail.com</t>
  </si>
  <si>
    <t>4su22ad401@sdmit.in</t>
  </si>
  <si>
    <t xml:space="preserve"> S/O  Kallan Gouda Patil
Dajibanpeth, Saloni, Hubli-580028</t>
  </si>
  <si>
    <t>4SU22AD402</t>
  </si>
  <si>
    <t>SHRIDHAR K DHAVALESHWAR</t>
  </si>
  <si>
    <t>21-12-2003</t>
  </si>
  <si>
    <t>Kadappa</t>
  </si>
  <si>
    <t>shridhardhavaleshwar92@gmail.com</t>
  </si>
  <si>
    <t>4su22ad402@sdmit.in</t>
  </si>
  <si>
    <t>S/O Kaadappa D,                                              Ganeshnagar ,mudalagi, Belagam dist,,591312</t>
  </si>
  <si>
    <t>4SU22AD403</t>
  </si>
  <si>
    <t>YATHIRAJ</t>
  </si>
  <si>
    <t>24-01-2023</t>
  </si>
  <si>
    <t>23-05-2001</t>
  </si>
  <si>
    <t>Deekayya gowda</t>
  </si>
  <si>
    <t>yathiraj897@gmail.com</t>
  </si>
  <si>
    <t>4su22ad403@sdmit.in</t>
  </si>
  <si>
    <t>S/O Deekayya Gowda,                                                                    Pongarekaadu House, Savanalu Post and village Belthangady Tq,D.K dist</t>
  </si>
  <si>
    <t>Roll No.</t>
  </si>
  <si>
    <t>CIE1</t>
  </si>
  <si>
    <t>SEE1</t>
  </si>
  <si>
    <t>Total1</t>
  </si>
  <si>
    <t>Gr. Pt.1</t>
  </si>
  <si>
    <t>Grade1</t>
  </si>
  <si>
    <t>Cleared on</t>
  </si>
  <si>
    <t>CIE2</t>
  </si>
  <si>
    <t>SEE2</t>
  </si>
  <si>
    <t>Total2</t>
  </si>
  <si>
    <t>Gr. Pt.2</t>
  </si>
  <si>
    <t>Grade2</t>
  </si>
  <si>
    <t>CIE3</t>
  </si>
  <si>
    <t>SEE3</t>
  </si>
  <si>
    <t>Total3</t>
  </si>
  <si>
    <t>Gr. Pt.3</t>
  </si>
  <si>
    <t>Grade3</t>
  </si>
  <si>
    <t>CIE4</t>
  </si>
  <si>
    <t>SEE4</t>
  </si>
  <si>
    <t>Total4</t>
  </si>
  <si>
    <t>Gr. Pt.4</t>
  </si>
  <si>
    <t>Grade4</t>
  </si>
  <si>
    <t>CIE5</t>
  </si>
  <si>
    <t>SEE5</t>
  </si>
  <si>
    <t>Total5</t>
  </si>
  <si>
    <t>Gr. Pt.5</t>
  </si>
  <si>
    <t>Grade5</t>
  </si>
  <si>
    <t>CIE6</t>
  </si>
  <si>
    <t>SEE6</t>
  </si>
  <si>
    <t>Total6</t>
  </si>
  <si>
    <t>Gr. Pt.6</t>
  </si>
  <si>
    <t>Grade6</t>
  </si>
  <si>
    <t>CIE7</t>
  </si>
  <si>
    <t>SEE7</t>
  </si>
  <si>
    <t>Total7</t>
  </si>
  <si>
    <t>Gr. Pt.7</t>
  </si>
  <si>
    <t>Grade7</t>
  </si>
  <si>
    <t>CIE8</t>
  </si>
  <si>
    <t>SEE8</t>
  </si>
  <si>
    <t>Total8</t>
  </si>
  <si>
    <t>Gr. Pt.8</t>
  </si>
  <si>
    <t>Grade8</t>
  </si>
  <si>
    <t>CIE9</t>
  </si>
  <si>
    <t>SEE9</t>
  </si>
  <si>
    <t>Total9</t>
  </si>
  <si>
    <t>Gr. Pt.9</t>
  </si>
  <si>
    <t>Grade9</t>
  </si>
  <si>
    <t>SGPA</t>
  </si>
  <si>
    <t>%</t>
  </si>
  <si>
    <t>Result</t>
  </si>
  <si>
    <t>list of backlogs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</si>
  <si>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</si>
  <si>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</si>
  <si>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</si>
  <si>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</si>
  <si>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</si>
  <si>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</si>
  <si>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</si>
  <si>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</si>
  <si>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</si>
  <si>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A01</t>
  </si>
  <si>
    <t>I</t>
  </si>
  <si>
    <t>21MAT11</t>
  </si>
  <si>
    <t>21CHE12</t>
  </si>
  <si>
    <t>21PSP13</t>
  </si>
  <si>
    <t>21ELN14</t>
  </si>
  <si>
    <t>21EME15</t>
  </si>
  <si>
    <t>21CHEL16</t>
  </si>
  <si>
    <t>21CPL17</t>
  </si>
  <si>
    <t>21EGH18</t>
  </si>
  <si>
    <t>21SFH19</t>
  </si>
  <si>
    <t>A02</t>
  </si>
  <si>
    <t>A03</t>
  </si>
  <si>
    <t>II</t>
  </si>
  <si>
    <t xml:space="preserve">II </t>
  </si>
  <si>
    <t>21MAT11,21EME15</t>
  </si>
  <si>
    <t>A04</t>
  </si>
  <si>
    <t>A05</t>
  </si>
  <si>
    <t>21MAT11,21CHE12,21SPS13,21ELN14,21EME15,21EGH18,21SFH19</t>
  </si>
  <si>
    <t>A06</t>
  </si>
  <si>
    <t>IV</t>
  </si>
  <si>
    <t>21PSP13,21ELN14,21EME15</t>
  </si>
  <si>
    <t>A07</t>
  </si>
  <si>
    <t>A08</t>
  </si>
  <si>
    <t>A09</t>
  </si>
  <si>
    <t>A10</t>
  </si>
  <si>
    <t>21CHE12,21PSP13,21ELN14,21CHEL1621CPL17</t>
  </si>
  <si>
    <t>A11</t>
  </si>
  <si>
    <t>A12</t>
  </si>
  <si>
    <t>A15</t>
  </si>
  <si>
    <t>A13</t>
  </si>
  <si>
    <t>A14</t>
  </si>
  <si>
    <t>A16</t>
  </si>
  <si>
    <t>A17</t>
  </si>
  <si>
    <t>A18</t>
  </si>
  <si>
    <t>21MAT11,21CHE12,21PSP13,21CHEL16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</si>
  <si>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</si>
  <si>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</si>
  <si>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</si>
  <si>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</si>
  <si>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</si>
  <si>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</si>
  <si>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</si>
  <si>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</si>
  <si>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</si>
  <si>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21PSP13,21CPL17</t>
  </si>
  <si>
    <t>B10</t>
  </si>
  <si>
    <t>B11</t>
  </si>
  <si>
    <t>21CHE12,21PSP13,21ELN14</t>
  </si>
  <si>
    <t>B12</t>
  </si>
  <si>
    <t>B14</t>
  </si>
  <si>
    <t>B15</t>
  </si>
  <si>
    <t>B16</t>
  </si>
  <si>
    <t>B17</t>
  </si>
  <si>
    <t>B18</t>
  </si>
  <si>
    <t>B19</t>
  </si>
  <si>
    <t>B20</t>
  </si>
  <si>
    <t>C01</t>
  </si>
  <si>
    <t>A</t>
  </si>
  <si>
    <t>O</t>
  </si>
  <si>
    <t>C02</t>
  </si>
  <si>
    <t>C03</t>
  </si>
  <si>
    <t>C04</t>
  </si>
  <si>
    <t>C05</t>
  </si>
  <si>
    <t>C06</t>
  </si>
  <si>
    <t>C07</t>
  </si>
  <si>
    <t>C</t>
  </si>
  <si>
    <t>P</t>
  </si>
  <si>
    <t>C08</t>
  </si>
  <si>
    <t>B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</si>
  <si>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</si>
  <si>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</si>
  <si>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</si>
  <si>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</si>
  <si>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</si>
  <si>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</si>
  <si>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</si>
  <si>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</si>
  <si>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</si>
  <si>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</si>
  <si>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</si>
  <si>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List of backlogs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</si>
  <si>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</si>
  <si>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</si>
  <si>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</si>
  <si>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</si>
  <si>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</si>
  <si>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</si>
  <si>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</si>
  <si>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</si>
  <si>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</si>
  <si>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21MAT21</t>
  </si>
  <si>
    <t>21PHY22</t>
  </si>
  <si>
    <t>21ELE23</t>
  </si>
  <si>
    <t>21CIV24</t>
  </si>
  <si>
    <t>21EVN25</t>
  </si>
  <si>
    <t>21PHYL26</t>
  </si>
  <si>
    <t>21ELEL27</t>
  </si>
  <si>
    <t>21EGH28</t>
  </si>
  <si>
    <t>21IDT29</t>
  </si>
  <si>
    <t>III</t>
  </si>
  <si>
    <t>21MAT21,21PHY22</t>
  </si>
  <si>
    <t>21MAT21,21ELE23,21CIV24</t>
  </si>
  <si>
    <t>21MAT21,21ELE23</t>
  </si>
  <si>
    <t>21MAT21,21CIV24</t>
  </si>
  <si>
    <t>s31</t>
  </si>
  <si>
    <t>s32</t>
  </si>
  <si>
    <t>s33</t>
  </si>
  <si>
    <t>s34</t>
  </si>
  <si>
    <t>s35</t>
  </si>
  <si>
    <t>s36</t>
  </si>
  <si>
    <t>s37</t>
  </si>
  <si>
    <t>s38</t>
  </si>
  <si>
    <t>21MAT31</t>
  </si>
  <si>
    <t>21CS382</t>
  </si>
  <si>
    <t>21CS32</t>
  </si>
  <si>
    <t>21CS33</t>
  </si>
  <si>
    <t>21CS34</t>
  </si>
  <si>
    <t>21CSL35</t>
  </si>
  <si>
    <t>21SCR36</t>
  </si>
  <si>
    <t>21CIP37</t>
  </si>
  <si>
    <t>FCD</t>
  </si>
  <si>
    <t xml:space="preserve">V </t>
  </si>
  <si>
    <t>Fail</t>
  </si>
  <si>
    <t>21MAT31,21CS33</t>
  </si>
  <si>
    <t>FC</t>
  </si>
  <si>
    <t>21MAT31,21CS32</t>
  </si>
  <si>
    <t xml:space="preserve">21MAT31,21CS32,21CS33,21CS34,21CSL35 </t>
  </si>
  <si>
    <t xml:space="preserve">21MAT31,21CS33,21CSL35 </t>
  </si>
  <si>
    <t>21CS33,21CS34</t>
  </si>
  <si>
    <t xml:space="preserve">21CS32,21CS33,21CSL35 </t>
  </si>
  <si>
    <t>PRABHUGOUDA KALLANGOUDA PATIL</t>
  </si>
  <si>
    <t>SHRIDHAR KADAPPA DHAVALESHWAR</t>
  </si>
  <si>
    <t xml:space="preserve"> YATHIRAJ</t>
  </si>
  <si>
    <t>CIE10</t>
  </si>
  <si>
    <t>SEE10</t>
  </si>
  <si>
    <t>Total10</t>
  </si>
  <si>
    <t>Gr. Pt.10</t>
  </si>
  <si>
    <t>Grade10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</si>
  <si>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</si>
  <si>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</si>
  <si>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</si>
  <si>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</si>
  <si>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</si>
  <si>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</si>
  <si>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</si>
  <si>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</si>
  <si>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</si>
  <si>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s410</t>
  </si>
  <si>
    <t>21CS41</t>
  </si>
  <si>
    <t>21CS482</t>
  </si>
  <si>
    <t>21CS42</t>
  </si>
  <si>
    <t>21CS43</t>
  </si>
  <si>
    <t>21CS44</t>
  </si>
  <si>
    <t>21BE45</t>
  </si>
  <si>
    <t>21CSL46</t>
  </si>
  <si>
    <t>21KBK47</t>
  </si>
  <si>
    <t xml:space="preserve">21UH49 </t>
  </si>
  <si>
    <t>21INT49</t>
  </si>
  <si>
    <t>21UH49</t>
  </si>
  <si>
    <t>V</t>
  </si>
  <si>
    <t>21CS41,21CS43</t>
  </si>
  <si>
    <t>21CS482,21CSL46</t>
  </si>
  <si>
    <t>21CSL46,21CS44</t>
  </si>
  <si>
    <t>s51</t>
  </si>
  <si>
    <t>s52</t>
  </si>
  <si>
    <t>s53</t>
  </si>
  <si>
    <t>s54</t>
  </si>
  <si>
    <t>s55</t>
  </si>
  <si>
    <t>s56</t>
  </si>
  <si>
    <t>s57</t>
  </si>
  <si>
    <t>s58</t>
  </si>
  <si>
    <t>21RMI56</t>
  </si>
  <si>
    <t>21CS51</t>
  </si>
  <si>
    <t>21CS52</t>
  </si>
  <si>
    <t>21CS53</t>
  </si>
  <si>
    <t>21AI54</t>
  </si>
  <si>
    <t>21CSL55</t>
  </si>
  <si>
    <t>21CIV57</t>
  </si>
  <si>
    <t>21CSL581</t>
  </si>
  <si>
    <t>21CS51,21CS52,21AI54</t>
  </si>
  <si>
    <t>21AI54,21RMI56</t>
  </si>
  <si>
    <t>21CS52,21RMI56</t>
  </si>
  <si>
    <t>SGPA.1</t>
  </si>
  <si>
    <t>SGPA.2</t>
  </si>
  <si>
    <t>SGPA.3</t>
  </si>
  <si>
    <t>SGPA.4</t>
  </si>
  <si>
    <t>SGPA.5</t>
  </si>
  <si>
    <t>SGPA.6</t>
  </si>
  <si>
    <t>SGPA.7</t>
  </si>
  <si>
    <t>SGPA.8</t>
  </si>
  <si>
    <t>CGPA</t>
  </si>
  <si>
    <t>NULL</t>
  </si>
  <si>
    <t>Sem</t>
  </si>
  <si>
    <t>Code</t>
  </si>
  <si>
    <t>Calculus and Differential Equations</t>
  </si>
  <si>
    <t>Engineering Chemistry</t>
  </si>
  <si>
    <t>Problem Solving through Programming</t>
  </si>
  <si>
    <t>Basic Electronics &amp; Communication Engineering</t>
  </si>
  <si>
    <t>Elements of Mechanical Engineering</t>
  </si>
  <si>
    <t>Engineering Chemistry Laboratory</t>
  </si>
  <si>
    <t>Computer Programming Laboratory</t>
  </si>
  <si>
    <t>Communicative English</t>
  </si>
  <si>
    <t>Scientific Foundation of Health</t>
  </si>
  <si>
    <t>Advanced Calculus and Numerical Methods</t>
  </si>
  <si>
    <t>Engineering Physics</t>
  </si>
  <si>
    <t>Basic Electrical Engineering</t>
  </si>
  <si>
    <t>Elements of Civil Engineering and Mechanics</t>
  </si>
  <si>
    <t>Engineering Visualization</t>
  </si>
  <si>
    <t>Engineering Physics Laboratory</t>
  </si>
  <si>
    <t>Basic Electrical Engineering Laboratory</t>
  </si>
  <si>
    <t>Professional Writing Skills in English</t>
  </si>
  <si>
    <t>Innovation and Design Thinking</t>
  </si>
  <si>
    <t>Transform Calculus, Fourier Series and Numerical Techniques</t>
  </si>
  <si>
    <t>Ability Enhancement Course - III</t>
  </si>
  <si>
    <t>Data Structures and its Applications</t>
  </si>
  <si>
    <t>Analog and Digital Electronics</t>
  </si>
  <si>
    <t>Computer Organization and Architecture</t>
  </si>
  <si>
    <t>Object Oriented Programming with JAVA Laboratory</t>
  </si>
  <si>
    <t>Social Connect and Responsibility</t>
  </si>
  <si>
    <t>Constitution of India and Professional Ethics</t>
  </si>
  <si>
    <t>Mathematical Foundations for Computing</t>
  </si>
  <si>
    <t>Unix Shell programming</t>
  </si>
  <si>
    <t>Design and Analysis of Algorithms</t>
  </si>
  <si>
    <t>Microcontroller and Embedded Systems</t>
  </si>
  <si>
    <t>Operating Systems</t>
  </si>
  <si>
    <t>Biology For Engineers</t>
  </si>
  <si>
    <t>Python Programming Laboratory</t>
  </si>
  <si>
    <t>Samskrutika Kannada/ Balake Kannada</t>
  </si>
  <si>
    <t>Universal Human Values</t>
  </si>
  <si>
    <t>Inter/Intra Institutional Internship</t>
  </si>
  <si>
    <t>Automata Theory and compiler Design</t>
  </si>
  <si>
    <t>Computer Networks</t>
  </si>
  <si>
    <t>Database Management Systems</t>
  </si>
  <si>
    <t xml:space="preserve">Principles of Artificial Intelligence </t>
  </si>
  <si>
    <t>Database Management System Laboratory with Mini Project</t>
  </si>
  <si>
    <t>Research Methodology &amp;Intellectual Property Rights</t>
  </si>
  <si>
    <t>Environmental Studies</t>
  </si>
  <si>
    <t xml:space="preserve">ANGULAR JS </t>
  </si>
  <si>
    <t>1</t>
  </si>
  <si>
    <t>2</t>
  </si>
  <si>
    <t>3</t>
  </si>
  <si>
    <t>4SU21AD057</t>
  </si>
  <si>
    <t>4</t>
  </si>
  <si>
    <t>5</t>
  </si>
  <si>
    <t>Year</t>
  </si>
  <si>
    <t>Sl.No</t>
  </si>
  <si>
    <t>BACKLOG   SUBJECT</t>
  </si>
  <si>
    <t>21MAT31,21CS32,21CS33,21MAT11,21MAT21, 21ELE23, 21CIV24,21MATCS41,21INT49</t>
  </si>
  <si>
    <t>21CS52,21AI54</t>
  </si>
  <si>
    <t>21AI54,21PHY22</t>
  </si>
  <si>
    <t>21MATH31,21MAT11,21CS41</t>
  </si>
  <si>
    <t xml:space="preserve"> N DARSHAN REDDY</t>
  </si>
  <si>
    <t>21MAT31,21CS33,21MAT21,21CS41,21CS52,21RMI56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</si>
</sst>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-dd-yyyy"/>
    <numFmt numFmtId="165" formatCode="m-d-yyyy"/>
    <numFmt numFmtId="166" formatCode="0.0"/>
  </numFmts>
  <fonts count="25">
    <font>
      <sz val="10.0"/>
      <color rgb="FF000000"/>
      <name val="Arial"/>
      <scheme val="minor"/>
    </font>
    <font>
      <b/>
      <sz val="13.0"/>
      <color theme="1"/>
      <name val="Times New Roman"/>
    </font>
    <font>
      <sz val="12.0"/>
      <color theme="1"/>
      <name val="Times New Roman"/>
    </font>
    <font>
      <color theme="1"/>
      <name val="Times New Roman"/>
    </font>
    <font>
      <b/>
      <sz val="12.0"/>
      <color rgb="FF000000"/>
      <name val="Times New Roman"/>
    </font>
    <font>
      <b/>
      <sz val="12.0"/>
      <color theme="1"/>
      <name val="Times New Roman"/>
    </font>
    <font>
      <sz val="12.0"/>
      <color rgb="FF000000"/>
      <name val="Times New Roman"/>
    </font>
    <font>
      <sz val="11.0"/>
      <color rgb="FF000000"/>
      <name val="Times New Roman"/>
    </font>
    <font>
      <sz val="12.0"/>
      <color theme="1"/>
      <name val="Arial"/>
      <scheme val="minor"/>
    </font>
    <font>
      <sz val="12.0"/>
      <color rgb="FFFFFFFF"/>
      <name val="Times New Roman"/>
    </font>
    <font>
      <sz val="12.0"/>
      <color theme="1"/>
      <name val="&quot;Times New Roman&quot;"/>
    </font>
    <font>
      <sz val="12.0"/>
      <color rgb="FF000000"/>
      <name val="&quot;Times New Roman&quot;"/>
    </font>
    <font>
      <color theme="1"/>
      <name val="Arial"/>
    </font>
    <font>
      <sz val="11.0"/>
      <color rgb="FF000000"/>
      <name val="&quot;Times New Roman&quot;"/>
    </font>
    <font>
      <sz val="12.0"/>
      <color rgb="FF000000"/>
      <name val="&quot;Aptos Narrow&quot;"/>
    </font>
    <font>
      <color theme="1"/>
      <name val="Arial"/>
      <scheme val="minor"/>
    </font>
    <font>
      <b/>
      <sz val="12.0"/>
      <color rgb="FF000000"/>
      <name val="&quot;Times New Roman&quot;"/>
    </font>
    <font>
      <sz val="13.0"/>
      <color theme="1"/>
      <name val="Times New Roman"/>
    </font>
    <font>
      <strike/>
      <sz val="12.0"/>
      <color theme="1"/>
      <name val="Times New Roman"/>
    </font>
    <font>
      <sz val="9.0"/>
      <color rgb="FF000000"/>
      <name val="Times New Roman"/>
    </font>
    <font>
      <color rgb="FF000000"/>
      <name val="Times New Roman"/>
    </font>
    <font>
      <color rgb="FF000000"/>
      <name val="Ui-sans-serif"/>
    </font>
    <font>
      <sz val="12.0"/>
      <color rgb="FF1F1F1F"/>
      <name val="Times New Roman"/>
    </font>
    <font>
      <sz val="16.0"/>
      <color theme="1"/>
      <name val="Times New Roman"/>
    </font>
    <font/>
  </fonts>
  <fills count="19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EEEEEE"/>
        <bgColor rgb="FFEEEEEE"/>
      </patternFill>
    </fill>
    <fill>
      <patternFill patternType="solid">
        <fgColor rgb="FFF4CCCC"/>
        <bgColor rgb="FFF4CCCC"/>
      </patternFill>
    </fill>
    <fill>
      <patternFill patternType="solid">
        <fgColor rgb="FFE69138"/>
        <bgColor rgb="FFE69138"/>
      </patternFill>
    </fill>
  </fills>
  <borders count="8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000000"/>
      </bottom>
    </border>
    <border>
      <left style="thin">
        <color rgb="FF000000"/>
      </left>
      <right style="thin">
        <color rgb="FF999999"/>
      </right>
      <top style="thin">
        <color rgb="FF999999"/>
      </top>
    </border>
    <border>
      <right style="thin">
        <color rgb="FF999999"/>
      </right>
      <top style="thin">
        <color rgb="FF999999"/>
      </top>
    </border>
    <border>
      <top style="thin">
        <color rgb="FF999999"/>
      </top>
    </border>
    <border>
      <left style="thin">
        <color rgb="FF999999"/>
      </left>
      <right style="thin">
        <color rgb="FF000000"/>
      </right>
      <top style="thin">
        <color rgb="FF999999"/>
      </top>
    </border>
    <border>
      <top style="thin">
        <color rgb="FF999999"/>
      </top>
      <bottom style="thin">
        <color rgb="FF000000"/>
      </bottom>
    </border>
    <border>
      <right style="thin">
        <color rgb="FF999999"/>
      </right>
      <top style="thin">
        <color rgb="FF999999"/>
      </top>
      <bottom style="thin">
        <color rgb="FF000000"/>
      </bottom>
    </border>
    <border>
      <left style="thin">
        <color rgb="FF999999"/>
      </left>
      <right style="thin">
        <color rgb="FF000000"/>
      </right>
      <top style="thin">
        <color rgb="FF999999"/>
      </top>
      <bottom style="thin">
        <color rgb="FF000000"/>
      </bottom>
    </border>
    <border>
      <left style="thin">
        <color rgb="FF999999"/>
      </left>
      <top style="thin">
        <color rgb="FF999999"/>
      </top>
      <bottom style="thin">
        <color rgb="FF000000"/>
      </bottom>
    </border>
    <border>
      <left style="thin">
        <color rgb="FF000000"/>
      </left>
      <right style="thin">
        <color rgb="FF999999"/>
      </right>
      <top style="thin">
        <color rgb="FF999999"/>
      </top>
      <bottom style="medium">
        <color rgb="FF000000"/>
      </bottom>
    </border>
    <border>
      <right style="thin">
        <color rgb="FF999999"/>
      </right>
      <top style="thin">
        <color rgb="FF999999"/>
      </top>
      <bottom style="medium">
        <color rgb="FF000000"/>
      </bottom>
    </border>
    <border>
      <right style="thin">
        <color rgb="FF000000"/>
      </right>
      <top style="thin">
        <color rgb="FF999999"/>
      </top>
      <bottom style="medium">
        <color rgb="FF000000"/>
      </bottom>
    </border>
    <border>
      <left style="thin">
        <color rgb="FF999999"/>
      </left>
      <top style="thin">
        <color rgb="FF999999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999999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999999"/>
      </bottom>
    </border>
    <border>
      <left style="thin">
        <color rgb="FF000000"/>
      </left>
      <bottom style="thin">
        <color rgb="FF999999"/>
      </bottom>
    </border>
    <border>
      <left style="thin">
        <color rgb="FF000000"/>
      </left>
      <right style="thin">
        <color rgb="FF000000"/>
      </right>
      <bottom style="thin">
        <color rgb="FF999999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999999"/>
      </bottom>
    </border>
    <border>
      <left style="thin">
        <color rgb="FF999999"/>
      </lef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000000"/>
      </left>
      <top style="thin">
        <color rgb="FF999999"/>
      </top>
      <bottom style="thin">
        <color rgb="FF999999"/>
      </bottom>
    </border>
    <border>
      <left style="thin">
        <color rgb="FF666666"/>
      </lef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000000"/>
      </right>
      <bottom style="thin">
        <color rgb="FF999999"/>
      </bottom>
    </border>
    <border>
      <left style="thin">
        <color rgb="FF999999"/>
      </left>
      <top style="thin">
        <color rgb="FF000000"/>
      </top>
      <bottom style="thin">
        <color rgb="FF999999"/>
      </bottom>
    </border>
    <border>
      <left style="thin">
        <color rgb="FF666666"/>
      </left>
      <bottom style="thin">
        <color rgb="FF999999"/>
      </bottom>
    </border>
    <border>
      <left style="thin">
        <color rgb="FF000000"/>
      </left>
      <right style="thin">
        <color rgb="FF999999"/>
      </right>
      <bottom style="thin">
        <color rgb="FF000000"/>
      </bottom>
    </border>
    <border>
      <right style="thin">
        <color rgb="FF999999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readingOrder="0" shrinkToFit="0" vertical="center" wrapText="0"/>
    </xf>
    <xf borderId="1" fillId="3" fontId="2" numFmtId="0" xfId="0" applyAlignment="1" applyBorder="1" applyFont="1">
      <alignment readingOrder="0" shrinkToFit="0" vertical="center" wrapText="1"/>
    </xf>
    <xf borderId="1" fillId="3" fontId="2" numFmtId="164" xfId="0" applyAlignment="1" applyBorder="1" applyFont="1" applyNumberFormat="1">
      <alignment readingOrder="0" shrinkToFit="0" vertical="center" wrapText="0"/>
    </xf>
    <xf borderId="1" fillId="3" fontId="2" numFmtId="3" xfId="0" applyAlignment="1" applyBorder="1" applyFont="1" applyNumberFormat="1">
      <alignment readingOrder="0" shrinkToFit="0" vertical="center" wrapText="0"/>
    </xf>
    <xf borderId="1" fillId="3" fontId="2" numFmtId="0" xfId="0" applyAlignment="1" applyBorder="1" applyFont="1">
      <alignment shrinkToFit="0" vertical="center" wrapText="0"/>
    </xf>
    <xf borderId="1" fillId="3" fontId="2" numFmtId="165" xfId="0" applyAlignment="1" applyBorder="1" applyFont="1" applyNumberFormat="1">
      <alignment readingOrder="0" shrinkToFit="0" vertical="center" wrapText="0"/>
    </xf>
    <xf borderId="0" fillId="0" fontId="3" numFmtId="0" xfId="0" applyFont="1"/>
    <xf borderId="2" fillId="4" fontId="4" numFmtId="0" xfId="0" applyAlignment="1" applyBorder="1" applyFill="1" applyFont="1">
      <alignment horizontal="center" readingOrder="0" shrinkToFit="0" wrapText="0"/>
    </xf>
    <xf borderId="3" fillId="4" fontId="4" numFmtId="0" xfId="0" applyAlignment="1" applyBorder="1" applyFont="1">
      <alignment horizontal="center" readingOrder="0" shrinkToFit="0" wrapText="0"/>
    </xf>
    <xf borderId="4" fillId="4" fontId="4" numFmtId="0" xfId="0" applyAlignment="1" applyBorder="1" applyFont="1">
      <alignment horizontal="center" readingOrder="0" shrinkToFit="0" wrapText="0"/>
    </xf>
    <xf borderId="5" fillId="4" fontId="4" numFmtId="0" xfId="0" applyAlignment="1" applyBorder="1" applyFont="1">
      <alignment horizontal="center" readingOrder="0" shrinkToFit="0" wrapText="0"/>
    </xf>
    <xf borderId="6" fillId="4" fontId="4" numFmtId="0" xfId="0" applyAlignment="1" applyBorder="1" applyFont="1">
      <alignment horizontal="center" readingOrder="0" shrinkToFit="0" wrapText="0"/>
    </xf>
    <xf borderId="7" fillId="4" fontId="4" numFmtId="0" xfId="0" applyAlignment="1" applyBorder="1" applyFont="1">
      <alignment horizontal="center" readingOrder="0" shrinkToFit="0" wrapText="0"/>
    </xf>
    <xf borderId="8" fillId="4" fontId="4" numFmtId="0" xfId="0" applyAlignment="1" applyBorder="1" applyFont="1">
      <alignment horizontal="center" readingOrder="0" shrinkToFit="0" wrapText="0"/>
    </xf>
    <xf borderId="9" fillId="4" fontId="4" numFmtId="0" xfId="0" applyAlignment="1" applyBorder="1" applyFont="1">
      <alignment horizontal="center" readingOrder="0" shrinkToFit="0" wrapText="0"/>
    </xf>
    <xf borderId="10" fillId="4" fontId="4" numFmtId="0" xfId="0" applyAlignment="1" applyBorder="1" applyFont="1">
      <alignment horizontal="center" readingOrder="0" shrinkToFit="0" wrapText="0"/>
    </xf>
    <xf borderId="11" fillId="4" fontId="5" numFmtId="0" xfId="0" applyAlignment="1" applyBorder="1" applyFont="1">
      <alignment horizontal="center" readingOrder="0" vertical="bottom"/>
    </xf>
    <xf borderId="12" fillId="4" fontId="5" numFmtId="0" xfId="0" applyAlignment="1" applyBorder="1" applyFont="1">
      <alignment horizontal="center" readingOrder="0" vertical="bottom"/>
    </xf>
    <xf borderId="13" fillId="4" fontId="5" numFmtId="0" xfId="0" applyAlignment="1" applyBorder="1" applyFont="1">
      <alignment horizontal="center" readingOrder="0" vertical="bottom"/>
    </xf>
    <xf borderId="8" fillId="4" fontId="5" numFmtId="0" xfId="0" applyAlignment="1" applyBorder="1" applyFont="1">
      <alignment horizontal="center" vertical="bottom"/>
    </xf>
    <xf borderId="14" fillId="4" fontId="4" numFmtId="0" xfId="0" applyAlignment="1" applyBorder="1" applyFont="1">
      <alignment horizontal="center" readingOrder="0" shrinkToFit="0" wrapText="0"/>
    </xf>
    <xf borderId="15" fillId="4" fontId="4" numFmtId="0" xfId="0" applyAlignment="1" applyBorder="1" applyFont="1">
      <alignment horizontal="center" readingOrder="0" shrinkToFit="0" wrapText="0"/>
    </xf>
    <xf borderId="0" fillId="4" fontId="4" numFmtId="0" xfId="0" applyAlignment="1" applyFont="1">
      <alignment horizontal="center" readingOrder="0" shrinkToFit="0" wrapText="0"/>
    </xf>
    <xf borderId="1" fillId="5" fontId="2" numFmtId="0" xfId="0" applyAlignment="1" applyBorder="1" applyFill="1" applyFont="1">
      <alignment horizontal="center" vertical="bottom"/>
    </xf>
    <xf borderId="16" fillId="5" fontId="2" numFmtId="49" xfId="0" applyAlignment="1" applyBorder="1" applyFont="1" applyNumberFormat="1">
      <alignment horizontal="center" vertical="bottom"/>
    </xf>
    <xf borderId="17" fillId="5" fontId="2" numFmtId="49" xfId="0" applyAlignment="1" applyBorder="1" applyFont="1" applyNumberFormat="1">
      <alignment vertical="bottom"/>
    </xf>
    <xf borderId="18" fillId="5" fontId="2" numFmtId="0" xfId="0" applyAlignment="1" applyBorder="1" applyFont="1">
      <alignment horizontal="center" vertical="bottom"/>
    </xf>
    <xf borderId="19" fillId="5" fontId="2" numFmtId="0" xfId="0" applyAlignment="1" applyBorder="1" applyFont="1">
      <alignment horizontal="center" vertical="bottom"/>
    </xf>
    <xf borderId="20" fillId="5" fontId="2" numFmtId="0" xfId="0" applyAlignment="1" applyBorder="1" applyFont="1">
      <alignment horizontal="center" vertical="bottom"/>
    </xf>
    <xf borderId="21" fillId="6" fontId="6" numFmtId="0" xfId="0" applyAlignment="1" applyBorder="1" applyFill="1" applyFont="1">
      <alignment horizontal="center" readingOrder="0" shrinkToFit="0" wrapText="0"/>
    </xf>
    <xf borderId="22" fillId="5" fontId="2" numFmtId="0" xfId="0" applyAlignment="1" applyBorder="1" applyFont="1">
      <alignment horizontal="center" vertical="bottom"/>
    </xf>
    <xf borderId="21" fillId="6" fontId="2" numFmtId="0" xfId="0" applyAlignment="1" applyBorder="1" applyFont="1">
      <alignment horizontal="center" readingOrder="0" vertical="bottom"/>
    </xf>
    <xf borderId="18" fillId="5" fontId="2" numFmtId="2" xfId="0" applyAlignment="1" applyBorder="1" applyFont="1" applyNumberFormat="1">
      <alignment horizontal="center" vertical="bottom"/>
    </xf>
    <xf borderId="23" fillId="5" fontId="2" numFmtId="166" xfId="0" applyAlignment="1" applyBorder="1" applyFont="1" applyNumberFormat="1">
      <alignment horizontal="center" vertical="bottom"/>
    </xf>
    <xf borderId="24" fillId="5" fontId="2" numFmtId="0" xfId="0" applyAlignment="1" applyBorder="1" applyFont="1">
      <alignment horizontal="center" vertical="center"/>
    </xf>
    <xf borderId="25" fillId="6" fontId="6" numFmtId="0" xfId="0" applyAlignment="1" applyBorder="1" applyFont="1">
      <alignment horizontal="center" shrinkToFit="0" wrapText="0"/>
    </xf>
    <xf borderId="26" fillId="6" fontId="7" numFmtId="0" xfId="0" applyAlignment="1" applyBorder="1" applyFont="1">
      <alignment horizontal="center" readingOrder="0" shrinkToFit="0" wrapText="0"/>
    </xf>
    <xf borderId="27" fillId="6" fontId="7" numFmtId="0" xfId="0" applyAlignment="1" applyBorder="1" applyFont="1">
      <alignment horizontal="center" readingOrder="0" shrinkToFit="0" wrapText="0"/>
    </xf>
    <xf borderId="0" fillId="6" fontId="6" numFmtId="0" xfId="0" applyAlignment="1" applyFont="1">
      <alignment horizontal="center" readingOrder="0" shrinkToFit="0" wrapText="0"/>
    </xf>
    <xf borderId="28" fillId="5" fontId="2" numFmtId="0" xfId="0" applyAlignment="1" applyBorder="1" applyFont="1">
      <alignment horizontal="center" vertical="bottom"/>
    </xf>
    <xf borderId="29" fillId="5" fontId="2" numFmtId="49" xfId="0" applyAlignment="1" applyBorder="1" applyFont="1" applyNumberFormat="1">
      <alignment horizontal="center" vertical="bottom"/>
    </xf>
    <xf borderId="30" fillId="5" fontId="2" numFmtId="49" xfId="0" applyAlignment="1" applyBorder="1" applyFont="1" applyNumberFormat="1">
      <alignment vertical="bottom"/>
    </xf>
    <xf borderId="29" fillId="5" fontId="2" numFmtId="0" xfId="0" applyAlignment="1" applyBorder="1" applyFont="1">
      <alignment horizontal="center" vertical="bottom"/>
    </xf>
    <xf borderId="31" fillId="5" fontId="2" numFmtId="2" xfId="0" applyAlignment="1" applyBorder="1" applyFont="1" applyNumberFormat="1">
      <alignment horizontal="center" vertical="bottom"/>
    </xf>
    <xf borderId="1" fillId="5" fontId="2" numFmtId="166" xfId="0" applyAlignment="1" applyBorder="1" applyFont="1" applyNumberFormat="1">
      <alignment horizontal="center" vertical="bottom"/>
    </xf>
    <xf borderId="32" fillId="5" fontId="2" numFmtId="0" xfId="0" applyAlignment="1" applyBorder="1" applyFont="1">
      <alignment horizontal="center" vertical="center"/>
    </xf>
    <xf borderId="29" fillId="5" fontId="2" numFmtId="1" xfId="0" applyAlignment="1" applyBorder="1" applyFont="1" applyNumberFormat="1">
      <alignment horizontal="center" vertical="bottom"/>
    </xf>
    <xf borderId="25" fillId="6" fontId="6" numFmtId="0" xfId="0" applyAlignment="1" applyBorder="1" applyFont="1">
      <alignment horizontal="center" readingOrder="0" shrinkToFit="0" wrapText="0"/>
    </xf>
    <xf borderId="29" fillId="5" fontId="8" numFmtId="0" xfId="0" applyAlignment="1" applyBorder="1" applyFont="1">
      <alignment horizontal="center" vertical="bottom"/>
    </xf>
    <xf borderId="33" fillId="5" fontId="2" numFmtId="0" xfId="0" applyAlignment="1" applyBorder="1" applyFont="1">
      <alignment horizontal="center" vertical="bottom"/>
    </xf>
    <xf borderId="34" fillId="5" fontId="2" numFmtId="0" xfId="0" applyAlignment="1" applyBorder="1" applyFont="1">
      <alignment horizontal="center" vertical="bottom"/>
    </xf>
    <xf borderId="29" fillId="5" fontId="3" numFmtId="0" xfId="0" applyAlignment="1" applyBorder="1" applyFont="1">
      <alignment vertical="bottom"/>
    </xf>
    <xf borderId="22" fillId="5" fontId="9" numFmtId="0" xfId="0" applyAlignment="1" applyBorder="1" applyFont="1">
      <alignment horizontal="center" vertical="bottom"/>
    </xf>
    <xf borderId="35" fillId="5" fontId="10" numFmtId="0" xfId="0" applyAlignment="1" applyBorder="1" applyFont="1">
      <alignment horizontal="center" vertical="bottom"/>
    </xf>
    <xf borderId="36" fillId="5" fontId="10" numFmtId="49" xfId="0" applyAlignment="1" applyBorder="1" applyFont="1" applyNumberFormat="1">
      <alignment horizontal="center" vertical="bottom"/>
    </xf>
    <xf borderId="0" fillId="5" fontId="10" numFmtId="49" xfId="0" applyAlignment="1" applyFont="1" applyNumberFormat="1">
      <alignment vertical="bottom"/>
    </xf>
    <xf borderId="37" fillId="5" fontId="10" numFmtId="0" xfId="0" applyAlignment="1" applyBorder="1" applyFont="1">
      <alignment horizontal="center" vertical="bottom"/>
    </xf>
    <xf borderId="38" fillId="5" fontId="10" numFmtId="0" xfId="0" applyAlignment="1" applyBorder="1" applyFont="1">
      <alignment horizontal="center" vertical="bottom"/>
    </xf>
    <xf borderId="39" fillId="5" fontId="10" numFmtId="0" xfId="0" applyAlignment="1" applyBorder="1" applyFont="1">
      <alignment horizontal="center" vertical="bottom"/>
    </xf>
    <xf borderId="0" fillId="6" fontId="11" numFmtId="0" xfId="0" applyAlignment="1" applyFont="1">
      <alignment horizontal="center" shrinkToFit="0" wrapText="0"/>
    </xf>
    <xf borderId="36" fillId="5" fontId="10" numFmtId="0" xfId="0" applyAlignment="1" applyBorder="1" applyFont="1">
      <alignment horizontal="center" vertical="bottom"/>
    </xf>
    <xf borderId="40" fillId="5" fontId="10" numFmtId="0" xfId="0" applyAlignment="1" applyBorder="1" applyFont="1">
      <alignment horizontal="center" vertical="bottom"/>
    </xf>
    <xf borderId="0" fillId="6" fontId="11" numFmtId="0" xfId="0" applyAlignment="1" applyFont="1">
      <alignment horizontal="center" readingOrder="0" shrinkToFit="0" wrapText="0"/>
    </xf>
    <xf borderId="22" fillId="5" fontId="10" numFmtId="0" xfId="0" applyAlignment="1" applyBorder="1" applyFont="1">
      <alignment horizontal="center" vertical="bottom"/>
    </xf>
    <xf borderId="0" fillId="6" fontId="12" numFmtId="0" xfId="0" applyAlignment="1" applyFont="1">
      <alignment vertical="bottom"/>
    </xf>
    <xf borderId="41" fillId="5" fontId="10" numFmtId="2" xfId="0" applyAlignment="1" applyBorder="1" applyFont="1" applyNumberFormat="1">
      <alignment horizontal="center" vertical="bottom"/>
    </xf>
    <xf borderId="42" fillId="5" fontId="10" numFmtId="166" xfId="0" applyAlignment="1" applyBorder="1" applyFont="1" applyNumberFormat="1">
      <alignment horizontal="center" vertical="bottom"/>
    </xf>
    <xf borderId="43" fillId="5" fontId="2" numFmtId="0" xfId="0" applyAlignment="1" applyBorder="1" applyFont="1">
      <alignment horizontal="center" vertical="center"/>
    </xf>
    <xf borderId="36" fillId="6" fontId="11" numFmtId="0" xfId="0" applyAlignment="1" applyBorder="1" applyFont="1">
      <alignment horizontal="center" shrinkToFit="0" wrapText="0"/>
    </xf>
    <xf borderId="44" fillId="6" fontId="13" numFmtId="0" xfId="0" applyAlignment="1" applyBorder="1" applyFont="1">
      <alignment horizontal="center" readingOrder="0" shrinkToFit="0" wrapText="0"/>
    </xf>
    <xf borderId="45" fillId="6" fontId="13" numFmtId="0" xfId="0" applyAlignment="1" applyBorder="1" applyFont="1">
      <alignment horizontal="center" readingOrder="0" shrinkToFit="0" wrapText="0"/>
    </xf>
    <xf borderId="0" fillId="7" fontId="11" numFmtId="0" xfId="0" applyAlignment="1" applyFill="1" applyFont="1">
      <alignment horizontal="center" readingOrder="0" shrinkToFit="0" wrapText="0"/>
    </xf>
    <xf borderId="0" fillId="7" fontId="11" numFmtId="0" xfId="0" applyAlignment="1" applyFont="1">
      <alignment horizontal="left" readingOrder="0" shrinkToFit="0" wrapText="0"/>
    </xf>
    <xf borderId="0" fillId="7" fontId="11" numFmtId="0" xfId="0" applyAlignment="1" applyFont="1">
      <alignment horizontal="center" shrinkToFit="0" wrapText="0"/>
    </xf>
    <xf borderId="0" fillId="7" fontId="12" numFmtId="0" xfId="0" applyAlignment="1" applyFont="1">
      <alignment vertical="bottom"/>
    </xf>
    <xf borderId="0" fillId="7" fontId="13" numFmtId="0" xfId="0" applyAlignment="1" applyFont="1">
      <alignment horizontal="center" readingOrder="0" shrinkToFit="0" wrapText="0"/>
    </xf>
    <xf borderId="0" fillId="7" fontId="14" numFmtId="0" xfId="0" applyAlignment="1" applyFont="1">
      <alignment shrinkToFit="0" vertical="bottom" wrapText="0"/>
    </xf>
    <xf borderId="0" fillId="7" fontId="12" numFmtId="0" xfId="0" applyAlignment="1" applyFont="1">
      <alignment vertical="bottom"/>
    </xf>
    <xf borderId="0" fillId="7" fontId="15" numFmtId="0" xfId="0" applyFont="1"/>
    <xf borderId="0" fillId="7" fontId="15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8" fontId="15" numFmtId="0" xfId="0" applyFill="1" applyFont="1"/>
    <xf borderId="46" fillId="4" fontId="4" numFmtId="0" xfId="0" applyAlignment="1" applyBorder="1" applyFont="1">
      <alignment horizontal="center" readingOrder="0" shrinkToFit="0" wrapText="0"/>
    </xf>
    <xf borderId="0" fillId="4" fontId="4" numFmtId="0" xfId="0" applyAlignment="1" applyFont="1">
      <alignment horizontal="center" readingOrder="0" shrinkToFit="0" vertical="bottom" wrapText="0"/>
    </xf>
    <xf borderId="36" fillId="4" fontId="4" numFmtId="0" xfId="0" applyAlignment="1" applyBorder="1" applyFont="1">
      <alignment horizontal="center" readingOrder="0" shrinkToFit="0" vertical="bottom" wrapText="0"/>
    </xf>
    <xf borderId="0" fillId="9" fontId="4" numFmtId="0" xfId="0" applyAlignment="1" applyFill="1" applyFont="1">
      <alignment horizontal="center" readingOrder="0" shrinkToFit="0" vertical="bottom" wrapText="0"/>
    </xf>
    <xf borderId="47" fillId="5" fontId="2" numFmtId="49" xfId="0" applyAlignment="1" applyBorder="1" applyFont="1" applyNumberFormat="1">
      <alignment vertical="bottom"/>
    </xf>
    <xf borderId="48" fillId="5" fontId="2" numFmtId="0" xfId="0" applyAlignment="1" applyBorder="1" applyFont="1">
      <alignment horizontal="center" vertical="bottom"/>
    </xf>
    <xf borderId="27" fillId="10" fontId="6" numFmtId="0" xfId="0" applyAlignment="1" applyBorder="1" applyFill="1" applyFont="1">
      <alignment horizontal="center" readingOrder="0" shrinkToFit="0" wrapText="0"/>
    </xf>
    <xf borderId="49" fillId="10" fontId="6" numFmtId="0" xfId="0" applyAlignment="1" applyBorder="1" applyFont="1">
      <alignment horizontal="center" readingOrder="0" shrinkToFit="0" wrapText="0"/>
    </xf>
    <xf borderId="50" fillId="10" fontId="6" numFmtId="0" xfId="0" applyAlignment="1" applyBorder="1" applyFont="1">
      <alignment horizontal="center" readingOrder="0" shrinkToFit="0" wrapText="0"/>
    </xf>
    <xf borderId="19" fillId="5" fontId="2" numFmtId="166" xfId="0" applyAlignment="1" applyBorder="1" applyFont="1" applyNumberFormat="1">
      <alignment horizontal="center" vertical="bottom"/>
    </xf>
    <xf borderId="0" fillId="0" fontId="6" numFmtId="0" xfId="0" applyAlignment="1" applyFont="1">
      <alignment horizontal="center" shrinkToFit="0" vertical="bottom" wrapText="0"/>
    </xf>
    <xf borderId="51" fillId="10" fontId="6" numFmtId="0" xfId="0" applyAlignment="1" applyBorder="1" applyFont="1">
      <alignment horizontal="center" readingOrder="0" shrinkToFit="0" wrapText="0"/>
    </xf>
    <xf borderId="52" fillId="10" fontId="6" numFmtId="0" xfId="0" applyAlignment="1" applyBorder="1" applyFont="1">
      <alignment horizontal="center" readingOrder="0" shrinkToFit="0" wrapText="0"/>
    </xf>
    <xf borderId="53" fillId="11" fontId="7" numFmtId="0" xfId="0" applyAlignment="1" applyBorder="1" applyFill="1" applyFont="1">
      <alignment horizontal="center" readingOrder="0" shrinkToFit="0" wrapText="0"/>
    </xf>
    <xf borderId="54" fillId="11" fontId="7" numFmtId="0" xfId="0" applyAlignment="1" applyBorder="1" applyFont="1">
      <alignment horizontal="center" readingOrder="0" shrinkToFit="0" wrapText="0"/>
    </xf>
    <xf borderId="0" fillId="10" fontId="6" numFmtId="0" xfId="0" applyAlignment="1" applyFont="1">
      <alignment horizontal="center" readingOrder="0" shrinkToFit="0" wrapText="0"/>
    </xf>
    <xf borderId="33" fillId="5" fontId="2" numFmtId="49" xfId="0" applyAlignment="1" applyBorder="1" applyFont="1" applyNumberFormat="1">
      <alignment vertical="bottom"/>
    </xf>
    <xf borderId="21" fillId="10" fontId="6" numFmtId="0" xfId="0" applyAlignment="1" applyBorder="1" applyFont="1">
      <alignment horizontal="center" readingOrder="0" shrinkToFit="0" wrapText="0"/>
    </xf>
    <xf borderId="29" fillId="5" fontId="2" numFmtId="166" xfId="0" applyAlignment="1" applyBorder="1" applyFont="1" applyNumberFormat="1">
      <alignment horizontal="center" vertical="bottom"/>
    </xf>
    <xf borderId="0" fillId="0" fontId="6" numFmtId="0" xfId="0" applyAlignment="1" applyFont="1">
      <alignment horizontal="center" readingOrder="0" shrinkToFit="0" vertical="bottom" wrapText="0"/>
    </xf>
    <xf borderId="28" fillId="5" fontId="2" numFmtId="0" xfId="0" applyAlignment="1" applyBorder="1" applyFont="1">
      <alignment horizontal="center" readingOrder="0" vertical="bottom"/>
    </xf>
    <xf borderId="34" fillId="5" fontId="3" numFmtId="0" xfId="0" applyAlignment="1" applyBorder="1" applyFont="1">
      <alignment horizontal="center" vertical="bottom"/>
    </xf>
    <xf borderId="29" fillId="5" fontId="2" numFmtId="0" xfId="0" applyAlignment="1" applyBorder="1" applyFont="1">
      <alignment horizontal="center" readingOrder="0" vertical="bottom"/>
    </xf>
    <xf borderId="0" fillId="12" fontId="11" numFmtId="0" xfId="0" applyAlignment="1" applyFill="1" applyFont="1">
      <alignment horizontal="center" readingOrder="0"/>
    </xf>
    <xf borderId="0" fillId="0" fontId="6" numFmtId="0" xfId="0" applyAlignment="1" applyFont="1">
      <alignment shrinkToFit="0" vertical="bottom" wrapText="0"/>
    </xf>
    <xf borderId="28" fillId="5" fontId="10" numFmtId="0" xfId="0" applyAlignment="1" applyBorder="1" applyFont="1">
      <alignment horizontal="center" vertical="bottom"/>
    </xf>
    <xf borderId="29" fillId="5" fontId="10" numFmtId="49" xfId="0" applyAlignment="1" applyBorder="1" applyFont="1" applyNumberFormat="1">
      <alignment horizontal="center" vertical="bottom"/>
    </xf>
    <xf borderId="33" fillId="5" fontId="10" numFmtId="49" xfId="0" applyAlignment="1" applyBorder="1" applyFont="1" applyNumberFormat="1">
      <alignment vertical="bottom"/>
    </xf>
    <xf borderId="34" fillId="5" fontId="10" numFmtId="0" xfId="0" applyAlignment="1" applyBorder="1" applyFont="1">
      <alignment horizontal="center" vertical="bottom"/>
    </xf>
    <xf borderId="29" fillId="5" fontId="10" numFmtId="0" xfId="0" applyAlignment="1" applyBorder="1" applyFont="1">
      <alignment horizontal="center" vertical="bottom"/>
    </xf>
    <xf borderId="27" fillId="10" fontId="11" numFmtId="0" xfId="0" applyAlignment="1" applyBorder="1" applyFont="1">
      <alignment horizontal="center" shrinkToFit="0" wrapText="0"/>
    </xf>
    <xf borderId="21" fillId="10" fontId="11" numFmtId="0" xfId="0" applyAlignment="1" applyBorder="1" applyFont="1">
      <alignment horizontal="center" shrinkToFit="0" wrapText="0"/>
    </xf>
    <xf borderId="50" fillId="10" fontId="11" numFmtId="0" xfId="0" applyAlignment="1" applyBorder="1" applyFont="1">
      <alignment horizontal="center" shrinkToFit="0" wrapText="0"/>
    </xf>
    <xf borderId="21" fillId="6" fontId="11" numFmtId="0" xfId="0" applyAlignment="1" applyBorder="1" applyFont="1">
      <alignment horizontal="center" readingOrder="0" shrinkToFit="0" wrapText="0"/>
    </xf>
    <xf borderId="18" fillId="5" fontId="10" numFmtId="2" xfId="0" applyAlignment="1" applyBorder="1" applyFont="1" applyNumberFormat="1">
      <alignment horizontal="center" vertical="bottom"/>
    </xf>
    <xf borderId="38" fillId="5" fontId="10" numFmtId="166" xfId="0" applyAlignment="1" applyBorder="1" applyFont="1" applyNumberFormat="1">
      <alignment horizontal="center" vertical="bottom"/>
    </xf>
    <xf borderId="0" fillId="0" fontId="14" numFmtId="0" xfId="0" applyAlignment="1" applyFont="1">
      <alignment shrinkToFit="0" vertical="bottom" wrapText="0"/>
    </xf>
    <xf borderId="51" fillId="10" fontId="11" numFmtId="0" xfId="0" applyAlignment="1" applyBorder="1" applyFont="1">
      <alignment horizontal="center" readingOrder="0" shrinkToFit="0" wrapText="0"/>
    </xf>
    <xf borderId="52" fillId="10" fontId="11" numFmtId="0" xfId="0" applyAlignment="1" applyBorder="1" applyFont="1">
      <alignment horizontal="center" readingOrder="0" shrinkToFit="0" wrapText="0"/>
    </xf>
    <xf borderId="53" fillId="11" fontId="13" numFmtId="0" xfId="0" applyAlignment="1" applyBorder="1" applyFont="1">
      <alignment horizontal="center" readingOrder="0" shrinkToFit="0" wrapText="0"/>
    </xf>
    <xf borderId="54" fillId="11" fontId="13" numFmtId="0" xfId="0" applyAlignment="1" applyBorder="1" applyFont="1">
      <alignment horizontal="center" readingOrder="0" shrinkToFit="0" wrapText="0"/>
    </xf>
    <xf borderId="0" fillId="10" fontId="11" numFmtId="0" xfId="0" applyAlignment="1" applyFont="1">
      <alignment horizontal="center" readingOrder="0" shrinkToFit="0" wrapText="0"/>
    </xf>
    <xf borderId="27" fillId="4" fontId="11" numFmtId="0" xfId="0" applyAlignment="1" applyBorder="1" applyFont="1">
      <alignment horizontal="center" readingOrder="0" shrinkToFit="0" wrapText="0"/>
    </xf>
    <xf borderId="25" fillId="4" fontId="11" numFmtId="0" xfId="0" applyAlignment="1" applyBorder="1" applyFont="1">
      <alignment horizontal="center" readingOrder="0" shrinkToFit="0" wrapText="0"/>
    </xf>
    <xf borderId="21" fillId="4" fontId="11" numFmtId="0" xfId="0" applyAlignment="1" applyBorder="1" applyFont="1">
      <alignment horizontal="left" readingOrder="0" shrinkToFit="0" wrapText="0"/>
    </xf>
    <xf borderId="55" fillId="10" fontId="11" numFmtId="0" xfId="0" applyAlignment="1" applyBorder="1" applyFont="1">
      <alignment horizontal="center" readingOrder="0" shrinkToFit="0" wrapText="0"/>
    </xf>
    <xf borderId="21" fillId="10" fontId="11" numFmtId="0" xfId="0" applyAlignment="1" applyBorder="1" applyFont="1">
      <alignment horizontal="center" readingOrder="0" shrinkToFit="0" wrapText="0"/>
    </xf>
    <xf borderId="50" fillId="10" fontId="11" numFmtId="0" xfId="0" applyAlignment="1" applyBorder="1" applyFont="1">
      <alignment horizontal="center" readingOrder="0" shrinkToFit="0" wrapText="0"/>
    </xf>
    <xf borderId="56" fillId="10" fontId="11" numFmtId="0" xfId="0" applyAlignment="1" applyBorder="1" applyFont="1">
      <alignment horizontal="center" readingOrder="0" shrinkToFit="0" wrapText="0"/>
    </xf>
    <xf borderId="55" fillId="6" fontId="11" numFmtId="0" xfId="0" applyAlignment="1" applyBorder="1" applyFont="1">
      <alignment horizontal="center" readingOrder="0" shrinkToFit="0" wrapText="0"/>
    </xf>
    <xf borderId="52" fillId="6" fontId="11" numFmtId="0" xfId="0" applyAlignment="1" applyBorder="1" applyFont="1">
      <alignment horizontal="center" readingOrder="0" shrinkToFit="0" wrapText="0"/>
    </xf>
    <xf borderId="50" fillId="11" fontId="11" numFmtId="0" xfId="0" applyAlignment="1" applyBorder="1" applyFont="1">
      <alignment horizontal="center" readingOrder="0" shrinkToFit="0" wrapText="0"/>
    </xf>
    <xf borderId="57" fillId="11" fontId="11" numFmtId="0" xfId="0" applyAlignment="1" applyBorder="1" applyFont="1">
      <alignment horizontal="center" readingOrder="0" shrinkToFit="0" wrapText="0"/>
    </xf>
    <xf borderId="26" fillId="11" fontId="13" numFmtId="0" xfId="0" applyAlignment="1" applyBorder="1" applyFont="1">
      <alignment horizontal="center" readingOrder="0" shrinkToFit="0" wrapText="0"/>
    </xf>
    <xf borderId="58" fillId="11" fontId="13" numFmtId="0" xfId="0" applyAlignment="1" applyBorder="1" applyFont="1">
      <alignment horizontal="center" readingOrder="0" shrinkToFit="0" wrapText="0"/>
    </xf>
    <xf borderId="55" fillId="10" fontId="11" numFmtId="0" xfId="0" applyAlignment="1" applyBorder="1" applyFont="1">
      <alignment horizontal="center" shrinkToFit="0" wrapText="0"/>
    </xf>
    <xf borderId="52" fillId="10" fontId="11" numFmtId="0" xfId="0" applyAlignment="1" applyBorder="1" applyFont="1">
      <alignment horizontal="center" shrinkToFit="0" wrapText="0"/>
    </xf>
    <xf borderId="21" fillId="11" fontId="11" numFmtId="0" xfId="0" applyAlignment="1" applyBorder="1" applyFont="1">
      <alignment horizontal="center" shrinkToFit="0" wrapText="0"/>
    </xf>
    <xf borderId="57" fillId="11" fontId="11" numFmtId="0" xfId="0" applyAlignment="1" applyBorder="1" applyFont="1">
      <alignment horizontal="center" shrinkToFit="0" wrapText="0"/>
    </xf>
    <xf borderId="51" fillId="10" fontId="11" numFmtId="0" xfId="0" applyAlignment="1" applyBorder="1" applyFont="1">
      <alignment horizontal="center" shrinkToFit="0" wrapText="0"/>
    </xf>
    <xf borderId="21" fillId="6" fontId="11" numFmtId="0" xfId="0" applyAlignment="1" applyBorder="1" applyFont="1">
      <alignment horizontal="center" shrinkToFit="0" wrapText="0"/>
    </xf>
    <xf borderId="59" fillId="10" fontId="11" numFmtId="0" xfId="0" applyAlignment="1" applyBorder="1" applyFont="1">
      <alignment horizontal="center" shrinkToFit="0" wrapText="0"/>
    </xf>
    <xf borderId="60" fillId="10" fontId="11" numFmtId="0" xfId="0" applyAlignment="1" applyBorder="1" applyFont="1">
      <alignment horizontal="center" shrinkToFit="0" wrapText="0"/>
    </xf>
    <xf borderId="30" fillId="10" fontId="11" numFmtId="0" xfId="0" applyAlignment="1" applyBorder="1" applyFont="1">
      <alignment horizontal="center" shrinkToFit="0" wrapText="0"/>
    </xf>
    <xf borderId="61" fillId="10" fontId="11" numFmtId="0" xfId="0" applyAlignment="1" applyBorder="1" applyFont="1">
      <alignment horizontal="center" shrinkToFit="0" wrapText="0"/>
    </xf>
    <xf borderId="2" fillId="4" fontId="6" numFmtId="0" xfId="0" applyAlignment="1" applyBorder="1" applyFont="1">
      <alignment horizontal="center" readingOrder="0" shrinkToFit="0" wrapText="0"/>
    </xf>
    <xf borderId="0" fillId="7" fontId="16" numFmtId="0" xfId="0" applyAlignment="1" applyFont="1">
      <alignment horizontal="center" readingOrder="0" shrinkToFit="0" wrapText="0"/>
    </xf>
    <xf borderId="62" fillId="5" fontId="6" numFmtId="0" xfId="0" applyAlignment="1" applyBorder="1" applyFont="1">
      <alignment horizontal="center"/>
    </xf>
    <xf borderId="63" fillId="5" fontId="6" numFmtId="0" xfId="0" applyAlignment="1" applyBorder="1" applyFont="1">
      <alignment horizontal="center"/>
    </xf>
    <xf borderId="64" fillId="5" fontId="6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18" fillId="5" fontId="6" numFmtId="0" xfId="0" applyAlignment="1" applyBorder="1" applyFont="1">
      <alignment horizontal="center"/>
    </xf>
    <xf borderId="19" fillId="5" fontId="6" numFmtId="0" xfId="0" applyAlignment="1" applyBorder="1" applyFont="1">
      <alignment horizontal="center"/>
    </xf>
    <xf borderId="20" fillId="5" fontId="6" numFmtId="0" xfId="0" applyAlignment="1" applyBorder="1" applyFont="1">
      <alignment horizontal="center"/>
    </xf>
    <xf borderId="65" fillId="5" fontId="6" numFmtId="0" xfId="0" applyAlignment="1" applyBorder="1" applyFont="1">
      <alignment horizontal="center"/>
    </xf>
    <xf borderId="18" fillId="5" fontId="17" numFmtId="2" xfId="0" applyAlignment="1" applyBorder="1" applyFont="1" applyNumberFormat="1">
      <alignment horizontal="center" readingOrder="0"/>
    </xf>
    <xf borderId="0" fillId="7" fontId="2" numFmtId="0" xfId="0" applyAlignment="1" applyFont="1">
      <alignment horizontal="center" vertical="bottom"/>
    </xf>
    <xf borderId="0" fillId="13" fontId="4" numFmtId="0" xfId="0" applyAlignment="1" applyFill="1" applyFont="1">
      <alignment horizontal="center" readingOrder="0"/>
    </xf>
    <xf borderId="66" fillId="5" fontId="6" numFmtId="0" xfId="0" applyAlignment="1" applyBorder="1" applyFont="1">
      <alignment horizontal="center"/>
    </xf>
    <xf borderId="1" fillId="5" fontId="6" numFmtId="0" xfId="0" applyAlignment="1" applyBorder="1" applyFont="1">
      <alignment horizontal="center"/>
    </xf>
    <xf borderId="67" fillId="5" fontId="6" numFmtId="0" xfId="0" applyAlignment="1" applyBorder="1" applyFont="1">
      <alignment horizontal="center"/>
    </xf>
    <xf borderId="28" fillId="5" fontId="6" numFmtId="0" xfId="0" applyAlignment="1" applyBorder="1" applyFont="1">
      <alignment horizontal="center"/>
    </xf>
    <xf borderId="29" fillId="5" fontId="6" numFmtId="0" xfId="0" applyAlignment="1" applyBorder="1" applyFont="1">
      <alignment horizontal="center"/>
    </xf>
    <xf borderId="22" fillId="5" fontId="6" numFmtId="0" xfId="0" applyAlignment="1" applyBorder="1" applyFont="1">
      <alignment horizontal="center"/>
    </xf>
    <xf borderId="30" fillId="5" fontId="6" numFmtId="0" xfId="0" applyAlignment="1" applyBorder="1" applyFont="1">
      <alignment horizontal="center"/>
    </xf>
    <xf borderId="24" fillId="5" fontId="2" numFmtId="0" xfId="0" applyAlignment="1" applyBorder="1" applyFont="1">
      <alignment horizontal="center" readingOrder="0" vertical="center"/>
    </xf>
    <xf borderId="1" fillId="5" fontId="6" numFmtId="1" xfId="0" applyAlignment="1" applyBorder="1" applyFont="1" applyNumberFormat="1">
      <alignment horizontal="center"/>
    </xf>
    <xf borderId="29" fillId="5" fontId="6" numFmtId="1" xfId="0" applyAlignment="1" applyBorder="1" applyFont="1" applyNumberFormat="1">
      <alignment horizontal="center"/>
    </xf>
    <xf borderId="0" fillId="7" fontId="2" numFmtId="0" xfId="0" applyAlignment="1" applyFont="1">
      <alignment horizontal="center" readingOrder="0" vertical="bottom"/>
    </xf>
    <xf borderId="29" fillId="5" fontId="2" numFmtId="49" xfId="0" applyAlignment="1" applyBorder="1" applyFont="1" applyNumberFormat="1">
      <alignment horizontal="center" readingOrder="0" vertical="bottom"/>
    </xf>
    <xf borderId="30" fillId="5" fontId="2" numFmtId="49" xfId="0" applyAlignment="1" applyBorder="1" applyFont="1" applyNumberFormat="1">
      <alignment readingOrder="0" vertical="bottom"/>
    </xf>
    <xf borderId="31" fillId="5" fontId="2" numFmtId="0" xfId="0" applyAlignment="1" applyBorder="1" applyFont="1">
      <alignment horizontal="center"/>
    </xf>
    <xf borderId="16" fillId="5" fontId="2" numFmtId="0" xfId="0" applyAlignment="1" applyBorder="1" applyFont="1">
      <alignment horizontal="center"/>
    </xf>
    <xf borderId="17" fillId="5" fontId="2" numFmtId="0" xfId="0" applyBorder="1" applyFont="1"/>
    <xf borderId="31" fillId="5" fontId="6" numFmtId="0" xfId="0" applyAlignment="1" applyBorder="1" applyFont="1">
      <alignment horizontal="center"/>
    </xf>
    <xf borderId="16" fillId="5" fontId="6" numFmtId="0" xfId="0" applyAlignment="1" applyBorder="1" applyFont="1">
      <alignment horizontal="center"/>
    </xf>
    <xf borderId="68" fillId="5" fontId="6" numFmtId="0" xfId="0" applyAlignment="1" applyBorder="1" applyFont="1">
      <alignment horizontal="center"/>
    </xf>
    <xf borderId="0" fillId="7" fontId="18" numFmtId="0" xfId="0" applyAlignment="1" applyFont="1">
      <alignment horizontal="center" vertical="bottom"/>
    </xf>
    <xf borderId="28" fillId="5" fontId="2" numFmtId="0" xfId="0" applyAlignment="1" applyBorder="1" applyFont="1">
      <alignment horizontal="center"/>
    </xf>
    <xf borderId="29" fillId="5" fontId="2" numFmtId="0" xfId="0" applyAlignment="1" applyBorder="1" applyFont="1">
      <alignment horizontal="center"/>
    </xf>
    <xf borderId="30" fillId="5" fontId="2" numFmtId="0" xfId="0" applyBorder="1" applyFont="1"/>
    <xf borderId="66" fillId="5" fontId="6" numFmtId="0" xfId="0" applyAlignment="1" applyBorder="1" applyFont="1">
      <alignment horizontal="center"/>
    </xf>
    <xf borderId="1" fillId="5" fontId="6" numFmtId="0" xfId="0" applyAlignment="1" applyBorder="1" applyFont="1">
      <alignment horizontal="center"/>
    </xf>
    <xf borderId="28" fillId="5" fontId="6" numFmtId="0" xfId="0" applyAlignment="1" applyBorder="1" applyFont="1">
      <alignment horizontal="center"/>
    </xf>
    <xf borderId="29" fillId="5" fontId="6" numFmtId="0" xfId="0" applyAlignment="1" applyBorder="1" applyFont="1">
      <alignment horizontal="center"/>
    </xf>
    <xf borderId="22" fillId="5" fontId="6" numFmtId="0" xfId="0" applyAlignment="1" applyBorder="1" applyFont="1">
      <alignment horizontal="center"/>
    </xf>
    <xf borderId="34" fillId="5" fontId="6" numFmtId="0" xfId="0" applyAlignment="1" applyBorder="1" applyFont="1">
      <alignment horizontal="center"/>
    </xf>
    <xf borderId="33" fillId="5" fontId="6" numFmtId="0" xfId="0" applyAlignment="1" applyBorder="1" applyFont="1">
      <alignment horizontal="center"/>
    </xf>
    <xf borderId="30" fillId="5" fontId="6" numFmtId="0" xfId="0" applyAlignment="1" applyBorder="1" applyFont="1">
      <alignment horizontal="center"/>
    </xf>
    <xf borderId="0" fillId="7" fontId="2" numFmtId="0" xfId="0" applyAlignment="1" applyFont="1">
      <alignment horizontal="center" readingOrder="0"/>
    </xf>
    <xf borderId="0" fillId="7" fontId="3" numFmtId="0" xfId="0" applyAlignment="1" applyFont="1">
      <alignment horizontal="center"/>
    </xf>
    <xf borderId="37" fillId="5" fontId="2" numFmtId="0" xfId="0" applyAlignment="1" applyBorder="1" applyFont="1">
      <alignment horizontal="center"/>
    </xf>
    <xf borderId="38" fillId="5" fontId="2" numFmtId="0" xfId="0" applyAlignment="1" applyBorder="1" applyFont="1">
      <alignment horizontal="center"/>
    </xf>
    <xf borderId="69" fillId="5" fontId="2" numFmtId="0" xfId="0" applyBorder="1" applyFont="1"/>
    <xf borderId="70" fillId="5" fontId="6" numFmtId="0" xfId="0" applyAlignment="1" applyBorder="1" applyFont="1">
      <alignment horizontal="center"/>
    </xf>
    <xf borderId="71" fillId="5" fontId="6" numFmtId="0" xfId="0" applyAlignment="1" applyBorder="1" applyFont="1">
      <alignment horizontal="center"/>
    </xf>
    <xf borderId="72" fillId="5" fontId="6" numFmtId="0" xfId="0" applyAlignment="1" applyBorder="1" applyFont="1">
      <alignment horizontal="center"/>
    </xf>
    <xf borderId="37" fillId="5" fontId="6" numFmtId="0" xfId="0" applyAlignment="1" applyBorder="1" applyFont="1">
      <alignment horizontal="center"/>
    </xf>
    <xf borderId="38" fillId="5" fontId="6" numFmtId="0" xfId="0" applyAlignment="1" applyBorder="1" applyFont="1">
      <alignment horizontal="center"/>
    </xf>
    <xf borderId="39" fillId="5" fontId="6" numFmtId="0" xfId="0" applyAlignment="1" applyBorder="1" applyFont="1">
      <alignment horizontal="center"/>
    </xf>
    <xf borderId="73" fillId="5" fontId="6" numFmtId="0" xfId="0" applyAlignment="1" applyBorder="1" applyFont="1">
      <alignment horizontal="center"/>
    </xf>
    <xf borderId="36" fillId="5" fontId="6" numFmtId="0" xfId="0" applyAlignment="1" applyBorder="1" applyFont="1">
      <alignment horizontal="center"/>
    </xf>
    <xf borderId="0" fillId="5" fontId="3" numFmtId="0" xfId="0" applyAlignment="1" applyFont="1">
      <alignment horizontal="center" readingOrder="0"/>
    </xf>
    <xf borderId="0" fillId="7" fontId="16" numFmtId="0" xfId="0" applyAlignment="1" applyFont="1">
      <alignment horizontal="center" readingOrder="0"/>
    </xf>
    <xf borderId="1" fillId="4" fontId="4" numFmtId="0" xfId="0" applyAlignment="1" applyBorder="1" applyFont="1">
      <alignment horizontal="center" readingOrder="0" shrinkToFit="0" wrapText="0"/>
    </xf>
    <xf borderId="16" fillId="5" fontId="19" numFmtId="0" xfId="0" applyAlignment="1" applyBorder="1" applyFont="1">
      <alignment horizontal="center"/>
    </xf>
    <xf borderId="0" fillId="0" fontId="3" numFmtId="0" xfId="0" applyAlignment="1" applyFont="1">
      <alignment horizontal="center" readingOrder="0"/>
    </xf>
    <xf borderId="23" fillId="5" fontId="6" numFmtId="0" xfId="0" applyAlignment="1" applyBorder="1" applyFont="1">
      <alignment horizontal="center"/>
    </xf>
    <xf borderId="19" fillId="5" fontId="19" numFmtId="0" xfId="0" applyAlignment="1" applyBorder="1" applyFont="1">
      <alignment horizontal="center"/>
    </xf>
    <xf borderId="1" fillId="5" fontId="17" numFmtId="2" xfId="0" applyAlignment="1" applyBorder="1" applyFont="1" applyNumberFormat="1">
      <alignment horizontal="center" readingOrder="0"/>
    </xf>
    <xf borderId="29" fillId="5" fontId="19" numFmtId="0" xfId="0" applyAlignment="1" applyBorder="1" applyFont="1">
      <alignment horizontal="center"/>
    </xf>
    <xf borderId="61" fillId="5" fontId="6" numFmtId="0" xfId="0" applyAlignment="1" applyBorder="1" applyFont="1">
      <alignment horizontal="center"/>
    </xf>
    <xf borderId="44" fillId="5" fontId="7" numFmtId="0" xfId="0" applyAlignment="1" applyBorder="1" applyFont="1">
      <alignment horizontal="center" vertical="bottom"/>
    </xf>
    <xf borderId="36" fillId="5" fontId="7" numFmtId="1" xfId="0" applyAlignment="1" applyBorder="1" applyFont="1" applyNumberFormat="1">
      <alignment horizontal="center" vertical="bottom"/>
    </xf>
    <xf borderId="61" fillId="5" fontId="20" numFmtId="0" xfId="0" applyBorder="1" applyFont="1"/>
    <xf borderId="29" fillId="5" fontId="20" numFmtId="0" xfId="0" applyBorder="1" applyFont="1"/>
    <xf borderId="0" fillId="0" fontId="3" numFmtId="0" xfId="0" applyAlignment="1" applyFont="1">
      <alignment horizontal="center"/>
    </xf>
    <xf borderId="0" fillId="14" fontId="3" numFmtId="0" xfId="0" applyFill="1" applyFont="1"/>
    <xf borderId="36" fillId="5" fontId="7" numFmtId="0" xfId="0" applyAlignment="1" applyBorder="1" applyFont="1">
      <alignment horizontal="center" vertical="bottom"/>
    </xf>
    <xf borderId="29" fillId="5" fontId="19" numFmtId="0" xfId="0" applyAlignment="1" applyBorder="1" applyFont="1">
      <alignment horizontal="center"/>
    </xf>
    <xf borderId="61" fillId="5" fontId="6" numFmtId="0" xfId="0" applyAlignment="1" applyBorder="1" applyFont="1">
      <alignment horizontal="center"/>
    </xf>
    <xf borderId="45" fillId="5" fontId="6" numFmtId="0" xfId="0" applyAlignment="1" applyBorder="1" applyFont="1">
      <alignment horizontal="center"/>
    </xf>
    <xf borderId="24" fillId="5" fontId="6" numFmtId="0" xfId="0" applyAlignment="1" applyBorder="1" applyFont="1">
      <alignment horizontal="center"/>
    </xf>
    <xf borderId="48" fillId="5" fontId="6" numFmtId="0" xfId="0" applyAlignment="1" applyBorder="1" applyFont="1">
      <alignment horizontal="center"/>
    </xf>
    <xf borderId="74" fillId="5" fontId="6" numFmtId="0" xfId="0" applyAlignment="1" applyBorder="1" applyFont="1">
      <alignment horizontal="center"/>
    </xf>
    <xf borderId="75" fillId="5" fontId="6" numFmtId="0" xfId="0" applyAlignment="1" applyBorder="1" applyFont="1">
      <alignment horizontal="center"/>
    </xf>
    <xf borderId="34" fillId="5" fontId="6" numFmtId="0" xfId="0" applyAlignment="1" applyBorder="1" applyFont="1">
      <alignment horizontal="center"/>
    </xf>
    <xf borderId="33" fillId="5" fontId="6" numFmtId="0" xfId="0" applyAlignment="1" applyBorder="1" applyFont="1">
      <alignment horizontal="center"/>
    </xf>
    <xf borderId="31" fillId="5" fontId="7" numFmtId="0" xfId="0" applyAlignment="1" applyBorder="1" applyFont="1">
      <alignment horizontal="center" vertical="bottom"/>
    </xf>
    <xf borderId="1" fillId="5" fontId="7" numFmtId="0" xfId="0" applyAlignment="1" applyBorder="1" applyFont="1">
      <alignment horizontal="center" vertical="bottom"/>
    </xf>
    <xf borderId="31" fillId="5" fontId="20" numFmtId="0" xfId="0" applyBorder="1" applyFont="1"/>
    <xf borderId="1" fillId="5" fontId="20" numFmtId="0" xfId="0" applyBorder="1" applyFont="1"/>
    <xf borderId="75" fillId="5" fontId="20" numFmtId="0" xfId="0" applyBorder="1" applyFont="1"/>
    <xf borderId="34" fillId="5" fontId="20" numFmtId="0" xfId="0" applyBorder="1" applyFont="1"/>
    <xf borderId="33" fillId="5" fontId="20" numFmtId="0" xfId="0" applyBorder="1" applyFont="1"/>
    <xf borderId="22" fillId="5" fontId="20" numFmtId="0" xfId="0" applyBorder="1" applyFont="1"/>
    <xf borderId="31" fillId="5" fontId="6" numFmtId="0" xfId="0" applyAlignment="1" applyBorder="1" applyFont="1">
      <alignment horizontal="center"/>
    </xf>
    <xf borderId="75" fillId="5" fontId="6" numFmtId="0" xfId="0" applyAlignment="1" applyBorder="1" applyFont="1">
      <alignment horizontal="center"/>
    </xf>
    <xf borderId="0" fillId="7" fontId="3" numFmtId="0" xfId="0" applyAlignment="1" applyFont="1">
      <alignment horizontal="center" readingOrder="0"/>
    </xf>
    <xf borderId="41" fillId="5" fontId="6" numFmtId="0" xfId="0" applyAlignment="1" applyBorder="1" applyFont="1">
      <alignment horizontal="center"/>
    </xf>
    <xf borderId="42" fillId="5" fontId="6" numFmtId="0" xfId="0" applyAlignment="1" applyBorder="1" applyFont="1">
      <alignment horizontal="center"/>
    </xf>
    <xf borderId="76" fillId="5" fontId="6" numFmtId="0" xfId="0" applyAlignment="1" applyBorder="1" applyFont="1">
      <alignment horizontal="center"/>
    </xf>
    <xf borderId="77" fillId="4" fontId="4" numFmtId="0" xfId="0" applyAlignment="1" applyBorder="1" applyFont="1">
      <alignment horizontal="center" readingOrder="0" shrinkToFit="0" wrapText="0"/>
    </xf>
    <xf borderId="40" fillId="4" fontId="3" numFmtId="0" xfId="0" applyAlignment="1" applyBorder="1" applyFont="1">
      <alignment readingOrder="0"/>
    </xf>
    <xf borderId="78" fillId="4" fontId="3" numFmtId="0" xfId="0" applyAlignment="1" applyBorder="1" applyFont="1">
      <alignment readingOrder="0"/>
    </xf>
    <xf borderId="79" fillId="4" fontId="3" numFmtId="0" xfId="0" applyAlignment="1" applyBorder="1" applyFont="1">
      <alignment readingOrder="0"/>
    </xf>
    <xf borderId="77" fillId="4" fontId="3" numFmtId="0" xfId="0" applyAlignment="1" applyBorder="1" applyFont="1">
      <alignment readingOrder="0"/>
    </xf>
    <xf borderId="22" fillId="5" fontId="2" numFmtId="49" xfId="0" applyAlignment="1" applyBorder="1" applyFont="1" applyNumberFormat="1">
      <alignment vertical="bottom"/>
    </xf>
    <xf borderId="19" fillId="5" fontId="3" numFmtId="2" xfId="0" applyBorder="1" applyFont="1" applyNumberFormat="1"/>
    <xf borderId="23" fillId="5" fontId="3" numFmtId="2" xfId="0" applyBorder="1" applyFont="1" applyNumberFormat="1"/>
    <xf borderId="23" fillId="5" fontId="3" numFmtId="2" xfId="0" applyAlignment="1" applyBorder="1" applyFont="1" applyNumberFormat="1">
      <alignment readingOrder="0"/>
    </xf>
    <xf borderId="23" fillId="5" fontId="3" numFmtId="0" xfId="0" applyAlignment="1" applyBorder="1" applyFont="1">
      <alignment readingOrder="0"/>
    </xf>
    <xf borderId="78" fillId="15" fontId="20" numFmtId="2" xfId="0" applyBorder="1" applyFill="1" applyFont="1" applyNumberFormat="1"/>
    <xf borderId="16" fillId="5" fontId="3" numFmtId="2" xfId="0" applyBorder="1" applyFont="1" applyNumberFormat="1"/>
    <xf borderId="1" fillId="5" fontId="3" numFmtId="2" xfId="0" applyBorder="1" applyFont="1" applyNumberFormat="1"/>
    <xf borderId="1" fillId="5" fontId="3" numFmtId="2" xfId="0" applyAlignment="1" applyBorder="1" applyFont="1" applyNumberFormat="1">
      <alignment readingOrder="0"/>
    </xf>
    <xf borderId="1" fillId="5" fontId="3" numFmtId="0" xfId="0" applyAlignment="1" applyBorder="1" applyFont="1">
      <alignment readingOrder="0"/>
    </xf>
    <xf borderId="0" fillId="16" fontId="21" numFmtId="0" xfId="0" applyAlignment="1" applyFill="1" applyFont="1">
      <alignment readingOrder="0" shrinkToFit="0" wrapText="0"/>
    </xf>
    <xf borderId="22" fillId="5" fontId="2" numFmtId="49" xfId="0" applyAlignment="1" applyBorder="1" applyFont="1" applyNumberFormat="1">
      <alignment readingOrder="0" vertical="bottom"/>
    </xf>
    <xf borderId="16" fillId="5" fontId="3" numFmtId="2" xfId="0" applyAlignment="1" applyBorder="1" applyFont="1" applyNumberFormat="1">
      <alignment readingOrder="0"/>
    </xf>
    <xf borderId="0" fillId="0" fontId="15" numFmtId="2" xfId="0" applyFont="1" applyNumberFormat="1"/>
    <xf borderId="0" fillId="0" fontId="15" numFmtId="2" xfId="0" applyAlignment="1" applyFont="1" applyNumberFormat="1">
      <alignment readingOrder="0"/>
    </xf>
    <xf borderId="68" fillId="5" fontId="2" numFmtId="0" xfId="0" applyBorder="1" applyFont="1"/>
    <xf borderId="16" fillId="5" fontId="3" numFmtId="0" xfId="0" applyAlignment="1" applyBorder="1" applyFont="1">
      <alignment horizontal="right" readingOrder="0"/>
    </xf>
    <xf borderId="1" fillId="5" fontId="3" numFmtId="0" xfId="0" applyAlignment="1" applyBorder="1" applyFont="1">
      <alignment horizontal="right" readingOrder="0"/>
    </xf>
    <xf borderId="1" fillId="5" fontId="3" numFmtId="2" xfId="0" applyAlignment="1" applyBorder="1" applyFont="1" applyNumberFormat="1">
      <alignment horizontal="right" readingOrder="0"/>
    </xf>
    <xf borderId="22" fillId="5" fontId="2" numFmtId="0" xfId="0" applyBorder="1" applyFont="1"/>
    <xf borderId="39" fillId="5" fontId="2" numFmtId="0" xfId="0" applyBorder="1" applyFont="1"/>
    <xf borderId="80" fillId="5" fontId="3" numFmtId="0" xfId="0" applyAlignment="1" applyBorder="1" applyFont="1">
      <alignment horizontal="right" readingOrder="0"/>
    </xf>
    <xf borderId="42" fillId="5" fontId="3" numFmtId="0" xfId="0" applyAlignment="1" applyBorder="1" applyFont="1">
      <alignment horizontal="right" readingOrder="0"/>
    </xf>
    <xf borderId="42" fillId="5" fontId="3" numFmtId="2" xfId="0" applyAlignment="1" applyBorder="1" applyFont="1" applyNumberFormat="1">
      <alignment readingOrder="0"/>
    </xf>
    <xf borderId="81" fillId="5" fontId="4" numFmtId="0" xfId="0" applyAlignment="1" applyBorder="1" applyFont="1">
      <alignment horizontal="center" readingOrder="0" shrinkToFit="0" vertical="bottom" wrapText="0"/>
    </xf>
    <xf borderId="77" fillId="5" fontId="4" numFmtId="0" xfId="0" applyAlignment="1" applyBorder="1" applyFont="1">
      <alignment horizontal="center" readingOrder="0" shrinkToFit="0" vertical="bottom" wrapText="0"/>
    </xf>
    <xf borderId="77" fillId="5" fontId="5" numFmtId="0" xfId="0" applyAlignment="1" applyBorder="1" applyFont="1">
      <alignment horizontal="left" readingOrder="0" shrinkToFit="0" wrapText="1"/>
    </xf>
    <xf borderId="31" fillId="5" fontId="6" numFmtId="0" xfId="0" applyAlignment="1" applyBorder="1" applyFont="1">
      <alignment horizontal="center" readingOrder="0" shrinkToFit="0" vertical="bottom" wrapText="0"/>
    </xf>
    <xf borderId="61" fillId="5" fontId="6" numFmtId="0" xfId="0" applyAlignment="1" applyBorder="1" applyFont="1">
      <alignment horizontal="center" readingOrder="0" shrinkToFit="0" vertical="bottom" wrapText="0"/>
    </xf>
    <xf borderId="82" fillId="5" fontId="2" numFmtId="0" xfId="0" applyAlignment="1" applyBorder="1" applyFont="1">
      <alignment horizontal="left" shrinkToFit="0" wrapText="1"/>
    </xf>
    <xf borderId="1" fillId="5" fontId="6" numFmtId="0" xfId="0" applyAlignment="1" applyBorder="1" applyFont="1">
      <alignment horizontal="center" readingOrder="0" shrinkToFit="0" vertical="bottom" wrapText="0"/>
    </xf>
    <xf borderId="75" fillId="5" fontId="22" numFmtId="0" xfId="0" applyAlignment="1" applyBorder="1" applyFont="1">
      <alignment readingOrder="0"/>
    </xf>
    <xf borderId="1" fillId="5" fontId="7" numFmtId="0" xfId="0" applyAlignment="1" applyBorder="1" applyFont="1">
      <alignment horizontal="center" readingOrder="0" shrinkToFit="0" vertical="bottom" wrapText="0"/>
    </xf>
    <xf borderId="75" fillId="5" fontId="2" numFmtId="0" xfId="0" applyAlignment="1" applyBorder="1" applyFont="1">
      <alignment readingOrder="0"/>
    </xf>
    <xf borderId="0" fillId="0" fontId="15" numFmtId="0" xfId="0" applyAlignment="1" applyFont="1">
      <alignment readingOrder="0"/>
    </xf>
    <xf borderId="31" fillId="5" fontId="6" numFmtId="0" xfId="0" applyAlignment="1" applyBorder="1" applyFont="1">
      <alignment horizontal="center" readingOrder="0" shrinkToFit="0" wrapText="0"/>
    </xf>
    <xf borderId="1" fillId="5" fontId="6" numFmtId="0" xfId="0" applyAlignment="1" applyBorder="1" applyFont="1">
      <alignment horizontal="center" readingOrder="0" shrinkToFit="0" wrapText="0"/>
    </xf>
    <xf borderId="1" fillId="5" fontId="7" numFmtId="0" xfId="0" applyAlignment="1" applyBorder="1" applyFont="1">
      <alignment horizontal="center" readingOrder="0" shrinkToFit="0" wrapText="0"/>
    </xf>
    <xf borderId="31" fillId="5" fontId="6" numFmtId="0" xfId="0" applyAlignment="1" applyBorder="1" applyFont="1">
      <alignment horizontal="center" readingOrder="0"/>
    </xf>
    <xf borderId="1" fillId="5" fontId="6" numFmtId="0" xfId="0" applyAlignment="1" applyBorder="1" applyFont="1">
      <alignment horizontal="center" readingOrder="0"/>
    </xf>
    <xf borderId="41" fillId="5" fontId="6" numFmtId="0" xfId="0" applyAlignment="1" applyBorder="1" applyFont="1">
      <alignment horizontal="center" readingOrder="0"/>
    </xf>
    <xf borderId="42" fillId="5" fontId="6" numFmtId="0" xfId="0" applyAlignment="1" applyBorder="1" applyFont="1">
      <alignment horizontal="center" readingOrder="0"/>
    </xf>
    <xf borderId="76" fillId="5" fontId="2" numFmtId="0" xfId="0" applyAlignment="1" applyBorder="1" applyFont="1">
      <alignment readingOrder="0"/>
    </xf>
    <xf borderId="1" fillId="17" fontId="5" numFmtId="0" xfId="0" applyAlignment="1" applyBorder="1" applyFill="1" applyFont="1">
      <alignment horizontal="center" readingOrder="0"/>
    </xf>
    <xf borderId="0" fillId="0" fontId="2" numFmtId="0" xfId="0" applyFont="1"/>
    <xf borderId="1" fillId="10" fontId="2" numFmtId="49" xfId="0" applyAlignment="1" applyBorder="1" applyFont="1" applyNumberFormat="1">
      <alignment horizontal="center" readingOrder="0"/>
    </xf>
    <xf borderId="1" fillId="10" fontId="2" numFmtId="49" xfId="0" applyAlignment="1" applyBorder="1" applyFont="1" applyNumberFormat="1">
      <alignment horizontal="center"/>
    </xf>
    <xf borderId="1" fillId="10" fontId="2" numFmtId="49" xfId="0" applyAlignment="1" applyBorder="1" applyFont="1" applyNumberFormat="1">
      <alignment horizontal="left"/>
    </xf>
    <xf borderId="1" fillId="10" fontId="2" numFmtId="2" xfId="0" applyAlignment="1" applyBorder="1" applyFont="1" applyNumberFormat="1">
      <alignment horizontal="center"/>
    </xf>
    <xf borderId="1" fillId="10" fontId="2" numFmtId="0" xfId="0" applyAlignment="1" applyBorder="1" applyFont="1">
      <alignment horizontal="center" readingOrder="0" vertical="bottom"/>
    </xf>
    <xf borderId="1" fillId="10" fontId="2" numFmtId="0" xfId="0" applyAlignment="1" applyBorder="1" applyFont="1">
      <alignment horizontal="center" vertical="bottom"/>
    </xf>
    <xf borderId="1" fillId="10" fontId="2" numFmtId="0" xfId="0" applyAlignment="1" applyBorder="1" applyFont="1">
      <alignment horizontal="left" vertical="bottom"/>
    </xf>
    <xf borderId="1" fillId="10" fontId="2" numFmtId="0" xfId="0" applyAlignment="1" applyBorder="1" applyFont="1">
      <alignment horizontal="center" readingOrder="0"/>
    </xf>
    <xf borderId="1" fillId="10" fontId="2" numFmtId="49" xfId="0" applyAlignment="1" applyBorder="1" applyFont="1" applyNumberFormat="1">
      <alignment horizontal="center" vertical="bottom"/>
    </xf>
    <xf borderId="1" fillId="10" fontId="2" numFmtId="49" xfId="0" applyAlignment="1" applyBorder="1" applyFont="1" applyNumberFormat="1">
      <alignment horizontal="left" vertical="bottom"/>
    </xf>
    <xf borderId="1" fillId="10" fontId="6" numFmtId="0" xfId="0" applyAlignment="1" applyBorder="1" applyFont="1">
      <alignment horizontal="center" readingOrder="0" shrinkToFit="0" wrapText="0"/>
    </xf>
    <xf borderId="1" fillId="10" fontId="2" numFmtId="49" xfId="0" applyAlignment="1" applyBorder="1" applyFont="1" applyNumberFormat="1">
      <alignment horizontal="center" readingOrder="0" vertical="bottom"/>
    </xf>
    <xf borderId="1" fillId="10" fontId="2" numFmtId="2" xfId="0" applyAlignment="1" applyBorder="1" applyFont="1" applyNumberFormat="1">
      <alignment horizontal="center" readingOrder="0"/>
    </xf>
    <xf borderId="1" fillId="10" fontId="2" numFmtId="0" xfId="0" applyAlignment="1" applyBorder="1" applyFont="1">
      <alignment horizontal="center"/>
    </xf>
    <xf borderId="1" fillId="10" fontId="2" numFmtId="0" xfId="0" applyAlignment="1" applyBorder="1" applyFont="1">
      <alignment horizontal="left"/>
    </xf>
    <xf borderId="0" fillId="12" fontId="2" numFmtId="49" xfId="0" applyAlignment="1" applyFont="1" applyNumberFormat="1">
      <alignment horizontal="center" vertical="bottom"/>
    </xf>
    <xf borderId="1" fillId="18" fontId="4" numFmtId="0" xfId="0" applyAlignment="1" applyBorder="1" applyFill="1" applyFont="1">
      <alignment horizontal="center" readingOrder="0" shrinkToFit="0" wrapText="0"/>
    </xf>
    <xf borderId="1" fillId="18" fontId="5" numFmtId="0" xfId="0" applyAlignment="1" applyBorder="1" applyFont="1">
      <alignment horizontal="center" readingOrder="0"/>
    </xf>
    <xf borderId="1" fillId="15" fontId="2" numFmtId="49" xfId="0" applyAlignment="1" applyBorder="1" applyFont="1" applyNumberFormat="1">
      <alignment horizontal="center" readingOrder="0" vertical="bottom"/>
    </xf>
    <xf borderId="1" fillId="15" fontId="2" numFmtId="49" xfId="0" applyAlignment="1" applyBorder="1" applyFont="1" applyNumberFormat="1">
      <alignment horizontal="center" vertical="bottom"/>
    </xf>
    <xf borderId="1" fillId="15" fontId="2" numFmtId="49" xfId="0" applyAlignment="1" applyBorder="1" applyFont="1" applyNumberFormat="1">
      <alignment horizontal="left" vertical="bottom"/>
    </xf>
    <xf borderId="1" fillId="15" fontId="2" numFmtId="2" xfId="0" applyAlignment="1" applyBorder="1" applyFont="1" applyNumberFormat="1">
      <alignment horizontal="center" readingOrder="0"/>
    </xf>
    <xf borderId="1" fillId="15" fontId="2" numFmtId="0" xfId="0" applyAlignment="1" applyBorder="1" applyFont="1">
      <alignment horizontal="center" readingOrder="0"/>
    </xf>
    <xf borderId="1" fillId="15" fontId="2" numFmtId="0" xfId="0" applyAlignment="1" applyBorder="1" applyFont="1">
      <alignment horizontal="center"/>
    </xf>
    <xf borderId="1" fillId="15" fontId="2" numFmtId="0" xfId="0" applyAlignment="1" applyBorder="1" applyFont="1">
      <alignment horizontal="left"/>
    </xf>
    <xf borderId="61" fillId="4" fontId="23" numFmtId="0" xfId="0" applyAlignment="1" applyBorder="1" applyFont="1">
      <alignment horizontal="center" readingOrder="0" vertical="bottom"/>
    </xf>
    <xf borderId="61" fillId="4" fontId="23" numFmtId="0" xfId="0" applyAlignment="1" applyBorder="1" applyFont="1">
      <alignment readingOrder="0" vertical="bottom"/>
    </xf>
    <xf borderId="29" fillId="4" fontId="23" numFmtId="0" xfId="0" applyAlignment="1" applyBorder="1" applyFont="1">
      <alignment vertical="bottom"/>
    </xf>
    <xf borderId="30" fillId="4" fontId="23" numFmtId="0" xfId="0" applyAlignment="1" applyBorder="1" applyFont="1">
      <alignment horizontal="center" vertical="bottom"/>
    </xf>
    <xf borderId="30" fillId="0" fontId="24" numFmtId="0" xfId="0" applyBorder="1" applyFont="1"/>
    <xf borderId="29" fillId="0" fontId="24" numFmtId="0" xfId="0" applyBorder="1" applyFont="1"/>
    <xf borderId="1" fillId="5" fontId="23" numFmtId="0" xfId="0" applyAlignment="1" applyBorder="1" applyFont="1">
      <alignment horizontal="center" vertical="bottom"/>
    </xf>
    <xf borderId="61" fillId="5" fontId="23" numFmtId="49" xfId="0" applyAlignment="1" applyBorder="1" applyFont="1" applyNumberFormat="1">
      <alignment vertical="bottom"/>
    </xf>
    <xf borderId="29" fillId="5" fontId="23" numFmtId="49" xfId="0" applyAlignment="1" applyBorder="1" applyFont="1" applyNumberFormat="1">
      <alignment vertical="bottom"/>
    </xf>
    <xf borderId="30" fillId="5" fontId="23" numFmtId="0" xfId="0" applyAlignment="1" applyBorder="1" applyFont="1">
      <alignment vertical="bottom"/>
    </xf>
    <xf borderId="61" fillId="5" fontId="23" numFmtId="0" xfId="0" applyAlignment="1" applyBorder="1" applyFont="1">
      <alignment horizontal="center" vertical="bottom"/>
    </xf>
    <xf borderId="61" fillId="5" fontId="23" numFmtId="0" xfId="0" applyAlignment="1" applyBorder="1" applyFont="1">
      <alignment shrinkToFit="0" vertical="bottom" wrapText="1"/>
    </xf>
    <xf borderId="29" fillId="5" fontId="23" numFmtId="0" xfId="0" applyAlignment="1" applyBorder="1" applyFont="1">
      <alignment shrinkToFit="0" vertical="bottom" wrapText="1"/>
    </xf>
    <xf borderId="30" fillId="5" fontId="23" numFmtId="0" xfId="0" applyAlignment="1" applyBorder="1" applyFont="1">
      <alignment shrinkToFit="0" vertical="bottom" wrapText="1"/>
    </xf>
    <xf borderId="61" fillId="5" fontId="23" numFmtId="0" xfId="0" applyAlignment="1" applyBorder="1" applyFont="1">
      <alignment vertical="bottom"/>
    </xf>
    <xf borderId="29" fillId="5" fontId="23" numFmtId="0" xfId="0" applyAlignment="1" applyBorder="1" applyFont="1">
      <alignment vertical="bottom"/>
    </xf>
    <xf borderId="1" fillId="5" fontId="2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min="3" max="3" width="23.75"/>
    <col customWidth="1" min="4" max="4" width="14.5"/>
    <col customWidth="1" min="15" max="15" width="20.63"/>
    <col customWidth="1" min="16" max="16" width="15.38"/>
    <col customWidth="1" min="17" max="17" width="15.5"/>
    <col customWidth="1" min="18" max="18" width="30.75"/>
    <col customWidth="1" min="19" max="19" width="22.63"/>
    <col customWidth="1" min="20" max="20" width="22.5"/>
    <col customWidth="1" min="21" max="21" width="37.75"/>
  </cols>
  <sheetData>
    <row r="1" ht="4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2">
        <v>1.0</v>
      </c>
      <c r="B2" s="2" t="s">
        <v>21</v>
      </c>
      <c r="C2" s="2" t="s">
        <v>22</v>
      </c>
      <c r="D2" s="2" t="s">
        <v>23</v>
      </c>
      <c r="E2" s="2" t="s">
        <v>24</v>
      </c>
      <c r="F2" s="2">
        <v>79.2</v>
      </c>
      <c r="G2" s="2">
        <v>69.0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>
        <v>9.743923995E9</v>
      </c>
      <c r="Q2" s="2">
        <v>9.731773196E9</v>
      </c>
      <c r="R2" s="2" t="s">
        <v>33</v>
      </c>
      <c r="S2" s="2" t="s">
        <v>34</v>
      </c>
      <c r="T2" s="2" t="s">
        <v>35</v>
      </c>
      <c r="U2" s="3" t="s">
        <v>36</v>
      </c>
    </row>
    <row r="3">
      <c r="A3" s="2">
        <v>2.0</v>
      </c>
      <c r="B3" s="2" t="s">
        <v>37</v>
      </c>
      <c r="C3" s="2" t="s">
        <v>38</v>
      </c>
      <c r="D3" s="4">
        <v>44239.0</v>
      </c>
      <c r="E3" s="2" t="s">
        <v>24</v>
      </c>
      <c r="F3" s="2">
        <v>85.12</v>
      </c>
      <c r="G3" s="2">
        <v>69.66</v>
      </c>
      <c r="H3" s="2" t="s">
        <v>39</v>
      </c>
      <c r="I3" s="5">
        <v>71014.0</v>
      </c>
      <c r="J3" s="2" t="s">
        <v>40</v>
      </c>
      <c r="K3" s="2" t="s">
        <v>41</v>
      </c>
      <c r="L3" s="2" t="s">
        <v>29</v>
      </c>
      <c r="M3" s="2" t="s">
        <v>42</v>
      </c>
      <c r="N3" s="2" t="s">
        <v>43</v>
      </c>
      <c r="O3" s="2" t="s">
        <v>44</v>
      </c>
      <c r="P3" s="2">
        <v>9.48256659E9</v>
      </c>
      <c r="Q3" s="2">
        <v>9.482711615E9</v>
      </c>
      <c r="R3" s="2" t="s">
        <v>45</v>
      </c>
      <c r="S3" s="2" t="s">
        <v>46</v>
      </c>
      <c r="T3" s="2" t="s">
        <v>47</v>
      </c>
      <c r="U3" s="3" t="s">
        <v>48</v>
      </c>
    </row>
    <row r="4">
      <c r="A4" s="2">
        <v>3.0</v>
      </c>
      <c r="B4" s="2" t="s">
        <v>49</v>
      </c>
      <c r="C4" s="2" t="s">
        <v>50</v>
      </c>
      <c r="D4" s="2" t="s">
        <v>51</v>
      </c>
      <c r="E4" s="2" t="s">
        <v>24</v>
      </c>
      <c r="F4" s="2">
        <v>76.6</v>
      </c>
      <c r="G4" s="2">
        <v>79.66</v>
      </c>
      <c r="H4" s="2" t="s">
        <v>39</v>
      </c>
      <c r="I4" s="5">
        <v>50550.0</v>
      </c>
      <c r="J4" s="2" t="s">
        <v>40</v>
      </c>
      <c r="K4" s="2" t="s">
        <v>52</v>
      </c>
      <c r="L4" s="2" t="s">
        <v>29</v>
      </c>
      <c r="M4" s="2" t="s">
        <v>30</v>
      </c>
      <c r="N4" s="2" t="s">
        <v>53</v>
      </c>
      <c r="O4" s="2" t="s">
        <v>54</v>
      </c>
      <c r="P4" s="2">
        <v>7.353068899E9</v>
      </c>
      <c r="Q4" s="2">
        <v>8.07378095E9</v>
      </c>
      <c r="R4" s="2" t="s">
        <v>55</v>
      </c>
      <c r="S4" s="2" t="s">
        <v>56</v>
      </c>
      <c r="T4" s="2" t="s">
        <v>47</v>
      </c>
      <c r="U4" s="3" t="s">
        <v>57</v>
      </c>
    </row>
    <row r="5">
      <c r="A5" s="2">
        <v>4.0</v>
      </c>
      <c r="B5" s="2" t="s">
        <v>58</v>
      </c>
      <c r="C5" s="2" t="s">
        <v>59</v>
      </c>
      <c r="D5" s="2" t="s">
        <v>60</v>
      </c>
      <c r="E5" s="2" t="s">
        <v>24</v>
      </c>
      <c r="F5" s="2">
        <v>67.68</v>
      </c>
      <c r="G5" s="2">
        <v>71.33</v>
      </c>
      <c r="H5" s="2" t="s">
        <v>39</v>
      </c>
      <c r="I5" s="5">
        <v>83587.0</v>
      </c>
      <c r="J5" s="2" t="s">
        <v>27</v>
      </c>
      <c r="K5" s="2" t="s">
        <v>61</v>
      </c>
      <c r="L5" s="2" t="s">
        <v>29</v>
      </c>
      <c r="M5" s="2" t="s">
        <v>42</v>
      </c>
      <c r="N5" s="2" t="s">
        <v>62</v>
      </c>
      <c r="O5" s="2" t="s">
        <v>63</v>
      </c>
      <c r="P5" s="2">
        <v>9.483076161E9</v>
      </c>
      <c r="Q5" s="2">
        <v>8.105564981E9</v>
      </c>
      <c r="R5" s="2" t="s">
        <v>64</v>
      </c>
      <c r="S5" s="2" t="s">
        <v>65</v>
      </c>
      <c r="T5" s="2" t="s">
        <v>47</v>
      </c>
      <c r="U5" s="3" t="s">
        <v>66</v>
      </c>
    </row>
    <row r="6">
      <c r="A6" s="2">
        <v>5.0</v>
      </c>
      <c r="B6" s="2" t="s">
        <v>67</v>
      </c>
      <c r="C6" s="2" t="s">
        <v>68</v>
      </c>
      <c r="D6" s="2" t="s">
        <v>69</v>
      </c>
      <c r="E6" s="2" t="s">
        <v>24</v>
      </c>
      <c r="F6" s="2">
        <v>72.4</v>
      </c>
      <c r="G6" s="2">
        <v>70.0</v>
      </c>
      <c r="H6" s="2" t="s">
        <v>39</v>
      </c>
      <c r="I6" s="5">
        <v>78434.0</v>
      </c>
      <c r="J6" s="2" t="s">
        <v>70</v>
      </c>
      <c r="K6" s="2" t="s">
        <v>71</v>
      </c>
      <c r="L6" s="2" t="s">
        <v>29</v>
      </c>
      <c r="M6" s="2" t="s">
        <v>72</v>
      </c>
      <c r="N6" s="2" t="s">
        <v>73</v>
      </c>
      <c r="O6" s="2" t="s">
        <v>74</v>
      </c>
      <c r="P6" s="2">
        <v>9.886628072E9</v>
      </c>
      <c r="Q6" s="2">
        <v>8.095922271E9</v>
      </c>
      <c r="R6" s="2" t="s">
        <v>75</v>
      </c>
      <c r="S6" s="2" t="s">
        <v>76</v>
      </c>
      <c r="T6" s="2" t="s">
        <v>47</v>
      </c>
      <c r="U6" s="3" t="s">
        <v>77</v>
      </c>
    </row>
    <row r="7">
      <c r="A7" s="2">
        <v>6.0</v>
      </c>
      <c r="B7" s="2" t="s">
        <v>78</v>
      </c>
      <c r="C7" s="2" t="s">
        <v>79</v>
      </c>
      <c r="D7" s="2" t="s">
        <v>60</v>
      </c>
      <c r="E7" s="2" t="s">
        <v>24</v>
      </c>
      <c r="F7" s="2">
        <v>81.92</v>
      </c>
      <c r="G7" s="2">
        <v>61.66</v>
      </c>
      <c r="H7" s="2" t="s">
        <v>39</v>
      </c>
      <c r="I7" s="2" t="s">
        <v>80</v>
      </c>
      <c r="J7" s="2" t="s">
        <v>81</v>
      </c>
      <c r="K7" s="4">
        <v>37657.0</v>
      </c>
      <c r="L7" s="2" t="s">
        <v>82</v>
      </c>
      <c r="M7" s="2" t="s">
        <v>72</v>
      </c>
      <c r="N7" s="2" t="s">
        <v>83</v>
      </c>
      <c r="O7" s="2" t="s">
        <v>84</v>
      </c>
      <c r="P7" s="2">
        <v>9.449928745E9</v>
      </c>
      <c r="Q7" s="2">
        <v>7.338187503E9</v>
      </c>
      <c r="R7" s="2" t="s">
        <v>85</v>
      </c>
      <c r="S7" s="2" t="s">
        <v>86</v>
      </c>
      <c r="T7" s="2" t="s">
        <v>35</v>
      </c>
      <c r="U7" s="3" t="s">
        <v>87</v>
      </c>
    </row>
    <row r="8">
      <c r="A8" s="2">
        <v>7.0</v>
      </c>
      <c r="B8" s="2" t="s">
        <v>88</v>
      </c>
      <c r="C8" s="2" t="s">
        <v>89</v>
      </c>
      <c r="D8" s="2" t="s">
        <v>23</v>
      </c>
      <c r="E8" s="2" t="s">
        <v>24</v>
      </c>
      <c r="F8" s="2">
        <v>84.8</v>
      </c>
      <c r="G8" s="2">
        <v>81.33</v>
      </c>
      <c r="H8" s="2" t="s">
        <v>25</v>
      </c>
      <c r="I8" s="2" t="s">
        <v>90</v>
      </c>
      <c r="J8" s="2" t="s">
        <v>40</v>
      </c>
      <c r="K8" s="2" t="s">
        <v>91</v>
      </c>
      <c r="L8" s="2" t="s">
        <v>82</v>
      </c>
      <c r="M8" s="2" t="s">
        <v>92</v>
      </c>
      <c r="N8" s="2" t="s">
        <v>93</v>
      </c>
      <c r="O8" s="2" t="s">
        <v>94</v>
      </c>
      <c r="P8" s="2">
        <v>9.483287308E9</v>
      </c>
      <c r="Q8" s="2">
        <v>8.970468944E9</v>
      </c>
      <c r="R8" s="2" t="s">
        <v>95</v>
      </c>
      <c r="S8" s="2" t="s">
        <v>96</v>
      </c>
      <c r="T8" s="2" t="s">
        <v>97</v>
      </c>
      <c r="U8" s="3" t="s">
        <v>98</v>
      </c>
    </row>
    <row r="9">
      <c r="A9" s="2">
        <v>8.0</v>
      </c>
      <c r="B9" s="2" t="s">
        <v>99</v>
      </c>
      <c r="C9" s="2" t="s">
        <v>100</v>
      </c>
      <c r="D9" s="2" t="s">
        <v>101</v>
      </c>
      <c r="E9" s="2" t="s">
        <v>24</v>
      </c>
      <c r="F9" s="2">
        <v>92.8</v>
      </c>
      <c r="G9" s="2">
        <v>82.66</v>
      </c>
      <c r="H9" s="2" t="s">
        <v>25</v>
      </c>
      <c r="I9" s="5">
        <v>79369.0</v>
      </c>
      <c r="J9" s="2" t="s">
        <v>40</v>
      </c>
      <c r="K9" s="2" t="s">
        <v>102</v>
      </c>
      <c r="L9" s="2" t="s">
        <v>82</v>
      </c>
      <c r="M9" s="2" t="s">
        <v>72</v>
      </c>
      <c r="N9" s="2" t="s">
        <v>103</v>
      </c>
      <c r="O9" s="2" t="s">
        <v>104</v>
      </c>
      <c r="P9" s="2">
        <v>8.495987714E9</v>
      </c>
      <c r="Q9" s="2">
        <v>9.902137714E9</v>
      </c>
      <c r="R9" s="2" t="s">
        <v>105</v>
      </c>
      <c r="S9" s="2" t="s">
        <v>106</v>
      </c>
      <c r="T9" s="2" t="s">
        <v>107</v>
      </c>
      <c r="U9" s="3" t="s">
        <v>108</v>
      </c>
    </row>
    <row r="10">
      <c r="A10" s="2">
        <v>9.0</v>
      </c>
      <c r="B10" s="2" t="s">
        <v>109</v>
      </c>
      <c r="C10" s="2" t="s">
        <v>110</v>
      </c>
      <c r="D10" s="4">
        <v>44208.0</v>
      </c>
      <c r="E10" s="2" t="s">
        <v>24</v>
      </c>
      <c r="F10" s="2">
        <v>82.0</v>
      </c>
      <c r="G10" s="2">
        <v>84.67</v>
      </c>
      <c r="H10" s="2" t="s">
        <v>39</v>
      </c>
      <c r="I10" s="5">
        <v>37707.0</v>
      </c>
      <c r="J10" s="2" t="s">
        <v>40</v>
      </c>
      <c r="K10" s="4">
        <v>37931.0</v>
      </c>
      <c r="L10" s="2" t="s">
        <v>29</v>
      </c>
      <c r="M10" s="2" t="s">
        <v>92</v>
      </c>
      <c r="N10" s="2" t="s">
        <v>111</v>
      </c>
      <c r="O10" s="2" t="s">
        <v>112</v>
      </c>
      <c r="P10" s="2">
        <v>9.449577131E9</v>
      </c>
      <c r="Q10" s="2">
        <v>8.431036619E9</v>
      </c>
      <c r="R10" s="2" t="s">
        <v>113</v>
      </c>
      <c r="S10" s="2" t="s">
        <v>114</v>
      </c>
      <c r="T10" s="2" t="s">
        <v>107</v>
      </c>
      <c r="U10" s="3" t="s">
        <v>115</v>
      </c>
    </row>
    <row r="11">
      <c r="A11" s="2">
        <v>10.0</v>
      </c>
      <c r="B11" s="2" t="s">
        <v>116</v>
      </c>
      <c r="C11" s="2" t="s">
        <v>117</v>
      </c>
      <c r="D11" s="4">
        <v>44448.0</v>
      </c>
      <c r="E11" s="2" t="s">
        <v>24</v>
      </c>
      <c r="F11" s="2">
        <v>78.44</v>
      </c>
      <c r="G11" s="2">
        <v>68.66</v>
      </c>
      <c r="H11" s="2" t="s">
        <v>25</v>
      </c>
      <c r="I11" s="2" t="s">
        <v>118</v>
      </c>
      <c r="J11" s="2" t="s">
        <v>119</v>
      </c>
      <c r="K11" s="4">
        <v>37299.0</v>
      </c>
      <c r="L11" s="2" t="s">
        <v>29</v>
      </c>
      <c r="M11" s="2" t="s">
        <v>30</v>
      </c>
      <c r="N11" s="2" t="s">
        <v>120</v>
      </c>
      <c r="O11" s="2" t="s">
        <v>121</v>
      </c>
      <c r="P11" s="2">
        <v>9.480056678E9</v>
      </c>
      <c r="Q11" s="2">
        <v>9.481844475E9</v>
      </c>
      <c r="R11" s="2" t="s">
        <v>122</v>
      </c>
      <c r="S11" s="2" t="s">
        <v>123</v>
      </c>
      <c r="T11" s="2" t="s">
        <v>47</v>
      </c>
      <c r="U11" s="3" t="s">
        <v>124</v>
      </c>
    </row>
    <row r="12">
      <c r="A12" s="2">
        <v>11.0</v>
      </c>
      <c r="B12" s="2" t="s">
        <v>125</v>
      </c>
      <c r="C12" s="2" t="s">
        <v>126</v>
      </c>
      <c r="D12" s="4">
        <v>44208.0</v>
      </c>
      <c r="E12" s="2" t="s">
        <v>24</v>
      </c>
      <c r="F12" s="2">
        <v>96.8</v>
      </c>
      <c r="G12" s="2">
        <v>87.33</v>
      </c>
      <c r="H12" s="2" t="s">
        <v>39</v>
      </c>
      <c r="I12" s="5">
        <v>88523.0</v>
      </c>
      <c r="J12" s="2" t="s">
        <v>119</v>
      </c>
      <c r="K12" s="2" t="s">
        <v>127</v>
      </c>
      <c r="L12" s="2" t="s">
        <v>82</v>
      </c>
      <c r="M12" s="2" t="s">
        <v>72</v>
      </c>
      <c r="N12" s="2" t="s">
        <v>128</v>
      </c>
      <c r="O12" s="2" t="s">
        <v>129</v>
      </c>
      <c r="P12" s="2">
        <v>9.591091363E9</v>
      </c>
      <c r="Q12" s="2">
        <v>9.008830894E9</v>
      </c>
      <c r="R12" s="2" t="s">
        <v>130</v>
      </c>
      <c r="S12" s="2" t="s">
        <v>131</v>
      </c>
      <c r="T12" s="2" t="s">
        <v>107</v>
      </c>
      <c r="U12" s="3" t="s">
        <v>132</v>
      </c>
    </row>
    <row r="13">
      <c r="A13" s="2">
        <v>12.0</v>
      </c>
      <c r="B13" s="2" t="s">
        <v>133</v>
      </c>
      <c r="C13" s="2" t="s">
        <v>134</v>
      </c>
      <c r="D13" s="2" t="s">
        <v>135</v>
      </c>
      <c r="E13" s="2" t="s">
        <v>24</v>
      </c>
      <c r="F13" s="2">
        <v>76.23</v>
      </c>
      <c r="G13" s="2">
        <v>81.0</v>
      </c>
      <c r="H13" s="2" t="s">
        <v>39</v>
      </c>
      <c r="I13" s="5">
        <v>81859.0</v>
      </c>
      <c r="J13" s="2" t="s">
        <v>40</v>
      </c>
      <c r="K13" s="4">
        <v>38081.0</v>
      </c>
      <c r="L13" s="2" t="s">
        <v>29</v>
      </c>
      <c r="M13" s="2" t="s">
        <v>42</v>
      </c>
      <c r="N13" s="2" t="s">
        <v>136</v>
      </c>
      <c r="O13" s="2" t="s">
        <v>137</v>
      </c>
      <c r="P13" s="2">
        <v>7.676883029E9</v>
      </c>
      <c r="Q13" s="2">
        <v>6.364549117E9</v>
      </c>
      <c r="R13" s="2" t="s">
        <v>138</v>
      </c>
      <c r="S13" s="2" t="s">
        <v>139</v>
      </c>
      <c r="T13" s="2" t="s">
        <v>47</v>
      </c>
      <c r="U13" s="3" t="s">
        <v>140</v>
      </c>
    </row>
    <row r="14">
      <c r="A14" s="2">
        <v>13.0</v>
      </c>
      <c r="B14" s="2" t="s">
        <v>141</v>
      </c>
      <c r="C14" s="2" t="s">
        <v>142</v>
      </c>
      <c r="D14" s="2" t="s">
        <v>143</v>
      </c>
      <c r="E14" s="2" t="s">
        <v>24</v>
      </c>
      <c r="F14" s="2">
        <v>92.48</v>
      </c>
      <c r="G14" s="2">
        <v>87.66</v>
      </c>
      <c r="H14" s="2" t="s">
        <v>25</v>
      </c>
      <c r="I14" s="2" t="s">
        <v>144</v>
      </c>
      <c r="J14" s="2" t="s">
        <v>145</v>
      </c>
      <c r="K14" s="2" t="s">
        <v>146</v>
      </c>
      <c r="L14" s="2" t="s">
        <v>29</v>
      </c>
      <c r="M14" s="2" t="s">
        <v>30</v>
      </c>
      <c r="N14" s="2" t="s">
        <v>147</v>
      </c>
      <c r="O14" s="2" t="s">
        <v>148</v>
      </c>
      <c r="P14" s="2">
        <v>8.105965089E9</v>
      </c>
      <c r="Q14" s="2">
        <v>7.996484276E9</v>
      </c>
      <c r="R14" s="2" t="s">
        <v>149</v>
      </c>
      <c r="S14" s="2" t="s">
        <v>150</v>
      </c>
      <c r="T14" s="2" t="s">
        <v>47</v>
      </c>
      <c r="U14" s="3" t="s">
        <v>151</v>
      </c>
    </row>
    <row r="15">
      <c r="A15" s="2">
        <v>14.0</v>
      </c>
      <c r="B15" s="2" t="s">
        <v>152</v>
      </c>
      <c r="C15" s="2" t="s">
        <v>153</v>
      </c>
      <c r="D15" s="2" t="s">
        <v>23</v>
      </c>
      <c r="E15" s="2" t="s">
        <v>24</v>
      </c>
      <c r="F15" s="2">
        <v>79.36</v>
      </c>
      <c r="G15" s="2">
        <v>78.83</v>
      </c>
      <c r="H15" s="2" t="s">
        <v>25</v>
      </c>
      <c r="I15" s="2" t="s">
        <v>154</v>
      </c>
      <c r="J15" s="2" t="s">
        <v>155</v>
      </c>
      <c r="K15" s="2" t="s">
        <v>156</v>
      </c>
      <c r="L15" s="2" t="s">
        <v>29</v>
      </c>
      <c r="M15" s="2" t="s">
        <v>72</v>
      </c>
      <c r="N15" s="2" t="s">
        <v>157</v>
      </c>
      <c r="O15" s="2" t="s">
        <v>158</v>
      </c>
      <c r="P15" s="2">
        <v>9.972135001E9</v>
      </c>
      <c r="Q15" s="2">
        <v>7.760815124E9</v>
      </c>
      <c r="R15" s="2" t="s">
        <v>159</v>
      </c>
      <c r="S15" s="2" t="s">
        <v>160</v>
      </c>
      <c r="T15" s="2" t="s">
        <v>107</v>
      </c>
      <c r="U15" s="3" t="s">
        <v>161</v>
      </c>
    </row>
    <row r="16">
      <c r="A16" s="2">
        <v>15.0</v>
      </c>
      <c r="B16" s="2" t="s">
        <v>162</v>
      </c>
      <c r="C16" s="2" t="s">
        <v>163</v>
      </c>
      <c r="D16" s="2" t="s">
        <v>135</v>
      </c>
      <c r="E16" s="2" t="s">
        <v>24</v>
      </c>
      <c r="F16" s="2">
        <v>83.2</v>
      </c>
      <c r="G16" s="2">
        <v>79.66</v>
      </c>
      <c r="H16" s="2" t="s">
        <v>39</v>
      </c>
      <c r="I16" s="5">
        <v>94895.0</v>
      </c>
      <c r="J16" s="2" t="s">
        <v>27</v>
      </c>
      <c r="K16" s="4">
        <v>37749.0</v>
      </c>
      <c r="L16" s="2" t="s">
        <v>29</v>
      </c>
      <c r="M16" s="2" t="s">
        <v>30</v>
      </c>
      <c r="N16" s="2" t="s">
        <v>164</v>
      </c>
      <c r="O16" s="2" t="s">
        <v>165</v>
      </c>
      <c r="P16" s="2">
        <v>8.971634227E9</v>
      </c>
      <c r="Q16" s="2">
        <v>9.611649628E9</v>
      </c>
      <c r="R16" s="2" t="s">
        <v>166</v>
      </c>
      <c r="S16" s="2" t="s">
        <v>167</v>
      </c>
      <c r="T16" s="2" t="s">
        <v>47</v>
      </c>
      <c r="U16" s="3" t="s">
        <v>168</v>
      </c>
    </row>
    <row r="17">
      <c r="A17" s="2">
        <v>16.0</v>
      </c>
      <c r="B17" s="2" t="s">
        <v>169</v>
      </c>
      <c r="C17" s="2" t="s">
        <v>170</v>
      </c>
      <c r="D17" s="2" t="s">
        <v>51</v>
      </c>
      <c r="E17" s="2" t="s">
        <v>24</v>
      </c>
      <c r="F17" s="2">
        <v>87.2</v>
      </c>
      <c r="G17" s="2">
        <v>69.66</v>
      </c>
      <c r="H17" s="2" t="s">
        <v>39</v>
      </c>
      <c r="I17" s="5">
        <v>76870.0</v>
      </c>
      <c r="J17" s="2" t="s">
        <v>27</v>
      </c>
      <c r="K17" s="2" t="s">
        <v>171</v>
      </c>
      <c r="L17" s="2" t="s">
        <v>29</v>
      </c>
      <c r="M17" s="2" t="s">
        <v>30</v>
      </c>
      <c r="N17" s="2" t="s">
        <v>172</v>
      </c>
      <c r="O17" s="2" t="s">
        <v>173</v>
      </c>
      <c r="P17" s="2">
        <v>9.48316939E9</v>
      </c>
      <c r="Q17" s="2">
        <v>7.760266232E9</v>
      </c>
      <c r="R17" s="2" t="s">
        <v>174</v>
      </c>
      <c r="S17" s="2" t="s">
        <v>175</v>
      </c>
      <c r="T17" s="2" t="s">
        <v>107</v>
      </c>
      <c r="U17" s="3" t="s">
        <v>176</v>
      </c>
    </row>
    <row r="18">
      <c r="A18" s="2">
        <v>17.0</v>
      </c>
      <c r="B18" s="2" t="s">
        <v>177</v>
      </c>
      <c r="C18" s="2" t="s">
        <v>178</v>
      </c>
      <c r="D18" s="2" t="s">
        <v>179</v>
      </c>
      <c r="E18" s="2" t="s">
        <v>24</v>
      </c>
      <c r="F18" s="2">
        <v>96.32</v>
      </c>
      <c r="G18" s="2">
        <v>93.66</v>
      </c>
      <c r="H18" s="2" t="s">
        <v>25</v>
      </c>
      <c r="I18" s="2" t="s">
        <v>180</v>
      </c>
      <c r="J18" s="2" t="s">
        <v>145</v>
      </c>
      <c r="K18" s="4">
        <v>37865.0</v>
      </c>
      <c r="L18" s="2" t="s">
        <v>82</v>
      </c>
      <c r="M18" s="2" t="s">
        <v>30</v>
      </c>
      <c r="N18" s="2" t="s">
        <v>181</v>
      </c>
      <c r="O18" s="2" t="s">
        <v>182</v>
      </c>
      <c r="P18" s="2">
        <v>9.379263774E9</v>
      </c>
      <c r="Q18" s="2">
        <v>7.975649088E9</v>
      </c>
      <c r="R18" s="2" t="s">
        <v>183</v>
      </c>
      <c r="S18" s="2" t="s">
        <v>184</v>
      </c>
      <c r="T18" s="2" t="s">
        <v>97</v>
      </c>
      <c r="U18" s="3" t="s">
        <v>185</v>
      </c>
    </row>
    <row r="19">
      <c r="A19" s="2">
        <v>18.0</v>
      </c>
      <c r="B19" s="2" t="s">
        <v>186</v>
      </c>
      <c r="C19" s="2" t="s">
        <v>187</v>
      </c>
      <c r="D19" s="2" t="s">
        <v>69</v>
      </c>
      <c r="E19" s="2" t="s">
        <v>24</v>
      </c>
      <c r="F19" s="2">
        <v>63.36</v>
      </c>
      <c r="G19" s="2">
        <v>64.33</v>
      </c>
      <c r="H19" s="2" t="s">
        <v>39</v>
      </c>
      <c r="I19" s="5">
        <v>67700.0</v>
      </c>
      <c r="J19" s="2" t="s">
        <v>70</v>
      </c>
      <c r="K19" s="4">
        <v>37748.0</v>
      </c>
      <c r="L19" s="2" t="s">
        <v>29</v>
      </c>
      <c r="M19" s="2" t="s">
        <v>30</v>
      </c>
      <c r="N19" s="2" t="s">
        <v>188</v>
      </c>
      <c r="O19" s="2" t="s">
        <v>189</v>
      </c>
      <c r="P19" s="2">
        <v>7.892654901E9</v>
      </c>
      <c r="Q19" s="2">
        <v>9.113651386E9</v>
      </c>
      <c r="R19" s="2" t="s">
        <v>190</v>
      </c>
      <c r="S19" s="2" t="s">
        <v>191</v>
      </c>
      <c r="T19" s="2" t="s">
        <v>47</v>
      </c>
      <c r="U19" s="3" t="s">
        <v>192</v>
      </c>
    </row>
    <row r="20">
      <c r="A20" s="2">
        <v>19.0</v>
      </c>
      <c r="B20" s="2" t="s">
        <v>193</v>
      </c>
      <c r="C20" s="2" t="s">
        <v>194</v>
      </c>
      <c r="D20" s="2" t="s">
        <v>23</v>
      </c>
      <c r="E20" s="2" t="s">
        <v>24</v>
      </c>
      <c r="F20" s="2">
        <v>87.0</v>
      </c>
      <c r="G20" s="2">
        <v>82.0</v>
      </c>
      <c r="H20" s="2" t="s">
        <v>25</v>
      </c>
      <c r="I20" s="5">
        <v>66649.0</v>
      </c>
      <c r="J20" s="2" t="s">
        <v>40</v>
      </c>
      <c r="K20" s="2" t="s">
        <v>195</v>
      </c>
      <c r="L20" s="2" t="s">
        <v>82</v>
      </c>
      <c r="M20" s="2" t="s">
        <v>30</v>
      </c>
      <c r="N20" s="2" t="s">
        <v>196</v>
      </c>
      <c r="O20" s="2" t="s">
        <v>197</v>
      </c>
      <c r="P20" s="2">
        <v>7.022987383E9</v>
      </c>
      <c r="Q20" s="2">
        <v>9.900375833E9</v>
      </c>
      <c r="R20" s="2" t="s">
        <v>198</v>
      </c>
      <c r="S20" s="2" t="s">
        <v>199</v>
      </c>
      <c r="T20" s="2" t="s">
        <v>97</v>
      </c>
      <c r="U20" s="3" t="s">
        <v>200</v>
      </c>
    </row>
    <row r="21">
      <c r="A21" s="2">
        <v>20.0</v>
      </c>
      <c r="B21" s="2" t="s">
        <v>201</v>
      </c>
      <c r="C21" s="2" t="s">
        <v>202</v>
      </c>
      <c r="D21" s="2" t="s">
        <v>51</v>
      </c>
      <c r="E21" s="2" t="s">
        <v>24</v>
      </c>
      <c r="F21" s="2">
        <v>84.96</v>
      </c>
      <c r="G21" s="2">
        <v>88.33</v>
      </c>
      <c r="H21" s="2" t="s">
        <v>203</v>
      </c>
      <c r="I21" s="5">
        <v>52495.0</v>
      </c>
      <c r="J21" s="2" t="s">
        <v>27</v>
      </c>
      <c r="K21" s="2" t="s">
        <v>204</v>
      </c>
      <c r="L21" s="2" t="s">
        <v>29</v>
      </c>
      <c r="M21" s="2" t="s">
        <v>30</v>
      </c>
      <c r="N21" s="2" t="s">
        <v>205</v>
      </c>
      <c r="O21" s="2" t="s">
        <v>206</v>
      </c>
      <c r="P21" s="2">
        <v>7.01924629E9</v>
      </c>
      <c r="Q21" s="2">
        <v>6.36093969E9</v>
      </c>
      <c r="R21" s="2" t="s">
        <v>207</v>
      </c>
      <c r="S21" s="2" t="s">
        <v>208</v>
      </c>
      <c r="T21" s="2" t="s">
        <v>47</v>
      </c>
      <c r="U21" s="3" t="s">
        <v>209</v>
      </c>
    </row>
    <row r="22">
      <c r="A22" s="2">
        <v>21.0</v>
      </c>
      <c r="B22" s="2" t="s">
        <v>210</v>
      </c>
      <c r="C22" s="2" t="s">
        <v>211</v>
      </c>
      <c r="D22" s="2" t="s">
        <v>69</v>
      </c>
      <c r="E22" s="2" t="s">
        <v>24</v>
      </c>
      <c r="F22" s="2">
        <v>91.68</v>
      </c>
      <c r="G22" s="2">
        <v>78.33</v>
      </c>
      <c r="H22" s="2" t="s">
        <v>39</v>
      </c>
      <c r="I22" s="5">
        <v>87225.0</v>
      </c>
      <c r="J22" s="2" t="s">
        <v>119</v>
      </c>
      <c r="K22" s="2" t="s">
        <v>212</v>
      </c>
      <c r="L22" s="2" t="s">
        <v>82</v>
      </c>
      <c r="M22" s="2" t="s">
        <v>42</v>
      </c>
      <c r="N22" s="2" t="s">
        <v>213</v>
      </c>
      <c r="O22" s="2" t="s">
        <v>214</v>
      </c>
      <c r="P22" s="2">
        <v>9.632095922E9</v>
      </c>
      <c r="Q22" s="2">
        <v>7.019951182E9</v>
      </c>
      <c r="R22" s="2" t="s">
        <v>215</v>
      </c>
      <c r="S22" s="2" t="s">
        <v>216</v>
      </c>
      <c r="T22" s="2" t="s">
        <v>97</v>
      </c>
      <c r="U22" s="3" t="s">
        <v>217</v>
      </c>
    </row>
    <row r="23">
      <c r="A23" s="2">
        <v>22.0</v>
      </c>
      <c r="B23" s="2" t="s">
        <v>218</v>
      </c>
      <c r="C23" s="2" t="s">
        <v>219</v>
      </c>
      <c r="D23" s="2" t="s">
        <v>220</v>
      </c>
      <c r="E23" s="2" t="s">
        <v>24</v>
      </c>
      <c r="F23" s="2">
        <v>75.6</v>
      </c>
      <c r="G23" s="2">
        <v>76.33</v>
      </c>
      <c r="H23" s="2" t="s">
        <v>25</v>
      </c>
      <c r="I23" s="2" t="s">
        <v>221</v>
      </c>
      <c r="J23" s="2" t="s">
        <v>145</v>
      </c>
      <c r="K23" s="2" t="s">
        <v>222</v>
      </c>
      <c r="L23" s="2" t="s">
        <v>29</v>
      </c>
      <c r="M23" s="2" t="s">
        <v>30</v>
      </c>
      <c r="N23" s="2" t="s">
        <v>223</v>
      </c>
      <c r="O23" s="2" t="s">
        <v>224</v>
      </c>
      <c r="P23" s="2">
        <v>9.480486014E9</v>
      </c>
      <c r="Q23" s="2">
        <v>8.197434413E9</v>
      </c>
      <c r="R23" s="2" t="s">
        <v>225</v>
      </c>
      <c r="S23" s="2" t="s">
        <v>226</v>
      </c>
      <c r="T23" s="2" t="s">
        <v>47</v>
      </c>
      <c r="U23" s="3" t="s">
        <v>227</v>
      </c>
    </row>
    <row r="24">
      <c r="A24" s="2">
        <v>23.0</v>
      </c>
      <c r="B24" s="2" t="s">
        <v>228</v>
      </c>
      <c r="C24" s="2" t="s">
        <v>229</v>
      </c>
      <c r="D24" s="2" t="s">
        <v>51</v>
      </c>
      <c r="E24" s="2" t="s">
        <v>24</v>
      </c>
      <c r="F24" s="2">
        <v>92.32</v>
      </c>
      <c r="G24" s="2">
        <v>87.66</v>
      </c>
      <c r="H24" s="2" t="s">
        <v>39</v>
      </c>
      <c r="I24" s="5">
        <v>54243.0</v>
      </c>
      <c r="J24" s="2" t="s">
        <v>40</v>
      </c>
      <c r="K24" s="4">
        <v>37991.0</v>
      </c>
      <c r="L24" s="2" t="s">
        <v>82</v>
      </c>
      <c r="M24" s="2" t="s">
        <v>230</v>
      </c>
      <c r="N24" s="2" t="s">
        <v>231</v>
      </c>
      <c r="O24" s="2" t="s">
        <v>232</v>
      </c>
      <c r="P24" s="2">
        <v>9.845480285E9</v>
      </c>
      <c r="Q24" s="2">
        <v>8.431868824E9</v>
      </c>
      <c r="R24" s="2" t="s">
        <v>233</v>
      </c>
      <c r="S24" s="2" t="s">
        <v>234</v>
      </c>
      <c r="T24" s="2" t="s">
        <v>107</v>
      </c>
      <c r="U24" s="3" t="s">
        <v>235</v>
      </c>
    </row>
    <row r="25">
      <c r="A25" s="2">
        <v>24.0</v>
      </c>
      <c r="B25" s="2" t="s">
        <v>236</v>
      </c>
      <c r="C25" s="2" t="s">
        <v>237</v>
      </c>
      <c r="D25" s="2" t="s">
        <v>238</v>
      </c>
      <c r="E25" s="2" t="s">
        <v>24</v>
      </c>
      <c r="F25" s="2">
        <v>96.16</v>
      </c>
      <c r="G25" s="2">
        <v>91.33</v>
      </c>
      <c r="H25" s="2" t="s">
        <v>39</v>
      </c>
      <c r="I25" s="5">
        <v>61532.0</v>
      </c>
      <c r="J25" s="2" t="s">
        <v>81</v>
      </c>
      <c r="K25" s="4">
        <v>37961.0</v>
      </c>
      <c r="L25" s="2" t="s">
        <v>29</v>
      </c>
      <c r="M25" s="2" t="s">
        <v>42</v>
      </c>
      <c r="N25" s="2" t="s">
        <v>239</v>
      </c>
      <c r="O25" s="2" t="s">
        <v>240</v>
      </c>
      <c r="P25" s="2">
        <v>9.972269062E9</v>
      </c>
      <c r="Q25" s="2">
        <v>7.676174246E9</v>
      </c>
      <c r="R25" s="2" t="s">
        <v>241</v>
      </c>
      <c r="S25" s="2" t="s">
        <v>242</v>
      </c>
      <c r="T25" s="2" t="s">
        <v>47</v>
      </c>
      <c r="U25" s="3" t="s">
        <v>243</v>
      </c>
    </row>
    <row r="26">
      <c r="A26" s="2">
        <v>25.0</v>
      </c>
      <c r="B26" s="2" t="s">
        <v>244</v>
      </c>
      <c r="C26" s="2" t="s">
        <v>245</v>
      </c>
      <c r="D26" s="2" t="s">
        <v>135</v>
      </c>
      <c r="E26" s="2" t="s">
        <v>24</v>
      </c>
      <c r="F26" s="2">
        <v>88.8</v>
      </c>
      <c r="G26" s="2">
        <v>83.6</v>
      </c>
      <c r="H26" s="2" t="s">
        <v>39</v>
      </c>
      <c r="I26" s="5">
        <v>88753.0</v>
      </c>
      <c r="J26" s="2" t="s">
        <v>246</v>
      </c>
      <c r="K26" s="4">
        <v>37837.0</v>
      </c>
      <c r="L26" s="2" t="s">
        <v>29</v>
      </c>
      <c r="M26" s="2" t="s">
        <v>72</v>
      </c>
      <c r="N26" s="2" t="s">
        <v>247</v>
      </c>
      <c r="O26" s="2" t="s">
        <v>248</v>
      </c>
      <c r="P26" s="2">
        <v>7.619202925E9</v>
      </c>
      <c r="Q26" s="2">
        <v>9.008583823E9</v>
      </c>
      <c r="R26" s="2" t="s">
        <v>249</v>
      </c>
      <c r="S26" s="2" t="s">
        <v>250</v>
      </c>
      <c r="T26" s="2" t="s">
        <v>47</v>
      </c>
      <c r="U26" s="3" t="s">
        <v>251</v>
      </c>
    </row>
    <row r="27">
      <c r="A27" s="2">
        <v>26.0</v>
      </c>
      <c r="B27" s="2" t="s">
        <v>252</v>
      </c>
      <c r="C27" s="2" t="s">
        <v>253</v>
      </c>
      <c r="D27" s="2" t="s">
        <v>60</v>
      </c>
      <c r="E27" s="2" t="s">
        <v>24</v>
      </c>
      <c r="F27" s="2">
        <v>78.0</v>
      </c>
      <c r="G27" s="2">
        <v>78.33</v>
      </c>
      <c r="H27" s="2" t="s">
        <v>39</v>
      </c>
      <c r="I27" s="5">
        <v>65850.0</v>
      </c>
      <c r="J27" s="2" t="s">
        <v>254</v>
      </c>
      <c r="K27" s="4">
        <v>37989.0</v>
      </c>
      <c r="L27" s="2" t="s">
        <v>29</v>
      </c>
      <c r="M27" s="6"/>
      <c r="N27" s="2" t="s">
        <v>255</v>
      </c>
      <c r="O27" s="2" t="s">
        <v>256</v>
      </c>
      <c r="P27" s="2">
        <v>9.480296173E9</v>
      </c>
      <c r="Q27" s="2">
        <v>9.019951038E9</v>
      </c>
      <c r="R27" s="2" t="s">
        <v>257</v>
      </c>
      <c r="S27" s="2" t="s">
        <v>258</v>
      </c>
      <c r="T27" s="2" t="s">
        <v>35</v>
      </c>
      <c r="U27" s="3" t="s">
        <v>259</v>
      </c>
    </row>
    <row r="28">
      <c r="A28" s="2">
        <v>27.0</v>
      </c>
      <c r="B28" s="2" t="s">
        <v>260</v>
      </c>
      <c r="C28" s="2" t="s">
        <v>261</v>
      </c>
      <c r="D28" s="2" t="s">
        <v>262</v>
      </c>
      <c r="E28" s="2" t="s">
        <v>24</v>
      </c>
      <c r="F28" s="2">
        <v>64.16</v>
      </c>
      <c r="G28" s="2">
        <v>62.66</v>
      </c>
      <c r="H28" s="2" t="s">
        <v>39</v>
      </c>
      <c r="I28" s="5">
        <v>64171.0</v>
      </c>
      <c r="J28" s="2" t="s">
        <v>263</v>
      </c>
      <c r="K28" s="4">
        <v>37783.0</v>
      </c>
      <c r="L28" s="2" t="s">
        <v>29</v>
      </c>
      <c r="M28" s="2" t="s">
        <v>30</v>
      </c>
      <c r="N28" s="2" t="s">
        <v>264</v>
      </c>
      <c r="O28" s="2" t="s">
        <v>265</v>
      </c>
      <c r="P28" s="2">
        <v>9.902862142E9</v>
      </c>
      <c r="Q28" s="2">
        <v>7.975857872E9</v>
      </c>
      <c r="R28" s="2" t="s">
        <v>266</v>
      </c>
      <c r="S28" s="2" t="s">
        <v>267</v>
      </c>
      <c r="T28" s="2" t="s">
        <v>47</v>
      </c>
      <c r="U28" s="3" t="s">
        <v>268</v>
      </c>
    </row>
    <row r="29">
      <c r="A29" s="2">
        <v>28.0</v>
      </c>
      <c r="B29" s="2" t="s">
        <v>269</v>
      </c>
      <c r="C29" s="2" t="s">
        <v>270</v>
      </c>
      <c r="D29" s="2" t="s">
        <v>60</v>
      </c>
      <c r="E29" s="2" t="s">
        <v>24</v>
      </c>
      <c r="F29" s="2">
        <v>99.0</v>
      </c>
      <c r="G29" s="2">
        <v>89.7</v>
      </c>
      <c r="H29" s="2" t="s">
        <v>39</v>
      </c>
      <c r="I29" s="5">
        <v>62000.0</v>
      </c>
      <c r="J29" s="2" t="s">
        <v>40</v>
      </c>
      <c r="K29" s="2" t="s">
        <v>271</v>
      </c>
      <c r="L29" s="2" t="s">
        <v>82</v>
      </c>
      <c r="M29" s="2" t="s">
        <v>72</v>
      </c>
      <c r="N29" s="2" t="s">
        <v>272</v>
      </c>
      <c r="O29" s="2" t="s">
        <v>273</v>
      </c>
      <c r="P29" s="2">
        <v>9.440004934E9</v>
      </c>
      <c r="Q29" s="2">
        <v>9.390441104E9</v>
      </c>
      <c r="R29" s="2" t="s">
        <v>274</v>
      </c>
      <c r="S29" s="2" t="s">
        <v>275</v>
      </c>
      <c r="T29" s="2" t="s">
        <v>35</v>
      </c>
      <c r="U29" s="3" t="s">
        <v>276</v>
      </c>
    </row>
    <row r="30">
      <c r="A30" s="2">
        <v>29.0</v>
      </c>
      <c r="B30" s="2" t="s">
        <v>277</v>
      </c>
      <c r="C30" s="2" t="s">
        <v>278</v>
      </c>
      <c r="D30" s="2" t="s">
        <v>135</v>
      </c>
      <c r="E30" s="2" t="s">
        <v>24</v>
      </c>
      <c r="F30" s="2">
        <v>68.32</v>
      </c>
      <c r="G30" s="2">
        <v>60.6</v>
      </c>
      <c r="H30" s="2" t="s">
        <v>39</v>
      </c>
      <c r="I30" s="2" t="s">
        <v>279</v>
      </c>
      <c r="J30" s="2" t="s">
        <v>246</v>
      </c>
      <c r="K30" s="2" t="s">
        <v>280</v>
      </c>
      <c r="L30" s="2" t="s">
        <v>82</v>
      </c>
      <c r="M30" s="2" t="s">
        <v>72</v>
      </c>
      <c r="N30" s="2" t="s">
        <v>281</v>
      </c>
      <c r="O30" s="2" t="s">
        <v>282</v>
      </c>
      <c r="P30" s="2">
        <v>9.742740793E9</v>
      </c>
      <c r="Q30" s="2">
        <v>7.48328801E9</v>
      </c>
      <c r="R30" s="2" t="s">
        <v>283</v>
      </c>
      <c r="S30" s="2" t="s">
        <v>284</v>
      </c>
      <c r="T30" s="2" t="s">
        <v>97</v>
      </c>
      <c r="U30" s="3" t="s">
        <v>285</v>
      </c>
    </row>
    <row r="31">
      <c r="A31" s="2">
        <v>30.0</v>
      </c>
      <c r="B31" s="2" t="s">
        <v>286</v>
      </c>
      <c r="C31" s="2" t="s">
        <v>287</v>
      </c>
      <c r="D31" s="2" t="s">
        <v>60</v>
      </c>
      <c r="E31" s="2" t="s">
        <v>24</v>
      </c>
      <c r="F31" s="2">
        <v>87.0</v>
      </c>
      <c r="G31" s="2">
        <v>80.0</v>
      </c>
      <c r="H31" s="2" t="s">
        <v>39</v>
      </c>
      <c r="I31" s="2" t="s">
        <v>288</v>
      </c>
      <c r="J31" s="2" t="s">
        <v>155</v>
      </c>
      <c r="K31" s="2" t="s">
        <v>289</v>
      </c>
      <c r="L31" s="2" t="s">
        <v>29</v>
      </c>
      <c r="M31" s="2" t="s">
        <v>72</v>
      </c>
      <c r="N31" s="2" t="s">
        <v>290</v>
      </c>
      <c r="O31" s="2" t="s">
        <v>291</v>
      </c>
      <c r="P31" s="2">
        <v>9.986790821E9</v>
      </c>
      <c r="Q31" s="2">
        <v>7.676410935E9</v>
      </c>
      <c r="R31" s="2" t="s">
        <v>292</v>
      </c>
      <c r="S31" s="2" t="s">
        <v>293</v>
      </c>
      <c r="T31" s="2" t="s">
        <v>35</v>
      </c>
      <c r="U31" s="3" t="s">
        <v>294</v>
      </c>
    </row>
    <row r="32">
      <c r="A32" s="2">
        <v>31.0</v>
      </c>
      <c r="B32" s="2" t="s">
        <v>295</v>
      </c>
      <c r="C32" s="2" t="s">
        <v>296</v>
      </c>
      <c r="D32" s="2" t="s">
        <v>220</v>
      </c>
      <c r="E32" s="2" t="s">
        <v>24</v>
      </c>
      <c r="F32" s="2">
        <v>90.56</v>
      </c>
      <c r="G32" s="2">
        <v>83.66</v>
      </c>
      <c r="H32" s="2" t="s">
        <v>25</v>
      </c>
      <c r="I32" s="2" t="s">
        <v>297</v>
      </c>
      <c r="J32" s="2" t="s">
        <v>145</v>
      </c>
      <c r="K32" s="2" t="s">
        <v>298</v>
      </c>
      <c r="L32" s="2" t="s">
        <v>82</v>
      </c>
      <c r="M32" s="2" t="s">
        <v>42</v>
      </c>
      <c r="N32" s="2" t="s">
        <v>299</v>
      </c>
      <c r="O32" s="2" t="s">
        <v>300</v>
      </c>
      <c r="P32" s="2">
        <v>9.880217407E9</v>
      </c>
      <c r="Q32" s="2">
        <v>7.619362564E9</v>
      </c>
      <c r="R32" s="2" t="s">
        <v>301</v>
      </c>
      <c r="S32" s="2" t="s">
        <v>302</v>
      </c>
      <c r="T32" s="2" t="s">
        <v>107</v>
      </c>
      <c r="U32" s="3" t="s">
        <v>303</v>
      </c>
    </row>
    <row r="33">
      <c r="A33" s="2">
        <v>32.0</v>
      </c>
      <c r="B33" s="2" t="s">
        <v>304</v>
      </c>
      <c r="C33" s="2" t="s">
        <v>305</v>
      </c>
      <c r="D33" s="2" t="s">
        <v>306</v>
      </c>
      <c r="E33" s="2" t="s">
        <v>24</v>
      </c>
      <c r="F33" s="2">
        <v>86.08</v>
      </c>
      <c r="G33" s="2">
        <v>72.33</v>
      </c>
      <c r="H33" s="2" t="s">
        <v>39</v>
      </c>
      <c r="I33" s="2" t="s">
        <v>307</v>
      </c>
      <c r="J33" s="2" t="s">
        <v>308</v>
      </c>
      <c r="K33" s="7">
        <v>37967.0</v>
      </c>
      <c r="L33" s="2" t="s">
        <v>29</v>
      </c>
      <c r="M33" s="2" t="s">
        <v>30</v>
      </c>
      <c r="N33" s="2" t="s">
        <v>309</v>
      </c>
      <c r="O33" s="2" t="s">
        <v>310</v>
      </c>
      <c r="P33" s="2">
        <v>9.686477205E9</v>
      </c>
      <c r="Q33" s="2">
        <v>8.861164135E9</v>
      </c>
      <c r="R33" s="2" t="s">
        <v>311</v>
      </c>
      <c r="S33" s="2" t="s">
        <v>312</v>
      </c>
      <c r="T33" s="2" t="s">
        <v>47</v>
      </c>
      <c r="U33" s="3" t="s">
        <v>313</v>
      </c>
    </row>
    <row r="34">
      <c r="A34" s="2">
        <v>33.0</v>
      </c>
      <c r="B34" s="2" t="s">
        <v>314</v>
      </c>
      <c r="C34" s="2" t="s">
        <v>315</v>
      </c>
      <c r="D34" s="2" t="s">
        <v>101</v>
      </c>
      <c r="E34" s="2" t="s">
        <v>24</v>
      </c>
      <c r="F34" s="2">
        <v>74.6</v>
      </c>
      <c r="G34" s="2">
        <v>78.33</v>
      </c>
      <c r="H34" s="2" t="s">
        <v>25</v>
      </c>
      <c r="I34" s="2" t="s">
        <v>316</v>
      </c>
      <c r="J34" s="2" t="s">
        <v>145</v>
      </c>
      <c r="K34" s="2" t="s">
        <v>317</v>
      </c>
      <c r="L34" s="2" t="s">
        <v>29</v>
      </c>
      <c r="M34" s="2" t="s">
        <v>72</v>
      </c>
      <c r="N34" s="2" t="s">
        <v>318</v>
      </c>
      <c r="O34" s="2" t="s">
        <v>319</v>
      </c>
      <c r="P34" s="2">
        <v>7.899143605E9</v>
      </c>
      <c r="Q34" s="2">
        <v>9.035836305E9</v>
      </c>
      <c r="R34" s="2" t="s">
        <v>320</v>
      </c>
      <c r="S34" s="2" t="s">
        <v>321</v>
      </c>
      <c r="T34" s="2" t="s">
        <v>107</v>
      </c>
      <c r="U34" s="3" t="s">
        <v>322</v>
      </c>
    </row>
    <row r="35">
      <c r="A35" s="2">
        <v>34.0</v>
      </c>
      <c r="B35" s="2" t="s">
        <v>323</v>
      </c>
      <c r="C35" s="2" t="s">
        <v>324</v>
      </c>
      <c r="D35" s="2" t="s">
        <v>238</v>
      </c>
      <c r="E35" s="2" t="s">
        <v>24</v>
      </c>
      <c r="F35" s="2">
        <v>90.56</v>
      </c>
      <c r="G35" s="2">
        <v>85.0</v>
      </c>
      <c r="H35" s="2" t="s">
        <v>39</v>
      </c>
      <c r="I35" s="5">
        <v>76618.0</v>
      </c>
      <c r="J35" s="2" t="s">
        <v>70</v>
      </c>
      <c r="K35" s="2" t="s">
        <v>325</v>
      </c>
      <c r="L35" s="2" t="s">
        <v>29</v>
      </c>
      <c r="M35" s="2" t="s">
        <v>30</v>
      </c>
      <c r="N35" s="2" t="s">
        <v>326</v>
      </c>
      <c r="O35" s="2" t="s">
        <v>327</v>
      </c>
      <c r="P35" s="2">
        <v>9.964381347E9</v>
      </c>
      <c r="Q35" s="2">
        <v>6.363208872E9</v>
      </c>
      <c r="R35" s="2" t="s">
        <v>328</v>
      </c>
      <c r="S35" s="2" t="s">
        <v>329</v>
      </c>
      <c r="T35" s="2" t="s">
        <v>47</v>
      </c>
      <c r="U35" s="3" t="s">
        <v>330</v>
      </c>
    </row>
    <row r="36">
      <c r="A36" s="2">
        <v>35.0</v>
      </c>
      <c r="B36" s="2" t="s">
        <v>331</v>
      </c>
      <c r="C36" s="2" t="s">
        <v>332</v>
      </c>
      <c r="D36" s="4">
        <v>44531.0</v>
      </c>
      <c r="E36" s="2" t="s">
        <v>24</v>
      </c>
      <c r="F36" s="2">
        <v>91.2</v>
      </c>
      <c r="G36" s="2">
        <v>94.0</v>
      </c>
      <c r="H36" s="2" t="s">
        <v>203</v>
      </c>
      <c r="I36" s="5">
        <v>31618.0</v>
      </c>
      <c r="J36" s="2" t="s">
        <v>40</v>
      </c>
      <c r="K36" s="4">
        <v>37743.0</v>
      </c>
      <c r="L36" s="2" t="s">
        <v>29</v>
      </c>
      <c r="M36" s="2" t="s">
        <v>42</v>
      </c>
      <c r="N36" s="2" t="s">
        <v>333</v>
      </c>
      <c r="O36" s="2" t="s">
        <v>334</v>
      </c>
      <c r="P36" s="2">
        <v>9.448181055E9</v>
      </c>
      <c r="Q36" s="2">
        <v>8.317371953E9</v>
      </c>
      <c r="R36" s="2" t="s">
        <v>335</v>
      </c>
      <c r="S36" s="2" t="s">
        <v>336</v>
      </c>
      <c r="T36" s="2" t="s">
        <v>47</v>
      </c>
      <c r="U36" s="3" t="s">
        <v>337</v>
      </c>
    </row>
    <row r="37">
      <c r="A37" s="2">
        <v>36.0</v>
      </c>
      <c r="B37" s="2" t="s">
        <v>338</v>
      </c>
      <c r="C37" s="2" t="s">
        <v>339</v>
      </c>
      <c r="D37" s="2" t="s">
        <v>238</v>
      </c>
      <c r="E37" s="2" t="s">
        <v>24</v>
      </c>
      <c r="F37" s="2">
        <v>86.08</v>
      </c>
      <c r="G37" s="2">
        <v>79.33</v>
      </c>
      <c r="H37" s="2" t="s">
        <v>39</v>
      </c>
      <c r="I37" s="5">
        <v>86405.0</v>
      </c>
      <c r="J37" s="2" t="s">
        <v>340</v>
      </c>
      <c r="K37" s="2" t="s">
        <v>341</v>
      </c>
      <c r="L37" s="2" t="s">
        <v>82</v>
      </c>
      <c r="M37" s="2" t="s">
        <v>30</v>
      </c>
      <c r="N37" s="2" t="s">
        <v>342</v>
      </c>
      <c r="O37" s="2" t="s">
        <v>343</v>
      </c>
      <c r="P37" s="2">
        <v>9.632239605E9</v>
      </c>
      <c r="Q37" s="2">
        <v>8.618190178E9</v>
      </c>
      <c r="R37" s="2" t="s">
        <v>344</v>
      </c>
      <c r="S37" s="2" t="s">
        <v>345</v>
      </c>
      <c r="T37" s="2" t="s">
        <v>97</v>
      </c>
      <c r="U37" s="3" t="s">
        <v>346</v>
      </c>
    </row>
    <row r="38">
      <c r="A38" s="2">
        <v>37.0</v>
      </c>
      <c r="B38" s="2" t="s">
        <v>347</v>
      </c>
      <c r="C38" s="2" t="s">
        <v>348</v>
      </c>
      <c r="D38" s="2" t="s">
        <v>349</v>
      </c>
      <c r="E38" s="2" t="s">
        <v>24</v>
      </c>
      <c r="F38" s="2">
        <v>89.44</v>
      </c>
      <c r="G38" s="2">
        <v>88.33</v>
      </c>
      <c r="H38" s="2" t="s">
        <v>25</v>
      </c>
      <c r="I38" s="2" t="s">
        <v>350</v>
      </c>
      <c r="J38" s="2" t="s">
        <v>263</v>
      </c>
      <c r="K38" s="2" t="s">
        <v>351</v>
      </c>
      <c r="L38" s="2" t="s">
        <v>82</v>
      </c>
      <c r="M38" s="2" t="s">
        <v>42</v>
      </c>
      <c r="N38" s="2" t="s">
        <v>352</v>
      </c>
      <c r="O38" s="2" t="s">
        <v>353</v>
      </c>
      <c r="P38" s="2">
        <v>9.740221907E9</v>
      </c>
      <c r="Q38" s="2">
        <v>8.105084597E9</v>
      </c>
      <c r="R38" s="2" t="s">
        <v>354</v>
      </c>
      <c r="S38" s="2" t="s">
        <v>355</v>
      </c>
      <c r="T38" s="2" t="s">
        <v>107</v>
      </c>
      <c r="U38" s="3" t="s">
        <v>356</v>
      </c>
    </row>
    <row r="39">
      <c r="A39" s="2">
        <v>38.0</v>
      </c>
      <c r="B39" s="2" t="s">
        <v>357</v>
      </c>
      <c r="C39" s="2" t="s">
        <v>358</v>
      </c>
      <c r="D39" s="2" t="s">
        <v>220</v>
      </c>
      <c r="E39" s="2" t="s">
        <v>24</v>
      </c>
      <c r="F39" s="2">
        <v>87.68</v>
      </c>
      <c r="G39" s="2">
        <v>76.6</v>
      </c>
      <c r="H39" s="2" t="s">
        <v>25</v>
      </c>
      <c r="I39" s="5">
        <v>68277.0</v>
      </c>
      <c r="J39" s="2" t="s">
        <v>145</v>
      </c>
      <c r="K39" s="4">
        <v>37901.0</v>
      </c>
      <c r="L39" s="2" t="s">
        <v>82</v>
      </c>
      <c r="M39" s="2" t="s">
        <v>30</v>
      </c>
      <c r="N39" s="2" t="s">
        <v>359</v>
      </c>
      <c r="O39" s="2" t="s">
        <v>360</v>
      </c>
      <c r="P39" s="2">
        <v>9.481139069E9</v>
      </c>
      <c r="Q39" s="2">
        <v>8.310593803E9</v>
      </c>
      <c r="R39" s="2" t="s">
        <v>361</v>
      </c>
      <c r="S39" s="2" t="s">
        <v>362</v>
      </c>
      <c r="T39" s="2" t="s">
        <v>107</v>
      </c>
      <c r="U39" s="3" t="s">
        <v>363</v>
      </c>
    </row>
    <row r="40">
      <c r="A40" s="2">
        <v>39.0</v>
      </c>
      <c r="B40" s="2" t="s">
        <v>364</v>
      </c>
      <c r="C40" s="2" t="s">
        <v>365</v>
      </c>
      <c r="D40" s="2" t="s">
        <v>238</v>
      </c>
      <c r="E40" s="2" t="s">
        <v>24</v>
      </c>
      <c r="F40" s="2">
        <v>91.2</v>
      </c>
      <c r="G40" s="2">
        <v>90.0</v>
      </c>
      <c r="H40" s="2" t="s">
        <v>39</v>
      </c>
      <c r="I40" s="5">
        <v>56997.0</v>
      </c>
      <c r="J40" s="2" t="s">
        <v>145</v>
      </c>
      <c r="K40" s="4">
        <v>37628.0</v>
      </c>
      <c r="L40" s="2" t="s">
        <v>82</v>
      </c>
      <c r="M40" s="2" t="s">
        <v>30</v>
      </c>
      <c r="N40" s="2" t="s">
        <v>366</v>
      </c>
      <c r="O40" s="2" t="s">
        <v>367</v>
      </c>
      <c r="P40" s="2">
        <v>9.880147246E9</v>
      </c>
      <c r="Q40" s="2">
        <v>8.971594497E9</v>
      </c>
      <c r="R40" s="2" t="s">
        <v>368</v>
      </c>
      <c r="S40" s="2" t="s">
        <v>369</v>
      </c>
      <c r="T40" s="2" t="s">
        <v>97</v>
      </c>
      <c r="U40" s="3" t="s">
        <v>370</v>
      </c>
    </row>
    <row r="41">
      <c r="A41" s="2">
        <v>40.0</v>
      </c>
      <c r="B41" s="2" t="s">
        <v>371</v>
      </c>
      <c r="C41" s="2" t="s">
        <v>372</v>
      </c>
      <c r="D41" s="2" t="s">
        <v>238</v>
      </c>
      <c r="E41" s="2" t="s">
        <v>24</v>
      </c>
      <c r="F41" s="2">
        <v>67.84</v>
      </c>
      <c r="G41" s="2">
        <v>57.33</v>
      </c>
      <c r="H41" s="2" t="s">
        <v>39</v>
      </c>
      <c r="I41" s="5">
        <v>78711.0</v>
      </c>
      <c r="J41" s="2" t="s">
        <v>70</v>
      </c>
      <c r="K41" s="2" t="s">
        <v>373</v>
      </c>
      <c r="L41" s="2" t="s">
        <v>29</v>
      </c>
      <c r="M41" s="2" t="s">
        <v>30</v>
      </c>
      <c r="N41" s="2" t="s">
        <v>374</v>
      </c>
      <c r="O41" s="2" t="s">
        <v>375</v>
      </c>
      <c r="P41" s="2">
        <v>9.341337419E9</v>
      </c>
      <c r="Q41" s="2">
        <v>9.113976927E9</v>
      </c>
      <c r="R41" s="2" t="s">
        <v>376</v>
      </c>
      <c r="S41" s="2" t="s">
        <v>377</v>
      </c>
      <c r="T41" s="2" t="s">
        <v>47</v>
      </c>
      <c r="U41" s="3" t="s">
        <v>378</v>
      </c>
    </row>
    <row r="42">
      <c r="A42" s="2">
        <v>41.0</v>
      </c>
      <c r="B42" s="2" t="s">
        <v>379</v>
      </c>
      <c r="C42" s="2" t="s">
        <v>380</v>
      </c>
      <c r="D42" s="4">
        <v>44532.0</v>
      </c>
      <c r="E42" s="2" t="s">
        <v>24</v>
      </c>
      <c r="F42" s="2">
        <v>91.2</v>
      </c>
      <c r="G42" s="2">
        <v>87.33</v>
      </c>
      <c r="H42" s="2" t="s">
        <v>39</v>
      </c>
      <c r="I42" s="5">
        <v>58135.0</v>
      </c>
      <c r="J42" s="2" t="s">
        <v>40</v>
      </c>
      <c r="K42" s="2" t="s">
        <v>381</v>
      </c>
      <c r="L42" s="2" t="s">
        <v>29</v>
      </c>
      <c r="M42" s="2" t="s">
        <v>42</v>
      </c>
      <c r="N42" s="2" t="s">
        <v>382</v>
      </c>
      <c r="O42" s="2" t="s">
        <v>383</v>
      </c>
      <c r="P42" s="2">
        <v>9.986941479E9</v>
      </c>
      <c r="Q42" s="2">
        <v>9.141137749E9</v>
      </c>
      <c r="R42" s="2" t="s">
        <v>384</v>
      </c>
      <c r="S42" s="2" t="s">
        <v>385</v>
      </c>
      <c r="T42" s="2" t="s">
        <v>47</v>
      </c>
      <c r="U42" s="3" t="s">
        <v>386</v>
      </c>
    </row>
    <row r="43">
      <c r="A43" s="2">
        <v>42.0</v>
      </c>
      <c r="B43" s="2" t="s">
        <v>387</v>
      </c>
      <c r="C43" s="2" t="s">
        <v>388</v>
      </c>
      <c r="D43" s="2" t="s">
        <v>69</v>
      </c>
      <c r="E43" s="2" t="s">
        <v>24</v>
      </c>
      <c r="F43" s="2">
        <v>91.36</v>
      </c>
      <c r="G43" s="2">
        <v>88.33</v>
      </c>
      <c r="H43" s="2" t="s">
        <v>39</v>
      </c>
      <c r="I43" s="2" t="s">
        <v>389</v>
      </c>
      <c r="J43" s="2" t="s">
        <v>155</v>
      </c>
      <c r="K43" s="2" t="s">
        <v>390</v>
      </c>
      <c r="L43" s="2" t="s">
        <v>82</v>
      </c>
      <c r="M43" s="2" t="s">
        <v>92</v>
      </c>
      <c r="N43" s="2" t="s">
        <v>391</v>
      </c>
      <c r="O43" s="2" t="s">
        <v>392</v>
      </c>
      <c r="P43" s="2">
        <v>9.611635652E9</v>
      </c>
      <c r="Q43" s="2">
        <v>8.310913625E9</v>
      </c>
      <c r="R43" s="2" t="s">
        <v>393</v>
      </c>
      <c r="S43" s="2" t="s">
        <v>394</v>
      </c>
      <c r="T43" s="2" t="s">
        <v>97</v>
      </c>
      <c r="U43" s="3" t="s">
        <v>395</v>
      </c>
    </row>
    <row r="44">
      <c r="A44" s="2">
        <v>43.0</v>
      </c>
      <c r="B44" s="2" t="s">
        <v>396</v>
      </c>
      <c r="C44" s="2" t="s">
        <v>397</v>
      </c>
      <c r="D44" s="2" t="s">
        <v>60</v>
      </c>
      <c r="E44" s="2" t="s">
        <v>24</v>
      </c>
      <c r="F44" s="2">
        <v>86.88</v>
      </c>
      <c r="G44" s="2">
        <v>88.3</v>
      </c>
      <c r="H44" s="2" t="s">
        <v>39</v>
      </c>
      <c r="I44" s="2" t="s">
        <v>398</v>
      </c>
      <c r="J44" s="2" t="s">
        <v>399</v>
      </c>
      <c r="K44" s="2" t="s">
        <v>400</v>
      </c>
      <c r="L44" s="2" t="s">
        <v>82</v>
      </c>
      <c r="M44" s="2" t="s">
        <v>72</v>
      </c>
      <c r="N44" s="2" t="s">
        <v>401</v>
      </c>
      <c r="O44" s="2" t="s">
        <v>402</v>
      </c>
      <c r="P44" s="2">
        <v>8.861459252E9</v>
      </c>
      <c r="Q44" s="2">
        <v>7.760401196E9</v>
      </c>
      <c r="R44" s="2" t="s">
        <v>403</v>
      </c>
      <c r="S44" s="2" t="s">
        <v>404</v>
      </c>
      <c r="T44" s="2" t="s">
        <v>97</v>
      </c>
      <c r="U44" s="3" t="s">
        <v>405</v>
      </c>
    </row>
    <row r="45">
      <c r="A45" s="2">
        <v>44.0</v>
      </c>
      <c r="B45" s="2" t="s">
        <v>406</v>
      </c>
      <c r="C45" s="2" t="s">
        <v>407</v>
      </c>
      <c r="D45" s="2" t="s">
        <v>60</v>
      </c>
      <c r="E45" s="2" t="s">
        <v>24</v>
      </c>
      <c r="F45" s="2">
        <v>90.56</v>
      </c>
      <c r="G45" s="2">
        <v>76.0</v>
      </c>
      <c r="H45" s="2" t="s">
        <v>39</v>
      </c>
      <c r="I45" s="5">
        <v>84685.0</v>
      </c>
      <c r="J45" s="2" t="s">
        <v>70</v>
      </c>
      <c r="K45" s="4">
        <v>37268.0</v>
      </c>
      <c r="L45" s="2" t="s">
        <v>29</v>
      </c>
      <c r="M45" s="2" t="s">
        <v>72</v>
      </c>
      <c r="N45" s="2" t="s">
        <v>408</v>
      </c>
      <c r="O45" s="2" t="s">
        <v>409</v>
      </c>
      <c r="P45" s="2">
        <v>7.892775646E9</v>
      </c>
      <c r="Q45" s="2">
        <v>6.362119475E9</v>
      </c>
      <c r="R45" s="2" t="s">
        <v>410</v>
      </c>
      <c r="S45" s="2" t="s">
        <v>411</v>
      </c>
      <c r="T45" s="2" t="s">
        <v>47</v>
      </c>
      <c r="U45" s="3" t="s">
        <v>412</v>
      </c>
    </row>
    <row r="46">
      <c r="A46" s="2">
        <v>45.0</v>
      </c>
      <c r="B46" s="2" t="s">
        <v>413</v>
      </c>
      <c r="C46" s="2" t="s">
        <v>414</v>
      </c>
      <c r="D46" s="2" t="s">
        <v>220</v>
      </c>
      <c r="E46" s="2" t="s">
        <v>24</v>
      </c>
      <c r="F46" s="2">
        <v>71.84</v>
      </c>
      <c r="G46" s="2">
        <v>67.66</v>
      </c>
      <c r="H46" s="2" t="s">
        <v>25</v>
      </c>
      <c r="I46" s="2" t="s">
        <v>415</v>
      </c>
      <c r="J46" s="2" t="s">
        <v>308</v>
      </c>
      <c r="K46" s="4">
        <v>37926.0</v>
      </c>
      <c r="L46" s="2" t="s">
        <v>29</v>
      </c>
      <c r="M46" s="6"/>
      <c r="N46" s="2" t="s">
        <v>416</v>
      </c>
      <c r="O46" s="2" t="s">
        <v>417</v>
      </c>
      <c r="P46" s="2">
        <v>8.310998587E9</v>
      </c>
      <c r="Q46" s="2">
        <v>8.310998587E9</v>
      </c>
      <c r="R46" s="2" t="s">
        <v>418</v>
      </c>
      <c r="S46" s="2" t="s">
        <v>419</v>
      </c>
      <c r="T46" s="2" t="s">
        <v>47</v>
      </c>
      <c r="U46" s="3" t="s">
        <v>420</v>
      </c>
    </row>
    <row r="47">
      <c r="A47" s="2">
        <v>46.0</v>
      </c>
      <c r="B47" s="2" t="s">
        <v>421</v>
      </c>
      <c r="C47" s="2" t="s">
        <v>422</v>
      </c>
      <c r="D47" s="2" t="s">
        <v>423</v>
      </c>
      <c r="E47" s="2" t="s">
        <v>24</v>
      </c>
      <c r="F47" s="2">
        <v>85.44</v>
      </c>
      <c r="G47" s="2">
        <v>71.66</v>
      </c>
      <c r="H47" s="2" t="s">
        <v>25</v>
      </c>
      <c r="I47" s="5">
        <v>71243.0</v>
      </c>
      <c r="J47" s="2" t="s">
        <v>119</v>
      </c>
      <c r="K47" s="2" t="s">
        <v>424</v>
      </c>
      <c r="L47" s="2" t="s">
        <v>29</v>
      </c>
      <c r="M47" s="2" t="s">
        <v>42</v>
      </c>
      <c r="N47" s="2" t="s">
        <v>425</v>
      </c>
      <c r="O47" s="2" t="s">
        <v>426</v>
      </c>
      <c r="P47" s="2">
        <v>9.113888185E9</v>
      </c>
      <c r="Q47" s="2">
        <v>7.975179217E9</v>
      </c>
      <c r="R47" s="2" t="s">
        <v>427</v>
      </c>
      <c r="S47" s="2" t="s">
        <v>428</v>
      </c>
      <c r="T47" s="2" t="s">
        <v>35</v>
      </c>
      <c r="U47" s="3" t="s">
        <v>429</v>
      </c>
    </row>
    <row r="48">
      <c r="A48" s="2">
        <v>47.0</v>
      </c>
      <c r="B48" s="2" t="s">
        <v>430</v>
      </c>
      <c r="C48" s="2" t="s">
        <v>431</v>
      </c>
      <c r="D48" s="2" t="s">
        <v>432</v>
      </c>
      <c r="E48" s="2" t="s">
        <v>24</v>
      </c>
      <c r="F48" s="2">
        <v>84.96</v>
      </c>
      <c r="G48" s="2">
        <v>80.0</v>
      </c>
      <c r="H48" s="2" t="s">
        <v>39</v>
      </c>
      <c r="I48" s="5">
        <v>83316.0</v>
      </c>
      <c r="J48" s="2" t="s">
        <v>433</v>
      </c>
      <c r="K48" s="4">
        <v>37902.0</v>
      </c>
      <c r="L48" s="2" t="s">
        <v>29</v>
      </c>
      <c r="M48" s="2" t="s">
        <v>30</v>
      </c>
      <c r="N48" s="2" t="s">
        <v>434</v>
      </c>
      <c r="O48" s="2" t="s">
        <v>435</v>
      </c>
      <c r="P48" s="2">
        <v>8.792328195E9</v>
      </c>
      <c r="Q48" s="2">
        <v>7.975569282E9</v>
      </c>
      <c r="R48" s="2" t="s">
        <v>436</v>
      </c>
      <c r="S48" s="2" t="s">
        <v>437</v>
      </c>
      <c r="T48" s="2" t="s">
        <v>47</v>
      </c>
      <c r="U48" s="3" t="s">
        <v>438</v>
      </c>
    </row>
    <row r="49">
      <c r="A49" s="2">
        <v>48.0</v>
      </c>
      <c r="B49" s="2" t="s">
        <v>439</v>
      </c>
      <c r="C49" s="2" t="s">
        <v>440</v>
      </c>
      <c r="D49" s="4">
        <v>44502.0</v>
      </c>
      <c r="E49" s="2" t="s">
        <v>24</v>
      </c>
      <c r="F49" s="2">
        <v>92.32</v>
      </c>
      <c r="G49" s="2">
        <v>91.0</v>
      </c>
      <c r="H49" s="2" t="s">
        <v>25</v>
      </c>
      <c r="I49" s="2" t="s">
        <v>441</v>
      </c>
      <c r="J49" s="2" t="s">
        <v>145</v>
      </c>
      <c r="K49" s="2" t="s">
        <v>442</v>
      </c>
      <c r="L49" s="2" t="s">
        <v>29</v>
      </c>
      <c r="M49" s="2" t="s">
        <v>42</v>
      </c>
      <c r="N49" s="2" t="s">
        <v>443</v>
      </c>
      <c r="O49" s="2" t="s">
        <v>444</v>
      </c>
      <c r="P49" s="2">
        <v>9.964572533E9</v>
      </c>
      <c r="Q49" s="2">
        <v>9.108126876E9</v>
      </c>
      <c r="R49" s="2" t="s">
        <v>445</v>
      </c>
      <c r="S49" s="2" t="s">
        <v>446</v>
      </c>
      <c r="T49" s="2" t="s">
        <v>47</v>
      </c>
      <c r="U49" s="3" t="s">
        <v>447</v>
      </c>
    </row>
    <row r="50">
      <c r="A50" s="2">
        <v>49.0</v>
      </c>
      <c r="B50" s="2" t="s">
        <v>448</v>
      </c>
      <c r="C50" s="2" t="s">
        <v>449</v>
      </c>
      <c r="D50" s="2" t="s">
        <v>60</v>
      </c>
      <c r="E50" s="2" t="s">
        <v>24</v>
      </c>
      <c r="F50" s="2">
        <v>90.5</v>
      </c>
      <c r="G50" s="2">
        <v>89.66</v>
      </c>
      <c r="H50" s="2" t="s">
        <v>39</v>
      </c>
      <c r="I50" s="2" t="s">
        <v>450</v>
      </c>
      <c r="J50" s="2" t="s">
        <v>27</v>
      </c>
      <c r="K50" s="4">
        <v>37845.0</v>
      </c>
      <c r="L50" s="2" t="s">
        <v>29</v>
      </c>
      <c r="M50" s="2" t="s">
        <v>72</v>
      </c>
      <c r="N50" s="2" t="s">
        <v>451</v>
      </c>
      <c r="O50" s="2" t="s">
        <v>452</v>
      </c>
      <c r="P50" s="2">
        <v>9.448729238E9</v>
      </c>
      <c r="Q50" s="2">
        <v>7.349204678E9</v>
      </c>
      <c r="R50" s="2" t="s">
        <v>453</v>
      </c>
      <c r="S50" s="2" t="s">
        <v>454</v>
      </c>
      <c r="T50" s="2" t="s">
        <v>47</v>
      </c>
      <c r="U50" s="3" t="s">
        <v>455</v>
      </c>
    </row>
    <row r="51">
      <c r="A51" s="2">
        <v>50.0</v>
      </c>
      <c r="B51" s="2" t="s">
        <v>456</v>
      </c>
      <c r="C51" s="2" t="s">
        <v>457</v>
      </c>
      <c r="D51" s="2" t="s">
        <v>458</v>
      </c>
      <c r="E51" s="2" t="s">
        <v>24</v>
      </c>
      <c r="F51" s="2">
        <v>80.96</v>
      </c>
      <c r="G51" s="2">
        <v>77.3</v>
      </c>
      <c r="H51" s="2" t="s">
        <v>25</v>
      </c>
      <c r="I51" s="2" t="s">
        <v>459</v>
      </c>
      <c r="J51" s="2" t="s">
        <v>119</v>
      </c>
      <c r="K51" s="2" t="s">
        <v>460</v>
      </c>
      <c r="L51" s="2" t="s">
        <v>82</v>
      </c>
      <c r="M51" s="2" t="s">
        <v>72</v>
      </c>
      <c r="N51" s="2" t="s">
        <v>461</v>
      </c>
      <c r="O51" s="2" t="s">
        <v>462</v>
      </c>
      <c r="P51" s="2">
        <v>9.632224128E9</v>
      </c>
      <c r="Q51" s="2">
        <v>7.975689246E9</v>
      </c>
      <c r="R51" s="2" t="s">
        <v>463</v>
      </c>
      <c r="S51" s="2" t="s">
        <v>464</v>
      </c>
      <c r="T51" s="2" t="s">
        <v>107</v>
      </c>
      <c r="U51" s="3" t="s">
        <v>465</v>
      </c>
    </row>
    <row r="52">
      <c r="A52" s="2">
        <v>51.0</v>
      </c>
      <c r="B52" s="2" t="s">
        <v>466</v>
      </c>
      <c r="C52" s="2" t="s">
        <v>467</v>
      </c>
      <c r="D52" s="2" t="s">
        <v>179</v>
      </c>
      <c r="E52" s="2" t="s">
        <v>24</v>
      </c>
      <c r="F52" s="2">
        <v>82.88</v>
      </c>
      <c r="G52" s="2">
        <v>88.33</v>
      </c>
      <c r="H52" s="2" t="s">
        <v>25</v>
      </c>
      <c r="I52" s="2" t="s">
        <v>468</v>
      </c>
      <c r="J52" s="2" t="s">
        <v>145</v>
      </c>
      <c r="K52" s="2" t="s">
        <v>469</v>
      </c>
      <c r="L52" s="2" t="s">
        <v>82</v>
      </c>
      <c r="M52" s="2" t="s">
        <v>42</v>
      </c>
      <c r="N52" s="2" t="s">
        <v>470</v>
      </c>
      <c r="O52" s="2" t="s">
        <v>471</v>
      </c>
      <c r="P52" s="2">
        <v>9.902496049E9</v>
      </c>
      <c r="Q52" s="2">
        <v>8.310363505E9</v>
      </c>
      <c r="R52" s="2" t="s">
        <v>472</v>
      </c>
      <c r="S52" s="2" t="s">
        <v>473</v>
      </c>
      <c r="T52" s="2" t="s">
        <v>97</v>
      </c>
      <c r="U52" s="3" t="s">
        <v>474</v>
      </c>
    </row>
    <row r="53">
      <c r="A53" s="2">
        <v>52.0</v>
      </c>
      <c r="B53" s="2" t="s">
        <v>475</v>
      </c>
      <c r="C53" s="2" t="s">
        <v>476</v>
      </c>
      <c r="D53" s="2" t="s">
        <v>23</v>
      </c>
      <c r="E53" s="2" t="s">
        <v>24</v>
      </c>
      <c r="F53" s="2">
        <v>92.64</v>
      </c>
      <c r="G53" s="2">
        <v>79.33</v>
      </c>
      <c r="H53" s="2" t="s">
        <v>25</v>
      </c>
      <c r="I53" s="2" t="s">
        <v>477</v>
      </c>
      <c r="J53" s="2" t="s">
        <v>119</v>
      </c>
      <c r="K53" s="4">
        <v>37718.0</v>
      </c>
      <c r="L53" s="2" t="s">
        <v>82</v>
      </c>
      <c r="M53" s="2" t="s">
        <v>30</v>
      </c>
      <c r="N53" s="2" t="s">
        <v>478</v>
      </c>
      <c r="O53" s="2" t="s">
        <v>479</v>
      </c>
      <c r="P53" s="2">
        <v>9.449281899E9</v>
      </c>
      <c r="Q53" s="2">
        <v>9.110460369E9</v>
      </c>
      <c r="R53" s="2" t="s">
        <v>480</v>
      </c>
      <c r="S53" s="2" t="s">
        <v>481</v>
      </c>
      <c r="T53" s="2" t="s">
        <v>107</v>
      </c>
      <c r="U53" s="3" t="s">
        <v>482</v>
      </c>
    </row>
    <row r="54">
      <c r="A54" s="2">
        <v>53.0</v>
      </c>
      <c r="B54" s="2" t="s">
        <v>483</v>
      </c>
      <c r="C54" s="2" t="s">
        <v>484</v>
      </c>
      <c r="D54" s="4">
        <v>44532.0</v>
      </c>
      <c r="E54" s="2" t="s">
        <v>24</v>
      </c>
      <c r="F54" s="2">
        <v>82.72</v>
      </c>
      <c r="G54" s="2">
        <v>84.66</v>
      </c>
      <c r="H54" s="2" t="s">
        <v>203</v>
      </c>
      <c r="I54" s="5">
        <v>46506.0</v>
      </c>
      <c r="J54" s="2" t="s">
        <v>119</v>
      </c>
      <c r="K54" s="2" t="s">
        <v>485</v>
      </c>
      <c r="L54" s="2" t="s">
        <v>82</v>
      </c>
      <c r="M54" s="2" t="s">
        <v>30</v>
      </c>
      <c r="N54" s="2" t="s">
        <v>486</v>
      </c>
      <c r="O54" s="2" t="s">
        <v>487</v>
      </c>
      <c r="P54" s="2">
        <v>8.105823037E9</v>
      </c>
      <c r="Q54" s="2">
        <v>8.43169254E9</v>
      </c>
      <c r="R54" s="2" t="s">
        <v>488</v>
      </c>
      <c r="S54" s="2" t="s">
        <v>489</v>
      </c>
      <c r="T54" s="2" t="s">
        <v>97</v>
      </c>
      <c r="U54" s="3" t="s">
        <v>490</v>
      </c>
    </row>
    <row r="55">
      <c r="A55" s="2">
        <v>54.0</v>
      </c>
      <c r="B55" s="2" t="s">
        <v>491</v>
      </c>
      <c r="C55" s="2" t="s">
        <v>492</v>
      </c>
      <c r="D55" s="2" t="s">
        <v>493</v>
      </c>
      <c r="E55" s="2" t="s">
        <v>24</v>
      </c>
      <c r="F55" s="2">
        <v>82.12</v>
      </c>
      <c r="G55" s="2">
        <v>78.33</v>
      </c>
      <c r="H55" s="2" t="s">
        <v>39</v>
      </c>
      <c r="I55" s="5">
        <v>51077.0</v>
      </c>
      <c r="J55" s="2" t="s">
        <v>40</v>
      </c>
      <c r="K55" s="2" t="s">
        <v>485</v>
      </c>
      <c r="L55" s="2" t="s">
        <v>82</v>
      </c>
      <c r="M55" s="2" t="s">
        <v>30</v>
      </c>
      <c r="N55" s="2" t="s">
        <v>494</v>
      </c>
      <c r="O55" s="2" t="s">
        <v>495</v>
      </c>
      <c r="P55" s="2">
        <v>9.88097292E9</v>
      </c>
      <c r="Q55" s="2">
        <v>9.68639192E9</v>
      </c>
      <c r="R55" s="2" t="s">
        <v>496</v>
      </c>
      <c r="S55" s="2" t="s">
        <v>497</v>
      </c>
      <c r="T55" s="2" t="s">
        <v>107</v>
      </c>
      <c r="U55" s="3" t="s">
        <v>498</v>
      </c>
    </row>
    <row r="56">
      <c r="A56" s="2">
        <v>55.0</v>
      </c>
      <c r="B56" s="2" t="s">
        <v>499</v>
      </c>
      <c r="C56" s="2" t="s">
        <v>500</v>
      </c>
      <c r="D56" s="2" t="s">
        <v>179</v>
      </c>
      <c r="E56" s="2" t="s">
        <v>24</v>
      </c>
      <c r="F56" s="2">
        <v>96.16</v>
      </c>
      <c r="G56" s="2">
        <v>98.0</v>
      </c>
      <c r="H56" s="2" t="s">
        <v>25</v>
      </c>
      <c r="I56" s="5">
        <v>79289.0</v>
      </c>
      <c r="J56" s="2" t="s">
        <v>40</v>
      </c>
      <c r="K56" s="2" t="s">
        <v>317</v>
      </c>
      <c r="L56" s="2" t="s">
        <v>82</v>
      </c>
      <c r="M56" s="2" t="s">
        <v>30</v>
      </c>
      <c r="N56" s="2" t="s">
        <v>501</v>
      </c>
      <c r="O56" s="2" t="s">
        <v>502</v>
      </c>
      <c r="P56" s="2">
        <v>9.480487953E9</v>
      </c>
      <c r="Q56" s="2">
        <v>9.019549257E9</v>
      </c>
      <c r="R56" s="2" t="s">
        <v>503</v>
      </c>
      <c r="S56" s="2" t="s">
        <v>504</v>
      </c>
      <c r="T56" s="2" t="s">
        <v>97</v>
      </c>
      <c r="U56" s="3" t="s">
        <v>505</v>
      </c>
    </row>
    <row r="57">
      <c r="A57" s="2">
        <v>56.0</v>
      </c>
      <c r="B57" s="2" t="s">
        <v>506</v>
      </c>
      <c r="C57" s="2" t="s">
        <v>507</v>
      </c>
      <c r="D57" s="2" t="s">
        <v>135</v>
      </c>
      <c r="E57" s="2" t="s">
        <v>24</v>
      </c>
      <c r="F57" s="2">
        <v>87.2</v>
      </c>
      <c r="G57" s="2">
        <v>83.33</v>
      </c>
      <c r="H57" s="2" t="s">
        <v>39</v>
      </c>
      <c r="I57" s="2" t="s">
        <v>508</v>
      </c>
      <c r="J57" s="2" t="s">
        <v>27</v>
      </c>
      <c r="K57" s="4">
        <v>38110.0</v>
      </c>
      <c r="L57" s="2" t="s">
        <v>82</v>
      </c>
      <c r="M57" s="2" t="s">
        <v>30</v>
      </c>
      <c r="N57" s="2" t="s">
        <v>509</v>
      </c>
      <c r="O57" s="2" t="s">
        <v>510</v>
      </c>
      <c r="P57" s="2">
        <v>9.538515879E9</v>
      </c>
      <c r="Q57" s="2">
        <v>7.349037347E9</v>
      </c>
      <c r="R57" s="2" t="s">
        <v>511</v>
      </c>
      <c r="S57" s="2" t="s">
        <v>512</v>
      </c>
      <c r="T57" s="2" t="s">
        <v>97</v>
      </c>
      <c r="U57" s="3" t="s">
        <v>513</v>
      </c>
    </row>
    <row r="58">
      <c r="A58" s="2">
        <v>57.0</v>
      </c>
      <c r="B58" s="2" t="s">
        <v>514</v>
      </c>
      <c r="C58" s="2" t="s">
        <v>515</v>
      </c>
      <c r="D58" s="6"/>
      <c r="E58" s="2" t="s">
        <v>24</v>
      </c>
      <c r="F58" s="2">
        <v>82.33</v>
      </c>
      <c r="G58" s="2">
        <v>88.3</v>
      </c>
      <c r="H58" s="2" t="s">
        <v>25</v>
      </c>
      <c r="I58" s="2" t="s">
        <v>516</v>
      </c>
      <c r="J58" s="2" t="s">
        <v>145</v>
      </c>
      <c r="K58" s="4">
        <v>37928.0</v>
      </c>
      <c r="L58" s="2" t="s">
        <v>29</v>
      </c>
      <c r="M58" s="2" t="s">
        <v>42</v>
      </c>
      <c r="N58" s="2">
        <v>3.567427976E11</v>
      </c>
      <c r="O58" s="2" t="s">
        <v>517</v>
      </c>
      <c r="P58" s="2">
        <v>9.480477544E9</v>
      </c>
      <c r="Q58" s="2">
        <v>7.259447717E9</v>
      </c>
      <c r="R58" s="2" t="s">
        <v>518</v>
      </c>
      <c r="S58" s="2" t="s">
        <v>519</v>
      </c>
      <c r="T58" s="2" t="s">
        <v>520</v>
      </c>
      <c r="U58" s="3" t="s">
        <v>521</v>
      </c>
    </row>
    <row r="59">
      <c r="A59" s="2">
        <v>58.0</v>
      </c>
      <c r="B59" s="2" t="s">
        <v>522</v>
      </c>
      <c r="C59" s="2" t="s">
        <v>523</v>
      </c>
      <c r="D59" s="2" t="s">
        <v>524</v>
      </c>
      <c r="E59" s="2" t="s">
        <v>24</v>
      </c>
      <c r="F59" s="2">
        <v>65.0</v>
      </c>
      <c r="G59" s="2" t="s">
        <v>525</v>
      </c>
      <c r="H59" s="2" t="s">
        <v>39</v>
      </c>
      <c r="I59" s="5">
        <v>14161.0</v>
      </c>
      <c r="J59" s="2" t="s">
        <v>145</v>
      </c>
      <c r="K59" s="4">
        <v>37865.0</v>
      </c>
      <c r="L59" s="2" t="s">
        <v>29</v>
      </c>
      <c r="M59" s="2" t="s">
        <v>30</v>
      </c>
      <c r="N59" s="2">
        <v>6.67518380464E11</v>
      </c>
      <c r="O59" s="2" t="s">
        <v>526</v>
      </c>
      <c r="P59" s="2">
        <v>9.449644806E9</v>
      </c>
      <c r="Q59" s="2">
        <v>9.481909428E9</v>
      </c>
      <c r="R59" s="2" t="s">
        <v>527</v>
      </c>
      <c r="S59" s="2" t="s">
        <v>528</v>
      </c>
      <c r="T59" s="2" t="s">
        <v>47</v>
      </c>
      <c r="U59" s="3" t="s">
        <v>529</v>
      </c>
    </row>
    <row r="60">
      <c r="A60" s="2">
        <v>59.0</v>
      </c>
      <c r="B60" s="2" t="s">
        <v>530</v>
      </c>
      <c r="C60" s="2" t="s">
        <v>531</v>
      </c>
      <c r="D60" s="4">
        <v>45109.0</v>
      </c>
      <c r="E60" s="2" t="s">
        <v>24</v>
      </c>
      <c r="F60" s="2">
        <v>76.48</v>
      </c>
      <c r="G60" s="2" t="s">
        <v>532</v>
      </c>
      <c r="H60" s="2" t="s">
        <v>39</v>
      </c>
      <c r="I60" s="5">
        <v>11170.0</v>
      </c>
      <c r="J60" s="2" t="s">
        <v>119</v>
      </c>
      <c r="K60" s="2" t="s">
        <v>533</v>
      </c>
      <c r="L60" s="2" t="s">
        <v>29</v>
      </c>
      <c r="M60" s="2" t="s">
        <v>30</v>
      </c>
      <c r="N60" s="2">
        <v>8.92754436446E11</v>
      </c>
      <c r="O60" s="2" t="s">
        <v>534</v>
      </c>
      <c r="P60" s="2">
        <v>9.739079281E9</v>
      </c>
      <c r="Q60" s="2">
        <v>8.792405147E9</v>
      </c>
      <c r="R60" s="2" t="s">
        <v>535</v>
      </c>
      <c r="S60" s="2" t="s">
        <v>536</v>
      </c>
      <c r="T60" s="2" t="s">
        <v>47</v>
      </c>
      <c r="U60" s="3" t="s">
        <v>537</v>
      </c>
    </row>
    <row r="61">
      <c r="A61" s="2">
        <v>60.0</v>
      </c>
      <c r="B61" s="2" t="s">
        <v>538</v>
      </c>
      <c r="C61" s="2" t="s">
        <v>539</v>
      </c>
      <c r="D61" s="4">
        <v>45079.0</v>
      </c>
      <c r="E61" s="2" t="s">
        <v>24</v>
      </c>
      <c r="F61" s="2">
        <v>75.54</v>
      </c>
      <c r="G61" s="2">
        <v>74.68</v>
      </c>
      <c r="H61" s="2" t="s">
        <v>39</v>
      </c>
      <c r="I61" s="2">
        <v>6728.0</v>
      </c>
      <c r="J61" s="2" t="s">
        <v>119</v>
      </c>
      <c r="K61" s="2" t="s">
        <v>540</v>
      </c>
      <c r="L61" s="2" t="s">
        <v>29</v>
      </c>
      <c r="M61" s="2" t="s">
        <v>72</v>
      </c>
      <c r="N61" s="2">
        <v>2.13762510496E11</v>
      </c>
      <c r="O61" s="2" t="s">
        <v>541</v>
      </c>
      <c r="P61" s="2">
        <v>9.980705087E9</v>
      </c>
      <c r="Q61" s="2">
        <v>8.088823026E9</v>
      </c>
      <c r="R61" s="2" t="s">
        <v>542</v>
      </c>
      <c r="S61" s="2" t="s">
        <v>543</v>
      </c>
      <c r="T61" s="2" t="s">
        <v>35</v>
      </c>
      <c r="U61" s="3" t="s">
        <v>544</v>
      </c>
    </row>
    <row r="62">
      <c r="A62" s="2">
        <v>61.0</v>
      </c>
      <c r="B62" s="2" t="s">
        <v>545</v>
      </c>
      <c r="C62" s="2" t="s">
        <v>546</v>
      </c>
      <c r="D62" s="2" t="s">
        <v>547</v>
      </c>
      <c r="E62" s="2" t="s">
        <v>24</v>
      </c>
      <c r="F62" s="2">
        <v>73.0</v>
      </c>
      <c r="G62" s="2">
        <v>58.3</v>
      </c>
      <c r="H62" s="2" t="s">
        <v>39</v>
      </c>
      <c r="I62" s="5">
        <v>13706.0</v>
      </c>
      <c r="J62" s="2" t="s">
        <v>145</v>
      </c>
      <c r="K62" s="2" t="s">
        <v>548</v>
      </c>
      <c r="L62" s="2" t="s">
        <v>29</v>
      </c>
      <c r="M62" s="2" t="s">
        <v>72</v>
      </c>
      <c r="N62" s="2">
        <v>5.23877009631E11</v>
      </c>
      <c r="O62" s="2" t="s">
        <v>549</v>
      </c>
      <c r="P62" s="2">
        <v>9.481939095E9</v>
      </c>
      <c r="Q62" s="2">
        <v>8.971722653E9</v>
      </c>
      <c r="R62" s="2" t="s">
        <v>550</v>
      </c>
      <c r="S62" s="2" t="s">
        <v>551</v>
      </c>
      <c r="T62" s="2" t="s">
        <v>107</v>
      </c>
      <c r="U62" s="3" t="s">
        <v>552</v>
      </c>
    </row>
    <row r="63">
      <c r="C63" s="8"/>
    </row>
    <row r="64">
      <c r="C64" s="8"/>
    </row>
    <row r="65">
      <c r="C65" s="8"/>
    </row>
    <row r="66">
      <c r="C66" s="8"/>
    </row>
    <row r="67">
      <c r="C67" s="8"/>
    </row>
    <row r="68">
      <c r="C68" s="8"/>
    </row>
    <row r="69">
      <c r="C69" s="8"/>
    </row>
    <row r="70">
      <c r="C70" s="8"/>
    </row>
    <row r="71">
      <c r="C71" s="8"/>
    </row>
    <row r="72">
      <c r="C72" s="8"/>
    </row>
    <row r="73">
      <c r="C73" s="8"/>
    </row>
    <row r="74">
      <c r="C74" s="8"/>
    </row>
    <row r="75">
      <c r="C75" s="8"/>
    </row>
    <row r="76">
      <c r="C76" s="8"/>
    </row>
    <row r="77">
      <c r="C77" s="8"/>
    </row>
    <row r="78">
      <c r="C78" s="8"/>
    </row>
    <row r="79">
      <c r="C79" s="8"/>
    </row>
    <row r="80">
      <c r="C80" s="8"/>
    </row>
    <row r="81">
      <c r="C81" s="8"/>
    </row>
    <row r="82">
      <c r="C82" s="8"/>
    </row>
    <row r="83">
      <c r="C83" s="8"/>
    </row>
    <row r="84">
      <c r="C84" s="8"/>
    </row>
    <row r="85">
      <c r="C85" s="8"/>
    </row>
    <row r="86">
      <c r="C86" s="8"/>
    </row>
    <row r="87">
      <c r="C87" s="8"/>
    </row>
    <row r="88">
      <c r="C88" s="8"/>
    </row>
    <row r="89">
      <c r="C89" s="8"/>
    </row>
    <row r="90">
      <c r="C90" s="8"/>
    </row>
    <row r="91">
      <c r="C91" s="8"/>
    </row>
    <row r="92">
      <c r="C92" s="8"/>
    </row>
    <row r="93">
      <c r="C93" s="8"/>
    </row>
    <row r="94">
      <c r="C94" s="8"/>
    </row>
    <row r="95">
      <c r="C95" s="8"/>
    </row>
    <row r="96">
      <c r="C96" s="8"/>
    </row>
    <row r="97">
      <c r="C97" s="8"/>
    </row>
    <row r="98">
      <c r="C98" s="8"/>
    </row>
    <row r="99">
      <c r="C99" s="8"/>
    </row>
    <row r="100">
      <c r="C100" s="8"/>
    </row>
    <row r="101">
      <c r="C101" s="8"/>
    </row>
    <row r="102">
      <c r="C102" s="8"/>
    </row>
    <row r="103">
      <c r="C103" s="8"/>
    </row>
    <row r="104">
      <c r="C104" s="8"/>
    </row>
    <row r="105">
      <c r="C105" s="8"/>
    </row>
    <row r="106">
      <c r="C106" s="8"/>
    </row>
    <row r="107">
      <c r="C107" s="8"/>
    </row>
    <row r="108">
      <c r="C108" s="8"/>
    </row>
    <row r="109">
      <c r="C109" s="8"/>
    </row>
    <row r="110">
      <c r="C110" s="8"/>
    </row>
    <row r="111">
      <c r="C111" s="8"/>
    </row>
    <row r="112">
      <c r="C112" s="8"/>
    </row>
    <row r="113">
      <c r="C113" s="8"/>
    </row>
    <row r="114">
      <c r="C114" s="8"/>
    </row>
    <row r="115">
      <c r="C115" s="8"/>
    </row>
    <row r="116">
      <c r="C116" s="8"/>
    </row>
    <row r="117">
      <c r="C117" s="8"/>
    </row>
    <row r="118">
      <c r="C118" s="8"/>
    </row>
    <row r="119">
      <c r="C119" s="8"/>
    </row>
    <row r="120">
      <c r="C120" s="8"/>
    </row>
    <row r="121">
      <c r="C121" s="8"/>
    </row>
    <row r="122">
      <c r="C122" s="8"/>
    </row>
    <row r="123">
      <c r="C123" s="8"/>
    </row>
    <row r="124">
      <c r="C124" s="8"/>
    </row>
    <row r="125">
      <c r="C125" s="8"/>
    </row>
    <row r="126">
      <c r="C126" s="8"/>
    </row>
    <row r="127">
      <c r="C127" s="8"/>
    </row>
    <row r="128">
      <c r="C128" s="8"/>
    </row>
    <row r="129">
      <c r="C129" s="8"/>
    </row>
    <row r="130">
      <c r="C130" s="8"/>
    </row>
    <row r="131">
      <c r="C131" s="8"/>
    </row>
    <row r="132">
      <c r="C132" s="8"/>
    </row>
    <row r="133">
      <c r="C133" s="8"/>
    </row>
    <row r="134">
      <c r="C134" s="8"/>
    </row>
    <row r="135">
      <c r="C135" s="8"/>
    </row>
    <row r="136">
      <c r="C136" s="8"/>
    </row>
    <row r="137">
      <c r="C137" s="8"/>
    </row>
    <row r="138">
      <c r="C138" s="8"/>
    </row>
    <row r="139">
      <c r="C139" s="8"/>
    </row>
    <row r="140">
      <c r="C140" s="8"/>
    </row>
    <row r="141">
      <c r="C141" s="8"/>
    </row>
    <row r="142">
      <c r="C142" s="8"/>
    </row>
    <row r="143">
      <c r="C143" s="8"/>
    </row>
    <row r="144">
      <c r="C144" s="8"/>
    </row>
    <row r="145">
      <c r="C145" s="8"/>
    </row>
    <row r="146">
      <c r="C146" s="8"/>
    </row>
    <row r="147">
      <c r="C147" s="8"/>
    </row>
    <row r="148">
      <c r="C148" s="8"/>
    </row>
    <row r="149">
      <c r="C149" s="8"/>
    </row>
    <row r="150">
      <c r="C150" s="8"/>
    </row>
    <row r="151">
      <c r="C151" s="8"/>
    </row>
    <row r="152">
      <c r="C152" s="8"/>
    </row>
    <row r="153">
      <c r="C153" s="8"/>
    </row>
    <row r="154">
      <c r="C154" s="8"/>
    </row>
    <row r="155">
      <c r="C155" s="8"/>
    </row>
    <row r="156">
      <c r="C156" s="8"/>
    </row>
    <row r="157">
      <c r="C157" s="8"/>
    </row>
    <row r="158">
      <c r="C158" s="8"/>
    </row>
    <row r="159">
      <c r="C159" s="8"/>
    </row>
    <row r="160">
      <c r="C160" s="8"/>
    </row>
    <row r="161">
      <c r="C161" s="8"/>
    </row>
    <row r="162">
      <c r="C162" s="8"/>
    </row>
    <row r="163">
      <c r="C163" s="8"/>
    </row>
    <row r="164">
      <c r="C164" s="8"/>
    </row>
    <row r="165">
      <c r="C165" s="8"/>
    </row>
    <row r="166">
      <c r="C166" s="8"/>
    </row>
    <row r="167">
      <c r="C167" s="8"/>
    </row>
    <row r="168">
      <c r="C168" s="8"/>
    </row>
    <row r="169">
      <c r="C169" s="8"/>
    </row>
    <row r="170">
      <c r="C170" s="8"/>
    </row>
    <row r="171">
      <c r="C171" s="8"/>
    </row>
    <row r="172">
      <c r="C172" s="8"/>
    </row>
    <row r="173">
      <c r="C173" s="8"/>
    </row>
    <row r="174">
      <c r="C174" s="8"/>
    </row>
    <row r="175">
      <c r="C175" s="8"/>
    </row>
    <row r="176">
      <c r="C176" s="8"/>
    </row>
    <row r="177">
      <c r="C177" s="8"/>
    </row>
    <row r="178">
      <c r="C178" s="8"/>
    </row>
    <row r="179">
      <c r="C179" s="8"/>
    </row>
    <row r="180">
      <c r="C180" s="8"/>
    </row>
    <row r="181">
      <c r="C181" s="8"/>
    </row>
    <row r="182">
      <c r="C182" s="8"/>
    </row>
    <row r="183">
      <c r="C183" s="8"/>
    </row>
    <row r="184">
      <c r="C184" s="8"/>
    </row>
    <row r="185">
      <c r="C185" s="8"/>
    </row>
    <row r="186">
      <c r="C186" s="8"/>
    </row>
    <row r="187">
      <c r="C187" s="8"/>
    </row>
    <row r="188">
      <c r="C188" s="8"/>
    </row>
    <row r="189">
      <c r="C189" s="8"/>
    </row>
    <row r="190">
      <c r="C190" s="8"/>
    </row>
    <row r="191">
      <c r="C191" s="8"/>
    </row>
    <row r="192">
      <c r="C192" s="8"/>
    </row>
    <row r="193">
      <c r="C193" s="8"/>
    </row>
    <row r="194">
      <c r="C194" s="8"/>
    </row>
    <row r="195">
      <c r="C195" s="8"/>
    </row>
    <row r="196">
      <c r="C196" s="8"/>
    </row>
    <row r="197">
      <c r="C197" s="8"/>
    </row>
    <row r="198">
      <c r="C198" s="8"/>
    </row>
    <row r="199">
      <c r="C199" s="8"/>
    </row>
    <row r="200">
      <c r="C200" s="8"/>
    </row>
    <row r="201">
      <c r="C201" s="8"/>
    </row>
    <row r="202">
      <c r="C202" s="8"/>
    </row>
    <row r="203">
      <c r="C203" s="8"/>
    </row>
    <row r="204">
      <c r="C204" s="8"/>
    </row>
    <row r="205">
      <c r="C205" s="8"/>
    </row>
    <row r="206">
      <c r="C206" s="8"/>
    </row>
    <row r="207">
      <c r="C207" s="8"/>
    </row>
    <row r="208">
      <c r="C208" s="8"/>
    </row>
    <row r="209">
      <c r="C209" s="8"/>
    </row>
    <row r="210">
      <c r="C210" s="8"/>
    </row>
    <row r="211">
      <c r="C211" s="8"/>
    </row>
    <row r="212">
      <c r="C212" s="8"/>
    </row>
    <row r="213">
      <c r="C213" s="8"/>
    </row>
    <row r="214">
      <c r="C214" s="8"/>
    </row>
    <row r="215">
      <c r="C215" s="8"/>
    </row>
    <row r="216">
      <c r="C216" s="8"/>
    </row>
    <row r="217">
      <c r="C217" s="8"/>
    </row>
    <row r="218">
      <c r="C218" s="8"/>
    </row>
    <row r="219">
      <c r="C219" s="8"/>
    </row>
    <row r="220">
      <c r="C220" s="8"/>
    </row>
    <row r="221">
      <c r="C221" s="8"/>
    </row>
    <row r="222">
      <c r="C222" s="8"/>
    </row>
    <row r="223">
      <c r="C223" s="8"/>
    </row>
    <row r="224">
      <c r="C224" s="8"/>
    </row>
    <row r="225">
      <c r="C225" s="8"/>
    </row>
    <row r="226">
      <c r="C226" s="8"/>
    </row>
    <row r="227">
      <c r="C227" s="8"/>
    </row>
    <row r="228">
      <c r="C228" s="8"/>
    </row>
    <row r="229">
      <c r="C229" s="8"/>
    </row>
    <row r="230">
      <c r="C230" s="8"/>
    </row>
    <row r="231">
      <c r="C231" s="8"/>
    </row>
    <row r="232">
      <c r="C232" s="8"/>
    </row>
    <row r="233">
      <c r="C233" s="8"/>
    </row>
    <row r="234">
      <c r="C234" s="8"/>
    </row>
    <row r="235">
      <c r="C235" s="8"/>
    </row>
    <row r="236">
      <c r="C236" s="8"/>
    </row>
    <row r="237">
      <c r="C237" s="8"/>
    </row>
    <row r="238">
      <c r="C238" s="8"/>
    </row>
    <row r="239">
      <c r="C239" s="8"/>
    </row>
    <row r="240">
      <c r="C240" s="8"/>
    </row>
    <row r="241">
      <c r="C241" s="8"/>
    </row>
    <row r="242">
      <c r="C242" s="8"/>
    </row>
    <row r="243">
      <c r="C243" s="8"/>
    </row>
    <row r="244">
      <c r="C244" s="8"/>
    </row>
    <row r="245">
      <c r="C245" s="8"/>
    </row>
    <row r="246">
      <c r="C246" s="8"/>
    </row>
    <row r="247">
      <c r="C247" s="8"/>
    </row>
    <row r="248">
      <c r="C248" s="8"/>
    </row>
    <row r="249">
      <c r="C249" s="8"/>
    </row>
    <row r="250">
      <c r="C250" s="8"/>
    </row>
    <row r="251">
      <c r="C251" s="8"/>
    </row>
    <row r="252">
      <c r="C252" s="8"/>
    </row>
    <row r="253">
      <c r="C253" s="8"/>
    </row>
    <row r="254">
      <c r="C254" s="8"/>
    </row>
    <row r="255">
      <c r="C255" s="8"/>
    </row>
    <row r="256">
      <c r="C256" s="8"/>
    </row>
    <row r="257">
      <c r="C257" s="8"/>
    </row>
    <row r="258">
      <c r="C258" s="8"/>
    </row>
    <row r="259">
      <c r="C259" s="8"/>
    </row>
    <row r="260">
      <c r="C260" s="8"/>
    </row>
    <row r="261">
      <c r="C261" s="8"/>
    </row>
    <row r="262">
      <c r="C262" s="8"/>
    </row>
    <row r="263">
      <c r="C263" s="8"/>
    </row>
    <row r="264">
      <c r="C264" s="8"/>
    </row>
    <row r="265">
      <c r="C265" s="8"/>
    </row>
    <row r="266">
      <c r="C266" s="8"/>
    </row>
    <row r="267">
      <c r="C267" s="8"/>
    </row>
    <row r="268">
      <c r="C268" s="8"/>
    </row>
    <row r="269">
      <c r="C269" s="8"/>
    </row>
    <row r="270">
      <c r="C270" s="8"/>
    </row>
    <row r="271">
      <c r="C271" s="8"/>
    </row>
    <row r="272">
      <c r="C272" s="8"/>
    </row>
    <row r="273">
      <c r="C273" s="8"/>
    </row>
    <row r="274">
      <c r="C274" s="8"/>
    </row>
    <row r="275">
      <c r="C275" s="8"/>
    </row>
    <row r="276">
      <c r="C276" s="8"/>
    </row>
    <row r="277">
      <c r="C277" s="8"/>
    </row>
    <row r="278">
      <c r="C278" s="8"/>
    </row>
    <row r="279">
      <c r="C279" s="8"/>
    </row>
    <row r="280">
      <c r="C280" s="8"/>
    </row>
    <row r="281">
      <c r="C281" s="8"/>
    </row>
    <row r="282">
      <c r="C282" s="8"/>
    </row>
    <row r="283">
      <c r="C283" s="8"/>
    </row>
    <row r="284">
      <c r="C284" s="8"/>
    </row>
    <row r="285">
      <c r="C285" s="8"/>
    </row>
    <row r="286">
      <c r="C286" s="8"/>
    </row>
    <row r="287">
      <c r="C287" s="8"/>
    </row>
    <row r="288">
      <c r="C288" s="8"/>
    </row>
    <row r="289">
      <c r="C289" s="8"/>
    </row>
    <row r="290">
      <c r="C290" s="8"/>
    </row>
    <row r="291">
      <c r="C291" s="8"/>
    </row>
    <row r="292">
      <c r="C292" s="8"/>
    </row>
    <row r="293">
      <c r="C293" s="8"/>
    </row>
    <row r="294">
      <c r="C294" s="8"/>
    </row>
    <row r="295">
      <c r="C295" s="8"/>
    </row>
    <row r="296">
      <c r="C296" s="8"/>
    </row>
    <row r="297">
      <c r="C297" s="8"/>
    </row>
    <row r="298">
      <c r="C298" s="8"/>
    </row>
    <row r="299">
      <c r="C299" s="8"/>
    </row>
    <row r="300">
      <c r="C300" s="8"/>
    </row>
    <row r="301">
      <c r="C301" s="8"/>
    </row>
    <row r="302">
      <c r="C302" s="8"/>
    </row>
    <row r="303">
      <c r="C303" s="8"/>
    </row>
    <row r="304">
      <c r="C304" s="8"/>
    </row>
    <row r="305">
      <c r="C305" s="8"/>
    </row>
    <row r="306">
      <c r="C306" s="8"/>
    </row>
    <row r="307">
      <c r="C307" s="8"/>
    </row>
    <row r="308">
      <c r="C308" s="8"/>
    </row>
    <row r="309">
      <c r="C309" s="8"/>
    </row>
    <row r="310">
      <c r="C310" s="8"/>
    </row>
    <row r="311">
      <c r="C311" s="8"/>
    </row>
    <row r="312">
      <c r="C312" s="8"/>
    </row>
    <row r="313">
      <c r="C313" s="8"/>
    </row>
    <row r="314">
      <c r="C314" s="8"/>
    </row>
    <row r="315">
      <c r="C315" s="8"/>
    </row>
    <row r="316">
      <c r="C316" s="8"/>
    </row>
    <row r="317">
      <c r="C317" s="8"/>
    </row>
    <row r="318">
      <c r="C318" s="8"/>
    </row>
    <row r="319">
      <c r="C319" s="8"/>
    </row>
    <row r="320">
      <c r="C320" s="8"/>
    </row>
    <row r="321">
      <c r="C321" s="8"/>
    </row>
    <row r="322">
      <c r="C322" s="8"/>
    </row>
    <row r="323">
      <c r="C323" s="8"/>
    </row>
    <row r="324">
      <c r="C324" s="8"/>
    </row>
    <row r="325">
      <c r="C325" s="8"/>
    </row>
    <row r="326">
      <c r="C326" s="8"/>
    </row>
    <row r="327">
      <c r="C327" s="8"/>
    </row>
    <row r="328">
      <c r="C328" s="8"/>
    </row>
    <row r="329">
      <c r="C329" s="8"/>
    </row>
    <row r="330">
      <c r="C330" s="8"/>
    </row>
    <row r="331">
      <c r="C331" s="8"/>
    </row>
    <row r="332">
      <c r="C332" s="8"/>
    </row>
    <row r="333">
      <c r="C333" s="8"/>
    </row>
    <row r="334">
      <c r="C334" s="8"/>
    </row>
    <row r="335">
      <c r="C335" s="8"/>
    </row>
    <row r="336">
      <c r="C336" s="8"/>
    </row>
    <row r="337">
      <c r="C337" s="8"/>
    </row>
    <row r="338">
      <c r="C338" s="8"/>
    </row>
    <row r="339">
      <c r="C339" s="8"/>
    </row>
    <row r="340">
      <c r="C340" s="8"/>
    </row>
    <row r="341">
      <c r="C341" s="8"/>
    </row>
    <row r="342">
      <c r="C342" s="8"/>
    </row>
    <row r="343">
      <c r="C343" s="8"/>
    </row>
    <row r="344">
      <c r="C344" s="8"/>
    </row>
    <row r="345">
      <c r="C345" s="8"/>
    </row>
    <row r="346">
      <c r="C346" s="8"/>
    </row>
    <row r="347">
      <c r="C347" s="8"/>
    </row>
    <row r="348">
      <c r="C348" s="8"/>
    </row>
    <row r="349">
      <c r="C349" s="8"/>
    </row>
    <row r="350">
      <c r="C350" s="8"/>
    </row>
    <row r="351">
      <c r="C351" s="8"/>
    </row>
    <row r="352">
      <c r="C352" s="8"/>
    </row>
    <row r="353">
      <c r="C353" s="8"/>
    </row>
    <row r="354">
      <c r="C354" s="8"/>
    </row>
    <row r="355">
      <c r="C355" s="8"/>
    </row>
    <row r="356">
      <c r="C356" s="8"/>
    </row>
    <row r="357">
      <c r="C357" s="8"/>
    </row>
    <row r="358">
      <c r="C358" s="8"/>
    </row>
    <row r="359">
      <c r="C359" s="8"/>
    </row>
    <row r="360">
      <c r="C360" s="8"/>
    </row>
    <row r="361">
      <c r="C361" s="8"/>
    </row>
    <row r="362">
      <c r="C362" s="8"/>
    </row>
    <row r="363">
      <c r="C363" s="8"/>
    </row>
    <row r="364">
      <c r="C364" s="8"/>
    </row>
    <row r="365">
      <c r="C365" s="8"/>
    </row>
    <row r="366">
      <c r="C366" s="8"/>
    </row>
    <row r="367">
      <c r="C367" s="8"/>
    </row>
    <row r="368">
      <c r="C368" s="8"/>
    </row>
    <row r="369">
      <c r="C369" s="8"/>
    </row>
    <row r="370">
      <c r="C370" s="8"/>
    </row>
    <row r="371">
      <c r="C371" s="8"/>
    </row>
    <row r="372">
      <c r="C372" s="8"/>
    </row>
    <row r="373">
      <c r="C373" s="8"/>
    </row>
    <row r="374">
      <c r="C374" s="8"/>
    </row>
    <row r="375">
      <c r="C375" s="8"/>
    </row>
    <row r="376">
      <c r="C376" s="8"/>
    </row>
    <row r="377">
      <c r="C377" s="8"/>
    </row>
    <row r="378">
      <c r="C378" s="8"/>
    </row>
    <row r="379">
      <c r="C379" s="8"/>
    </row>
    <row r="380">
      <c r="C380" s="8"/>
    </row>
    <row r="381">
      <c r="C381" s="8"/>
    </row>
    <row r="382">
      <c r="C382" s="8"/>
    </row>
    <row r="383">
      <c r="C383" s="8"/>
    </row>
    <row r="384">
      <c r="C384" s="8"/>
    </row>
    <row r="385">
      <c r="C385" s="8"/>
    </row>
    <row r="386">
      <c r="C386" s="8"/>
    </row>
    <row r="387">
      <c r="C387" s="8"/>
    </row>
    <row r="388">
      <c r="C388" s="8"/>
    </row>
    <row r="389">
      <c r="C389" s="8"/>
    </row>
    <row r="390">
      <c r="C390" s="8"/>
    </row>
    <row r="391">
      <c r="C391" s="8"/>
    </row>
    <row r="392">
      <c r="C392" s="8"/>
    </row>
    <row r="393">
      <c r="C393" s="8"/>
    </row>
    <row r="394">
      <c r="C394" s="8"/>
    </row>
    <row r="395">
      <c r="C395" s="8"/>
    </row>
    <row r="396">
      <c r="C396" s="8"/>
    </row>
    <row r="397">
      <c r="C397" s="8"/>
    </row>
    <row r="398">
      <c r="C398" s="8"/>
    </row>
    <row r="399">
      <c r="C399" s="8"/>
    </row>
    <row r="400">
      <c r="C400" s="8"/>
    </row>
    <row r="401">
      <c r="C401" s="8"/>
    </row>
    <row r="402">
      <c r="C402" s="8"/>
    </row>
    <row r="403">
      <c r="C403" s="8"/>
    </row>
    <row r="404">
      <c r="C404" s="8"/>
    </row>
    <row r="405">
      <c r="C405" s="8"/>
    </row>
    <row r="406">
      <c r="C406" s="8"/>
    </row>
    <row r="407">
      <c r="C407" s="8"/>
    </row>
    <row r="408">
      <c r="C408" s="8"/>
    </row>
    <row r="409">
      <c r="C409" s="8"/>
    </row>
    <row r="410">
      <c r="C410" s="8"/>
    </row>
    <row r="411">
      <c r="C411" s="8"/>
    </row>
    <row r="412">
      <c r="C412" s="8"/>
    </row>
    <row r="413">
      <c r="C413" s="8"/>
    </row>
    <row r="414">
      <c r="C414" s="8"/>
    </row>
    <row r="415">
      <c r="C415" s="8"/>
    </row>
    <row r="416">
      <c r="C416" s="8"/>
    </row>
    <row r="417">
      <c r="C417" s="8"/>
    </row>
    <row r="418">
      <c r="C418" s="8"/>
    </row>
    <row r="419">
      <c r="C419" s="8"/>
    </row>
    <row r="420">
      <c r="C420" s="8"/>
    </row>
    <row r="421">
      <c r="C421" s="8"/>
    </row>
    <row r="422">
      <c r="C422" s="8"/>
    </row>
    <row r="423">
      <c r="C423" s="8"/>
    </row>
    <row r="424">
      <c r="C424" s="8"/>
    </row>
    <row r="425">
      <c r="C425" s="8"/>
    </row>
    <row r="426">
      <c r="C426" s="8"/>
    </row>
    <row r="427">
      <c r="C427" s="8"/>
    </row>
    <row r="428">
      <c r="C428" s="8"/>
    </row>
    <row r="429">
      <c r="C429" s="8"/>
    </row>
    <row r="430">
      <c r="C430" s="8"/>
    </row>
    <row r="431">
      <c r="C431" s="8"/>
    </row>
    <row r="432">
      <c r="C432" s="8"/>
    </row>
    <row r="433">
      <c r="C433" s="8"/>
    </row>
    <row r="434">
      <c r="C434" s="8"/>
    </row>
    <row r="435">
      <c r="C435" s="8"/>
    </row>
    <row r="436">
      <c r="C436" s="8"/>
    </row>
    <row r="437">
      <c r="C437" s="8"/>
    </row>
    <row r="438">
      <c r="C438" s="8"/>
    </row>
    <row r="439">
      <c r="C439" s="8"/>
    </row>
    <row r="440">
      <c r="C440" s="8"/>
    </row>
    <row r="441">
      <c r="C441" s="8"/>
    </row>
    <row r="442">
      <c r="C442" s="8"/>
    </row>
    <row r="443">
      <c r="C443" s="8"/>
    </row>
    <row r="444">
      <c r="C444" s="8"/>
    </row>
    <row r="445">
      <c r="C445" s="8"/>
    </row>
    <row r="446">
      <c r="C446" s="8"/>
    </row>
    <row r="447">
      <c r="C447" s="8"/>
    </row>
    <row r="448">
      <c r="C448" s="8"/>
    </row>
    <row r="449">
      <c r="C449" s="8"/>
    </row>
    <row r="450">
      <c r="C450" s="8"/>
    </row>
    <row r="451">
      <c r="C451" s="8"/>
    </row>
    <row r="452">
      <c r="C452" s="8"/>
    </row>
    <row r="453">
      <c r="C453" s="8"/>
    </row>
    <row r="454">
      <c r="C454" s="8"/>
    </row>
    <row r="455">
      <c r="C455" s="8"/>
    </row>
    <row r="456">
      <c r="C456" s="8"/>
    </row>
    <row r="457">
      <c r="C457" s="8"/>
    </row>
    <row r="458">
      <c r="C458" s="8"/>
    </row>
    <row r="459">
      <c r="C459" s="8"/>
    </row>
    <row r="460">
      <c r="C460" s="8"/>
    </row>
    <row r="461">
      <c r="C461" s="8"/>
    </row>
    <row r="462">
      <c r="C462" s="8"/>
    </row>
    <row r="463">
      <c r="C463" s="8"/>
    </row>
    <row r="464">
      <c r="C464" s="8"/>
    </row>
    <row r="465">
      <c r="C465" s="8"/>
    </row>
    <row r="466">
      <c r="C466" s="8"/>
    </row>
    <row r="467">
      <c r="C467" s="8"/>
    </row>
    <row r="468">
      <c r="C468" s="8"/>
    </row>
    <row r="469">
      <c r="C469" s="8"/>
    </row>
    <row r="470">
      <c r="C470" s="8"/>
    </row>
    <row r="471">
      <c r="C471" s="8"/>
    </row>
    <row r="472">
      <c r="C472" s="8"/>
    </row>
    <row r="473">
      <c r="C473" s="8"/>
    </row>
    <row r="474">
      <c r="C474" s="8"/>
    </row>
    <row r="475">
      <c r="C475" s="8"/>
    </row>
    <row r="476">
      <c r="C476" s="8"/>
    </row>
    <row r="477">
      <c r="C477" s="8"/>
    </row>
    <row r="478">
      <c r="C478" s="8"/>
    </row>
    <row r="479">
      <c r="C479" s="8"/>
    </row>
    <row r="480">
      <c r="C480" s="8"/>
    </row>
    <row r="481">
      <c r="C481" s="8"/>
    </row>
    <row r="482">
      <c r="C482" s="8"/>
    </row>
    <row r="483">
      <c r="C483" s="8"/>
    </row>
    <row r="484">
      <c r="C484" s="8"/>
    </row>
    <row r="485">
      <c r="C485" s="8"/>
    </row>
    <row r="486">
      <c r="C486" s="8"/>
    </row>
    <row r="487">
      <c r="C487" s="8"/>
    </row>
    <row r="488">
      <c r="C488" s="8"/>
    </row>
    <row r="489">
      <c r="C489" s="8"/>
    </row>
    <row r="490">
      <c r="C490" s="8"/>
    </row>
    <row r="491">
      <c r="C491" s="8"/>
    </row>
    <row r="492">
      <c r="C492" s="8"/>
    </row>
    <row r="493">
      <c r="C493" s="8"/>
    </row>
    <row r="494">
      <c r="C494" s="8"/>
    </row>
    <row r="495">
      <c r="C495" s="8"/>
    </row>
    <row r="496">
      <c r="C496" s="8"/>
    </row>
    <row r="497">
      <c r="C497" s="8"/>
    </row>
    <row r="498">
      <c r="C498" s="8"/>
    </row>
    <row r="499">
      <c r="C499" s="8"/>
    </row>
    <row r="500">
      <c r="C500" s="8"/>
    </row>
    <row r="501">
      <c r="C501" s="8"/>
    </row>
    <row r="502">
      <c r="C502" s="8"/>
    </row>
    <row r="503">
      <c r="C503" s="8"/>
    </row>
    <row r="504">
      <c r="C504" s="8"/>
    </row>
    <row r="505">
      <c r="C505" s="8"/>
    </row>
    <row r="506">
      <c r="C506" s="8"/>
    </row>
    <row r="507">
      <c r="C507" s="8"/>
    </row>
    <row r="508">
      <c r="C508" s="8"/>
    </row>
    <row r="509">
      <c r="C509" s="8"/>
    </row>
    <row r="510">
      <c r="C510" s="8"/>
    </row>
    <row r="511">
      <c r="C511" s="8"/>
    </row>
    <row r="512">
      <c r="C512" s="8"/>
    </row>
    <row r="513">
      <c r="C513" s="8"/>
    </row>
    <row r="514">
      <c r="C514" s="8"/>
    </row>
    <row r="515">
      <c r="C515" s="8"/>
    </row>
    <row r="516">
      <c r="C516" s="8"/>
    </row>
    <row r="517">
      <c r="C517" s="8"/>
    </row>
    <row r="518">
      <c r="C518" s="8"/>
    </row>
    <row r="519">
      <c r="C519" s="8"/>
    </row>
    <row r="520">
      <c r="C520" s="8"/>
    </row>
    <row r="521">
      <c r="C521" s="8"/>
    </row>
    <row r="522">
      <c r="C522" s="8"/>
    </row>
    <row r="523">
      <c r="C523" s="8"/>
    </row>
    <row r="524">
      <c r="C524" s="8"/>
    </row>
    <row r="525">
      <c r="C525" s="8"/>
    </row>
    <row r="526">
      <c r="C526" s="8"/>
    </row>
    <row r="527">
      <c r="C527" s="8"/>
    </row>
    <row r="528">
      <c r="C528" s="8"/>
    </row>
    <row r="529">
      <c r="C529" s="8"/>
    </row>
    <row r="530">
      <c r="C530" s="8"/>
    </row>
    <row r="531">
      <c r="C531" s="8"/>
    </row>
    <row r="532">
      <c r="C532" s="8"/>
    </row>
    <row r="533">
      <c r="C533" s="8"/>
    </row>
    <row r="534">
      <c r="C534" s="8"/>
    </row>
    <row r="535">
      <c r="C535" s="8"/>
    </row>
    <row r="536">
      <c r="C536" s="8"/>
    </row>
    <row r="537">
      <c r="C537" s="8"/>
    </row>
    <row r="538">
      <c r="C538" s="8"/>
    </row>
    <row r="539">
      <c r="C539" s="8"/>
    </row>
    <row r="540">
      <c r="C540" s="8"/>
    </row>
    <row r="541">
      <c r="C541" s="8"/>
    </row>
    <row r="542">
      <c r="C542" s="8"/>
    </row>
    <row r="543">
      <c r="C543" s="8"/>
    </row>
    <row r="544">
      <c r="C544" s="8"/>
    </row>
    <row r="545">
      <c r="C545" s="8"/>
    </row>
    <row r="546">
      <c r="C546" s="8"/>
    </row>
    <row r="547">
      <c r="C547" s="8"/>
    </row>
    <row r="548">
      <c r="C548" s="8"/>
    </row>
    <row r="549">
      <c r="C549" s="8"/>
    </row>
    <row r="550">
      <c r="C550" s="8"/>
    </row>
    <row r="551">
      <c r="C551" s="8"/>
    </row>
    <row r="552">
      <c r="C552" s="8"/>
    </row>
    <row r="553">
      <c r="C553" s="8"/>
    </row>
    <row r="554">
      <c r="C554" s="8"/>
    </row>
    <row r="555">
      <c r="C555" s="8"/>
    </row>
    <row r="556">
      <c r="C556" s="8"/>
    </row>
    <row r="557">
      <c r="C557" s="8"/>
    </row>
    <row r="558">
      <c r="C558" s="8"/>
    </row>
    <row r="559">
      <c r="C559" s="8"/>
    </row>
    <row r="560">
      <c r="C560" s="8"/>
    </row>
    <row r="561">
      <c r="C561" s="8"/>
    </row>
    <row r="562">
      <c r="C562" s="8"/>
    </row>
    <row r="563">
      <c r="C563" s="8"/>
    </row>
    <row r="564">
      <c r="C564" s="8"/>
    </row>
    <row r="565">
      <c r="C565" s="8"/>
    </row>
    <row r="566">
      <c r="C566" s="8"/>
    </row>
    <row r="567">
      <c r="C567" s="8"/>
    </row>
    <row r="568">
      <c r="C568" s="8"/>
    </row>
    <row r="569">
      <c r="C569" s="8"/>
    </row>
    <row r="570">
      <c r="C570" s="8"/>
    </row>
    <row r="571">
      <c r="C571" s="8"/>
    </row>
    <row r="572">
      <c r="C572" s="8"/>
    </row>
    <row r="573">
      <c r="C573" s="8"/>
    </row>
    <row r="574">
      <c r="C574" s="8"/>
    </row>
    <row r="575">
      <c r="C575" s="8"/>
    </row>
    <row r="576">
      <c r="C576" s="8"/>
    </row>
    <row r="577">
      <c r="C577" s="8"/>
    </row>
    <row r="578">
      <c r="C578" s="8"/>
    </row>
    <row r="579">
      <c r="C579" s="8"/>
    </row>
    <row r="580">
      <c r="C580" s="8"/>
    </row>
    <row r="581">
      <c r="C581" s="8"/>
    </row>
    <row r="582">
      <c r="C582" s="8"/>
    </row>
    <row r="583">
      <c r="C583" s="8"/>
    </row>
    <row r="584">
      <c r="C584" s="8"/>
    </row>
    <row r="585">
      <c r="C585" s="8"/>
    </row>
    <row r="586">
      <c r="C586" s="8"/>
    </row>
    <row r="587">
      <c r="C587" s="8"/>
    </row>
    <row r="588">
      <c r="C588" s="8"/>
    </row>
    <row r="589">
      <c r="C589" s="8"/>
    </row>
    <row r="590">
      <c r="C590" s="8"/>
    </row>
    <row r="591">
      <c r="C591" s="8"/>
    </row>
    <row r="592">
      <c r="C592" s="8"/>
    </row>
    <row r="593">
      <c r="C593" s="8"/>
    </row>
    <row r="594">
      <c r="C594" s="8"/>
    </row>
    <row r="595">
      <c r="C595" s="8"/>
    </row>
    <row r="596">
      <c r="C596" s="8"/>
    </row>
    <row r="597">
      <c r="C597" s="8"/>
    </row>
    <row r="598">
      <c r="C598" s="8"/>
    </row>
    <row r="599">
      <c r="C599" s="8"/>
    </row>
    <row r="600">
      <c r="C600" s="8"/>
    </row>
    <row r="601">
      <c r="C601" s="8"/>
    </row>
    <row r="602">
      <c r="C602" s="8"/>
    </row>
    <row r="603">
      <c r="C603" s="8"/>
    </row>
    <row r="604">
      <c r="C604" s="8"/>
    </row>
    <row r="605">
      <c r="C605" s="8"/>
    </row>
    <row r="606">
      <c r="C606" s="8"/>
    </row>
    <row r="607">
      <c r="C607" s="8"/>
    </row>
    <row r="608">
      <c r="C608" s="8"/>
    </row>
    <row r="609">
      <c r="C609" s="8"/>
    </row>
    <row r="610">
      <c r="C610" s="8"/>
    </row>
    <row r="611">
      <c r="C611" s="8"/>
    </row>
    <row r="612">
      <c r="C612" s="8"/>
    </row>
    <row r="613">
      <c r="C613" s="8"/>
    </row>
    <row r="614">
      <c r="C614" s="8"/>
    </row>
    <row r="615">
      <c r="C615" s="8"/>
    </row>
    <row r="616">
      <c r="C616" s="8"/>
    </row>
    <row r="617">
      <c r="C617" s="8"/>
    </row>
    <row r="618">
      <c r="C618" s="8"/>
    </row>
    <row r="619">
      <c r="C619" s="8"/>
    </row>
    <row r="620">
      <c r="C620" s="8"/>
    </row>
    <row r="621">
      <c r="C621" s="8"/>
    </row>
    <row r="622">
      <c r="C622" s="8"/>
    </row>
    <row r="623">
      <c r="C623" s="8"/>
    </row>
    <row r="624">
      <c r="C624" s="8"/>
    </row>
    <row r="625">
      <c r="C625" s="8"/>
    </row>
    <row r="626">
      <c r="C626" s="8"/>
    </row>
    <row r="627">
      <c r="C627" s="8"/>
    </row>
    <row r="628">
      <c r="C628" s="8"/>
    </row>
    <row r="629">
      <c r="C629" s="8"/>
    </row>
    <row r="630">
      <c r="C630" s="8"/>
    </row>
    <row r="631">
      <c r="C631" s="8"/>
    </row>
    <row r="632">
      <c r="C632" s="8"/>
    </row>
    <row r="633">
      <c r="C633" s="8"/>
    </row>
    <row r="634">
      <c r="C634" s="8"/>
    </row>
    <row r="635">
      <c r="C635" s="8"/>
    </row>
    <row r="636">
      <c r="C636" s="8"/>
    </row>
    <row r="637">
      <c r="C637" s="8"/>
    </row>
    <row r="638">
      <c r="C638" s="8"/>
    </row>
    <row r="639">
      <c r="C639" s="8"/>
    </row>
    <row r="640">
      <c r="C640" s="8"/>
    </row>
    <row r="641">
      <c r="C641" s="8"/>
    </row>
    <row r="642">
      <c r="C642" s="8"/>
    </row>
    <row r="643">
      <c r="C643" s="8"/>
    </row>
    <row r="644">
      <c r="C644" s="8"/>
    </row>
    <row r="645">
      <c r="C645" s="8"/>
    </row>
    <row r="646">
      <c r="C646" s="8"/>
    </row>
    <row r="647">
      <c r="C647" s="8"/>
    </row>
    <row r="648">
      <c r="C648" s="8"/>
    </row>
    <row r="649">
      <c r="C649" s="8"/>
    </row>
    <row r="650">
      <c r="C650" s="8"/>
    </row>
    <row r="651">
      <c r="C651" s="8"/>
    </row>
    <row r="652">
      <c r="C652" s="8"/>
    </row>
    <row r="653">
      <c r="C653" s="8"/>
    </row>
    <row r="654">
      <c r="C654" s="8"/>
    </row>
    <row r="655">
      <c r="C655" s="8"/>
    </row>
    <row r="656">
      <c r="C656" s="8"/>
    </row>
    <row r="657">
      <c r="C657" s="8"/>
    </row>
    <row r="658">
      <c r="C658" s="8"/>
    </row>
    <row r="659">
      <c r="C659" s="8"/>
    </row>
    <row r="660">
      <c r="C660" s="8"/>
    </row>
    <row r="661">
      <c r="C661" s="8"/>
    </row>
    <row r="662">
      <c r="C662" s="8"/>
    </row>
    <row r="663">
      <c r="C663" s="8"/>
    </row>
    <row r="664">
      <c r="C664" s="8"/>
    </row>
    <row r="665">
      <c r="C665" s="8"/>
    </row>
    <row r="666">
      <c r="C666" s="8"/>
    </row>
    <row r="667">
      <c r="C667" s="8"/>
    </row>
    <row r="668">
      <c r="C668" s="8"/>
    </row>
    <row r="669">
      <c r="C669" s="8"/>
    </row>
    <row r="670">
      <c r="C670" s="8"/>
    </row>
    <row r="671">
      <c r="C671" s="8"/>
    </row>
    <row r="672">
      <c r="C672" s="8"/>
    </row>
    <row r="673">
      <c r="C673" s="8"/>
    </row>
    <row r="674">
      <c r="C674" s="8"/>
    </row>
    <row r="675">
      <c r="C675" s="8"/>
    </row>
    <row r="676">
      <c r="C676" s="8"/>
    </row>
    <row r="677">
      <c r="C677" s="8"/>
    </row>
    <row r="678">
      <c r="C678" s="8"/>
    </row>
    <row r="679">
      <c r="C679" s="8"/>
    </row>
    <row r="680">
      <c r="C680" s="8"/>
    </row>
    <row r="681">
      <c r="C681" s="8"/>
    </row>
    <row r="682">
      <c r="C682" s="8"/>
    </row>
    <row r="683">
      <c r="C683" s="8"/>
    </row>
    <row r="684">
      <c r="C684" s="8"/>
    </row>
    <row r="685">
      <c r="C685" s="8"/>
    </row>
    <row r="686">
      <c r="C686" s="8"/>
    </row>
    <row r="687">
      <c r="C687" s="8"/>
    </row>
    <row r="688">
      <c r="C688" s="8"/>
    </row>
    <row r="689">
      <c r="C689" s="8"/>
    </row>
    <row r="690">
      <c r="C690" s="8"/>
    </row>
    <row r="691">
      <c r="C691" s="8"/>
    </row>
    <row r="692">
      <c r="C692" s="8"/>
    </row>
    <row r="693">
      <c r="C693" s="8"/>
    </row>
    <row r="694">
      <c r="C694" s="8"/>
    </row>
    <row r="695">
      <c r="C695" s="8"/>
    </row>
    <row r="696">
      <c r="C696" s="8"/>
    </row>
    <row r="697">
      <c r="C697" s="8"/>
    </row>
    <row r="698">
      <c r="C698" s="8"/>
    </row>
    <row r="699">
      <c r="C699" s="8"/>
    </row>
    <row r="700">
      <c r="C700" s="8"/>
    </row>
    <row r="701">
      <c r="C701" s="8"/>
    </row>
    <row r="702">
      <c r="C702" s="8"/>
    </row>
    <row r="703">
      <c r="C703" s="8"/>
    </row>
    <row r="704">
      <c r="C704" s="8"/>
    </row>
    <row r="705">
      <c r="C705" s="8"/>
    </row>
    <row r="706">
      <c r="C706" s="8"/>
    </row>
    <row r="707">
      <c r="C707" s="8"/>
    </row>
    <row r="708">
      <c r="C708" s="8"/>
    </row>
    <row r="709">
      <c r="C709" s="8"/>
    </row>
    <row r="710">
      <c r="C710" s="8"/>
    </row>
    <row r="711">
      <c r="C711" s="8"/>
    </row>
    <row r="712">
      <c r="C712" s="8"/>
    </row>
    <row r="713">
      <c r="C713" s="8"/>
    </row>
    <row r="714">
      <c r="C714" s="8"/>
    </row>
    <row r="715">
      <c r="C715" s="8"/>
    </row>
    <row r="716">
      <c r="C716" s="8"/>
    </row>
    <row r="717">
      <c r="C717" s="8"/>
    </row>
    <row r="718">
      <c r="C718" s="8"/>
    </row>
    <row r="719">
      <c r="C719" s="8"/>
    </row>
    <row r="720">
      <c r="C720" s="8"/>
    </row>
    <row r="721">
      <c r="C721" s="8"/>
    </row>
    <row r="722">
      <c r="C722" s="8"/>
    </row>
    <row r="723">
      <c r="C723" s="8"/>
    </row>
    <row r="724">
      <c r="C724" s="8"/>
    </row>
    <row r="725">
      <c r="C725" s="8"/>
    </row>
    <row r="726">
      <c r="C726" s="8"/>
    </row>
    <row r="727">
      <c r="C727" s="8"/>
    </row>
    <row r="728">
      <c r="C728" s="8"/>
    </row>
    <row r="729">
      <c r="C729" s="8"/>
    </row>
    <row r="730">
      <c r="C730" s="8"/>
    </row>
    <row r="731">
      <c r="C731" s="8"/>
    </row>
    <row r="732">
      <c r="C732" s="8"/>
    </row>
    <row r="733">
      <c r="C733" s="8"/>
    </row>
    <row r="734">
      <c r="C734" s="8"/>
    </row>
    <row r="735">
      <c r="C735" s="8"/>
    </row>
    <row r="736">
      <c r="C736" s="8"/>
    </row>
    <row r="737">
      <c r="C737" s="8"/>
    </row>
    <row r="738">
      <c r="C738" s="8"/>
    </row>
    <row r="739">
      <c r="C739" s="8"/>
    </row>
    <row r="740">
      <c r="C740" s="8"/>
    </row>
    <row r="741">
      <c r="C741" s="8"/>
    </row>
    <row r="742">
      <c r="C742" s="8"/>
    </row>
    <row r="743">
      <c r="C743" s="8"/>
    </row>
    <row r="744">
      <c r="C744" s="8"/>
    </row>
    <row r="745">
      <c r="C745" s="8"/>
    </row>
    <row r="746">
      <c r="C746" s="8"/>
    </row>
    <row r="747">
      <c r="C747" s="8"/>
    </row>
    <row r="748">
      <c r="C748" s="8"/>
    </row>
    <row r="749">
      <c r="C749" s="8"/>
    </row>
    <row r="750">
      <c r="C750" s="8"/>
    </row>
    <row r="751">
      <c r="C751" s="8"/>
    </row>
    <row r="752">
      <c r="C752" s="8"/>
    </row>
    <row r="753">
      <c r="C753" s="8"/>
    </row>
    <row r="754">
      <c r="C754" s="8"/>
    </row>
    <row r="755">
      <c r="C755" s="8"/>
    </row>
    <row r="756">
      <c r="C756" s="8"/>
    </row>
    <row r="757">
      <c r="C757" s="8"/>
    </row>
    <row r="758">
      <c r="C758" s="8"/>
    </row>
    <row r="759">
      <c r="C759" s="8"/>
    </row>
    <row r="760">
      <c r="C760" s="8"/>
    </row>
    <row r="761">
      <c r="C761" s="8"/>
    </row>
    <row r="762">
      <c r="C762" s="8"/>
    </row>
    <row r="763">
      <c r="C763" s="8"/>
    </row>
    <row r="764">
      <c r="C764" s="8"/>
    </row>
    <row r="765">
      <c r="C765" s="8"/>
    </row>
    <row r="766">
      <c r="C766" s="8"/>
    </row>
    <row r="767">
      <c r="C767" s="8"/>
    </row>
    <row r="768">
      <c r="C768" s="8"/>
    </row>
    <row r="769">
      <c r="C769" s="8"/>
    </row>
    <row r="770">
      <c r="C770" s="8"/>
    </row>
    <row r="771">
      <c r="C771" s="8"/>
    </row>
    <row r="772">
      <c r="C772" s="8"/>
    </row>
    <row r="773">
      <c r="C773" s="8"/>
    </row>
    <row r="774">
      <c r="C774" s="8"/>
    </row>
    <row r="775">
      <c r="C775" s="8"/>
    </row>
    <row r="776">
      <c r="C776" s="8"/>
    </row>
    <row r="777">
      <c r="C777" s="8"/>
    </row>
    <row r="778">
      <c r="C778" s="8"/>
    </row>
    <row r="779">
      <c r="C779" s="8"/>
    </row>
    <row r="780">
      <c r="C780" s="8"/>
    </row>
    <row r="781">
      <c r="C781" s="8"/>
    </row>
    <row r="782">
      <c r="C782" s="8"/>
    </row>
    <row r="783">
      <c r="C783" s="8"/>
    </row>
    <row r="784">
      <c r="C784" s="8"/>
    </row>
    <row r="785">
      <c r="C785" s="8"/>
    </row>
    <row r="786">
      <c r="C786" s="8"/>
    </row>
    <row r="787">
      <c r="C787" s="8"/>
    </row>
    <row r="788">
      <c r="C788" s="8"/>
    </row>
    <row r="789">
      <c r="C789" s="8"/>
    </row>
    <row r="790">
      <c r="C790" s="8"/>
    </row>
    <row r="791">
      <c r="C791" s="8"/>
    </row>
    <row r="792">
      <c r="C792" s="8"/>
    </row>
    <row r="793">
      <c r="C793" s="8"/>
    </row>
    <row r="794">
      <c r="C794" s="8"/>
    </row>
    <row r="795">
      <c r="C795" s="8"/>
    </row>
    <row r="796">
      <c r="C796" s="8"/>
    </row>
    <row r="797">
      <c r="C797" s="8"/>
    </row>
    <row r="798">
      <c r="C798" s="8"/>
    </row>
    <row r="799">
      <c r="C799" s="8"/>
    </row>
    <row r="800">
      <c r="C800" s="8"/>
    </row>
    <row r="801">
      <c r="C801" s="8"/>
    </row>
    <row r="802">
      <c r="C802" s="8"/>
    </row>
    <row r="803">
      <c r="C803" s="8"/>
    </row>
    <row r="804">
      <c r="C804" s="8"/>
    </row>
    <row r="805">
      <c r="C805" s="8"/>
    </row>
    <row r="806">
      <c r="C806" s="8"/>
    </row>
    <row r="807">
      <c r="C807" s="8"/>
    </row>
    <row r="808">
      <c r="C808" s="8"/>
    </row>
    <row r="809">
      <c r="C809" s="8"/>
    </row>
    <row r="810">
      <c r="C810" s="8"/>
    </row>
    <row r="811">
      <c r="C811" s="8"/>
    </row>
    <row r="812">
      <c r="C812" s="8"/>
    </row>
    <row r="813">
      <c r="C813" s="8"/>
    </row>
    <row r="814">
      <c r="C814" s="8"/>
    </row>
    <row r="815">
      <c r="C815" s="8"/>
    </row>
    <row r="816">
      <c r="C816" s="8"/>
    </row>
    <row r="817">
      <c r="C817" s="8"/>
    </row>
    <row r="818">
      <c r="C818" s="8"/>
    </row>
    <row r="819">
      <c r="C819" s="8"/>
    </row>
    <row r="820">
      <c r="C820" s="8"/>
    </row>
    <row r="821">
      <c r="C821" s="8"/>
    </row>
    <row r="822">
      <c r="C822" s="8"/>
    </row>
    <row r="823">
      <c r="C823" s="8"/>
    </row>
    <row r="824">
      <c r="C824" s="8"/>
    </row>
    <row r="825">
      <c r="C825" s="8"/>
    </row>
    <row r="826">
      <c r="C826" s="8"/>
    </row>
    <row r="827">
      <c r="C827" s="8"/>
    </row>
    <row r="828">
      <c r="C828" s="8"/>
    </row>
    <row r="829">
      <c r="C829" s="8"/>
    </row>
    <row r="830">
      <c r="C830" s="8"/>
    </row>
    <row r="831">
      <c r="C831" s="8"/>
    </row>
    <row r="832">
      <c r="C832" s="8"/>
    </row>
    <row r="833">
      <c r="C833" s="8"/>
    </row>
    <row r="834">
      <c r="C834" s="8"/>
    </row>
    <row r="835">
      <c r="C835" s="8"/>
    </row>
    <row r="836">
      <c r="C836" s="8"/>
    </row>
    <row r="837">
      <c r="C837" s="8"/>
    </row>
    <row r="838">
      <c r="C838" s="8"/>
    </row>
    <row r="839">
      <c r="C839" s="8"/>
    </row>
    <row r="840">
      <c r="C840" s="8"/>
    </row>
    <row r="841">
      <c r="C841" s="8"/>
    </row>
    <row r="842">
      <c r="C842" s="8"/>
    </row>
    <row r="843">
      <c r="C843" s="8"/>
    </row>
    <row r="844">
      <c r="C844" s="8"/>
    </row>
    <row r="845">
      <c r="C845" s="8"/>
    </row>
    <row r="846">
      <c r="C846" s="8"/>
    </row>
    <row r="847">
      <c r="C847" s="8"/>
    </row>
    <row r="848">
      <c r="C848" s="8"/>
    </row>
    <row r="849">
      <c r="C849" s="8"/>
    </row>
    <row r="850">
      <c r="C850" s="8"/>
    </row>
    <row r="851">
      <c r="C851" s="8"/>
    </row>
    <row r="852">
      <c r="C852" s="8"/>
    </row>
    <row r="853">
      <c r="C853" s="8"/>
    </row>
    <row r="854">
      <c r="C854" s="8"/>
    </row>
    <row r="855">
      <c r="C855" s="8"/>
    </row>
    <row r="856">
      <c r="C856" s="8"/>
    </row>
    <row r="857">
      <c r="C857" s="8"/>
    </row>
    <row r="858">
      <c r="C858" s="8"/>
    </row>
    <row r="859">
      <c r="C859" s="8"/>
    </row>
    <row r="860">
      <c r="C860" s="8"/>
    </row>
    <row r="861">
      <c r="C861" s="8"/>
    </row>
    <row r="862">
      <c r="C862" s="8"/>
    </row>
    <row r="863">
      <c r="C863" s="8"/>
    </row>
    <row r="864">
      <c r="C864" s="8"/>
    </row>
    <row r="865">
      <c r="C865" s="8"/>
    </row>
    <row r="866">
      <c r="C866" s="8"/>
    </row>
    <row r="867">
      <c r="C867" s="8"/>
    </row>
    <row r="868">
      <c r="C868" s="8"/>
    </row>
    <row r="869">
      <c r="C869" s="8"/>
    </row>
    <row r="870">
      <c r="C870" s="8"/>
    </row>
    <row r="871">
      <c r="C871" s="8"/>
    </row>
    <row r="872">
      <c r="C872" s="8"/>
    </row>
    <row r="873">
      <c r="C873" s="8"/>
    </row>
    <row r="874">
      <c r="C874" s="8"/>
    </row>
    <row r="875">
      <c r="C875" s="8"/>
    </row>
    <row r="876">
      <c r="C876" s="8"/>
    </row>
    <row r="877">
      <c r="C877" s="8"/>
    </row>
    <row r="878">
      <c r="C878" s="8"/>
    </row>
    <row r="879">
      <c r="C879" s="8"/>
    </row>
    <row r="880">
      <c r="C880" s="8"/>
    </row>
    <row r="881">
      <c r="C881" s="8"/>
    </row>
    <row r="882">
      <c r="C882" s="8"/>
    </row>
    <row r="883">
      <c r="C883" s="8"/>
    </row>
    <row r="884">
      <c r="C884" s="8"/>
    </row>
    <row r="885">
      <c r="C885" s="8"/>
    </row>
    <row r="886">
      <c r="C886" s="8"/>
    </row>
    <row r="887">
      <c r="C887" s="8"/>
    </row>
    <row r="888">
      <c r="C888" s="8"/>
    </row>
    <row r="889">
      <c r="C889" s="8"/>
    </row>
    <row r="890">
      <c r="C890" s="8"/>
    </row>
    <row r="891">
      <c r="C891" s="8"/>
    </row>
    <row r="892">
      <c r="C892" s="8"/>
    </row>
    <row r="893">
      <c r="C893" s="8"/>
    </row>
    <row r="894">
      <c r="C894" s="8"/>
    </row>
    <row r="895">
      <c r="C895" s="8"/>
    </row>
    <row r="896">
      <c r="C896" s="8"/>
    </row>
    <row r="897">
      <c r="C897" s="8"/>
    </row>
    <row r="898">
      <c r="C898" s="8"/>
    </row>
    <row r="899">
      <c r="C899" s="8"/>
    </row>
    <row r="900">
      <c r="C900" s="8"/>
    </row>
    <row r="901">
      <c r="C901" s="8"/>
    </row>
    <row r="902">
      <c r="C902" s="8"/>
    </row>
    <row r="903">
      <c r="C903" s="8"/>
    </row>
    <row r="904">
      <c r="C904" s="8"/>
    </row>
    <row r="905">
      <c r="C905" s="8"/>
    </row>
    <row r="906">
      <c r="C906" s="8"/>
    </row>
    <row r="907">
      <c r="C907" s="8"/>
    </row>
    <row r="908">
      <c r="C908" s="8"/>
    </row>
    <row r="909">
      <c r="C909" s="8"/>
    </row>
    <row r="910">
      <c r="C910" s="8"/>
    </row>
    <row r="911">
      <c r="C911" s="8"/>
    </row>
    <row r="912">
      <c r="C912" s="8"/>
    </row>
    <row r="913">
      <c r="C913" s="8"/>
    </row>
    <row r="914">
      <c r="C914" s="8"/>
    </row>
    <row r="915">
      <c r="C915" s="8"/>
    </row>
    <row r="916">
      <c r="C916" s="8"/>
    </row>
    <row r="917">
      <c r="C917" s="8"/>
    </row>
    <row r="918">
      <c r="C918" s="8"/>
    </row>
    <row r="919">
      <c r="C919" s="8"/>
    </row>
    <row r="920">
      <c r="C920" s="8"/>
    </row>
    <row r="921">
      <c r="C921" s="8"/>
    </row>
    <row r="922">
      <c r="C922" s="8"/>
    </row>
    <row r="923">
      <c r="C923" s="8"/>
    </row>
    <row r="924">
      <c r="C924" s="8"/>
    </row>
    <row r="925">
      <c r="C925" s="8"/>
    </row>
    <row r="926">
      <c r="C926" s="8"/>
    </row>
    <row r="927">
      <c r="C927" s="8"/>
    </row>
    <row r="928">
      <c r="C928" s="8"/>
    </row>
    <row r="929">
      <c r="C929" s="8"/>
    </row>
    <row r="930">
      <c r="C930" s="8"/>
    </row>
    <row r="931">
      <c r="C931" s="8"/>
    </row>
    <row r="932">
      <c r="C932" s="8"/>
    </row>
    <row r="933">
      <c r="C933" s="8"/>
    </row>
    <row r="934">
      <c r="C934" s="8"/>
    </row>
    <row r="935">
      <c r="C935" s="8"/>
    </row>
    <row r="936">
      <c r="C936" s="8"/>
    </row>
    <row r="937">
      <c r="C937" s="8"/>
    </row>
    <row r="938">
      <c r="C938" s="8"/>
    </row>
    <row r="939">
      <c r="C939" s="8"/>
    </row>
    <row r="940">
      <c r="C940" s="8"/>
    </row>
    <row r="941">
      <c r="C941" s="8"/>
    </row>
    <row r="942">
      <c r="C942" s="8"/>
    </row>
    <row r="943">
      <c r="C943" s="8"/>
    </row>
    <row r="944">
      <c r="C944" s="8"/>
    </row>
    <row r="945">
      <c r="C945" s="8"/>
    </row>
    <row r="946">
      <c r="C946" s="8"/>
    </row>
    <row r="947">
      <c r="C947" s="8"/>
    </row>
    <row r="948">
      <c r="C948" s="8"/>
    </row>
    <row r="949">
      <c r="C949" s="8"/>
    </row>
    <row r="950">
      <c r="C950" s="8"/>
    </row>
    <row r="951">
      <c r="C951" s="8"/>
    </row>
    <row r="952">
      <c r="C952" s="8"/>
    </row>
    <row r="953">
      <c r="C953" s="8"/>
    </row>
    <row r="954">
      <c r="C954" s="8"/>
    </row>
    <row r="955">
      <c r="C955" s="8"/>
    </row>
    <row r="956">
      <c r="C956" s="8"/>
    </row>
    <row r="957">
      <c r="C957" s="8"/>
    </row>
    <row r="958">
      <c r="C958" s="8"/>
    </row>
    <row r="959">
      <c r="C959" s="8"/>
    </row>
    <row r="960">
      <c r="C960" s="8"/>
    </row>
    <row r="961">
      <c r="C961" s="8"/>
    </row>
    <row r="962">
      <c r="C962" s="8"/>
    </row>
    <row r="963">
      <c r="C963" s="8"/>
    </row>
    <row r="964">
      <c r="C964" s="8"/>
    </row>
    <row r="965">
      <c r="C965" s="8"/>
    </row>
    <row r="966">
      <c r="C966" s="8"/>
    </row>
    <row r="967">
      <c r="C967" s="8"/>
    </row>
    <row r="968">
      <c r="C968" s="8"/>
    </row>
    <row r="969">
      <c r="C969" s="8"/>
    </row>
    <row r="970">
      <c r="C970" s="8"/>
    </row>
    <row r="971">
      <c r="C971" s="8"/>
    </row>
    <row r="972">
      <c r="C972" s="8"/>
    </row>
    <row r="973">
      <c r="C973" s="8"/>
    </row>
    <row r="974">
      <c r="C974" s="8"/>
    </row>
    <row r="975">
      <c r="C975" s="8"/>
    </row>
    <row r="976">
      <c r="C976" s="8"/>
    </row>
    <row r="977">
      <c r="C977" s="8"/>
    </row>
    <row r="978">
      <c r="C978" s="8"/>
    </row>
    <row r="979">
      <c r="C979" s="8"/>
    </row>
    <row r="980">
      <c r="C980" s="8"/>
    </row>
    <row r="981">
      <c r="C981" s="8"/>
    </row>
    <row r="982">
      <c r="C982" s="8"/>
    </row>
    <row r="983">
      <c r="C983" s="8"/>
    </row>
    <row r="984">
      <c r="C984" s="8"/>
    </row>
    <row r="985">
      <c r="C985" s="8"/>
    </row>
    <row r="986">
      <c r="C986" s="8"/>
    </row>
    <row r="987">
      <c r="C987" s="8"/>
    </row>
    <row r="988">
      <c r="C988" s="8"/>
    </row>
    <row r="989">
      <c r="C989" s="8"/>
    </row>
    <row r="990">
      <c r="C990" s="8"/>
    </row>
    <row r="991">
      <c r="C991" s="8"/>
    </row>
    <row r="992">
      <c r="C992" s="8"/>
    </row>
    <row r="993">
      <c r="C993" s="8"/>
    </row>
    <row r="994">
      <c r="C994" s="8"/>
    </row>
    <row r="995">
      <c r="C995" s="8"/>
    </row>
    <row r="996">
      <c r="C996" s="8"/>
    </row>
    <row r="997">
      <c r="C997" s="8"/>
    </row>
    <row r="998">
      <c r="C998" s="8"/>
    </row>
    <row r="999">
      <c r="C999" s="8"/>
    </row>
    <row r="1000">
      <c r="C1000" s="8"/>
    </row>
    <row r="1001">
      <c r="C1001" s="8"/>
    </row>
    <row r="1002">
      <c r="C1002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63"/>
  </cols>
  <sheetData>
    <row r="1">
      <c r="A1" s="312" t="s">
        <v>858</v>
      </c>
      <c r="B1" s="312" t="s">
        <v>1</v>
      </c>
      <c r="C1" s="312" t="s">
        <v>2</v>
      </c>
      <c r="D1" s="313" t="s">
        <v>804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314" t="s">
        <v>852</v>
      </c>
      <c r="B2" s="315" t="s">
        <v>331</v>
      </c>
      <c r="C2" s="316" t="s">
        <v>332</v>
      </c>
      <c r="D2" s="317">
        <v>9.3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314" t="s">
        <v>852</v>
      </c>
      <c r="B3" s="315" t="s">
        <v>125</v>
      </c>
      <c r="C3" s="316" t="s">
        <v>126</v>
      </c>
      <c r="D3" s="317">
        <v>8.88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314" t="s">
        <v>852</v>
      </c>
      <c r="B4" s="315" t="s">
        <v>99</v>
      </c>
      <c r="C4" s="316" t="s">
        <v>100</v>
      </c>
      <c r="D4" s="317">
        <v>8.78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314" t="s">
        <v>852</v>
      </c>
      <c r="B5" s="315" t="s">
        <v>483</v>
      </c>
      <c r="C5" s="316" t="s">
        <v>484</v>
      </c>
      <c r="D5" s="317">
        <v>8.7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314" t="s">
        <v>852</v>
      </c>
      <c r="B6" s="315" t="s">
        <v>177</v>
      </c>
      <c r="C6" s="316" t="s">
        <v>178</v>
      </c>
      <c r="D6" s="317">
        <v>8.68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314" t="s">
        <v>852</v>
      </c>
      <c r="B7" s="315" t="s">
        <v>210</v>
      </c>
      <c r="C7" s="316" t="s">
        <v>211</v>
      </c>
      <c r="D7" s="317">
        <v>8.55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314" t="s">
        <v>852</v>
      </c>
      <c r="B8" s="315" t="s">
        <v>506</v>
      </c>
      <c r="C8" s="316" t="s">
        <v>507</v>
      </c>
      <c r="D8" s="317">
        <v>8.43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314" t="s">
        <v>852</v>
      </c>
      <c r="B9" s="315" t="s">
        <v>109</v>
      </c>
      <c r="C9" s="316" t="s">
        <v>110</v>
      </c>
      <c r="D9" s="317">
        <v>8.4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314" t="s">
        <v>852</v>
      </c>
      <c r="B10" s="315" t="s">
        <v>228</v>
      </c>
      <c r="C10" s="316" t="s">
        <v>229</v>
      </c>
      <c r="D10" s="317">
        <v>8.4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314" t="s">
        <v>852</v>
      </c>
      <c r="B11" s="315" t="s">
        <v>387</v>
      </c>
      <c r="C11" s="316" t="s">
        <v>388</v>
      </c>
      <c r="D11" s="317">
        <v>8.4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314" t="s">
        <v>853</v>
      </c>
      <c r="B12" s="315" t="s">
        <v>125</v>
      </c>
      <c r="C12" s="316" t="s">
        <v>126</v>
      </c>
      <c r="D12" s="318">
        <v>9.28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314" t="s">
        <v>853</v>
      </c>
      <c r="B13" s="315" t="s">
        <v>331</v>
      </c>
      <c r="C13" s="316" t="s">
        <v>332</v>
      </c>
      <c r="D13" s="318">
        <v>9.15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314" t="s">
        <v>853</v>
      </c>
      <c r="B14" s="315" t="s">
        <v>210</v>
      </c>
      <c r="C14" s="316" t="s">
        <v>211</v>
      </c>
      <c r="D14" s="318">
        <v>8.93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314" t="s">
        <v>853</v>
      </c>
      <c r="B15" s="315" t="s">
        <v>244</v>
      </c>
      <c r="C15" s="316" t="s">
        <v>245</v>
      </c>
      <c r="D15" s="318">
        <v>8.68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318">
        <v>2.0</v>
      </c>
      <c r="B16" s="319" t="s">
        <v>514</v>
      </c>
      <c r="C16" s="320" t="s">
        <v>515</v>
      </c>
      <c r="D16" s="318">
        <v>8.45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314" t="s">
        <v>853</v>
      </c>
      <c r="B17" s="315" t="s">
        <v>396</v>
      </c>
      <c r="C17" s="316" t="s">
        <v>397</v>
      </c>
      <c r="D17" s="318">
        <v>8.43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314" t="s">
        <v>853</v>
      </c>
      <c r="B18" s="315" t="s">
        <v>379</v>
      </c>
      <c r="C18" s="316" t="s">
        <v>380</v>
      </c>
      <c r="D18" s="318">
        <v>8.4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314" t="s">
        <v>853</v>
      </c>
      <c r="B19" s="315" t="s">
        <v>338</v>
      </c>
      <c r="C19" s="316" t="s">
        <v>339</v>
      </c>
      <c r="D19" s="318">
        <v>8.35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314" t="s">
        <v>853</v>
      </c>
      <c r="B20" s="315" t="s">
        <v>99</v>
      </c>
      <c r="C20" s="316" t="s">
        <v>100</v>
      </c>
      <c r="D20" s="318">
        <v>8.33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314" t="s">
        <v>853</v>
      </c>
      <c r="B21" s="315" t="s">
        <v>483</v>
      </c>
      <c r="C21" s="316" t="s">
        <v>484</v>
      </c>
      <c r="D21" s="318">
        <v>8.33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75"/>
    <col customWidth="1" min="3" max="3" width="59.25"/>
    <col customWidth="1" min="11" max="11" width="17.63"/>
  </cols>
  <sheetData>
    <row r="1">
      <c r="A1" s="321" t="s">
        <v>859</v>
      </c>
      <c r="B1" s="322" t="s">
        <v>1</v>
      </c>
      <c r="C1" s="323" t="s">
        <v>2</v>
      </c>
      <c r="D1" s="324" t="s">
        <v>860</v>
      </c>
      <c r="E1" s="325"/>
      <c r="F1" s="325"/>
      <c r="G1" s="325"/>
      <c r="H1" s="325"/>
      <c r="I1" s="325"/>
      <c r="J1" s="325"/>
      <c r="K1" s="326"/>
    </row>
    <row r="2">
      <c r="A2" s="327">
        <v>1.0</v>
      </c>
      <c r="B2" s="328" t="s">
        <v>49</v>
      </c>
      <c r="C2" s="329" t="s">
        <v>50</v>
      </c>
      <c r="D2" s="330" t="s">
        <v>726</v>
      </c>
      <c r="E2" s="325"/>
      <c r="F2" s="325"/>
      <c r="G2" s="325"/>
      <c r="H2" s="325"/>
      <c r="I2" s="325"/>
      <c r="J2" s="325"/>
      <c r="K2" s="326"/>
    </row>
    <row r="3">
      <c r="A3" s="331">
        <v>2.0</v>
      </c>
      <c r="B3" s="332" t="s">
        <v>78</v>
      </c>
      <c r="C3" s="333" t="s">
        <v>79</v>
      </c>
      <c r="D3" s="334" t="s">
        <v>726</v>
      </c>
      <c r="E3" s="325"/>
      <c r="F3" s="325"/>
      <c r="G3" s="325"/>
      <c r="H3" s="325"/>
      <c r="I3" s="325"/>
      <c r="J3" s="325"/>
      <c r="K3" s="326"/>
    </row>
    <row r="4">
      <c r="A4" s="327">
        <v>3.0</v>
      </c>
      <c r="B4" s="335" t="s">
        <v>116</v>
      </c>
      <c r="C4" s="336" t="s">
        <v>117</v>
      </c>
      <c r="D4" s="330" t="s">
        <v>861</v>
      </c>
      <c r="E4" s="325"/>
      <c r="F4" s="325"/>
      <c r="G4" s="325"/>
      <c r="H4" s="325"/>
      <c r="I4" s="325"/>
      <c r="J4" s="325"/>
      <c r="K4" s="326"/>
    </row>
    <row r="5">
      <c r="A5" s="331">
        <v>4.0</v>
      </c>
      <c r="B5" s="335" t="s">
        <v>133</v>
      </c>
      <c r="C5" s="336" t="s">
        <v>134</v>
      </c>
      <c r="D5" s="330" t="s">
        <v>862</v>
      </c>
      <c r="E5" s="325"/>
      <c r="F5" s="325"/>
      <c r="G5" s="325"/>
      <c r="H5" s="325"/>
      <c r="I5" s="325"/>
      <c r="J5" s="325"/>
      <c r="K5" s="326"/>
    </row>
    <row r="6">
      <c r="A6" s="327">
        <v>5.0</v>
      </c>
      <c r="B6" s="328" t="s">
        <v>186</v>
      </c>
      <c r="C6" s="329" t="s">
        <v>187</v>
      </c>
      <c r="D6" s="330" t="s">
        <v>863</v>
      </c>
      <c r="E6" s="325"/>
      <c r="F6" s="325"/>
      <c r="G6" s="325"/>
      <c r="H6" s="325"/>
      <c r="I6" s="325"/>
      <c r="J6" s="325"/>
      <c r="K6" s="326"/>
    </row>
    <row r="7">
      <c r="A7" s="331">
        <v>6.0</v>
      </c>
      <c r="B7" s="328" t="s">
        <v>277</v>
      </c>
      <c r="C7" s="329" t="s">
        <v>278</v>
      </c>
      <c r="D7" s="330" t="s">
        <v>864</v>
      </c>
      <c r="E7" s="325"/>
      <c r="F7" s="325"/>
      <c r="G7" s="325"/>
      <c r="H7" s="325"/>
      <c r="I7" s="325"/>
      <c r="J7" s="325"/>
      <c r="K7" s="326"/>
    </row>
    <row r="8">
      <c r="A8" s="327">
        <v>7.0</v>
      </c>
      <c r="B8" s="328" t="s">
        <v>286</v>
      </c>
      <c r="C8" s="329" t="s">
        <v>865</v>
      </c>
      <c r="D8" s="330" t="s">
        <v>866</v>
      </c>
      <c r="E8" s="325"/>
      <c r="F8" s="325"/>
      <c r="G8" s="325"/>
      <c r="H8" s="325"/>
      <c r="I8" s="325"/>
      <c r="J8" s="325"/>
      <c r="K8" s="326"/>
    </row>
    <row r="9">
      <c r="A9" s="331">
        <v>8.0</v>
      </c>
      <c r="B9" s="328" t="s">
        <v>323</v>
      </c>
      <c r="C9" s="329" t="s">
        <v>324</v>
      </c>
      <c r="D9" s="330" t="s">
        <v>726</v>
      </c>
      <c r="E9" s="325"/>
      <c r="F9" s="325"/>
      <c r="G9" s="325"/>
      <c r="H9" s="325"/>
      <c r="I9" s="325"/>
      <c r="J9" s="325"/>
      <c r="K9" s="326"/>
    </row>
    <row r="10">
      <c r="A10" s="327">
        <v>9.0</v>
      </c>
      <c r="B10" s="335" t="s">
        <v>406</v>
      </c>
      <c r="C10" s="336" t="s">
        <v>407</v>
      </c>
      <c r="D10" s="330" t="s">
        <v>789</v>
      </c>
      <c r="E10" s="325"/>
      <c r="F10" s="325"/>
      <c r="G10" s="325"/>
      <c r="H10" s="325"/>
      <c r="I10" s="325"/>
      <c r="J10" s="325"/>
      <c r="K10" s="326"/>
    </row>
    <row r="11">
      <c r="A11" s="331">
        <v>10.0</v>
      </c>
      <c r="B11" s="337" t="s">
        <v>475</v>
      </c>
      <c r="C11" s="336" t="s">
        <v>476</v>
      </c>
      <c r="D11" s="330" t="s">
        <v>726</v>
      </c>
      <c r="E11" s="325"/>
      <c r="F11" s="325"/>
      <c r="G11" s="325"/>
      <c r="H11" s="325"/>
      <c r="I11" s="325"/>
      <c r="J11" s="325"/>
      <c r="K11" s="326"/>
    </row>
    <row r="12">
      <c r="A12" s="327">
        <v>11.0</v>
      </c>
      <c r="B12" s="337" t="s">
        <v>538</v>
      </c>
      <c r="C12" s="336" t="s">
        <v>745</v>
      </c>
      <c r="D12" s="330" t="s">
        <v>786</v>
      </c>
      <c r="E12" s="325"/>
      <c r="F12" s="325"/>
      <c r="G12" s="325"/>
      <c r="H12" s="325"/>
      <c r="I12" s="325"/>
      <c r="J12" s="325"/>
      <c r="K12" s="326"/>
    </row>
    <row r="13">
      <c r="A13" s="331">
        <v>12.0</v>
      </c>
      <c r="B13" s="337" t="s">
        <v>545</v>
      </c>
      <c r="C13" s="336" t="s">
        <v>746</v>
      </c>
      <c r="D13" s="330" t="s">
        <v>788</v>
      </c>
      <c r="E13" s="325"/>
      <c r="F13" s="325"/>
      <c r="G13" s="325"/>
      <c r="H13" s="325"/>
      <c r="I13" s="325"/>
      <c r="J13" s="325"/>
      <c r="K13" s="326"/>
    </row>
  </sheetData>
  <mergeCells count="13">
    <mergeCell ref="D8:K8"/>
    <mergeCell ref="D9:K9"/>
    <mergeCell ref="D10:K10"/>
    <mergeCell ref="D11:K11"/>
    <mergeCell ref="D12:K12"/>
    <mergeCell ref="D13:K13"/>
    <mergeCell ref="D1:K1"/>
    <mergeCell ref="D2:K2"/>
    <mergeCell ref="D3:K3"/>
    <mergeCell ref="D4:K4"/>
    <mergeCell ref="D5:K5"/>
    <mergeCell ref="D6:K6"/>
    <mergeCell ref="D7:K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40.88"/>
    <col customWidth="1" min="60" max="60" width="13.0"/>
    <col customWidth="1" min="61" max="61" width="55.25"/>
  </cols>
  <sheetData>
    <row r="1">
      <c r="A1" s="9" t="s">
        <v>553</v>
      </c>
      <c r="B1" s="9" t="s">
        <v>1</v>
      </c>
      <c r="C1" s="9" t="s">
        <v>2</v>
      </c>
      <c r="D1" s="10" t="s">
        <v>554</v>
      </c>
      <c r="E1" s="11" t="s">
        <v>555</v>
      </c>
      <c r="F1" s="11" t="s">
        <v>556</v>
      </c>
      <c r="G1" s="12" t="s">
        <v>557</v>
      </c>
      <c r="H1" s="13" t="s">
        <v>558</v>
      </c>
      <c r="I1" s="14" t="s">
        <v>559</v>
      </c>
      <c r="J1" s="9" t="s">
        <v>560</v>
      </c>
      <c r="K1" s="15" t="s">
        <v>561</v>
      </c>
      <c r="L1" s="15" t="s">
        <v>562</v>
      </c>
      <c r="M1" s="14" t="s">
        <v>563</v>
      </c>
      <c r="N1" s="16" t="s">
        <v>564</v>
      </c>
      <c r="O1" s="14" t="s">
        <v>559</v>
      </c>
      <c r="P1" s="9" t="s">
        <v>565</v>
      </c>
      <c r="Q1" s="15" t="s">
        <v>566</v>
      </c>
      <c r="R1" s="15" t="s">
        <v>567</v>
      </c>
      <c r="S1" s="14" t="s">
        <v>568</v>
      </c>
      <c r="T1" s="16" t="s">
        <v>569</v>
      </c>
      <c r="U1" s="14" t="s">
        <v>559</v>
      </c>
      <c r="V1" s="9" t="s">
        <v>570</v>
      </c>
      <c r="W1" s="15" t="s">
        <v>571</v>
      </c>
      <c r="X1" s="15" t="s">
        <v>572</v>
      </c>
      <c r="Y1" s="14" t="s">
        <v>573</v>
      </c>
      <c r="Z1" s="16" t="s">
        <v>574</v>
      </c>
      <c r="AA1" s="14" t="s">
        <v>559</v>
      </c>
      <c r="AB1" s="9" t="s">
        <v>575</v>
      </c>
      <c r="AC1" s="15" t="s">
        <v>576</v>
      </c>
      <c r="AD1" s="15" t="s">
        <v>577</v>
      </c>
      <c r="AE1" s="14" t="s">
        <v>578</v>
      </c>
      <c r="AF1" s="16" t="s">
        <v>579</v>
      </c>
      <c r="AG1" s="14" t="s">
        <v>559</v>
      </c>
      <c r="AH1" s="9" t="s">
        <v>580</v>
      </c>
      <c r="AI1" s="15" t="s">
        <v>581</v>
      </c>
      <c r="AJ1" s="15" t="s">
        <v>582</v>
      </c>
      <c r="AK1" s="14" t="s">
        <v>583</v>
      </c>
      <c r="AL1" s="16" t="s">
        <v>584</v>
      </c>
      <c r="AM1" s="14" t="s">
        <v>559</v>
      </c>
      <c r="AN1" s="9" t="s">
        <v>585</v>
      </c>
      <c r="AO1" s="15" t="s">
        <v>586</v>
      </c>
      <c r="AP1" s="15" t="s">
        <v>587</v>
      </c>
      <c r="AQ1" s="14" t="s">
        <v>588</v>
      </c>
      <c r="AR1" s="16" t="s">
        <v>589</v>
      </c>
      <c r="AS1" s="14" t="s">
        <v>559</v>
      </c>
      <c r="AT1" s="9" t="s">
        <v>590</v>
      </c>
      <c r="AU1" s="15" t="s">
        <v>591</v>
      </c>
      <c r="AV1" s="15" t="s">
        <v>592</v>
      </c>
      <c r="AW1" s="14" t="s">
        <v>593</v>
      </c>
      <c r="AX1" s="16" t="s">
        <v>594</v>
      </c>
      <c r="AY1" s="17" t="s">
        <v>559</v>
      </c>
      <c r="AZ1" s="18" t="s">
        <v>595</v>
      </c>
      <c r="BA1" s="19" t="s">
        <v>596</v>
      </c>
      <c r="BB1" s="19" t="s">
        <v>597</v>
      </c>
      <c r="BC1" s="19" t="s">
        <v>598</v>
      </c>
      <c r="BD1" s="20" t="s">
        <v>599</v>
      </c>
      <c r="BE1" s="21" t="s">
        <v>559</v>
      </c>
      <c r="BF1" s="22" t="s">
        <v>600</v>
      </c>
      <c r="BG1" s="22" t="s">
        <v>601</v>
      </c>
      <c r="BH1" s="22" t="s">
        <v>602</v>
      </c>
      <c r="BI1" s="23" t="s">
        <v>603</v>
      </c>
      <c r="BJ1" s="24" t="s">
        <v>604</v>
      </c>
      <c r="BK1" s="24" t="s">
        <v>605</v>
      </c>
      <c r="BL1" s="24" t="s">
        <v>606</v>
      </c>
      <c r="BM1" s="24" t="s">
        <v>607</v>
      </c>
      <c r="BN1" s="24" t="s">
        <v>608</v>
      </c>
      <c r="BO1" s="24" t="s">
        <v>609</v>
      </c>
      <c r="BP1" s="24" t="s">
        <v>610</v>
      </c>
      <c r="BQ1" s="24" t="s">
        <v>611</v>
      </c>
      <c r="BR1" s="24" t="s">
        <v>612</v>
      </c>
    </row>
    <row r="2">
      <c r="A2" s="25" t="s">
        <v>613</v>
      </c>
      <c r="B2" s="26" t="s">
        <v>21</v>
      </c>
      <c r="C2" s="27" t="s">
        <v>22</v>
      </c>
      <c r="D2" s="28">
        <v>23.0</v>
      </c>
      <c r="E2" s="29">
        <v>22.0</v>
      </c>
      <c r="F2" s="29">
        <f t="shared" ref="F2:F38" si="1">IF(ISBLANK(D2), "",D2+E2)</f>
        <v>45</v>
      </c>
      <c r="G2" s="29">
        <f t="shared" ref="G2:G38" si="2">IF(ISBLANK(D2),"",IF(OR(D2&lt;20,E2&lt;18,F2&lt;40),0,IF(F2&gt;=90,10,IF(F2&gt;=80,9,IF(F2&gt;=70,8,IF(F2&gt;=60,7,IF(F2&gt;=55,6,IF(F2&gt;=50,5,IF(F2&gt;=40,4,0)))))))))</f>
        <v>4</v>
      </c>
      <c r="H2" s="30" t="str">
        <f t="shared" ref="H2:H38" si="3">IF(ISBLANK(D2),"", IF(D2&lt;20,"NE",IF(OR(E2&lt;18,F2&lt;40),"F",IF(F2&gt;=90,"O",IF(F2&gt;=80,"A+",IF(F2&gt;=70,"A",IF(F2&gt;=60,"B+", IF(F2&gt;=55,"B", IF(F2&gt;=50,"C",IF(F2&gt;=40,"P","F"))))))))))</f>
        <v>P</v>
      </c>
      <c r="I2" s="31" t="s">
        <v>614</v>
      </c>
      <c r="J2" s="28">
        <v>29.0</v>
      </c>
      <c r="K2" s="29">
        <v>35.0</v>
      </c>
      <c r="L2" s="29">
        <f t="shared" ref="L2:L38" si="4">IF(ISBLANK(J2), "",J2+K2)</f>
        <v>64</v>
      </c>
      <c r="M2" s="29">
        <f t="shared" ref="M2:M38" si="5">IF(ISBLANK(J2),"",IF(OR(J2&lt;20,K2&lt;18,L2&lt;40),0,IF(L2&gt;=90,10,IF(L2&gt;=80,9,IF(L2&gt;=70,8,IF(L2&gt;=60,7,IF(L2&gt;=55,6,IF(L2&gt;=50,5,IF(L2&gt;=40,4,0)))))))))</f>
        <v>7</v>
      </c>
      <c r="N2" s="32" t="str">
        <f t="shared" ref="N2:N38" si="6">IF(ISBLANK(J2),"", IF(J2&lt;20,"NE",IF(OR(K2&lt;18,L2&lt;40),"F",IF(L2&gt;=90,"O",IF(L2&gt;=80,"A+",IF(L2&gt;=70,"A",IF(L2&gt;=60,"B+", IF(L2&gt;=55,"B", IF(L2&gt;=50,"C",IF(L2&gt;=40,"P","F"))))))))))</f>
        <v>B+</v>
      </c>
      <c r="O2" s="31" t="s">
        <v>614</v>
      </c>
      <c r="P2" s="28">
        <v>24.0</v>
      </c>
      <c r="Q2" s="29">
        <v>23.0</v>
      </c>
      <c r="R2" s="29">
        <f t="shared" ref="R2:R38" si="7">IF(ISBLANK(P2), "",P2+Q2)</f>
        <v>47</v>
      </c>
      <c r="S2" s="29">
        <f t="shared" ref="S2:S38" si="8">IF(ISBLANK(P2),"",IF(OR(P2&lt;20,Q2&lt;18,R2&lt;40),0,IF(R2&gt;=90,10,IF(R2&gt;=80,9,IF(R2&gt;=70,8,IF(R2&gt;=60,7,IF(R2&gt;=55,6,IF(R2&gt;=50,5,IF(R2&gt;=40,4,0)))))))))</f>
        <v>4</v>
      </c>
      <c r="T2" s="32" t="str">
        <f t="shared" ref="T2:T38" si="9">IF(ISBLANK(P2),"", IF(P2&lt;20,"NE",IF(OR(Q2&lt;18,R2&lt;40),"F",IF(R2&gt;=90,"O",IF(R2&gt;=80,"A+",IF(R2&gt;=70,"A",IF(R2&gt;=60,"B+", IF(R2&gt;=55,"B", IF(R2&gt;=50,"C",IF(R2&gt;=40,"P","F"))))))))))</f>
        <v>P</v>
      </c>
      <c r="U2" s="31" t="s">
        <v>614</v>
      </c>
      <c r="V2" s="28">
        <v>37.0</v>
      </c>
      <c r="W2" s="29">
        <v>18.0</v>
      </c>
      <c r="X2" s="29">
        <f t="shared" ref="X2:X38" si="10">IF(ISBLANK(V2), "",V2+W2)</f>
        <v>55</v>
      </c>
      <c r="Y2" s="29">
        <f t="shared" ref="Y2:Y38" si="11">IF(ISBLANK(V2),"",IF(OR(V2&lt;20,W2&lt;18,X2&lt;40),0,IF(X2&gt;=90,10,IF(X2&gt;=80,9,IF(X2&gt;=70,8,IF(X2&gt;=60,7,IF(X2&gt;=55,6,IF(X2&gt;=50,5,IF(X2&gt;=40,4,0)))))))))</f>
        <v>6</v>
      </c>
      <c r="Z2" s="32" t="str">
        <f t="shared" ref="Z2:Z38" si="12">IF(ISBLANK(V2),"", IF(V2&lt;20,"NE",IF(OR(W2&lt;18,X2&lt;40),"F",IF(X2&gt;=90,"O",IF(X2&gt;=80,"A+",IF(X2&gt;=70,"A",IF(X2&gt;=60,"B+", IF(X2&gt;=55,"B", IF(X2&gt;=50,"C",IF(X2&gt;=40,"P","F"))))))))))</f>
        <v>B</v>
      </c>
      <c r="AA2" s="31" t="s">
        <v>614</v>
      </c>
      <c r="AB2" s="28">
        <v>33.0</v>
      </c>
      <c r="AC2" s="29">
        <v>18.0</v>
      </c>
      <c r="AD2" s="29">
        <f t="shared" ref="AD2:AD38" si="13">IF(ISBLANK(AB2), "",AB2+AC2)</f>
        <v>51</v>
      </c>
      <c r="AE2" s="29">
        <f t="shared" ref="AE2:AE38" si="14">IF(ISBLANK(AB2),"",IF(OR(AB2&lt;20,AC2&lt;18,AD2&lt;40),0,IF(AD2&gt;=90,10,IF(AD2&gt;=80,9,IF(AD2&gt;=70,8,IF(AD2&gt;=60,7,IF(AD2&gt;=55,6,IF(AD2&gt;=50,5,IF(AD2&gt;=40,4,0)))))))))</f>
        <v>5</v>
      </c>
      <c r="AF2" s="32" t="str">
        <f t="shared" ref="AF2:AF38" si="15">IF(ISBLANK(AB2),"", IF(AB2&lt;20,"NE",IF(OR(AC2&lt;18,AD2&lt;40),"F",IF(AD2&gt;=90,"O",IF(AD2&gt;=80,"A+",IF(AD2&gt;=70,"A",IF(AD2&gt;=60,"B+", IF(AD2&gt;=55,"B", IF(AD2&gt;=50,"C",IF(AD2&gt;=40,"P","F"))))))))))</f>
        <v>C</v>
      </c>
      <c r="AG2" s="31" t="s">
        <v>614</v>
      </c>
      <c r="AH2" s="28">
        <v>30.0</v>
      </c>
      <c r="AI2" s="29">
        <v>22.0</v>
      </c>
      <c r="AJ2" s="29">
        <f t="shared" ref="AJ2:AJ38" si="16">IF(ISBLANK(AH2), "",AH2+AI2)</f>
        <v>52</v>
      </c>
      <c r="AK2" s="29">
        <f t="shared" ref="AK2:AK38" si="17">IF(ISBLANK(AH2),"",IF(OR(AH2&lt;20,AI2&lt;18,AJ2&lt;40),0,IF(AJ2&gt;=90,10,IF(AJ2&gt;=80,9,IF(AJ2&gt;=70,8,IF(AJ2&gt;=60,7,IF(AJ2&gt;=55,6,IF(AJ2&gt;=50,5,IF(AJ2&gt;=40,4,0)))))))))</f>
        <v>5</v>
      </c>
      <c r="AL2" s="32" t="str">
        <f t="shared" ref="AL2:AL38" si="18">IF(ISBLANK(AH2),"", IF(AH2&lt;20,"NE",IF(OR(AI2&lt;18,AJ2&lt;40),"F",IF(AJ2&gt;=90,"O",IF(AJ2&gt;=80,"A+",IF(AJ2&gt;=70,"A",IF(AJ2&gt;=60,"B+", IF(AJ2&gt;=55,"B", IF(AJ2&gt;=50,"C",IF(AJ2&gt;=40,"P","F"))))))))))</f>
        <v>C</v>
      </c>
      <c r="AM2" s="31" t="s">
        <v>614</v>
      </c>
      <c r="AN2" s="28">
        <v>36.0</v>
      </c>
      <c r="AO2" s="29">
        <v>21.0</v>
      </c>
      <c r="AP2" s="29">
        <f t="shared" ref="AP2:AP38" si="19">IF(ISBLANK(AN2), "",AN2+AO2)</f>
        <v>57</v>
      </c>
      <c r="AQ2" s="29">
        <f t="shared" ref="AQ2:AQ38" si="20">IF(ISBLANK(AN2),"",IF(OR(AN2&lt;20,AO2&lt;18,AP2&lt;40),0,IF(AP2&gt;=90,10,IF(AP2&gt;=80,9,IF(AP2&gt;=70,8,IF(AP2&gt;=60,7,IF(AP2&gt;=55,6,IF(AP2&gt;=50,5,IF(AP2&gt;=40,4,0)))))))))</f>
        <v>6</v>
      </c>
      <c r="AR2" s="32" t="str">
        <f t="shared" ref="AR2:AR38" si="21">IF(ISBLANK(AN2),"", IF(AN2&lt;20,"NE",IF(OR(AO2&lt;18,AP2&lt;40),"F",IF(AP2&gt;=90,"O",IF(AP2&gt;=80,"A+",IF(AP2&gt;=70,"A",IF(AP2&gt;=60,"B+", IF(AP2&gt;=55,"B", IF(AP2&gt;=50,"C",IF(AP2&gt;=40,"P","F"))))))))))</f>
        <v>B</v>
      </c>
      <c r="AS2" s="31" t="s">
        <v>614</v>
      </c>
      <c r="AT2" s="28">
        <v>25.0</v>
      </c>
      <c r="AU2" s="29">
        <v>29.0</v>
      </c>
      <c r="AV2" s="29">
        <f t="shared" ref="AV2:AV38" si="22">IF(ISBLANK(AT2), "",AT2+AU2)</f>
        <v>54</v>
      </c>
      <c r="AW2" s="29">
        <f t="shared" ref="AW2:AW38" si="23">IF(ISBLANK(AT2),"",IF(OR(AT2&lt;20,AU2&lt;18,AV2&lt;40),0,IF(AV2&gt;=90,10,IF(AV2&gt;=80,9,IF(AV2&gt;=70,8,IF(AV2&gt;=60,7,IF(AV2&gt;=55,6,IF(AV2&gt;=50,5,IF(AV2&gt;=40,4,0)))))))))</f>
        <v>5</v>
      </c>
      <c r="AX2" s="32" t="str">
        <f t="shared" ref="AX2:AX57" si="24">IF(ISBLANK(AT2),"", IF(AT2&lt;20,"NE",IF(OR(AU2&lt;18,AV2&lt;40),"F",IF(AV2&gt;=90,"O",IF(AV2&gt;=80,"A+",IF(AV2&gt;=70,"A",IF(AV2&gt;=60,"B+", IF(AV2&gt;=55,"B", IF(AV2&gt;=50,"C",IF(AV2&gt;=40,"P","F"))))))))))</f>
        <v>C</v>
      </c>
      <c r="AY2" s="31" t="s">
        <v>614</v>
      </c>
      <c r="AZ2" s="28">
        <v>31.0</v>
      </c>
      <c r="BA2" s="29">
        <v>25.0</v>
      </c>
      <c r="BB2" s="29">
        <f t="shared" ref="BB2:BB38" si="25">IF(ISBLANK(AZ2), "",AZ2+BA2)</f>
        <v>56</v>
      </c>
      <c r="BC2" s="29">
        <f t="shared" ref="BC2:BC38" si="26">IF(ISBLANK(AZ2),"",IF(OR(AZ2&lt;20,BA2&lt;18,BB2&lt;40),0,IF(BB2&gt;=90,10,IF(BB2&gt;=80,9,IF(BB2&gt;=70,8,IF(BB2&gt;=60,7,IF(BB2&gt;=55,6,IF(BB2&gt;=50,5,IF(BB2&gt;=40,4,0)))))))))</f>
        <v>6</v>
      </c>
      <c r="BD2" s="32" t="str">
        <f t="shared" ref="BD2:BD57" si="27">IF(ISBLANK(AZ2),"", IF(AZ2&lt;20,"NE",IF(OR(BA2&lt;18,BB2&lt;40),"F",IF(BB2&gt;=90,"O",IF(BB2&gt;=80,"A+",IF(BB2&gt;=70,"A",IF(BB2&gt;=60,"B+", IF(BB2&gt;=55,"B", IF(BB2&gt;=50,"C",IF(BB2&gt;=40,"P","F"))))))))))</f>
        <v>B</v>
      </c>
      <c r="BE2" s="33" t="s">
        <v>614</v>
      </c>
      <c r="BF2" s="34">
        <f t="shared" ref="BF2:BF57" si="28">SUM(3*G2,3*M2,3*S2,3*Y2,3*AE2,1*AK2,1*AQ2,2*AW2,1*BC2)/20</f>
        <v>5.25</v>
      </c>
      <c r="BG2" s="35">
        <f t="shared" ref="BG2:BG38" si="29">BF2*10</f>
        <v>52.5</v>
      </c>
      <c r="BH2" s="36" t="str">
        <f t="shared" ref="BH2:BH57" si="30">IF(IF(OR(H2="F",N2="F",T2="F",Z2="F",AF2="F",AL2="F",AR2="F",AX2="F",BD2="F",H2="NE",N2="NE",T2="NE",Z2="NE",AF2="NE",AL2="NE",AR2="NE",AX2="NE",BD2="NE"),"Fail","Pass")="Pass",IF(BG2&gt;=70,"FCD",IF(BG2&gt;=60,"FC",IF(BG2&gt;=40,"SC"))),"Fail")</f>
        <v>SC</v>
      </c>
      <c r="BI2" s="37"/>
      <c r="BJ2" s="31" t="s">
        <v>615</v>
      </c>
      <c r="BK2" s="31" t="s">
        <v>616</v>
      </c>
      <c r="BL2" s="31" t="s">
        <v>617</v>
      </c>
      <c r="BM2" s="38" t="s">
        <v>618</v>
      </c>
      <c r="BN2" s="39" t="s">
        <v>619</v>
      </c>
      <c r="BO2" s="31" t="s">
        <v>620</v>
      </c>
      <c r="BP2" s="31" t="s">
        <v>621</v>
      </c>
      <c r="BQ2" s="31" t="s">
        <v>622</v>
      </c>
      <c r="BR2" s="40" t="s">
        <v>623</v>
      </c>
    </row>
    <row r="3">
      <c r="A3" s="41" t="s">
        <v>624</v>
      </c>
      <c r="B3" s="42" t="s">
        <v>37</v>
      </c>
      <c r="C3" s="43" t="s">
        <v>38</v>
      </c>
      <c r="D3" s="41">
        <v>34.0</v>
      </c>
      <c r="E3" s="44">
        <v>18.0</v>
      </c>
      <c r="F3" s="44">
        <f t="shared" si="1"/>
        <v>52</v>
      </c>
      <c r="G3" s="44">
        <f t="shared" si="2"/>
        <v>5</v>
      </c>
      <c r="H3" s="32" t="str">
        <f t="shared" si="3"/>
        <v>C</v>
      </c>
      <c r="I3" s="31" t="s">
        <v>614</v>
      </c>
      <c r="J3" s="41">
        <v>44.0</v>
      </c>
      <c r="K3" s="44">
        <v>29.0</v>
      </c>
      <c r="L3" s="44">
        <f t="shared" si="4"/>
        <v>73</v>
      </c>
      <c r="M3" s="44">
        <f t="shared" si="5"/>
        <v>8</v>
      </c>
      <c r="N3" s="32" t="str">
        <f t="shared" si="6"/>
        <v>A</v>
      </c>
      <c r="O3" s="31" t="s">
        <v>614</v>
      </c>
      <c r="P3" s="41">
        <v>38.0</v>
      </c>
      <c r="Q3" s="44">
        <v>30.0</v>
      </c>
      <c r="R3" s="44">
        <f t="shared" si="7"/>
        <v>68</v>
      </c>
      <c r="S3" s="44">
        <f t="shared" si="8"/>
        <v>7</v>
      </c>
      <c r="T3" s="32" t="str">
        <f t="shared" si="9"/>
        <v>B+</v>
      </c>
      <c r="U3" s="31" t="s">
        <v>614</v>
      </c>
      <c r="V3" s="41">
        <v>45.0</v>
      </c>
      <c r="W3" s="44">
        <v>24.0</v>
      </c>
      <c r="X3" s="44">
        <f t="shared" si="10"/>
        <v>69</v>
      </c>
      <c r="Y3" s="44">
        <f t="shared" si="11"/>
        <v>7</v>
      </c>
      <c r="Z3" s="32" t="str">
        <f t="shared" si="12"/>
        <v>B+</v>
      </c>
      <c r="AA3" s="31" t="s">
        <v>614</v>
      </c>
      <c r="AB3" s="41">
        <v>45.0</v>
      </c>
      <c r="AC3" s="44">
        <v>24.0</v>
      </c>
      <c r="AD3" s="44">
        <f t="shared" si="13"/>
        <v>69</v>
      </c>
      <c r="AE3" s="44">
        <f t="shared" si="14"/>
        <v>7</v>
      </c>
      <c r="AF3" s="32" t="str">
        <f t="shared" si="15"/>
        <v>B+</v>
      </c>
      <c r="AG3" s="31" t="s">
        <v>614</v>
      </c>
      <c r="AH3" s="41">
        <v>38.0</v>
      </c>
      <c r="AI3" s="44">
        <v>42.0</v>
      </c>
      <c r="AJ3" s="44">
        <f t="shared" si="16"/>
        <v>80</v>
      </c>
      <c r="AK3" s="44">
        <f t="shared" si="17"/>
        <v>9</v>
      </c>
      <c r="AL3" s="32" t="str">
        <f t="shared" si="18"/>
        <v>A+</v>
      </c>
      <c r="AM3" s="31" t="s">
        <v>614</v>
      </c>
      <c r="AN3" s="41">
        <v>45.0</v>
      </c>
      <c r="AO3" s="44">
        <v>45.0</v>
      </c>
      <c r="AP3" s="44">
        <f t="shared" si="19"/>
        <v>90</v>
      </c>
      <c r="AQ3" s="44">
        <f t="shared" si="20"/>
        <v>10</v>
      </c>
      <c r="AR3" s="32" t="str">
        <f t="shared" si="21"/>
        <v>O</v>
      </c>
      <c r="AS3" s="31" t="s">
        <v>614</v>
      </c>
      <c r="AT3" s="41">
        <v>41.0</v>
      </c>
      <c r="AU3" s="44">
        <v>43.0</v>
      </c>
      <c r="AV3" s="44">
        <f t="shared" si="22"/>
        <v>84</v>
      </c>
      <c r="AW3" s="44">
        <f t="shared" si="23"/>
        <v>9</v>
      </c>
      <c r="AX3" s="32" t="str">
        <f t="shared" si="24"/>
        <v>A+</v>
      </c>
      <c r="AY3" s="31" t="s">
        <v>614</v>
      </c>
      <c r="AZ3" s="41">
        <v>38.0</v>
      </c>
      <c r="BA3" s="44">
        <v>34.0</v>
      </c>
      <c r="BB3" s="44">
        <f t="shared" si="25"/>
        <v>72</v>
      </c>
      <c r="BC3" s="44">
        <f t="shared" si="26"/>
        <v>8</v>
      </c>
      <c r="BD3" s="32" t="str">
        <f t="shared" si="27"/>
        <v>A</v>
      </c>
      <c r="BE3" s="33" t="s">
        <v>614</v>
      </c>
      <c r="BF3" s="45">
        <f t="shared" si="28"/>
        <v>7.35</v>
      </c>
      <c r="BG3" s="46">
        <f t="shared" si="29"/>
        <v>73.5</v>
      </c>
      <c r="BH3" s="47" t="str">
        <f t="shared" si="30"/>
        <v>FCD</v>
      </c>
      <c r="BI3" s="37"/>
      <c r="BJ3" s="31" t="s">
        <v>615</v>
      </c>
      <c r="BK3" s="31" t="s">
        <v>616</v>
      </c>
      <c r="BL3" s="31" t="s">
        <v>617</v>
      </c>
      <c r="BM3" s="38" t="s">
        <v>618</v>
      </c>
      <c r="BN3" s="39" t="s">
        <v>619</v>
      </c>
      <c r="BO3" s="31" t="s">
        <v>620</v>
      </c>
      <c r="BP3" s="31" t="s">
        <v>621</v>
      </c>
      <c r="BQ3" s="31" t="s">
        <v>622</v>
      </c>
      <c r="BR3" s="40" t="s">
        <v>623</v>
      </c>
    </row>
    <row r="4">
      <c r="A4" s="41" t="s">
        <v>625</v>
      </c>
      <c r="B4" s="42" t="s">
        <v>49</v>
      </c>
      <c r="C4" s="43" t="s">
        <v>50</v>
      </c>
      <c r="D4" s="41">
        <v>33.0</v>
      </c>
      <c r="E4" s="48">
        <v>22.0</v>
      </c>
      <c r="F4" s="48">
        <f t="shared" si="1"/>
        <v>55</v>
      </c>
      <c r="G4" s="44">
        <f t="shared" si="2"/>
        <v>6</v>
      </c>
      <c r="H4" s="32" t="str">
        <f t="shared" si="3"/>
        <v>B</v>
      </c>
      <c r="I4" s="31" t="s">
        <v>626</v>
      </c>
      <c r="J4" s="41">
        <v>42.0</v>
      </c>
      <c r="K4" s="44">
        <v>18.0</v>
      </c>
      <c r="L4" s="44">
        <f t="shared" si="4"/>
        <v>60</v>
      </c>
      <c r="M4" s="44">
        <f t="shared" si="5"/>
        <v>7</v>
      </c>
      <c r="N4" s="32" t="str">
        <f t="shared" si="6"/>
        <v>B+</v>
      </c>
      <c r="O4" s="31" t="s">
        <v>614</v>
      </c>
      <c r="P4" s="41">
        <v>38.0</v>
      </c>
      <c r="Q4" s="44">
        <v>30.0</v>
      </c>
      <c r="R4" s="44">
        <f t="shared" si="7"/>
        <v>68</v>
      </c>
      <c r="S4" s="44">
        <f t="shared" si="8"/>
        <v>7</v>
      </c>
      <c r="T4" s="32" t="str">
        <f t="shared" si="9"/>
        <v>B+</v>
      </c>
      <c r="U4" s="31" t="s">
        <v>614</v>
      </c>
      <c r="V4" s="41">
        <v>38.0</v>
      </c>
      <c r="W4" s="44">
        <v>18.0</v>
      </c>
      <c r="X4" s="44">
        <f t="shared" si="10"/>
        <v>56</v>
      </c>
      <c r="Y4" s="44">
        <f t="shared" si="11"/>
        <v>6</v>
      </c>
      <c r="Z4" s="32" t="str">
        <f t="shared" si="12"/>
        <v>B</v>
      </c>
      <c r="AA4" s="31" t="s">
        <v>614</v>
      </c>
      <c r="AB4" s="41">
        <v>40.0</v>
      </c>
      <c r="AC4" s="44">
        <v>18.0</v>
      </c>
      <c r="AD4" s="44">
        <f t="shared" si="13"/>
        <v>58</v>
      </c>
      <c r="AE4" s="44">
        <f t="shared" si="14"/>
        <v>6</v>
      </c>
      <c r="AF4" s="32" t="str">
        <f t="shared" si="15"/>
        <v>B</v>
      </c>
      <c r="AG4" s="31" t="s">
        <v>627</v>
      </c>
      <c r="AH4" s="41">
        <v>42.0</v>
      </c>
      <c r="AI4" s="44">
        <v>40.0</v>
      </c>
      <c r="AJ4" s="44">
        <f t="shared" si="16"/>
        <v>82</v>
      </c>
      <c r="AK4" s="44">
        <f t="shared" si="17"/>
        <v>9</v>
      </c>
      <c r="AL4" s="32" t="str">
        <f t="shared" si="18"/>
        <v>A+</v>
      </c>
      <c r="AM4" s="31" t="s">
        <v>614</v>
      </c>
      <c r="AN4" s="41">
        <v>49.0</v>
      </c>
      <c r="AO4" s="44">
        <v>42.0</v>
      </c>
      <c r="AP4" s="44">
        <f t="shared" si="19"/>
        <v>91</v>
      </c>
      <c r="AQ4" s="44">
        <f t="shared" si="20"/>
        <v>10</v>
      </c>
      <c r="AR4" s="32" t="str">
        <f t="shared" si="21"/>
        <v>O</v>
      </c>
      <c r="AS4" s="31" t="s">
        <v>614</v>
      </c>
      <c r="AT4" s="41">
        <v>41.0</v>
      </c>
      <c r="AU4" s="44">
        <v>36.0</v>
      </c>
      <c r="AV4" s="44">
        <f t="shared" si="22"/>
        <v>77</v>
      </c>
      <c r="AW4" s="44">
        <f t="shared" si="23"/>
        <v>8</v>
      </c>
      <c r="AX4" s="32" t="str">
        <f t="shared" si="24"/>
        <v>A</v>
      </c>
      <c r="AY4" s="31" t="s">
        <v>614</v>
      </c>
      <c r="AZ4" s="41">
        <v>36.0</v>
      </c>
      <c r="BA4" s="44">
        <v>30.0</v>
      </c>
      <c r="BB4" s="44">
        <f t="shared" si="25"/>
        <v>66</v>
      </c>
      <c r="BC4" s="44">
        <f t="shared" si="26"/>
        <v>7</v>
      </c>
      <c r="BD4" s="32" t="str">
        <f t="shared" si="27"/>
        <v>B+</v>
      </c>
      <c r="BE4" s="33" t="s">
        <v>614</v>
      </c>
      <c r="BF4" s="45">
        <f t="shared" si="28"/>
        <v>6.9</v>
      </c>
      <c r="BG4" s="46">
        <f t="shared" si="29"/>
        <v>69</v>
      </c>
      <c r="BH4" s="47" t="str">
        <f t="shared" si="30"/>
        <v>FC</v>
      </c>
      <c r="BI4" s="49" t="s">
        <v>628</v>
      </c>
      <c r="BJ4" s="31" t="s">
        <v>615</v>
      </c>
      <c r="BK4" s="31" t="s">
        <v>616</v>
      </c>
      <c r="BL4" s="31" t="s">
        <v>617</v>
      </c>
      <c r="BM4" s="38" t="s">
        <v>618</v>
      </c>
      <c r="BN4" s="39" t="s">
        <v>619</v>
      </c>
      <c r="BO4" s="31" t="s">
        <v>620</v>
      </c>
      <c r="BP4" s="31" t="s">
        <v>621</v>
      </c>
      <c r="BQ4" s="31" t="s">
        <v>622</v>
      </c>
      <c r="BR4" s="40" t="s">
        <v>623</v>
      </c>
    </row>
    <row r="5">
      <c r="A5" s="41" t="s">
        <v>629</v>
      </c>
      <c r="B5" s="42" t="s">
        <v>58</v>
      </c>
      <c r="C5" s="43" t="s">
        <v>59</v>
      </c>
      <c r="D5" s="41">
        <v>38.0</v>
      </c>
      <c r="E5" s="44">
        <v>19.0</v>
      </c>
      <c r="F5" s="44">
        <f t="shared" si="1"/>
        <v>57</v>
      </c>
      <c r="G5" s="44">
        <f t="shared" si="2"/>
        <v>6</v>
      </c>
      <c r="H5" s="32" t="str">
        <f t="shared" si="3"/>
        <v>B</v>
      </c>
      <c r="I5" s="31" t="s">
        <v>614</v>
      </c>
      <c r="J5" s="41">
        <v>38.0</v>
      </c>
      <c r="K5" s="44">
        <v>24.0</v>
      </c>
      <c r="L5" s="44">
        <f t="shared" si="4"/>
        <v>62</v>
      </c>
      <c r="M5" s="44">
        <f t="shared" si="5"/>
        <v>7</v>
      </c>
      <c r="N5" s="32" t="str">
        <f t="shared" si="6"/>
        <v>B+</v>
      </c>
      <c r="O5" s="31" t="s">
        <v>614</v>
      </c>
      <c r="P5" s="41">
        <v>39.0</v>
      </c>
      <c r="Q5" s="44">
        <v>27.0</v>
      </c>
      <c r="R5" s="44">
        <f t="shared" si="7"/>
        <v>66</v>
      </c>
      <c r="S5" s="44">
        <f t="shared" si="8"/>
        <v>7</v>
      </c>
      <c r="T5" s="32" t="str">
        <f t="shared" si="9"/>
        <v>B+</v>
      </c>
      <c r="U5" s="31" t="s">
        <v>614</v>
      </c>
      <c r="V5" s="41">
        <v>42.0</v>
      </c>
      <c r="W5" s="44">
        <v>23.0</v>
      </c>
      <c r="X5" s="44">
        <f t="shared" si="10"/>
        <v>65</v>
      </c>
      <c r="Y5" s="44">
        <f t="shared" si="11"/>
        <v>7</v>
      </c>
      <c r="Z5" s="32" t="str">
        <f t="shared" si="12"/>
        <v>B+</v>
      </c>
      <c r="AA5" s="31" t="s">
        <v>614</v>
      </c>
      <c r="AB5" s="41">
        <v>38.0</v>
      </c>
      <c r="AC5" s="44">
        <v>27.0</v>
      </c>
      <c r="AD5" s="44">
        <f t="shared" si="13"/>
        <v>65</v>
      </c>
      <c r="AE5" s="44">
        <f t="shared" si="14"/>
        <v>7</v>
      </c>
      <c r="AF5" s="32" t="str">
        <f t="shared" si="15"/>
        <v>B+</v>
      </c>
      <c r="AG5" s="31" t="s">
        <v>614</v>
      </c>
      <c r="AH5" s="41">
        <v>37.0</v>
      </c>
      <c r="AI5" s="44">
        <v>37.0</v>
      </c>
      <c r="AJ5" s="44">
        <f t="shared" si="16"/>
        <v>74</v>
      </c>
      <c r="AK5" s="44">
        <f t="shared" si="17"/>
        <v>8</v>
      </c>
      <c r="AL5" s="32" t="str">
        <f t="shared" si="18"/>
        <v>A</v>
      </c>
      <c r="AM5" s="31" t="s">
        <v>614</v>
      </c>
      <c r="AN5" s="41">
        <v>45.0</v>
      </c>
      <c r="AO5" s="44">
        <v>42.0</v>
      </c>
      <c r="AP5" s="44">
        <f t="shared" si="19"/>
        <v>87</v>
      </c>
      <c r="AQ5" s="44">
        <f t="shared" si="20"/>
        <v>9</v>
      </c>
      <c r="AR5" s="32" t="str">
        <f t="shared" si="21"/>
        <v>A+</v>
      </c>
      <c r="AS5" s="31" t="s">
        <v>614</v>
      </c>
      <c r="AT5" s="41">
        <v>35.0</v>
      </c>
      <c r="AU5" s="44">
        <v>28.0</v>
      </c>
      <c r="AV5" s="44">
        <f t="shared" si="22"/>
        <v>63</v>
      </c>
      <c r="AW5" s="44">
        <f t="shared" si="23"/>
        <v>7</v>
      </c>
      <c r="AX5" s="32" t="str">
        <f t="shared" si="24"/>
        <v>B+</v>
      </c>
      <c r="AY5" s="31" t="s">
        <v>614</v>
      </c>
      <c r="AZ5" s="41">
        <v>29.0</v>
      </c>
      <c r="BA5" s="44">
        <v>29.0</v>
      </c>
      <c r="BB5" s="44">
        <f t="shared" si="25"/>
        <v>58</v>
      </c>
      <c r="BC5" s="44">
        <f t="shared" si="26"/>
        <v>6</v>
      </c>
      <c r="BD5" s="32" t="str">
        <f t="shared" si="27"/>
        <v>B</v>
      </c>
      <c r="BE5" s="33" t="s">
        <v>614</v>
      </c>
      <c r="BF5" s="45">
        <f t="shared" si="28"/>
        <v>6.95</v>
      </c>
      <c r="BG5" s="46">
        <f t="shared" si="29"/>
        <v>69.5</v>
      </c>
      <c r="BH5" s="47" t="str">
        <f t="shared" si="30"/>
        <v>FC</v>
      </c>
      <c r="BI5" s="37"/>
      <c r="BJ5" s="31" t="s">
        <v>615</v>
      </c>
      <c r="BK5" s="31" t="s">
        <v>616</v>
      </c>
      <c r="BL5" s="31" t="s">
        <v>617</v>
      </c>
      <c r="BM5" s="38" t="s">
        <v>618</v>
      </c>
      <c r="BN5" s="39" t="s">
        <v>619</v>
      </c>
      <c r="BO5" s="31" t="s">
        <v>620</v>
      </c>
      <c r="BP5" s="31" t="s">
        <v>621</v>
      </c>
      <c r="BQ5" s="31" t="s">
        <v>622</v>
      </c>
      <c r="BR5" s="40" t="s">
        <v>623</v>
      </c>
    </row>
    <row r="6">
      <c r="A6" s="41" t="s">
        <v>630</v>
      </c>
      <c r="B6" s="42" t="s">
        <v>67</v>
      </c>
      <c r="C6" s="43" t="s">
        <v>68</v>
      </c>
      <c r="D6" s="41">
        <v>26.0</v>
      </c>
      <c r="E6" s="44">
        <v>19.0</v>
      </c>
      <c r="F6" s="44">
        <f t="shared" si="1"/>
        <v>45</v>
      </c>
      <c r="G6" s="44">
        <f t="shared" si="2"/>
        <v>4</v>
      </c>
      <c r="H6" s="32" t="str">
        <f t="shared" si="3"/>
        <v>P</v>
      </c>
      <c r="I6" s="31" t="s">
        <v>626</v>
      </c>
      <c r="J6" s="41">
        <v>41.0</v>
      </c>
      <c r="K6" s="44">
        <v>25.0</v>
      </c>
      <c r="L6" s="44">
        <f t="shared" si="4"/>
        <v>66</v>
      </c>
      <c r="M6" s="44">
        <f t="shared" si="5"/>
        <v>7</v>
      </c>
      <c r="N6" s="32" t="str">
        <f t="shared" si="6"/>
        <v>B+</v>
      </c>
      <c r="O6" s="31" t="s">
        <v>626</v>
      </c>
      <c r="P6" s="41">
        <v>36.0</v>
      </c>
      <c r="Q6" s="44">
        <v>24.0</v>
      </c>
      <c r="R6" s="44">
        <f t="shared" si="7"/>
        <v>60</v>
      </c>
      <c r="S6" s="44">
        <f t="shared" si="8"/>
        <v>7</v>
      </c>
      <c r="T6" s="32" t="str">
        <f t="shared" si="9"/>
        <v>B+</v>
      </c>
      <c r="U6" s="31" t="s">
        <v>627</v>
      </c>
      <c r="V6" s="41">
        <v>42.0</v>
      </c>
      <c r="W6" s="44">
        <v>24.0</v>
      </c>
      <c r="X6" s="44">
        <f t="shared" si="10"/>
        <v>66</v>
      </c>
      <c r="Y6" s="44">
        <f t="shared" si="11"/>
        <v>7</v>
      </c>
      <c r="Z6" s="32" t="str">
        <f t="shared" si="12"/>
        <v>B+</v>
      </c>
      <c r="AA6" s="31" t="s">
        <v>627</v>
      </c>
      <c r="AB6" s="41">
        <v>42.0</v>
      </c>
      <c r="AC6" s="44">
        <v>25.0</v>
      </c>
      <c r="AD6" s="44">
        <f t="shared" si="13"/>
        <v>67</v>
      </c>
      <c r="AE6" s="44">
        <f t="shared" si="14"/>
        <v>7</v>
      </c>
      <c r="AF6" s="32" t="str">
        <f t="shared" si="15"/>
        <v>B+</v>
      </c>
      <c r="AG6" s="31" t="s">
        <v>627</v>
      </c>
      <c r="AH6" s="41">
        <v>34.0</v>
      </c>
      <c r="AI6" s="44">
        <v>35.0</v>
      </c>
      <c r="AJ6" s="44">
        <f t="shared" si="16"/>
        <v>69</v>
      </c>
      <c r="AK6" s="44">
        <f t="shared" si="17"/>
        <v>7</v>
      </c>
      <c r="AL6" s="32" t="str">
        <f t="shared" si="18"/>
        <v>B+</v>
      </c>
      <c r="AM6" s="31" t="s">
        <v>614</v>
      </c>
      <c r="AN6" s="41">
        <v>41.0</v>
      </c>
      <c r="AO6" s="44">
        <v>38.0</v>
      </c>
      <c r="AP6" s="44">
        <f t="shared" si="19"/>
        <v>79</v>
      </c>
      <c r="AQ6" s="44">
        <f t="shared" si="20"/>
        <v>8</v>
      </c>
      <c r="AR6" s="32" t="str">
        <f t="shared" si="21"/>
        <v>A</v>
      </c>
      <c r="AS6" s="31" t="s">
        <v>614</v>
      </c>
      <c r="AT6" s="41">
        <v>40.0</v>
      </c>
      <c r="AU6" s="44">
        <v>32.0</v>
      </c>
      <c r="AV6" s="44">
        <f t="shared" si="22"/>
        <v>72</v>
      </c>
      <c r="AW6" s="44">
        <f t="shared" si="23"/>
        <v>8</v>
      </c>
      <c r="AX6" s="32" t="str">
        <f t="shared" si="24"/>
        <v>A</v>
      </c>
      <c r="AY6" s="31" t="s">
        <v>627</v>
      </c>
      <c r="AZ6" s="41">
        <v>38.0</v>
      </c>
      <c r="BA6" s="50">
        <v>30.0</v>
      </c>
      <c r="BB6" s="44">
        <f t="shared" si="25"/>
        <v>68</v>
      </c>
      <c r="BC6" s="44">
        <f t="shared" si="26"/>
        <v>7</v>
      </c>
      <c r="BD6" s="32" t="str">
        <f t="shared" si="27"/>
        <v>B+</v>
      </c>
      <c r="BE6" s="33" t="s">
        <v>626</v>
      </c>
      <c r="BF6" s="45">
        <f t="shared" si="28"/>
        <v>6.7</v>
      </c>
      <c r="BG6" s="46">
        <f t="shared" si="29"/>
        <v>67</v>
      </c>
      <c r="BH6" s="47" t="str">
        <f t="shared" si="30"/>
        <v>FC</v>
      </c>
      <c r="BI6" s="49" t="s">
        <v>631</v>
      </c>
      <c r="BJ6" s="31" t="s">
        <v>615</v>
      </c>
      <c r="BK6" s="31" t="s">
        <v>616</v>
      </c>
      <c r="BL6" s="31" t="s">
        <v>617</v>
      </c>
      <c r="BM6" s="38" t="s">
        <v>618</v>
      </c>
      <c r="BN6" s="39" t="s">
        <v>619</v>
      </c>
      <c r="BO6" s="31" t="s">
        <v>620</v>
      </c>
      <c r="BP6" s="31" t="s">
        <v>621</v>
      </c>
      <c r="BQ6" s="31" t="s">
        <v>622</v>
      </c>
      <c r="BR6" s="40" t="s">
        <v>623</v>
      </c>
    </row>
    <row r="7">
      <c r="A7" s="41" t="s">
        <v>632</v>
      </c>
      <c r="B7" s="42" t="s">
        <v>78</v>
      </c>
      <c r="C7" s="43" t="s">
        <v>79</v>
      </c>
      <c r="D7" s="41">
        <v>23.0</v>
      </c>
      <c r="E7" s="44">
        <v>18.0</v>
      </c>
      <c r="F7" s="44">
        <f t="shared" si="1"/>
        <v>41</v>
      </c>
      <c r="G7" s="44">
        <f t="shared" si="2"/>
        <v>4</v>
      </c>
      <c r="H7" s="32" t="str">
        <f t="shared" si="3"/>
        <v>P</v>
      </c>
      <c r="I7" s="31" t="s">
        <v>614</v>
      </c>
      <c r="J7" s="41">
        <v>29.0</v>
      </c>
      <c r="K7" s="44">
        <v>22.0</v>
      </c>
      <c r="L7" s="44">
        <f t="shared" si="4"/>
        <v>51</v>
      </c>
      <c r="M7" s="44">
        <f t="shared" si="5"/>
        <v>5</v>
      </c>
      <c r="N7" s="51" t="str">
        <f t="shared" si="6"/>
        <v>C</v>
      </c>
      <c r="O7" s="31" t="s">
        <v>614</v>
      </c>
      <c r="P7" s="52">
        <v>25.0</v>
      </c>
      <c r="Q7" s="44">
        <v>22.0</v>
      </c>
      <c r="R7" s="44">
        <f t="shared" si="7"/>
        <v>47</v>
      </c>
      <c r="S7" s="44">
        <f t="shared" si="8"/>
        <v>4</v>
      </c>
      <c r="T7" s="51" t="str">
        <f t="shared" si="9"/>
        <v>P</v>
      </c>
      <c r="U7" s="31" t="s">
        <v>633</v>
      </c>
      <c r="V7" s="52">
        <v>30.0</v>
      </c>
      <c r="W7" s="44">
        <v>22.0</v>
      </c>
      <c r="X7" s="44">
        <f t="shared" si="10"/>
        <v>52</v>
      </c>
      <c r="Y7" s="44">
        <f t="shared" si="11"/>
        <v>5</v>
      </c>
      <c r="Z7" s="32" t="str">
        <f t="shared" si="12"/>
        <v>C</v>
      </c>
      <c r="AA7" s="31" t="s">
        <v>627</v>
      </c>
      <c r="AB7" s="41">
        <v>32.0</v>
      </c>
      <c r="AC7" s="44">
        <v>22.0</v>
      </c>
      <c r="AD7" s="44">
        <f t="shared" si="13"/>
        <v>54</v>
      </c>
      <c r="AE7" s="44">
        <f t="shared" si="14"/>
        <v>5</v>
      </c>
      <c r="AF7" s="32" t="str">
        <f t="shared" si="15"/>
        <v>C</v>
      </c>
      <c r="AG7" s="31" t="s">
        <v>627</v>
      </c>
      <c r="AH7" s="41">
        <v>31.0</v>
      </c>
      <c r="AI7" s="44">
        <v>35.0</v>
      </c>
      <c r="AJ7" s="44">
        <f t="shared" si="16"/>
        <v>66</v>
      </c>
      <c r="AK7" s="44">
        <f t="shared" si="17"/>
        <v>7</v>
      </c>
      <c r="AL7" s="32" t="str">
        <f t="shared" si="18"/>
        <v>B+</v>
      </c>
      <c r="AM7" s="31" t="s">
        <v>614</v>
      </c>
      <c r="AN7" s="41">
        <v>35.0</v>
      </c>
      <c r="AO7" s="44">
        <v>24.0</v>
      </c>
      <c r="AP7" s="44">
        <f t="shared" si="19"/>
        <v>59</v>
      </c>
      <c r="AQ7" s="44">
        <f t="shared" si="20"/>
        <v>6</v>
      </c>
      <c r="AR7" s="32" t="str">
        <f t="shared" si="21"/>
        <v>B</v>
      </c>
      <c r="AS7" s="31" t="s">
        <v>614</v>
      </c>
      <c r="AT7" s="41">
        <v>29.0</v>
      </c>
      <c r="AU7" s="44">
        <v>29.0</v>
      </c>
      <c r="AV7" s="44">
        <f t="shared" si="22"/>
        <v>58</v>
      </c>
      <c r="AW7" s="44">
        <f t="shared" si="23"/>
        <v>6</v>
      </c>
      <c r="AX7" s="32" t="str">
        <f t="shared" si="24"/>
        <v>B</v>
      </c>
      <c r="AY7" s="31" t="s">
        <v>614</v>
      </c>
      <c r="AZ7" s="41">
        <v>34.0</v>
      </c>
      <c r="BA7" s="44">
        <v>29.0</v>
      </c>
      <c r="BB7" s="44">
        <f t="shared" si="25"/>
        <v>63</v>
      </c>
      <c r="BC7" s="44">
        <f t="shared" si="26"/>
        <v>7</v>
      </c>
      <c r="BD7" s="32" t="str">
        <f t="shared" si="27"/>
        <v>B+</v>
      </c>
      <c r="BE7" s="33" t="s">
        <v>614</v>
      </c>
      <c r="BF7" s="45">
        <f t="shared" si="28"/>
        <v>5.05</v>
      </c>
      <c r="BG7" s="46">
        <f t="shared" si="29"/>
        <v>50.5</v>
      </c>
      <c r="BH7" s="47" t="str">
        <f t="shared" si="30"/>
        <v>SC</v>
      </c>
      <c r="BI7" s="49" t="s">
        <v>634</v>
      </c>
      <c r="BJ7" s="31" t="s">
        <v>615</v>
      </c>
      <c r="BK7" s="31" t="s">
        <v>616</v>
      </c>
      <c r="BL7" s="31" t="s">
        <v>617</v>
      </c>
      <c r="BM7" s="38" t="s">
        <v>618</v>
      </c>
      <c r="BN7" s="39" t="s">
        <v>619</v>
      </c>
      <c r="BO7" s="31" t="s">
        <v>620</v>
      </c>
      <c r="BP7" s="31" t="s">
        <v>621</v>
      </c>
      <c r="BQ7" s="31" t="s">
        <v>622</v>
      </c>
      <c r="BR7" s="40" t="s">
        <v>623</v>
      </c>
    </row>
    <row r="8">
      <c r="A8" s="41" t="s">
        <v>635</v>
      </c>
      <c r="B8" s="42" t="s">
        <v>88</v>
      </c>
      <c r="C8" s="43" t="s">
        <v>89</v>
      </c>
      <c r="D8" s="41">
        <v>36.0</v>
      </c>
      <c r="E8" s="44">
        <v>27.0</v>
      </c>
      <c r="F8" s="44">
        <f t="shared" si="1"/>
        <v>63</v>
      </c>
      <c r="G8" s="44">
        <f t="shared" si="2"/>
        <v>7</v>
      </c>
      <c r="H8" s="32" t="str">
        <f t="shared" si="3"/>
        <v>B+</v>
      </c>
      <c r="I8" s="31" t="s">
        <v>614</v>
      </c>
      <c r="J8" s="41">
        <v>40.0</v>
      </c>
      <c r="K8" s="44">
        <v>31.0</v>
      </c>
      <c r="L8" s="44">
        <f t="shared" si="4"/>
        <v>71</v>
      </c>
      <c r="M8" s="44">
        <f t="shared" si="5"/>
        <v>8</v>
      </c>
      <c r="N8" s="32" t="str">
        <f t="shared" si="6"/>
        <v>A</v>
      </c>
      <c r="O8" s="31" t="s">
        <v>614</v>
      </c>
      <c r="P8" s="41">
        <v>42.0</v>
      </c>
      <c r="Q8" s="44">
        <v>30.0</v>
      </c>
      <c r="R8" s="44">
        <f t="shared" si="7"/>
        <v>72</v>
      </c>
      <c r="S8" s="44">
        <f t="shared" si="8"/>
        <v>8</v>
      </c>
      <c r="T8" s="32" t="str">
        <f t="shared" si="9"/>
        <v>A</v>
      </c>
      <c r="U8" s="31" t="s">
        <v>614</v>
      </c>
      <c r="V8" s="41">
        <v>46.0</v>
      </c>
      <c r="W8" s="44">
        <v>26.0</v>
      </c>
      <c r="X8" s="44">
        <f t="shared" si="10"/>
        <v>72</v>
      </c>
      <c r="Y8" s="44">
        <f t="shared" si="11"/>
        <v>8</v>
      </c>
      <c r="Z8" s="32" t="str">
        <f t="shared" si="12"/>
        <v>A</v>
      </c>
      <c r="AA8" s="31" t="s">
        <v>614</v>
      </c>
      <c r="AB8" s="41">
        <v>43.0</v>
      </c>
      <c r="AC8" s="44">
        <v>28.0</v>
      </c>
      <c r="AD8" s="44">
        <f t="shared" si="13"/>
        <v>71</v>
      </c>
      <c r="AE8" s="44">
        <f t="shared" si="14"/>
        <v>8</v>
      </c>
      <c r="AF8" s="32" t="str">
        <f t="shared" si="15"/>
        <v>A</v>
      </c>
      <c r="AG8" s="31" t="s">
        <v>614</v>
      </c>
      <c r="AH8" s="41">
        <v>39.0</v>
      </c>
      <c r="AI8" s="44">
        <v>36.0</v>
      </c>
      <c r="AJ8" s="44">
        <f t="shared" si="16"/>
        <v>75</v>
      </c>
      <c r="AK8" s="44">
        <f t="shared" si="17"/>
        <v>8</v>
      </c>
      <c r="AL8" s="32" t="str">
        <f t="shared" si="18"/>
        <v>A</v>
      </c>
      <c r="AM8" s="31" t="s">
        <v>614</v>
      </c>
      <c r="AN8" s="41">
        <v>43.0</v>
      </c>
      <c r="AO8" s="44">
        <v>37.0</v>
      </c>
      <c r="AP8" s="44">
        <f t="shared" si="19"/>
        <v>80</v>
      </c>
      <c r="AQ8" s="44">
        <f t="shared" si="20"/>
        <v>9</v>
      </c>
      <c r="AR8" s="32" t="str">
        <f t="shared" si="21"/>
        <v>A+</v>
      </c>
      <c r="AS8" s="31" t="s">
        <v>614</v>
      </c>
      <c r="AT8" s="41">
        <v>42.0</v>
      </c>
      <c r="AU8" s="44">
        <v>37.0</v>
      </c>
      <c r="AV8" s="44">
        <f t="shared" si="22"/>
        <v>79</v>
      </c>
      <c r="AW8" s="44">
        <f t="shared" si="23"/>
        <v>8</v>
      </c>
      <c r="AX8" s="32" t="str">
        <f t="shared" si="24"/>
        <v>A</v>
      </c>
      <c r="AY8" s="31" t="s">
        <v>614</v>
      </c>
      <c r="AZ8" s="41">
        <v>37.0</v>
      </c>
      <c r="BA8" s="44">
        <v>26.0</v>
      </c>
      <c r="BB8" s="44">
        <f t="shared" si="25"/>
        <v>63</v>
      </c>
      <c r="BC8" s="44">
        <f t="shared" si="26"/>
        <v>7</v>
      </c>
      <c r="BD8" s="32" t="str">
        <f t="shared" si="27"/>
        <v>B+</v>
      </c>
      <c r="BE8" s="33" t="s">
        <v>614</v>
      </c>
      <c r="BF8" s="45">
        <f t="shared" si="28"/>
        <v>7.85</v>
      </c>
      <c r="BG8" s="46">
        <f t="shared" si="29"/>
        <v>78.5</v>
      </c>
      <c r="BH8" s="47" t="str">
        <f t="shared" si="30"/>
        <v>FCD</v>
      </c>
      <c r="BI8" s="37"/>
      <c r="BJ8" s="31" t="s">
        <v>615</v>
      </c>
      <c r="BK8" s="31" t="s">
        <v>616</v>
      </c>
      <c r="BL8" s="31" t="s">
        <v>617</v>
      </c>
      <c r="BM8" s="38" t="s">
        <v>618</v>
      </c>
      <c r="BN8" s="39" t="s">
        <v>619</v>
      </c>
      <c r="BO8" s="31" t="s">
        <v>620</v>
      </c>
      <c r="BP8" s="31" t="s">
        <v>621</v>
      </c>
      <c r="BQ8" s="31" t="s">
        <v>622</v>
      </c>
      <c r="BR8" s="40" t="s">
        <v>623</v>
      </c>
    </row>
    <row r="9">
      <c r="A9" s="41" t="s">
        <v>636</v>
      </c>
      <c r="B9" s="42" t="s">
        <v>99</v>
      </c>
      <c r="C9" s="43" t="s">
        <v>100</v>
      </c>
      <c r="D9" s="41">
        <v>40.0</v>
      </c>
      <c r="E9" s="44">
        <v>38.0</v>
      </c>
      <c r="F9" s="44">
        <f t="shared" si="1"/>
        <v>78</v>
      </c>
      <c r="G9" s="44">
        <f t="shared" si="2"/>
        <v>8</v>
      </c>
      <c r="H9" s="32" t="str">
        <f t="shared" si="3"/>
        <v>A</v>
      </c>
      <c r="I9" s="31" t="s">
        <v>614</v>
      </c>
      <c r="J9" s="41">
        <v>48.0</v>
      </c>
      <c r="K9" s="44">
        <v>44.0</v>
      </c>
      <c r="L9" s="44">
        <f t="shared" si="4"/>
        <v>92</v>
      </c>
      <c r="M9" s="44">
        <f t="shared" si="5"/>
        <v>10</v>
      </c>
      <c r="N9" s="32" t="str">
        <f t="shared" si="6"/>
        <v>O</v>
      </c>
      <c r="O9" s="31" t="s">
        <v>614</v>
      </c>
      <c r="P9" s="41">
        <v>47.0</v>
      </c>
      <c r="Q9" s="44">
        <v>32.0</v>
      </c>
      <c r="R9" s="44">
        <f t="shared" si="7"/>
        <v>79</v>
      </c>
      <c r="S9" s="44">
        <f t="shared" si="8"/>
        <v>8</v>
      </c>
      <c r="T9" s="32" t="str">
        <f t="shared" si="9"/>
        <v>A</v>
      </c>
      <c r="U9" s="31" t="s">
        <v>614</v>
      </c>
      <c r="V9" s="41">
        <v>46.0</v>
      </c>
      <c r="W9" s="44">
        <v>20.0</v>
      </c>
      <c r="X9" s="44">
        <f t="shared" si="10"/>
        <v>66</v>
      </c>
      <c r="Y9" s="44">
        <f t="shared" si="11"/>
        <v>7</v>
      </c>
      <c r="Z9" s="32" t="str">
        <f t="shared" si="12"/>
        <v>B+</v>
      </c>
      <c r="AA9" s="31" t="s">
        <v>614</v>
      </c>
      <c r="AB9" s="41">
        <v>48.0</v>
      </c>
      <c r="AC9" s="44">
        <v>31.0</v>
      </c>
      <c r="AD9" s="44">
        <f t="shared" si="13"/>
        <v>79</v>
      </c>
      <c r="AE9" s="44">
        <f t="shared" si="14"/>
        <v>8</v>
      </c>
      <c r="AF9" s="32" t="str">
        <f t="shared" si="15"/>
        <v>A</v>
      </c>
      <c r="AG9" s="31" t="s">
        <v>614</v>
      </c>
      <c r="AH9" s="41">
        <v>45.0</v>
      </c>
      <c r="AI9" s="44">
        <v>47.0</v>
      </c>
      <c r="AJ9" s="44">
        <f t="shared" si="16"/>
        <v>92</v>
      </c>
      <c r="AK9" s="44">
        <f t="shared" si="17"/>
        <v>10</v>
      </c>
      <c r="AL9" s="32" t="str">
        <f t="shared" si="18"/>
        <v>O</v>
      </c>
      <c r="AM9" s="31" t="s">
        <v>614</v>
      </c>
      <c r="AN9" s="41">
        <v>49.0</v>
      </c>
      <c r="AO9" s="44">
        <v>47.0</v>
      </c>
      <c r="AP9" s="44">
        <f t="shared" si="19"/>
        <v>96</v>
      </c>
      <c r="AQ9" s="44">
        <f t="shared" si="20"/>
        <v>10</v>
      </c>
      <c r="AR9" s="32" t="str">
        <f t="shared" si="21"/>
        <v>O</v>
      </c>
      <c r="AS9" s="31" t="s">
        <v>614</v>
      </c>
      <c r="AT9" s="41">
        <v>46.0</v>
      </c>
      <c r="AU9" s="44">
        <v>42.0</v>
      </c>
      <c r="AV9" s="44">
        <f t="shared" si="22"/>
        <v>88</v>
      </c>
      <c r="AW9" s="44">
        <f t="shared" si="23"/>
        <v>9</v>
      </c>
      <c r="AX9" s="32" t="str">
        <f t="shared" si="24"/>
        <v>A+</v>
      </c>
      <c r="AY9" s="31" t="s">
        <v>614</v>
      </c>
      <c r="AZ9" s="41">
        <v>43.0</v>
      </c>
      <c r="BA9" s="44">
        <v>34.0</v>
      </c>
      <c r="BB9" s="44">
        <f t="shared" si="25"/>
        <v>77</v>
      </c>
      <c r="BC9" s="44">
        <f t="shared" si="26"/>
        <v>8</v>
      </c>
      <c r="BD9" s="32" t="str">
        <f t="shared" si="27"/>
        <v>A</v>
      </c>
      <c r="BE9" s="33" t="s">
        <v>614</v>
      </c>
      <c r="BF9" s="45">
        <f t="shared" si="28"/>
        <v>8.45</v>
      </c>
      <c r="BG9" s="46">
        <f t="shared" si="29"/>
        <v>84.5</v>
      </c>
      <c r="BH9" s="47" t="str">
        <f t="shared" si="30"/>
        <v>FCD</v>
      </c>
      <c r="BI9" s="37"/>
      <c r="BJ9" s="31" t="s">
        <v>615</v>
      </c>
      <c r="BK9" s="31" t="s">
        <v>616</v>
      </c>
      <c r="BL9" s="31" t="s">
        <v>617</v>
      </c>
      <c r="BM9" s="38" t="s">
        <v>618</v>
      </c>
      <c r="BN9" s="39" t="s">
        <v>619</v>
      </c>
      <c r="BO9" s="31" t="s">
        <v>620</v>
      </c>
      <c r="BP9" s="31" t="s">
        <v>621</v>
      </c>
      <c r="BQ9" s="31" t="s">
        <v>622</v>
      </c>
      <c r="BR9" s="40" t="s">
        <v>623</v>
      </c>
    </row>
    <row r="10">
      <c r="A10" s="41" t="s">
        <v>637</v>
      </c>
      <c r="B10" s="42" t="s">
        <v>109</v>
      </c>
      <c r="C10" s="43" t="s">
        <v>110</v>
      </c>
      <c r="D10" s="41">
        <v>40.0</v>
      </c>
      <c r="E10" s="44">
        <v>41.0</v>
      </c>
      <c r="F10" s="44">
        <f t="shared" si="1"/>
        <v>81</v>
      </c>
      <c r="G10" s="44">
        <f t="shared" si="2"/>
        <v>9</v>
      </c>
      <c r="H10" s="32" t="str">
        <f t="shared" si="3"/>
        <v>A+</v>
      </c>
      <c r="I10" s="31" t="s">
        <v>614</v>
      </c>
      <c r="J10" s="41">
        <v>45.0</v>
      </c>
      <c r="K10" s="44">
        <v>35.0</v>
      </c>
      <c r="L10" s="44">
        <f t="shared" si="4"/>
        <v>80</v>
      </c>
      <c r="M10" s="44">
        <f t="shared" si="5"/>
        <v>9</v>
      </c>
      <c r="N10" s="32" t="str">
        <f t="shared" si="6"/>
        <v>A+</v>
      </c>
      <c r="O10" s="31" t="s">
        <v>614</v>
      </c>
      <c r="P10" s="41">
        <v>44.0</v>
      </c>
      <c r="Q10" s="44">
        <v>25.0</v>
      </c>
      <c r="R10" s="44">
        <f t="shared" si="7"/>
        <v>69</v>
      </c>
      <c r="S10" s="44">
        <f t="shared" si="8"/>
        <v>7</v>
      </c>
      <c r="T10" s="32" t="str">
        <f t="shared" si="9"/>
        <v>B+</v>
      </c>
      <c r="U10" s="31" t="s">
        <v>614</v>
      </c>
      <c r="V10" s="41">
        <v>46.0</v>
      </c>
      <c r="W10" s="44">
        <v>29.0</v>
      </c>
      <c r="X10" s="44">
        <f t="shared" si="10"/>
        <v>75</v>
      </c>
      <c r="Y10" s="44">
        <f t="shared" si="11"/>
        <v>8</v>
      </c>
      <c r="Z10" s="32" t="str">
        <f t="shared" si="12"/>
        <v>A</v>
      </c>
      <c r="AA10" s="31" t="s">
        <v>614</v>
      </c>
      <c r="AB10" s="41">
        <v>43.0</v>
      </c>
      <c r="AC10" s="44">
        <v>32.0</v>
      </c>
      <c r="AD10" s="44">
        <f t="shared" si="13"/>
        <v>75</v>
      </c>
      <c r="AE10" s="44">
        <f t="shared" si="14"/>
        <v>8</v>
      </c>
      <c r="AF10" s="32" t="str">
        <f t="shared" si="15"/>
        <v>A</v>
      </c>
      <c r="AG10" s="31" t="s">
        <v>614</v>
      </c>
      <c r="AH10" s="41">
        <v>41.0</v>
      </c>
      <c r="AI10" s="44">
        <v>29.0</v>
      </c>
      <c r="AJ10" s="44">
        <f t="shared" si="16"/>
        <v>70</v>
      </c>
      <c r="AK10" s="44">
        <f t="shared" si="17"/>
        <v>8</v>
      </c>
      <c r="AL10" s="32" t="str">
        <f t="shared" si="18"/>
        <v>A</v>
      </c>
      <c r="AM10" s="31" t="s">
        <v>614</v>
      </c>
      <c r="AN10" s="41">
        <v>47.0</v>
      </c>
      <c r="AO10" s="44">
        <v>49.0</v>
      </c>
      <c r="AP10" s="44">
        <f t="shared" si="19"/>
        <v>96</v>
      </c>
      <c r="AQ10" s="44">
        <f t="shared" si="20"/>
        <v>10</v>
      </c>
      <c r="AR10" s="32" t="str">
        <f t="shared" si="21"/>
        <v>O</v>
      </c>
      <c r="AS10" s="31" t="s">
        <v>614</v>
      </c>
      <c r="AT10" s="41">
        <v>42.0</v>
      </c>
      <c r="AU10" s="44">
        <v>42.0</v>
      </c>
      <c r="AV10" s="44">
        <f t="shared" si="22"/>
        <v>84</v>
      </c>
      <c r="AW10" s="44">
        <f t="shared" si="23"/>
        <v>9</v>
      </c>
      <c r="AX10" s="32" t="str">
        <f t="shared" si="24"/>
        <v>A+</v>
      </c>
      <c r="AY10" s="31" t="s">
        <v>614</v>
      </c>
      <c r="AZ10" s="41">
        <v>42.0</v>
      </c>
      <c r="BA10" s="44">
        <v>26.0</v>
      </c>
      <c r="BB10" s="44">
        <f t="shared" si="25"/>
        <v>68</v>
      </c>
      <c r="BC10" s="44">
        <f t="shared" si="26"/>
        <v>7</v>
      </c>
      <c r="BD10" s="32" t="str">
        <f t="shared" si="27"/>
        <v>B+</v>
      </c>
      <c r="BE10" s="33" t="s">
        <v>614</v>
      </c>
      <c r="BF10" s="45">
        <f t="shared" si="28"/>
        <v>8.3</v>
      </c>
      <c r="BG10" s="46">
        <f t="shared" si="29"/>
        <v>83</v>
      </c>
      <c r="BH10" s="47" t="str">
        <f t="shared" si="30"/>
        <v>FCD</v>
      </c>
      <c r="BI10" s="37"/>
      <c r="BJ10" s="31" t="s">
        <v>615</v>
      </c>
      <c r="BK10" s="31" t="s">
        <v>616</v>
      </c>
      <c r="BL10" s="31" t="s">
        <v>617</v>
      </c>
      <c r="BM10" s="38" t="s">
        <v>618</v>
      </c>
      <c r="BN10" s="39" t="s">
        <v>619</v>
      </c>
      <c r="BO10" s="31" t="s">
        <v>620</v>
      </c>
      <c r="BP10" s="31" t="s">
        <v>621</v>
      </c>
      <c r="BQ10" s="31" t="s">
        <v>622</v>
      </c>
      <c r="BR10" s="40" t="s">
        <v>623</v>
      </c>
    </row>
    <row r="11">
      <c r="A11" s="41" t="s">
        <v>638</v>
      </c>
      <c r="B11" s="42" t="s">
        <v>116</v>
      </c>
      <c r="C11" s="43" t="s">
        <v>117</v>
      </c>
      <c r="D11" s="41">
        <v>13.0</v>
      </c>
      <c r="E11" s="53"/>
      <c r="F11" s="44">
        <f t="shared" si="1"/>
        <v>13</v>
      </c>
      <c r="G11" s="44">
        <f t="shared" si="2"/>
        <v>0</v>
      </c>
      <c r="H11" s="54" t="str">
        <f t="shared" si="3"/>
        <v>NE</v>
      </c>
      <c r="I11" s="31"/>
      <c r="J11" s="41">
        <v>23.0</v>
      </c>
      <c r="K11" s="44">
        <v>19.0</v>
      </c>
      <c r="L11" s="44">
        <f t="shared" si="4"/>
        <v>42</v>
      </c>
      <c r="M11" s="44">
        <f t="shared" si="5"/>
        <v>4</v>
      </c>
      <c r="N11" s="32" t="str">
        <f t="shared" si="6"/>
        <v>P</v>
      </c>
      <c r="O11" s="31" t="s">
        <v>626</v>
      </c>
      <c r="P11" s="41">
        <v>26.0</v>
      </c>
      <c r="Q11" s="44">
        <v>24.0</v>
      </c>
      <c r="R11" s="44">
        <f t="shared" si="7"/>
        <v>50</v>
      </c>
      <c r="S11" s="44">
        <f t="shared" si="8"/>
        <v>5</v>
      </c>
      <c r="T11" s="32" t="str">
        <f t="shared" si="9"/>
        <v>C</v>
      </c>
      <c r="U11" s="31" t="s">
        <v>627</v>
      </c>
      <c r="V11" s="41">
        <v>34.0</v>
      </c>
      <c r="W11" s="44">
        <v>27.0</v>
      </c>
      <c r="X11" s="44">
        <f t="shared" si="10"/>
        <v>61</v>
      </c>
      <c r="Y11" s="44">
        <f t="shared" si="11"/>
        <v>7</v>
      </c>
      <c r="Z11" s="32" t="str">
        <f t="shared" si="12"/>
        <v>B+</v>
      </c>
      <c r="AA11" s="31" t="s">
        <v>627</v>
      </c>
      <c r="AB11" s="41">
        <v>32.0</v>
      </c>
      <c r="AC11" s="44">
        <v>19.0</v>
      </c>
      <c r="AD11" s="44">
        <f t="shared" si="13"/>
        <v>51</v>
      </c>
      <c r="AE11" s="44">
        <f t="shared" si="14"/>
        <v>5</v>
      </c>
      <c r="AF11" s="32" t="str">
        <f t="shared" si="15"/>
        <v>C</v>
      </c>
      <c r="AG11" s="31" t="s">
        <v>614</v>
      </c>
      <c r="AH11" s="41">
        <v>30.0</v>
      </c>
      <c r="AI11" s="44">
        <v>38.0</v>
      </c>
      <c r="AJ11" s="44">
        <f t="shared" si="16"/>
        <v>68</v>
      </c>
      <c r="AK11" s="44">
        <f t="shared" si="17"/>
        <v>7</v>
      </c>
      <c r="AL11" s="32" t="str">
        <f t="shared" si="18"/>
        <v>B+</v>
      </c>
      <c r="AM11" s="31" t="s">
        <v>627</v>
      </c>
      <c r="AN11" s="41">
        <v>37.0</v>
      </c>
      <c r="AO11" s="44">
        <v>29.0</v>
      </c>
      <c r="AP11" s="44">
        <f t="shared" si="19"/>
        <v>66</v>
      </c>
      <c r="AQ11" s="44">
        <f t="shared" si="20"/>
        <v>7</v>
      </c>
      <c r="AR11" s="32" t="str">
        <f t="shared" si="21"/>
        <v>B+</v>
      </c>
      <c r="AS11" s="31" t="s">
        <v>626</v>
      </c>
      <c r="AT11" s="41">
        <v>40.0</v>
      </c>
      <c r="AU11" s="44">
        <v>42.0</v>
      </c>
      <c r="AV11" s="44">
        <f t="shared" si="22"/>
        <v>82</v>
      </c>
      <c r="AW11" s="44">
        <f t="shared" si="23"/>
        <v>9</v>
      </c>
      <c r="AX11" s="32" t="str">
        <f t="shared" si="24"/>
        <v>A+</v>
      </c>
      <c r="AY11" s="31" t="s">
        <v>614</v>
      </c>
      <c r="AZ11" s="41">
        <v>40.0</v>
      </c>
      <c r="BA11" s="44">
        <v>27.0</v>
      </c>
      <c r="BB11" s="44">
        <f t="shared" si="25"/>
        <v>67</v>
      </c>
      <c r="BC11" s="44">
        <f t="shared" si="26"/>
        <v>7</v>
      </c>
      <c r="BD11" s="32" t="str">
        <f t="shared" si="27"/>
        <v>B+</v>
      </c>
      <c r="BE11" s="33" t="s">
        <v>614</v>
      </c>
      <c r="BF11" s="45">
        <f t="shared" si="28"/>
        <v>5.1</v>
      </c>
      <c r="BG11" s="46">
        <f t="shared" si="29"/>
        <v>51</v>
      </c>
      <c r="BH11" s="47" t="str">
        <f t="shared" si="30"/>
        <v>Fail</v>
      </c>
      <c r="BI11" s="49" t="s">
        <v>639</v>
      </c>
      <c r="BJ11" s="31" t="s">
        <v>615</v>
      </c>
      <c r="BK11" s="31" t="s">
        <v>616</v>
      </c>
      <c r="BL11" s="31" t="s">
        <v>617</v>
      </c>
      <c r="BM11" s="38" t="s">
        <v>618</v>
      </c>
      <c r="BN11" s="39" t="s">
        <v>619</v>
      </c>
      <c r="BO11" s="31" t="s">
        <v>620</v>
      </c>
      <c r="BP11" s="31" t="s">
        <v>621</v>
      </c>
      <c r="BQ11" s="31" t="s">
        <v>622</v>
      </c>
      <c r="BR11" s="40" t="s">
        <v>623</v>
      </c>
    </row>
    <row r="12">
      <c r="A12" s="41" t="s">
        <v>640</v>
      </c>
      <c r="B12" s="42" t="s">
        <v>125</v>
      </c>
      <c r="C12" s="43" t="s">
        <v>126</v>
      </c>
      <c r="D12" s="41">
        <v>43.0</v>
      </c>
      <c r="E12" s="44">
        <v>40.0</v>
      </c>
      <c r="F12" s="44">
        <f t="shared" si="1"/>
        <v>83</v>
      </c>
      <c r="G12" s="44">
        <f t="shared" si="2"/>
        <v>9</v>
      </c>
      <c r="H12" s="32" t="str">
        <f t="shared" si="3"/>
        <v>A+</v>
      </c>
      <c r="I12" s="31" t="s">
        <v>614</v>
      </c>
      <c r="J12" s="41">
        <v>44.0</v>
      </c>
      <c r="K12" s="44">
        <v>36.0</v>
      </c>
      <c r="L12" s="44">
        <f t="shared" si="4"/>
        <v>80</v>
      </c>
      <c r="M12" s="44">
        <f t="shared" si="5"/>
        <v>9</v>
      </c>
      <c r="N12" s="32" t="str">
        <f t="shared" si="6"/>
        <v>A+</v>
      </c>
      <c r="O12" s="31" t="s">
        <v>614</v>
      </c>
      <c r="P12" s="41">
        <v>43.0</v>
      </c>
      <c r="Q12" s="44">
        <v>33.0</v>
      </c>
      <c r="R12" s="44">
        <f t="shared" si="7"/>
        <v>76</v>
      </c>
      <c r="S12" s="44">
        <f t="shared" si="8"/>
        <v>8</v>
      </c>
      <c r="T12" s="32" t="str">
        <f t="shared" si="9"/>
        <v>A</v>
      </c>
      <c r="U12" s="31" t="s">
        <v>614</v>
      </c>
      <c r="V12" s="41">
        <v>50.0</v>
      </c>
      <c r="W12" s="44">
        <v>34.0</v>
      </c>
      <c r="X12" s="44">
        <f t="shared" si="10"/>
        <v>84</v>
      </c>
      <c r="Y12" s="44">
        <f t="shared" si="11"/>
        <v>9</v>
      </c>
      <c r="Z12" s="32" t="str">
        <f t="shared" si="12"/>
        <v>A+</v>
      </c>
      <c r="AA12" s="31" t="s">
        <v>614</v>
      </c>
      <c r="AB12" s="41">
        <v>49.0</v>
      </c>
      <c r="AC12" s="44">
        <v>30.0</v>
      </c>
      <c r="AD12" s="44">
        <f t="shared" si="13"/>
        <v>79</v>
      </c>
      <c r="AE12" s="44">
        <f t="shared" si="14"/>
        <v>8</v>
      </c>
      <c r="AF12" s="32" t="str">
        <f t="shared" si="15"/>
        <v>A</v>
      </c>
      <c r="AG12" s="31" t="s">
        <v>614</v>
      </c>
      <c r="AH12" s="41">
        <v>44.0</v>
      </c>
      <c r="AI12" s="44">
        <v>41.0</v>
      </c>
      <c r="AJ12" s="44">
        <f t="shared" si="16"/>
        <v>85</v>
      </c>
      <c r="AK12" s="44">
        <f t="shared" si="17"/>
        <v>9</v>
      </c>
      <c r="AL12" s="32" t="str">
        <f t="shared" si="18"/>
        <v>A+</v>
      </c>
      <c r="AM12" s="31" t="s">
        <v>614</v>
      </c>
      <c r="AN12" s="41">
        <v>48.0</v>
      </c>
      <c r="AO12" s="44">
        <v>48.0</v>
      </c>
      <c r="AP12" s="44">
        <f t="shared" si="19"/>
        <v>96</v>
      </c>
      <c r="AQ12" s="44">
        <f t="shared" si="20"/>
        <v>10</v>
      </c>
      <c r="AR12" s="32" t="str">
        <f t="shared" si="21"/>
        <v>O</v>
      </c>
      <c r="AS12" s="31" t="s">
        <v>614</v>
      </c>
      <c r="AT12" s="41">
        <v>45.0</v>
      </c>
      <c r="AU12" s="44">
        <v>36.0</v>
      </c>
      <c r="AV12" s="44">
        <f t="shared" si="22"/>
        <v>81</v>
      </c>
      <c r="AW12" s="44">
        <f t="shared" si="23"/>
        <v>9</v>
      </c>
      <c r="AX12" s="32" t="str">
        <f t="shared" si="24"/>
        <v>A+</v>
      </c>
      <c r="AY12" s="31" t="s">
        <v>614</v>
      </c>
      <c r="AZ12" s="41">
        <v>39.0</v>
      </c>
      <c r="BA12" s="44">
        <v>35.0</v>
      </c>
      <c r="BB12" s="44">
        <f t="shared" si="25"/>
        <v>74</v>
      </c>
      <c r="BC12" s="44">
        <f t="shared" si="26"/>
        <v>8</v>
      </c>
      <c r="BD12" s="32" t="str">
        <f t="shared" si="27"/>
        <v>A</v>
      </c>
      <c r="BE12" s="33" t="s">
        <v>614</v>
      </c>
      <c r="BF12" s="45">
        <f t="shared" si="28"/>
        <v>8.7</v>
      </c>
      <c r="BG12" s="46">
        <f t="shared" si="29"/>
        <v>87</v>
      </c>
      <c r="BH12" s="47" t="str">
        <f t="shared" si="30"/>
        <v>FCD</v>
      </c>
      <c r="BI12" s="49"/>
      <c r="BJ12" s="31" t="s">
        <v>615</v>
      </c>
      <c r="BK12" s="31" t="s">
        <v>616</v>
      </c>
      <c r="BL12" s="31" t="s">
        <v>617</v>
      </c>
      <c r="BM12" s="38" t="s">
        <v>618</v>
      </c>
      <c r="BN12" s="39" t="s">
        <v>619</v>
      </c>
      <c r="BO12" s="31" t="s">
        <v>620</v>
      </c>
      <c r="BP12" s="31" t="s">
        <v>621</v>
      </c>
      <c r="BQ12" s="31" t="s">
        <v>622</v>
      </c>
      <c r="BR12" s="40" t="s">
        <v>623</v>
      </c>
    </row>
    <row r="13">
      <c r="A13" s="41" t="s">
        <v>641</v>
      </c>
      <c r="B13" s="42" t="s">
        <v>133</v>
      </c>
      <c r="C13" s="43" t="s">
        <v>134</v>
      </c>
      <c r="D13" s="41">
        <v>42.0</v>
      </c>
      <c r="E13" s="44">
        <v>37.0</v>
      </c>
      <c r="F13" s="44">
        <f t="shared" si="1"/>
        <v>79</v>
      </c>
      <c r="G13" s="44">
        <f t="shared" si="2"/>
        <v>8</v>
      </c>
      <c r="H13" s="32" t="str">
        <f t="shared" si="3"/>
        <v>A</v>
      </c>
      <c r="I13" s="31" t="s">
        <v>614</v>
      </c>
      <c r="J13" s="41">
        <v>43.0</v>
      </c>
      <c r="K13" s="44">
        <v>30.0</v>
      </c>
      <c r="L13" s="44">
        <f t="shared" si="4"/>
        <v>73</v>
      </c>
      <c r="M13" s="44">
        <f t="shared" si="5"/>
        <v>8</v>
      </c>
      <c r="N13" s="32" t="str">
        <f t="shared" si="6"/>
        <v>A</v>
      </c>
      <c r="O13" s="31" t="s">
        <v>614</v>
      </c>
      <c r="P13" s="41">
        <v>34.0</v>
      </c>
      <c r="Q13" s="44">
        <v>28.0</v>
      </c>
      <c r="R13" s="44">
        <f t="shared" si="7"/>
        <v>62</v>
      </c>
      <c r="S13" s="44">
        <f t="shared" si="8"/>
        <v>7</v>
      </c>
      <c r="T13" s="32" t="str">
        <f t="shared" si="9"/>
        <v>B+</v>
      </c>
      <c r="U13" s="31" t="s">
        <v>614</v>
      </c>
      <c r="V13" s="41">
        <v>47.0</v>
      </c>
      <c r="W13" s="44">
        <v>29.0</v>
      </c>
      <c r="X13" s="44">
        <f t="shared" si="10"/>
        <v>76</v>
      </c>
      <c r="Y13" s="44">
        <f t="shared" si="11"/>
        <v>8</v>
      </c>
      <c r="Z13" s="32" t="str">
        <f t="shared" si="12"/>
        <v>A</v>
      </c>
      <c r="AA13" s="31" t="s">
        <v>614</v>
      </c>
      <c r="AB13" s="41">
        <v>46.0</v>
      </c>
      <c r="AC13" s="44">
        <v>31.0</v>
      </c>
      <c r="AD13" s="44">
        <f t="shared" si="13"/>
        <v>77</v>
      </c>
      <c r="AE13" s="44">
        <f t="shared" si="14"/>
        <v>8</v>
      </c>
      <c r="AF13" s="32" t="str">
        <f t="shared" si="15"/>
        <v>A</v>
      </c>
      <c r="AG13" s="31" t="s">
        <v>614</v>
      </c>
      <c r="AH13" s="41">
        <v>36.0</v>
      </c>
      <c r="AI13" s="44">
        <v>42.0</v>
      </c>
      <c r="AJ13" s="44">
        <f t="shared" si="16"/>
        <v>78</v>
      </c>
      <c r="AK13" s="44">
        <f t="shared" si="17"/>
        <v>8</v>
      </c>
      <c r="AL13" s="32" t="str">
        <f t="shared" si="18"/>
        <v>A</v>
      </c>
      <c r="AM13" s="31" t="s">
        <v>614</v>
      </c>
      <c r="AN13" s="41">
        <v>42.0</v>
      </c>
      <c r="AO13" s="44">
        <v>46.0</v>
      </c>
      <c r="AP13" s="44">
        <f t="shared" si="19"/>
        <v>88</v>
      </c>
      <c r="AQ13" s="44">
        <f t="shared" si="20"/>
        <v>9</v>
      </c>
      <c r="AR13" s="32" t="str">
        <f t="shared" si="21"/>
        <v>A+</v>
      </c>
      <c r="AS13" s="31" t="s">
        <v>614</v>
      </c>
      <c r="AT13" s="41">
        <v>38.0</v>
      </c>
      <c r="AU13" s="44">
        <v>37.0</v>
      </c>
      <c r="AV13" s="44">
        <f t="shared" si="22"/>
        <v>75</v>
      </c>
      <c r="AW13" s="44">
        <f t="shared" si="23"/>
        <v>8</v>
      </c>
      <c r="AX13" s="32" t="str">
        <f t="shared" si="24"/>
        <v>A</v>
      </c>
      <c r="AY13" s="31" t="s">
        <v>614</v>
      </c>
      <c r="AZ13" s="41">
        <v>32.0</v>
      </c>
      <c r="BA13" s="44">
        <v>28.0</v>
      </c>
      <c r="BB13" s="44">
        <f t="shared" si="25"/>
        <v>60</v>
      </c>
      <c r="BC13" s="44">
        <f t="shared" si="26"/>
        <v>7</v>
      </c>
      <c r="BD13" s="32" t="str">
        <f t="shared" si="27"/>
        <v>B+</v>
      </c>
      <c r="BE13" s="33" t="s">
        <v>614</v>
      </c>
      <c r="BF13" s="45">
        <f t="shared" si="28"/>
        <v>7.85</v>
      </c>
      <c r="BG13" s="46">
        <f t="shared" si="29"/>
        <v>78.5</v>
      </c>
      <c r="BH13" s="47" t="str">
        <f t="shared" si="30"/>
        <v>FCD</v>
      </c>
      <c r="BI13" s="37"/>
      <c r="BJ13" s="31" t="s">
        <v>615</v>
      </c>
      <c r="BK13" s="31" t="s">
        <v>616</v>
      </c>
      <c r="BL13" s="31" t="s">
        <v>617</v>
      </c>
      <c r="BM13" s="38" t="s">
        <v>618</v>
      </c>
      <c r="BN13" s="39" t="s">
        <v>619</v>
      </c>
      <c r="BO13" s="31" t="s">
        <v>620</v>
      </c>
      <c r="BP13" s="31" t="s">
        <v>621</v>
      </c>
      <c r="BQ13" s="31" t="s">
        <v>622</v>
      </c>
      <c r="BR13" s="40" t="s">
        <v>623</v>
      </c>
    </row>
    <row r="14">
      <c r="A14" s="41" t="s">
        <v>642</v>
      </c>
      <c r="B14" s="42" t="s">
        <v>141</v>
      </c>
      <c r="C14" s="43" t="s">
        <v>142</v>
      </c>
      <c r="D14" s="41">
        <v>32.0</v>
      </c>
      <c r="E14" s="44">
        <v>32.0</v>
      </c>
      <c r="F14" s="44">
        <f t="shared" si="1"/>
        <v>64</v>
      </c>
      <c r="G14" s="44">
        <f t="shared" si="2"/>
        <v>7</v>
      </c>
      <c r="H14" s="32" t="str">
        <f t="shared" si="3"/>
        <v>B+</v>
      </c>
      <c r="I14" s="31" t="s">
        <v>614</v>
      </c>
      <c r="J14" s="41">
        <v>41.0</v>
      </c>
      <c r="K14" s="44">
        <v>24.0</v>
      </c>
      <c r="L14" s="44">
        <f t="shared" si="4"/>
        <v>65</v>
      </c>
      <c r="M14" s="44">
        <f t="shared" si="5"/>
        <v>7</v>
      </c>
      <c r="N14" s="32" t="str">
        <f t="shared" si="6"/>
        <v>B+</v>
      </c>
      <c r="O14" s="31" t="s">
        <v>614</v>
      </c>
      <c r="P14" s="41">
        <v>48.0</v>
      </c>
      <c r="Q14" s="44">
        <v>27.0</v>
      </c>
      <c r="R14" s="44">
        <f t="shared" si="7"/>
        <v>75</v>
      </c>
      <c r="S14" s="44">
        <f t="shared" si="8"/>
        <v>8</v>
      </c>
      <c r="T14" s="32" t="str">
        <f t="shared" si="9"/>
        <v>A</v>
      </c>
      <c r="U14" s="31" t="s">
        <v>614</v>
      </c>
      <c r="V14" s="41">
        <v>45.0</v>
      </c>
      <c r="W14" s="44">
        <v>32.0</v>
      </c>
      <c r="X14" s="44">
        <f t="shared" si="10"/>
        <v>77</v>
      </c>
      <c r="Y14" s="44">
        <f t="shared" si="11"/>
        <v>8</v>
      </c>
      <c r="Z14" s="32" t="str">
        <f t="shared" si="12"/>
        <v>A</v>
      </c>
      <c r="AA14" s="31" t="s">
        <v>614</v>
      </c>
      <c r="AB14" s="41">
        <v>43.0</v>
      </c>
      <c r="AC14" s="44">
        <v>27.0</v>
      </c>
      <c r="AD14" s="44">
        <f t="shared" si="13"/>
        <v>70</v>
      </c>
      <c r="AE14" s="44">
        <f t="shared" si="14"/>
        <v>8</v>
      </c>
      <c r="AF14" s="32" t="str">
        <f t="shared" si="15"/>
        <v>A</v>
      </c>
      <c r="AG14" s="31" t="s">
        <v>614</v>
      </c>
      <c r="AH14" s="41">
        <v>37.0</v>
      </c>
      <c r="AI14" s="44">
        <v>42.0</v>
      </c>
      <c r="AJ14" s="44">
        <f t="shared" si="16"/>
        <v>79</v>
      </c>
      <c r="AK14" s="44">
        <f t="shared" si="17"/>
        <v>8</v>
      </c>
      <c r="AL14" s="32" t="str">
        <f t="shared" si="18"/>
        <v>A</v>
      </c>
      <c r="AM14" s="31" t="s">
        <v>614</v>
      </c>
      <c r="AN14" s="41">
        <v>47.0</v>
      </c>
      <c r="AO14" s="44">
        <v>48.0</v>
      </c>
      <c r="AP14" s="44">
        <f t="shared" si="19"/>
        <v>95</v>
      </c>
      <c r="AQ14" s="44">
        <f t="shared" si="20"/>
        <v>10</v>
      </c>
      <c r="AR14" s="32" t="str">
        <f t="shared" si="21"/>
        <v>O</v>
      </c>
      <c r="AS14" s="31" t="s">
        <v>614</v>
      </c>
      <c r="AT14" s="41">
        <v>38.0</v>
      </c>
      <c r="AU14" s="44">
        <v>41.0</v>
      </c>
      <c r="AV14" s="44">
        <f t="shared" si="22"/>
        <v>79</v>
      </c>
      <c r="AW14" s="44">
        <f t="shared" si="23"/>
        <v>8</v>
      </c>
      <c r="AX14" s="32" t="str">
        <f t="shared" si="24"/>
        <v>A</v>
      </c>
      <c r="AY14" s="31" t="s">
        <v>614</v>
      </c>
      <c r="AZ14" s="41">
        <v>37.0</v>
      </c>
      <c r="BA14" s="44">
        <v>33.0</v>
      </c>
      <c r="BB14" s="44">
        <f t="shared" si="25"/>
        <v>70</v>
      </c>
      <c r="BC14" s="44">
        <f t="shared" si="26"/>
        <v>8</v>
      </c>
      <c r="BD14" s="32" t="str">
        <f t="shared" si="27"/>
        <v>A</v>
      </c>
      <c r="BE14" s="33" t="s">
        <v>614</v>
      </c>
      <c r="BF14" s="45">
        <f t="shared" si="28"/>
        <v>7.8</v>
      </c>
      <c r="BG14" s="46">
        <f t="shared" si="29"/>
        <v>78</v>
      </c>
      <c r="BH14" s="47" t="str">
        <f t="shared" si="30"/>
        <v>FCD</v>
      </c>
      <c r="BI14" s="37"/>
      <c r="BJ14" s="31" t="s">
        <v>615</v>
      </c>
      <c r="BK14" s="31" t="s">
        <v>616</v>
      </c>
      <c r="BL14" s="31" t="s">
        <v>617</v>
      </c>
      <c r="BM14" s="38" t="s">
        <v>618</v>
      </c>
      <c r="BN14" s="39" t="s">
        <v>619</v>
      </c>
      <c r="BO14" s="31" t="s">
        <v>620</v>
      </c>
      <c r="BP14" s="31" t="s">
        <v>621</v>
      </c>
      <c r="BQ14" s="31" t="s">
        <v>622</v>
      </c>
      <c r="BR14" s="40" t="s">
        <v>623</v>
      </c>
    </row>
    <row r="15">
      <c r="A15" s="41" t="s">
        <v>643</v>
      </c>
      <c r="B15" s="42" t="s">
        <v>152</v>
      </c>
      <c r="C15" s="43" t="s">
        <v>153</v>
      </c>
      <c r="D15" s="41">
        <v>38.0</v>
      </c>
      <c r="E15" s="44">
        <v>32.0</v>
      </c>
      <c r="F15" s="44">
        <f t="shared" si="1"/>
        <v>70</v>
      </c>
      <c r="G15" s="44">
        <f t="shared" si="2"/>
        <v>8</v>
      </c>
      <c r="H15" s="32" t="str">
        <f t="shared" si="3"/>
        <v>A</v>
      </c>
      <c r="I15" s="31" t="s">
        <v>614</v>
      </c>
      <c r="J15" s="41">
        <v>41.0</v>
      </c>
      <c r="K15" s="44">
        <v>38.0</v>
      </c>
      <c r="L15" s="44">
        <f t="shared" si="4"/>
        <v>79</v>
      </c>
      <c r="M15" s="44">
        <f t="shared" si="5"/>
        <v>8</v>
      </c>
      <c r="N15" s="32" t="str">
        <f t="shared" si="6"/>
        <v>A</v>
      </c>
      <c r="O15" s="31" t="s">
        <v>614</v>
      </c>
      <c r="P15" s="41">
        <v>32.0</v>
      </c>
      <c r="Q15" s="44">
        <v>24.0</v>
      </c>
      <c r="R15" s="44">
        <f t="shared" si="7"/>
        <v>56</v>
      </c>
      <c r="S15" s="44">
        <f t="shared" si="8"/>
        <v>6</v>
      </c>
      <c r="T15" s="32" t="str">
        <f t="shared" si="9"/>
        <v>B</v>
      </c>
      <c r="U15" s="31" t="s">
        <v>614</v>
      </c>
      <c r="V15" s="41">
        <v>44.0</v>
      </c>
      <c r="W15" s="44">
        <v>18.0</v>
      </c>
      <c r="X15" s="44">
        <f t="shared" si="10"/>
        <v>62</v>
      </c>
      <c r="Y15" s="44">
        <f t="shared" si="11"/>
        <v>7</v>
      </c>
      <c r="Z15" s="32" t="str">
        <f t="shared" si="12"/>
        <v>B+</v>
      </c>
      <c r="AA15" s="31" t="s">
        <v>614</v>
      </c>
      <c r="AB15" s="41">
        <v>43.0</v>
      </c>
      <c r="AC15" s="44">
        <v>25.0</v>
      </c>
      <c r="AD15" s="44">
        <f t="shared" si="13"/>
        <v>68</v>
      </c>
      <c r="AE15" s="44">
        <f t="shared" si="14"/>
        <v>7</v>
      </c>
      <c r="AF15" s="32" t="str">
        <f t="shared" si="15"/>
        <v>B+</v>
      </c>
      <c r="AG15" s="31" t="s">
        <v>614</v>
      </c>
      <c r="AH15" s="41">
        <v>32.0</v>
      </c>
      <c r="AI15" s="44">
        <v>40.0</v>
      </c>
      <c r="AJ15" s="44">
        <f t="shared" si="16"/>
        <v>72</v>
      </c>
      <c r="AK15" s="44">
        <f t="shared" si="17"/>
        <v>8</v>
      </c>
      <c r="AL15" s="32" t="str">
        <f t="shared" si="18"/>
        <v>A</v>
      </c>
      <c r="AM15" s="31" t="s">
        <v>614</v>
      </c>
      <c r="AN15" s="41">
        <v>45.0</v>
      </c>
      <c r="AO15" s="44">
        <v>41.0</v>
      </c>
      <c r="AP15" s="44">
        <f t="shared" si="19"/>
        <v>86</v>
      </c>
      <c r="AQ15" s="44">
        <f t="shared" si="20"/>
        <v>9</v>
      </c>
      <c r="AR15" s="32" t="str">
        <f t="shared" si="21"/>
        <v>A+</v>
      </c>
      <c r="AS15" s="31" t="s">
        <v>614</v>
      </c>
      <c r="AT15" s="41">
        <v>41.0</v>
      </c>
      <c r="AU15" s="44">
        <v>39.0</v>
      </c>
      <c r="AV15" s="44">
        <f t="shared" si="22"/>
        <v>80</v>
      </c>
      <c r="AW15" s="44">
        <f t="shared" si="23"/>
        <v>9</v>
      </c>
      <c r="AX15" s="32" t="str">
        <f t="shared" si="24"/>
        <v>A+</v>
      </c>
      <c r="AY15" s="31" t="s">
        <v>614</v>
      </c>
      <c r="AZ15" s="41">
        <v>26.0</v>
      </c>
      <c r="BA15" s="44">
        <v>28.0</v>
      </c>
      <c r="BB15" s="44">
        <f t="shared" si="25"/>
        <v>54</v>
      </c>
      <c r="BC15" s="44">
        <f t="shared" si="26"/>
        <v>5</v>
      </c>
      <c r="BD15" s="32" t="str">
        <f t="shared" si="27"/>
        <v>C</v>
      </c>
      <c r="BE15" s="33" t="s">
        <v>614</v>
      </c>
      <c r="BF15" s="45">
        <f t="shared" si="28"/>
        <v>7.4</v>
      </c>
      <c r="BG15" s="46">
        <f t="shared" si="29"/>
        <v>74</v>
      </c>
      <c r="BH15" s="47" t="str">
        <f t="shared" si="30"/>
        <v>FCD</v>
      </c>
      <c r="BI15" s="37"/>
      <c r="BJ15" s="31" t="s">
        <v>615</v>
      </c>
      <c r="BK15" s="31" t="s">
        <v>616</v>
      </c>
      <c r="BL15" s="31" t="s">
        <v>617</v>
      </c>
      <c r="BM15" s="38" t="s">
        <v>618</v>
      </c>
      <c r="BN15" s="39" t="s">
        <v>619</v>
      </c>
      <c r="BO15" s="31" t="s">
        <v>620</v>
      </c>
      <c r="BP15" s="31" t="s">
        <v>621</v>
      </c>
      <c r="BQ15" s="31" t="s">
        <v>622</v>
      </c>
      <c r="BR15" s="40" t="s">
        <v>623</v>
      </c>
    </row>
    <row r="16">
      <c r="A16" s="41" t="s">
        <v>644</v>
      </c>
      <c r="B16" s="42" t="s">
        <v>162</v>
      </c>
      <c r="C16" s="43" t="s">
        <v>163</v>
      </c>
      <c r="D16" s="41">
        <v>30.0</v>
      </c>
      <c r="E16" s="44">
        <v>26.0</v>
      </c>
      <c r="F16" s="44">
        <f t="shared" si="1"/>
        <v>56</v>
      </c>
      <c r="G16" s="44">
        <f t="shared" si="2"/>
        <v>6</v>
      </c>
      <c r="H16" s="32" t="str">
        <f t="shared" si="3"/>
        <v>B</v>
      </c>
      <c r="I16" s="31" t="s">
        <v>614</v>
      </c>
      <c r="J16" s="41">
        <v>38.0</v>
      </c>
      <c r="K16" s="44">
        <v>26.0</v>
      </c>
      <c r="L16" s="44">
        <f t="shared" si="4"/>
        <v>64</v>
      </c>
      <c r="M16" s="44">
        <f t="shared" si="5"/>
        <v>7</v>
      </c>
      <c r="N16" s="32" t="str">
        <f t="shared" si="6"/>
        <v>B+</v>
      </c>
      <c r="O16" s="31" t="s">
        <v>614</v>
      </c>
      <c r="P16" s="41">
        <v>38.0</v>
      </c>
      <c r="Q16" s="44">
        <v>27.0</v>
      </c>
      <c r="R16" s="44">
        <f t="shared" si="7"/>
        <v>65</v>
      </c>
      <c r="S16" s="44">
        <f t="shared" si="8"/>
        <v>7</v>
      </c>
      <c r="T16" s="32" t="str">
        <f t="shared" si="9"/>
        <v>B+</v>
      </c>
      <c r="U16" s="31" t="s">
        <v>614</v>
      </c>
      <c r="V16" s="41">
        <v>40.0</v>
      </c>
      <c r="W16" s="44">
        <v>18.0</v>
      </c>
      <c r="X16" s="44">
        <f t="shared" si="10"/>
        <v>58</v>
      </c>
      <c r="Y16" s="44">
        <f t="shared" si="11"/>
        <v>6</v>
      </c>
      <c r="Z16" s="32" t="str">
        <f t="shared" si="12"/>
        <v>B</v>
      </c>
      <c r="AA16" s="31" t="s">
        <v>614</v>
      </c>
      <c r="AB16" s="41">
        <v>39.0</v>
      </c>
      <c r="AC16" s="44">
        <v>30.0</v>
      </c>
      <c r="AD16" s="44">
        <f t="shared" si="13"/>
        <v>69</v>
      </c>
      <c r="AE16" s="44">
        <f t="shared" si="14"/>
        <v>7</v>
      </c>
      <c r="AF16" s="32" t="str">
        <f t="shared" si="15"/>
        <v>B+</v>
      </c>
      <c r="AG16" s="31" t="s">
        <v>614</v>
      </c>
      <c r="AH16" s="41">
        <v>32.0</v>
      </c>
      <c r="AI16" s="44">
        <v>43.0</v>
      </c>
      <c r="AJ16" s="44">
        <f t="shared" si="16"/>
        <v>75</v>
      </c>
      <c r="AK16" s="44">
        <f t="shared" si="17"/>
        <v>8</v>
      </c>
      <c r="AL16" s="32" t="str">
        <f t="shared" si="18"/>
        <v>A</v>
      </c>
      <c r="AM16" s="31" t="s">
        <v>614</v>
      </c>
      <c r="AN16" s="41">
        <v>41.0</v>
      </c>
      <c r="AO16" s="44">
        <v>24.0</v>
      </c>
      <c r="AP16" s="44">
        <f t="shared" si="19"/>
        <v>65</v>
      </c>
      <c r="AQ16" s="44">
        <f t="shared" si="20"/>
        <v>7</v>
      </c>
      <c r="AR16" s="32" t="str">
        <f t="shared" si="21"/>
        <v>B+</v>
      </c>
      <c r="AS16" s="31" t="s">
        <v>614</v>
      </c>
      <c r="AT16" s="41">
        <v>35.0</v>
      </c>
      <c r="AU16" s="44">
        <v>34.0</v>
      </c>
      <c r="AV16" s="44">
        <f t="shared" si="22"/>
        <v>69</v>
      </c>
      <c r="AW16" s="44">
        <f t="shared" si="23"/>
        <v>7</v>
      </c>
      <c r="AX16" s="32" t="str">
        <f t="shared" si="24"/>
        <v>B+</v>
      </c>
      <c r="AY16" s="31" t="s">
        <v>614</v>
      </c>
      <c r="AZ16" s="41">
        <v>30.0</v>
      </c>
      <c r="BA16" s="44">
        <v>29.0</v>
      </c>
      <c r="BB16" s="44">
        <f t="shared" si="25"/>
        <v>59</v>
      </c>
      <c r="BC16" s="44">
        <f t="shared" si="26"/>
        <v>6</v>
      </c>
      <c r="BD16" s="32" t="str">
        <f t="shared" si="27"/>
        <v>B</v>
      </c>
      <c r="BE16" s="33" t="s">
        <v>614</v>
      </c>
      <c r="BF16" s="45">
        <f t="shared" si="28"/>
        <v>6.7</v>
      </c>
      <c r="BG16" s="46">
        <f t="shared" si="29"/>
        <v>67</v>
      </c>
      <c r="BH16" s="47" t="str">
        <f t="shared" si="30"/>
        <v>FC</v>
      </c>
      <c r="BI16" s="49"/>
      <c r="BJ16" s="31" t="s">
        <v>615</v>
      </c>
      <c r="BK16" s="31" t="s">
        <v>616</v>
      </c>
      <c r="BL16" s="31" t="s">
        <v>617</v>
      </c>
      <c r="BM16" s="38" t="s">
        <v>618</v>
      </c>
      <c r="BN16" s="39" t="s">
        <v>619</v>
      </c>
      <c r="BO16" s="31" t="s">
        <v>620</v>
      </c>
      <c r="BP16" s="31" t="s">
        <v>621</v>
      </c>
      <c r="BQ16" s="31" t="s">
        <v>622</v>
      </c>
      <c r="BR16" s="40" t="s">
        <v>623</v>
      </c>
    </row>
    <row r="17">
      <c r="A17" s="41" t="s">
        <v>645</v>
      </c>
      <c r="B17" s="42" t="s">
        <v>169</v>
      </c>
      <c r="C17" s="43" t="s">
        <v>170</v>
      </c>
      <c r="D17" s="41">
        <v>32.0</v>
      </c>
      <c r="E17" s="44">
        <v>18.0</v>
      </c>
      <c r="F17" s="44">
        <f t="shared" si="1"/>
        <v>50</v>
      </c>
      <c r="G17" s="44">
        <f t="shared" si="2"/>
        <v>5</v>
      </c>
      <c r="H17" s="32" t="str">
        <f t="shared" si="3"/>
        <v>C</v>
      </c>
      <c r="I17" s="31" t="s">
        <v>626</v>
      </c>
      <c r="J17" s="41">
        <v>38.0</v>
      </c>
      <c r="K17" s="44">
        <v>26.0</v>
      </c>
      <c r="L17" s="44">
        <f t="shared" si="4"/>
        <v>64</v>
      </c>
      <c r="M17" s="44">
        <f t="shared" si="5"/>
        <v>7</v>
      </c>
      <c r="N17" s="32" t="str">
        <f t="shared" si="6"/>
        <v>B+</v>
      </c>
      <c r="O17" s="31" t="s">
        <v>614</v>
      </c>
      <c r="P17" s="41">
        <v>31.0</v>
      </c>
      <c r="Q17" s="44">
        <v>21.0</v>
      </c>
      <c r="R17" s="44">
        <f t="shared" si="7"/>
        <v>52</v>
      </c>
      <c r="S17" s="44">
        <f t="shared" si="8"/>
        <v>5</v>
      </c>
      <c r="T17" s="32" t="str">
        <f t="shared" si="9"/>
        <v>C</v>
      </c>
      <c r="U17" s="31" t="s">
        <v>614</v>
      </c>
      <c r="V17" s="41">
        <v>38.0</v>
      </c>
      <c r="W17" s="44">
        <v>21.0</v>
      </c>
      <c r="X17" s="44">
        <f t="shared" si="10"/>
        <v>59</v>
      </c>
      <c r="Y17" s="44">
        <f t="shared" si="11"/>
        <v>6</v>
      </c>
      <c r="Z17" s="32" t="str">
        <f t="shared" si="12"/>
        <v>B</v>
      </c>
      <c r="AA17" s="31" t="s">
        <v>614</v>
      </c>
      <c r="AB17" s="41">
        <v>44.0</v>
      </c>
      <c r="AC17" s="44">
        <v>27.0</v>
      </c>
      <c r="AD17" s="44">
        <f t="shared" si="13"/>
        <v>71</v>
      </c>
      <c r="AE17" s="44">
        <f t="shared" si="14"/>
        <v>8</v>
      </c>
      <c r="AF17" s="32" t="str">
        <f t="shared" si="15"/>
        <v>A</v>
      </c>
      <c r="AG17" s="31" t="s">
        <v>614</v>
      </c>
      <c r="AH17" s="41">
        <v>40.0</v>
      </c>
      <c r="AI17" s="44">
        <v>35.0</v>
      </c>
      <c r="AJ17" s="44">
        <f t="shared" si="16"/>
        <v>75</v>
      </c>
      <c r="AK17" s="44">
        <f t="shared" si="17"/>
        <v>8</v>
      </c>
      <c r="AL17" s="32" t="str">
        <f t="shared" si="18"/>
        <v>A</v>
      </c>
      <c r="AM17" s="31" t="s">
        <v>614</v>
      </c>
      <c r="AN17" s="41">
        <v>46.0</v>
      </c>
      <c r="AO17" s="44">
        <v>28.0</v>
      </c>
      <c r="AP17" s="44">
        <f t="shared" si="19"/>
        <v>74</v>
      </c>
      <c r="AQ17" s="44">
        <f t="shared" si="20"/>
        <v>8</v>
      </c>
      <c r="AR17" s="32" t="str">
        <f t="shared" si="21"/>
        <v>A</v>
      </c>
      <c r="AS17" s="31" t="s">
        <v>614</v>
      </c>
      <c r="AT17" s="41">
        <v>45.0</v>
      </c>
      <c r="AU17" s="44">
        <v>40.0</v>
      </c>
      <c r="AV17" s="44">
        <f t="shared" si="22"/>
        <v>85</v>
      </c>
      <c r="AW17" s="44">
        <f t="shared" si="23"/>
        <v>9</v>
      </c>
      <c r="AX17" s="32" t="str">
        <f t="shared" si="24"/>
        <v>A+</v>
      </c>
      <c r="AY17" s="31" t="s">
        <v>614</v>
      </c>
      <c r="AZ17" s="41">
        <v>43.0</v>
      </c>
      <c r="BA17" s="44">
        <v>35.0</v>
      </c>
      <c r="BB17" s="44">
        <f t="shared" si="25"/>
        <v>78</v>
      </c>
      <c r="BC17" s="44">
        <f t="shared" si="26"/>
        <v>8</v>
      </c>
      <c r="BD17" s="32" t="str">
        <f t="shared" si="27"/>
        <v>A</v>
      </c>
      <c r="BE17" s="33" t="s">
        <v>614</v>
      </c>
      <c r="BF17" s="45">
        <f t="shared" si="28"/>
        <v>6.75</v>
      </c>
      <c r="BG17" s="46">
        <f t="shared" si="29"/>
        <v>67.5</v>
      </c>
      <c r="BH17" s="47" t="str">
        <f t="shared" si="30"/>
        <v>FC</v>
      </c>
      <c r="BI17" s="49" t="s">
        <v>615</v>
      </c>
      <c r="BJ17" s="31" t="s">
        <v>615</v>
      </c>
      <c r="BK17" s="31" t="s">
        <v>616</v>
      </c>
      <c r="BL17" s="31" t="s">
        <v>617</v>
      </c>
      <c r="BM17" s="38" t="s">
        <v>618</v>
      </c>
      <c r="BN17" s="39" t="s">
        <v>619</v>
      </c>
      <c r="BO17" s="31" t="s">
        <v>620</v>
      </c>
      <c r="BP17" s="31" t="s">
        <v>621</v>
      </c>
      <c r="BQ17" s="31" t="s">
        <v>622</v>
      </c>
      <c r="BR17" s="40" t="s">
        <v>623</v>
      </c>
    </row>
    <row r="18">
      <c r="A18" s="41" t="s">
        <v>646</v>
      </c>
      <c r="B18" s="42" t="s">
        <v>177</v>
      </c>
      <c r="C18" s="43" t="s">
        <v>178</v>
      </c>
      <c r="D18" s="41">
        <v>42.0</v>
      </c>
      <c r="E18" s="44">
        <v>26.0</v>
      </c>
      <c r="F18" s="44">
        <f t="shared" si="1"/>
        <v>68</v>
      </c>
      <c r="G18" s="44">
        <f t="shared" si="2"/>
        <v>7</v>
      </c>
      <c r="H18" s="32" t="str">
        <f t="shared" si="3"/>
        <v>B+</v>
      </c>
      <c r="I18" s="31" t="s">
        <v>614</v>
      </c>
      <c r="J18" s="41">
        <v>44.0</v>
      </c>
      <c r="K18" s="44">
        <v>39.0</v>
      </c>
      <c r="L18" s="44">
        <f t="shared" si="4"/>
        <v>83</v>
      </c>
      <c r="M18" s="44">
        <f t="shared" si="5"/>
        <v>9</v>
      </c>
      <c r="N18" s="32" t="str">
        <f t="shared" si="6"/>
        <v>A+</v>
      </c>
      <c r="O18" s="31" t="s">
        <v>614</v>
      </c>
      <c r="P18" s="41">
        <v>43.0</v>
      </c>
      <c r="Q18" s="44">
        <v>32.0</v>
      </c>
      <c r="R18" s="44">
        <f t="shared" si="7"/>
        <v>75</v>
      </c>
      <c r="S18" s="44">
        <f t="shared" si="8"/>
        <v>8</v>
      </c>
      <c r="T18" s="32" t="str">
        <f t="shared" si="9"/>
        <v>A</v>
      </c>
      <c r="U18" s="31" t="s">
        <v>614</v>
      </c>
      <c r="V18" s="41">
        <v>47.0</v>
      </c>
      <c r="W18" s="44">
        <v>27.0</v>
      </c>
      <c r="X18" s="44">
        <f t="shared" si="10"/>
        <v>74</v>
      </c>
      <c r="Y18" s="44">
        <f t="shared" si="11"/>
        <v>8</v>
      </c>
      <c r="Z18" s="32" t="str">
        <f t="shared" si="12"/>
        <v>A</v>
      </c>
      <c r="AA18" s="31" t="s">
        <v>614</v>
      </c>
      <c r="AB18" s="41">
        <v>46.0</v>
      </c>
      <c r="AC18" s="44">
        <v>24.0</v>
      </c>
      <c r="AD18" s="44">
        <f t="shared" si="13"/>
        <v>70</v>
      </c>
      <c r="AE18" s="44">
        <f t="shared" si="14"/>
        <v>8</v>
      </c>
      <c r="AF18" s="32" t="str">
        <f t="shared" si="15"/>
        <v>A</v>
      </c>
      <c r="AG18" s="31" t="s">
        <v>614</v>
      </c>
      <c r="AH18" s="41">
        <v>47.0</v>
      </c>
      <c r="AI18" s="44">
        <v>46.0</v>
      </c>
      <c r="AJ18" s="44">
        <f t="shared" si="16"/>
        <v>93</v>
      </c>
      <c r="AK18" s="44">
        <f t="shared" si="17"/>
        <v>10</v>
      </c>
      <c r="AL18" s="32" t="str">
        <f t="shared" si="18"/>
        <v>O</v>
      </c>
      <c r="AM18" s="31" t="s">
        <v>614</v>
      </c>
      <c r="AN18" s="41">
        <v>46.0</v>
      </c>
      <c r="AO18" s="44">
        <v>42.0</v>
      </c>
      <c r="AP18" s="44">
        <f t="shared" si="19"/>
        <v>88</v>
      </c>
      <c r="AQ18" s="44">
        <f t="shared" si="20"/>
        <v>9</v>
      </c>
      <c r="AR18" s="32" t="str">
        <f t="shared" si="21"/>
        <v>A+</v>
      </c>
      <c r="AS18" s="31" t="s">
        <v>614</v>
      </c>
      <c r="AT18" s="41">
        <v>47.0</v>
      </c>
      <c r="AU18" s="44">
        <v>45.0</v>
      </c>
      <c r="AV18" s="44">
        <f t="shared" si="22"/>
        <v>92</v>
      </c>
      <c r="AW18" s="44">
        <f t="shared" si="23"/>
        <v>10</v>
      </c>
      <c r="AX18" s="32" t="str">
        <f t="shared" si="24"/>
        <v>O</v>
      </c>
      <c r="AY18" s="31" t="s">
        <v>614</v>
      </c>
      <c r="AZ18" s="41">
        <v>38.0</v>
      </c>
      <c r="BA18" s="44">
        <v>29.0</v>
      </c>
      <c r="BB18" s="44">
        <f t="shared" si="25"/>
        <v>67</v>
      </c>
      <c r="BC18" s="44">
        <f t="shared" si="26"/>
        <v>7</v>
      </c>
      <c r="BD18" s="32" t="str">
        <f t="shared" si="27"/>
        <v>B+</v>
      </c>
      <c r="BE18" s="33" t="s">
        <v>614</v>
      </c>
      <c r="BF18" s="45">
        <f t="shared" si="28"/>
        <v>8.3</v>
      </c>
      <c r="BG18" s="46">
        <f t="shared" si="29"/>
        <v>83</v>
      </c>
      <c r="BH18" s="47" t="str">
        <f t="shared" si="30"/>
        <v>FCD</v>
      </c>
      <c r="BI18" s="37"/>
      <c r="BJ18" s="31" t="s">
        <v>615</v>
      </c>
      <c r="BK18" s="31" t="s">
        <v>616</v>
      </c>
      <c r="BL18" s="31" t="s">
        <v>617</v>
      </c>
      <c r="BM18" s="38" t="s">
        <v>618</v>
      </c>
      <c r="BN18" s="39" t="s">
        <v>619</v>
      </c>
      <c r="BO18" s="31" t="s">
        <v>620</v>
      </c>
      <c r="BP18" s="31" t="s">
        <v>621</v>
      </c>
      <c r="BQ18" s="31" t="s">
        <v>622</v>
      </c>
      <c r="BR18" s="40" t="s">
        <v>623</v>
      </c>
    </row>
    <row r="19">
      <c r="A19" s="41" t="s">
        <v>647</v>
      </c>
      <c r="B19" s="42" t="s">
        <v>186</v>
      </c>
      <c r="C19" s="43" t="s">
        <v>187</v>
      </c>
      <c r="D19" s="41">
        <v>26.0</v>
      </c>
      <c r="E19" s="44">
        <v>18.0</v>
      </c>
      <c r="F19" s="44">
        <f t="shared" si="1"/>
        <v>44</v>
      </c>
      <c r="G19" s="44">
        <f t="shared" si="2"/>
        <v>4</v>
      </c>
      <c r="H19" s="32" t="str">
        <f t="shared" si="3"/>
        <v>P</v>
      </c>
      <c r="I19" s="31" t="s">
        <v>626</v>
      </c>
      <c r="J19" s="41">
        <v>20.0</v>
      </c>
      <c r="K19" s="44">
        <v>23.0</v>
      </c>
      <c r="L19" s="44">
        <f t="shared" si="4"/>
        <v>43</v>
      </c>
      <c r="M19" s="44">
        <f t="shared" si="5"/>
        <v>4</v>
      </c>
      <c r="N19" s="32" t="str">
        <f t="shared" si="6"/>
        <v>P</v>
      </c>
      <c r="O19" s="31" t="s">
        <v>626</v>
      </c>
      <c r="P19" s="41">
        <v>23.0</v>
      </c>
      <c r="Q19" s="44">
        <v>24.0</v>
      </c>
      <c r="R19" s="44">
        <f t="shared" si="7"/>
        <v>47</v>
      </c>
      <c r="S19" s="44">
        <f t="shared" si="8"/>
        <v>4</v>
      </c>
      <c r="T19" s="32" t="str">
        <f t="shared" si="9"/>
        <v>P</v>
      </c>
      <c r="U19" s="31" t="s">
        <v>627</v>
      </c>
      <c r="V19" s="41">
        <v>33.0</v>
      </c>
      <c r="W19" s="44">
        <v>18.0</v>
      </c>
      <c r="X19" s="44">
        <f t="shared" si="10"/>
        <v>51</v>
      </c>
      <c r="Y19" s="44">
        <f t="shared" si="11"/>
        <v>5</v>
      </c>
      <c r="Z19" s="32" t="str">
        <f t="shared" si="12"/>
        <v>C</v>
      </c>
      <c r="AA19" s="31" t="s">
        <v>614</v>
      </c>
      <c r="AB19" s="41">
        <v>35.0</v>
      </c>
      <c r="AC19" s="44">
        <v>19.0</v>
      </c>
      <c r="AD19" s="44">
        <f t="shared" si="13"/>
        <v>54</v>
      </c>
      <c r="AE19" s="44">
        <f t="shared" si="14"/>
        <v>5</v>
      </c>
      <c r="AF19" s="32" t="str">
        <f t="shared" si="15"/>
        <v>C</v>
      </c>
      <c r="AG19" s="31" t="s">
        <v>614</v>
      </c>
      <c r="AH19" s="41">
        <v>26.0</v>
      </c>
      <c r="AI19" s="44">
        <v>28.0</v>
      </c>
      <c r="AJ19" s="44">
        <f t="shared" si="16"/>
        <v>54</v>
      </c>
      <c r="AK19" s="44">
        <f t="shared" si="17"/>
        <v>5</v>
      </c>
      <c r="AL19" s="32" t="str">
        <f t="shared" si="18"/>
        <v>C</v>
      </c>
      <c r="AM19" s="31" t="s">
        <v>627</v>
      </c>
      <c r="AN19" s="41">
        <v>37.0</v>
      </c>
      <c r="AO19" s="44">
        <v>23.0</v>
      </c>
      <c r="AP19" s="44">
        <f t="shared" si="19"/>
        <v>60</v>
      </c>
      <c r="AQ19" s="44">
        <f t="shared" si="20"/>
        <v>7</v>
      </c>
      <c r="AR19" s="32" t="str">
        <f t="shared" si="21"/>
        <v>B+</v>
      </c>
      <c r="AS19" s="31" t="s">
        <v>614</v>
      </c>
      <c r="AT19" s="41">
        <v>31.0</v>
      </c>
      <c r="AU19" s="44">
        <v>33.0</v>
      </c>
      <c r="AV19" s="44">
        <f t="shared" si="22"/>
        <v>64</v>
      </c>
      <c r="AW19" s="44">
        <f t="shared" si="23"/>
        <v>7</v>
      </c>
      <c r="AX19" s="32" t="str">
        <f t="shared" si="24"/>
        <v>B+</v>
      </c>
      <c r="AY19" s="31" t="s">
        <v>614</v>
      </c>
      <c r="AZ19" s="41">
        <v>26.0</v>
      </c>
      <c r="BA19" s="44">
        <v>24.0</v>
      </c>
      <c r="BB19" s="44">
        <f t="shared" si="25"/>
        <v>50</v>
      </c>
      <c r="BC19" s="44">
        <f t="shared" si="26"/>
        <v>5</v>
      </c>
      <c r="BD19" s="32" t="str">
        <f t="shared" si="27"/>
        <v>C</v>
      </c>
      <c r="BE19" s="33" t="s">
        <v>614</v>
      </c>
      <c r="BF19" s="45">
        <f t="shared" si="28"/>
        <v>4.85</v>
      </c>
      <c r="BG19" s="46">
        <f t="shared" si="29"/>
        <v>48.5</v>
      </c>
      <c r="BH19" s="47" t="str">
        <f t="shared" si="30"/>
        <v>SC</v>
      </c>
      <c r="BI19" s="49" t="s">
        <v>648</v>
      </c>
      <c r="BJ19" s="31" t="s">
        <v>615</v>
      </c>
      <c r="BK19" s="31" t="s">
        <v>616</v>
      </c>
      <c r="BL19" s="31" t="s">
        <v>617</v>
      </c>
      <c r="BM19" s="38" t="s">
        <v>618</v>
      </c>
      <c r="BN19" s="39" t="s">
        <v>619</v>
      </c>
      <c r="BO19" s="31" t="s">
        <v>620</v>
      </c>
      <c r="BP19" s="31" t="s">
        <v>621</v>
      </c>
      <c r="BQ19" s="31" t="s">
        <v>622</v>
      </c>
      <c r="BR19" s="40" t="s">
        <v>623</v>
      </c>
    </row>
    <row r="20">
      <c r="A20" s="41" t="s">
        <v>649</v>
      </c>
      <c r="B20" s="42" t="s">
        <v>193</v>
      </c>
      <c r="C20" s="43" t="s">
        <v>194</v>
      </c>
      <c r="D20" s="41">
        <v>37.0</v>
      </c>
      <c r="E20" s="44">
        <v>42.0</v>
      </c>
      <c r="F20" s="44">
        <f t="shared" si="1"/>
        <v>79</v>
      </c>
      <c r="G20" s="44">
        <f t="shared" si="2"/>
        <v>8</v>
      </c>
      <c r="H20" s="32" t="str">
        <f t="shared" si="3"/>
        <v>A</v>
      </c>
      <c r="I20" s="31" t="s">
        <v>614</v>
      </c>
      <c r="J20" s="41">
        <v>35.0</v>
      </c>
      <c r="K20" s="44">
        <v>38.0</v>
      </c>
      <c r="L20" s="44">
        <f t="shared" si="4"/>
        <v>73</v>
      </c>
      <c r="M20" s="44">
        <f t="shared" si="5"/>
        <v>8</v>
      </c>
      <c r="N20" s="32" t="str">
        <f t="shared" si="6"/>
        <v>A</v>
      </c>
      <c r="O20" s="31" t="s">
        <v>614</v>
      </c>
      <c r="P20" s="41">
        <v>31.0</v>
      </c>
      <c r="Q20" s="44">
        <v>22.0</v>
      </c>
      <c r="R20" s="44">
        <f t="shared" si="7"/>
        <v>53</v>
      </c>
      <c r="S20" s="44">
        <f t="shared" si="8"/>
        <v>5</v>
      </c>
      <c r="T20" s="32" t="str">
        <f t="shared" si="9"/>
        <v>C</v>
      </c>
      <c r="U20" s="31" t="s">
        <v>614</v>
      </c>
      <c r="V20" s="41">
        <v>44.0</v>
      </c>
      <c r="W20" s="44">
        <v>30.0</v>
      </c>
      <c r="X20" s="44">
        <f t="shared" si="10"/>
        <v>74</v>
      </c>
      <c r="Y20" s="44">
        <f t="shared" si="11"/>
        <v>8</v>
      </c>
      <c r="Z20" s="32" t="str">
        <f t="shared" si="12"/>
        <v>A</v>
      </c>
      <c r="AA20" s="31" t="s">
        <v>614</v>
      </c>
      <c r="AB20" s="41">
        <v>41.0</v>
      </c>
      <c r="AC20" s="44">
        <v>42.0</v>
      </c>
      <c r="AD20" s="44">
        <f t="shared" si="13"/>
        <v>83</v>
      </c>
      <c r="AE20" s="44">
        <f t="shared" si="14"/>
        <v>9</v>
      </c>
      <c r="AF20" s="32" t="str">
        <f t="shared" si="15"/>
        <v>A+</v>
      </c>
      <c r="AG20" s="31" t="s">
        <v>614</v>
      </c>
      <c r="AH20" s="41">
        <v>42.0</v>
      </c>
      <c r="AI20" s="44">
        <v>42.0</v>
      </c>
      <c r="AJ20" s="44">
        <f t="shared" si="16"/>
        <v>84</v>
      </c>
      <c r="AK20" s="44">
        <f t="shared" si="17"/>
        <v>9</v>
      </c>
      <c r="AL20" s="32" t="str">
        <f t="shared" si="18"/>
        <v>A+</v>
      </c>
      <c r="AM20" s="31" t="s">
        <v>614</v>
      </c>
      <c r="AN20" s="41">
        <v>46.0</v>
      </c>
      <c r="AO20" s="44">
        <v>33.0</v>
      </c>
      <c r="AP20" s="44">
        <f t="shared" si="19"/>
        <v>79</v>
      </c>
      <c r="AQ20" s="44">
        <f t="shared" si="20"/>
        <v>8</v>
      </c>
      <c r="AR20" s="32" t="str">
        <f t="shared" si="21"/>
        <v>A</v>
      </c>
      <c r="AS20" s="31" t="s">
        <v>614</v>
      </c>
      <c r="AT20" s="41">
        <v>41.0</v>
      </c>
      <c r="AU20" s="44">
        <v>44.0</v>
      </c>
      <c r="AV20" s="44">
        <f t="shared" si="22"/>
        <v>85</v>
      </c>
      <c r="AW20" s="44">
        <f t="shared" si="23"/>
        <v>9</v>
      </c>
      <c r="AX20" s="32" t="str">
        <f t="shared" si="24"/>
        <v>A+</v>
      </c>
      <c r="AY20" s="31" t="s">
        <v>614</v>
      </c>
      <c r="AZ20" s="41">
        <v>40.0</v>
      </c>
      <c r="BA20" s="44">
        <v>29.0</v>
      </c>
      <c r="BB20" s="44">
        <f t="shared" si="25"/>
        <v>69</v>
      </c>
      <c r="BC20" s="44">
        <f t="shared" si="26"/>
        <v>7</v>
      </c>
      <c r="BD20" s="32" t="str">
        <f t="shared" si="27"/>
        <v>B+</v>
      </c>
      <c r="BE20" s="33" t="s">
        <v>614</v>
      </c>
      <c r="BF20" s="45">
        <f t="shared" si="28"/>
        <v>7.8</v>
      </c>
      <c r="BG20" s="46">
        <f t="shared" si="29"/>
        <v>78</v>
      </c>
      <c r="BH20" s="47" t="str">
        <f t="shared" si="30"/>
        <v>FCD</v>
      </c>
      <c r="BI20" s="37"/>
      <c r="BJ20" s="31" t="s">
        <v>615</v>
      </c>
      <c r="BK20" s="31" t="s">
        <v>616</v>
      </c>
      <c r="BL20" s="31" t="s">
        <v>617</v>
      </c>
      <c r="BM20" s="38" t="s">
        <v>618</v>
      </c>
      <c r="BN20" s="39" t="s">
        <v>619</v>
      </c>
      <c r="BO20" s="31" t="s">
        <v>620</v>
      </c>
      <c r="BP20" s="31" t="s">
        <v>621</v>
      </c>
      <c r="BQ20" s="31" t="s">
        <v>622</v>
      </c>
      <c r="BR20" s="40" t="s">
        <v>623</v>
      </c>
    </row>
    <row r="21">
      <c r="A21" s="41" t="s">
        <v>650</v>
      </c>
      <c r="B21" s="42" t="s">
        <v>201</v>
      </c>
      <c r="C21" s="43" t="s">
        <v>202</v>
      </c>
      <c r="D21" s="41">
        <v>30.0</v>
      </c>
      <c r="E21" s="44">
        <v>27.0</v>
      </c>
      <c r="F21" s="44">
        <f t="shared" si="1"/>
        <v>57</v>
      </c>
      <c r="G21" s="44">
        <f t="shared" si="2"/>
        <v>6</v>
      </c>
      <c r="H21" s="32" t="str">
        <f t="shared" si="3"/>
        <v>B</v>
      </c>
      <c r="I21" s="31" t="s">
        <v>614</v>
      </c>
      <c r="J21" s="41">
        <v>39.0</v>
      </c>
      <c r="K21" s="44">
        <v>33.0</v>
      </c>
      <c r="L21" s="44">
        <f t="shared" si="4"/>
        <v>72</v>
      </c>
      <c r="M21" s="44">
        <f t="shared" si="5"/>
        <v>8</v>
      </c>
      <c r="N21" s="32" t="str">
        <f t="shared" si="6"/>
        <v>A</v>
      </c>
      <c r="O21" s="31" t="s">
        <v>614</v>
      </c>
      <c r="P21" s="41">
        <v>28.0</v>
      </c>
      <c r="Q21" s="44">
        <v>18.0</v>
      </c>
      <c r="R21" s="44">
        <f t="shared" si="7"/>
        <v>46</v>
      </c>
      <c r="S21" s="44">
        <f t="shared" si="8"/>
        <v>4</v>
      </c>
      <c r="T21" s="32" t="str">
        <f t="shared" si="9"/>
        <v>P</v>
      </c>
      <c r="U21" s="31" t="s">
        <v>614</v>
      </c>
      <c r="V21" s="41">
        <v>37.0</v>
      </c>
      <c r="W21" s="44">
        <v>20.0</v>
      </c>
      <c r="X21" s="44">
        <f t="shared" si="10"/>
        <v>57</v>
      </c>
      <c r="Y21" s="44">
        <f t="shared" si="11"/>
        <v>6</v>
      </c>
      <c r="Z21" s="32" t="str">
        <f t="shared" si="12"/>
        <v>B</v>
      </c>
      <c r="AA21" s="31" t="s">
        <v>614</v>
      </c>
      <c r="AB21" s="41">
        <v>38.0</v>
      </c>
      <c r="AC21" s="44">
        <v>25.0</v>
      </c>
      <c r="AD21" s="44">
        <f t="shared" si="13"/>
        <v>63</v>
      </c>
      <c r="AE21" s="44">
        <f t="shared" si="14"/>
        <v>7</v>
      </c>
      <c r="AF21" s="32" t="str">
        <f t="shared" si="15"/>
        <v>B+</v>
      </c>
      <c r="AG21" s="31" t="s">
        <v>614</v>
      </c>
      <c r="AH21" s="41">
        <v>42.0</v>
      </c>
      <c r="AI21" s="44">
        <v>40.0</v>
      </c>
      <c r="AJ21" s="44">
        <f t="shared" si="16"/>
        <v>82</v>
      </c>
      <c r="AK21" s="44">
        <f t="shared" si="17"/>
        <v>9</v>
      </c>
      <c r="AL21" s="32" t="str">
        <f t="shared" si="18"/>
        <v>A+</v>
      </c>
      <c r="AM21" s="31" t="s">
        <v>614</v>
      </c>
      <c r="AN21" s="41">
        <v>43.0</v>
      </c>
      <c r="AO21" s="44">
        <v>28.0</v>
      </c>
      <c r="AP21" s="44">
        <f t="shared" si="19"/>
        <v>71</v>
      </c>
      <c r="AQ21" s="44">
        <f t="shared" si="20"/>
        <v>8</v>
      </c>
      <c r="AR21" s="32" t="str">
        <f t="shared" si="21"/>
        <v>A</v>
      </c>
      <c r="AS21" s="31" t="s">
        <v>614</v>
      </c>
      <c r="AT21" s="41">
        <v>39.0</v>
      </c>
      <c r="AU21" s="44">
        <v>37.0</v>
      </c>
      <c r="AV21" s="44">
        <f t="shared" si="22"/>
        <v>76</v>
      </c>
      <c r="AW21" s="44">
        <f t="shared" si="23"/>
        <v>8</v>
      </c>
      <c r="AX21" s="32" t="str">
        <f t="shared" si="24"/>
        <v>A</v>
      </c>
      <c r="AY21" s="31" t="s">
        <v>614</v>
      </c>
      <c r="AZ21" s="41">
        <v>34.0</v>
      </c>
      <c r="BA21" s="44">
        <v>28.0</v>
      </c>
      <c r="BB21" s="44">
        <f t="shared" si="25"/>
        <v>62</v>
      </c>
      <c r="BC21" s="44">
        <f t="shared" si="26"/>
        <v>7</v>
      </c>
      <c r="BD21" s="32" t="str">
        <f t="shared" si="27"/>
        <v>B+</v>
      </c>
      <c r="BE21" s="33" t="s">
        <v>614</v>
      </c>
      <c r="BF21" s="45">
        <f t="shared" si="28"/>
        <v>6.65</v>
      </c>
      <c r="BG21" s="46">
        <f t="shared" si="29"/>
        <v>66.5</v>
      </c>
      <c r="BH21" s="47" t="str">
        <f t="shared" si="30"/>
        <v>FC</v>
      </c>
      <c r="BI21" s="49"/>
      <c r="BJ21" s="31" t="s">
        <v>615</v>
      </c>
      <c r="BK21" s="31" t="s">
        <v>616</v>
      </c>
      <c r="BL21" s="31" t="s">
        <v>617</v>
      </c>
      <c r="BM21" s="38" t="s">
        <v>618</v>
      </c>
      <c r="BN21" s="39" t="s">
        <v>619</v>
      </c>
      <c r="BO21" s="31" t="s">
        <v>620</v>
      </c>
      <c r="BP21" s="31" t="s">
        <v>621</v>
      </c>
      <c r="BQ21" s="31" t="s">
        <v>622</v>
      </c>
      <c r="BR21" s="40" t="s">
        <v>623</v>
      </c>
    </row>
    <row r="22">
      <c r="A22" s="41" t="s">
        <v>651</v>
      </c>
      <c r="B22" s="42" t="s">
        <v>210</v>
      </c>
      <c r="C22" s="43" t="s">
        <v>211</v>
      </c>
      <c r="D22" s="41">
        <v>42.0</v>
      </c>
      <c r="E22" s="44">
        <v>35.0</v>
      </c>
      <c r="F22" s="44">
        <f t="shared" si="1"/>
        <v>77</v>
      </c>
      <c r="G22" s="44">
        <f t="shared" si="2"/>
        <v>8</v>
      </c>
      <c r="H22" s="32" t="str">
        <f t="shared" si="3"/>
        <v>A</v>
      </c>
      <c r="I22" s="31" t="s">
        <v>614</v>
      </c>
      <c r="J22" s="41">
        <v>39.0</v>
      </c>
      <c r="K22" s="44">
        <v>32.0</v>
      </c>
      <c r="L22" s="44">
        <f t="shared" si="4"/>
        <v>71</v>
      </c>
      <c r="M22" s="44">
        <f t="shared" si="5"/>
        <v>8</v>
      </c>
      <c r="N22" s="32" t="str">
        <f t="shared" si="6"/>
        <v>A</v>
      </c>
      <c r="O22" s="31" t="s">
        <v>614</v>
      </c>
      <c r="P22" s="41">
        <v>37.0</v>
      </c>
      <c r="Q22" s="44">
        <v>31.0</v>
      </c>
      <c r="R22" s="44">
        <f t="shared" si="7"/>
        <v>68</v>
      </c>
      <c r="S22" s="44">
        <f t="shared" si="8"/>
        <v>7</v>
      </c>
      <c r="T22" s="32" t="str">
        <f t="shared" si="9"/>
        <v>B+</v>
      </c>
      <c r="U22" s="31" t="s">
        <v>614</v>
      </c>
      <c r="V22" s="41">
        <v>46.0</v>
      </c>
      <c r="W22" s="44">
        <v>34.0</v>
      </c>
      <c r="X22" s="44">
        <f t="shared" si="10"/>
        <v>80</v>
      </c>
      <c r="Y22" s="44">
        <f t="shared" si="11"/>
        <v>9</v>
      </c>
      <c r="Z22" s="32" t="str">
        <f t="shared" si="12"/>
        <v>A+</v>
      </c>
      <c r="AA22" s="31" t="s">
        <v>614</v>
      </c>
      <c r="AB22" s="41">
        <v>45.0</v>
      </c>
      <c r="AC22" s="44">
        <v>32.0</v>
      </c>
      <c r="AD22" s="44">
        <f t="shared" si="13"/>
        <v>77</v>
      </c>
      <c r="AE22" s="44">
        <f t="shared" si="14"/>
        <v>8</v>
      </c>
      <c r="AF22" s="32" t="str">
        <f t="shared" si="15"/>
        <v>A</v>
      </c>
      <c r="AG22" s="31" t="s">
        <v>614</v>
      </c>
      <c r="AH22" s="41">
        <v>46.0</v>
      </c>
      <c r="AI22" s="44">
        <v>47.0</v>
      </c>
      <c r="AJ22" s="44">
        <f t="shared" si="16"/>
        <v>93</v>
      </c>
      <c r="AK22" s="44">
        <f t="shared" si="17"/>
        <v>10</v>
      </c>
      <c r="AL22" s="32" t="str">
        <f t="shared" si="18"/>
        <v>O</v>
      </c>
      <c r="AM22" s="31" t="s">
        <v>614</v>
      </c>
      <c r="AN22" s="41">
        <v>46.0</v>
      </c>
      <c r="AO22" s="44">
        <v>48.0</v>
      </c>
      <c r="AP22" s="44">
        <f t="shared" si="19"/>
        <v>94</v>
      </c>
      <c r="AQ22" s="44">
        <f t="shared" si="20"/>
        <v>10</v>
      </c>
      <c r="AR22" s="32" t="str">
        <f t="shared" si="21"/>
        <v>O</v>
      </c>
      <c r="AS22" s="31" t="s">
        <v>614</v>
      </c>
      <c r="AT22" s="41">
        <v>37.0</v>
      </c>
      <c r="AU22" s="44">
        <v>34.0</v>
      </c>
      <c r="AV22" s="44">
        <f t="shared" si="22"/>
        <v>71</v>
      </c>
      <c r="AW22" s="44">
        <f t="shared" si="23"/>
        <v>8</v>
      </c>
      <c r="AX22" s="32" t="str">
        <f t="shared" si="24"/>
        <v>A</v>
      </c>
      <c r="AY22" s="31" t="s">
        <v>614</v>
      </c>
      <c r="AZ22" s="41">
        <v>39.0</v>
      </c>
      <c r="BA22" s="44">
        <v>29.0</v>
      </c>
      <c r="BB22" s="44">
        <f t="shared" si="25"/>
        <v>68</v>
      </c>
      <c r="BC22" s="44">
        <f t="shared" si="26"/>
        <v>7</v>
      </c>
      <c r="BD22" s="32" t="str">
        <f t="shared" si="27"/>
        <v>B+</v>
      </c>
      <c r="BE22" s="33" t="s">
        <v>614</v>
      </c>
      <c r="BF22" s="45">
        <f t="shared" si="28"/>
        <v>8.15</v>
      </c>
      <c r="BG22" s="46">
        <f t="shared" si="29"/>
        <v>81.5</v>
      </c>
      <c r="BH22" s="47" t="str">
        <f t="shared" si="30"/>
        <v>FCD</v>
      </c>
      <c r="BI22" s="37"/>
      <c r="BJ22" s="31" t="s">
        <v>615</v>
      </c>
      <c r="BK22" s="31" t="s">
        <v>616</v>
      </c>
      <c r="BL22" s="31" t="s">
        <v>617</v>
      </c>
      <c r="BM22" s="38" t="s">
        <v>618</v>
      </c>
      <c r="BN22" s="39" t="s">
        <v>619</v>
      </c>
      <c r="BO22" s="31" t="s">
        <v>620</v>
      </c>
      <c r="BP22" s="31" t="s">
        <v>621</v>
      </c>
      <c r="BQ22" s="31" t="s">
        <v>622</v>
      </c>
      <c r="BR22" s="40" t="s">
        <v>623</v>
      </c>
    </row>
    <row r="23">
      <c r="A23" s="41" t="s">
        <v>652</v>
      </c>
      <c r="B23" s="42" t="s">
        <v>218</v>
      </c>
      <c r="C23" s="43" t="s">
        <v>219</v>
      </c>
      <c r="D23" s="41">
        <v>33.0</v>
      </c>
      <c r="E23" s="44">
        <v>34.0</v>
      </c>
      <c r="F23" s="44">
        <f t="shared" si="1"/>
        <v>67</v>
      </c>
      <c r="G23" s="44">
        <f t="shared" si="2"/>
        <v>7</v>
      </c>
      <c r="H23" s="32" t="str">
        <f t="shared" si="3"/>
        <v>B+</v>
      </c>
      <c r="I23" s="31" t="s">
        <v>614</v>
      </c>
      <c r="J23" s="41">
        <v>26.0</v>
      </c>
      <c r="K23" s="44">
        <v>33.0</v>
      </c>
      <c r="L23" s="44">
        <f t="shared" si="4"/>
        <v>59</v>
      </c>
      <c r="M23" s="44">
        <f t="shared" si="5"/>
        <v>6</v>
      </c>
      <c r="N23" s="32" t="str">
        <f t="shared" si="6"/>
        <v>B</v>
      </c>
      <c r="O23" s="31" t="s">
        <v>614</v>
      </c>
      <c r="P23" s="41">
        <v>31.0</v>
      </c>
      <c r="Q23" s="44">
        <v>18.0</v>
      </c>
      <c r="R23" s="44">
        <f t="shared" si="7"/>
        <v>49</v>
      </c>
      <c r="S23" s="44">
        <f t="shared" si="8"/>
        <v>4</v>
      </c>
      <c r="T23" s="32" t="str">
        <f t="shared" si="9"/>
        <v>P</v>
      </c>
      <c r="U23" s="31" t="s">
        <v>614</v>
      </c>
      <c r="V23" s="41">
        <v>37.0</v>
      </c>
      <c r="W23" s="44">
        <v>22.0</v>
      </c>
      <c r="X23" s="44">
        <f t="shared" si="10"/>
        <v>59</v>
      </c>
      <c r="Y23" s="44">
        <f t="shared" si="11"/>
        <v>6</v>
      </c>
      <c r="Z23" s="32" t="str">
        <f t="shared" si="12"/>
        <v>B</v>
      </c>
      <c r="AA23" s="31" t="s">
        <v>614</v>
      </c>
      <c r="AB23" s="41">
        <v>41.0</v>
      </c>
      <c r="AC23" s="44">
        <v>27.0</v>
      </c>
      <c r="AD23" s="44">
        <f t="shared" si="13"/>
        <v>68</v>
      </c>
      <c r="AE23" s="44">
        <f t="shared" si="14"/>
        <v>7</v>
      </c>
      <c r="AF23" s="32" t="str">
        <f t="shared" si="15"/>
        <v>B+</v>
      </c>
      <c r="AG23" s="31" t="s">
        <v>614</v>
      </c>
      <c r="AH23" s="41">
        <v>40.0</v>
      </c>
      <c r="AI23" s="44">
        <v>21.0</v>
      </c>
      <c r="AJ23" s="44">
        <f t="shared" si="16"/>
        <v>61</v>
      </c>
      <c r="AK23" s="44">
        <f t="shared" si="17"/>
        <v>7</v>
      </c>
      <c r="AL23" s="32" t="str">
        <f t="shared" si="18"/>
        <v>B+</v>
      </c>
      <c r="AM23" s="31" t="s">
        <v>614</v>
      </c>
      <c r="AN23" s="41">
        <v>39.0</v>
      </c>
      <c r="AO23" s="44">
        <v>44.0</v>
      </c>
      <c r="AP23" s="44">
        <f t="shared" si="19"/>
        <v>83</v>
      </c>
      <c r="AQ23" s="44">
        <f t="shared" si="20"/>
        <v>9</v>
      </c>
      <c r="AR23" s="32" t="str">
        <f t="shared" si="21"/>
        <v>A+</v>
      </c>
      <c r="AS23" s="31" t="s">
        <v>614</v>
      </c>
      <c r="AT23" s="41">
        <v>36.0</v>
      </c>
      <c r="AU23" s="44">
        <v>33.0</v>
      </c>
      <c r="AV23" s="44">
        <f t="shared" si="22"/>
        <v>69</v>
      </c>
      <c r="AW23" s="44">
        <f t="shared" si="23"/>
        <v>7</v>
      </c>
      <c r="AX23" s="32" t="str">
        <f t="shared" si="24"/>
        <v>B+</v>
      </c>
      <c r="AY23" s="31" t="s">
        <v>614</v>
      </c>
      <c r="AZ23" s="41">
        <v>35.0</v>
      </c>
      <c r="BA23" s="44">
        <v>32.0</v>
      </c>
      <c r="BB23" s="44">
        <f t="shared" si="25"/>
        <v>67</v>
      </c>
      <c r="BC23" s="44">
        <f t="shared" si="26"/>
        <v>7</v>
      </c>
      <c r="BD23" s="32" t="str">
        <f t="shared" si="27"/>
        <v>B+</v>
      </c>
      <c r="BE23" s="33" t="s">
        <v>614</v>
      </c>
      <c r="BF23" s="45">
        <f t="shared" si="28"/>
        <v>6.35</v>
      </c>
      <c r="BG23" s="46">
        <f t="shared" si="29"/>
        <v>63.5</v>
      </c>
      <c r="BH23" s="47" t="str">
        <f t="shared" si="30"/>
        <v>FC</v>
      </c>
      <c r="BI23" s="37"/>
      <c r="BJ23" s="31" t="s">
        <v>615</v>
      </c>
      <c r="BK23" s="31" t="s">
        <v>616</v>
      </c>
      <c r="BL23" s="31" t="s">
        <v>617</v>
      </c>
      <c r="BM23" s="38" t="s">
        <v>618</v>
      </c>
      <c r="BN23" s="39" t="s">
        <v>619</v>
      </c>
      <c r="BO23" s="31" t="s">
        <v>620</v>
      </c>
      <c r="BP23" s="31" t="s">
        <v>621</v>
      </c>
      <c r="BQ23" s="31" t="s">
        <v>622</v>
      </c>
      <c r="BR23" s="40" t="s">
        <v>623</v>
      </c>
    </row>
    <row r="24">
      <c r="A24" s="41" t="s">
        <v>653</v>
      </c>
      <c r="B24" s="42" t="s">
        <v>228</v>
      </c>
      <c r="C24" s="43" t="s">
        <v>229</v>
      </c>
      <c r="D24" s="41">
        <v>45.0</v>
      </c>
      <c r="E24" s="44">
        <v>37.0</v>
      </c>
      <c r="F24" s="44">
        <f t="shared" si="1"/>
        <v>82</v>
      </c>
      <c r="G24" s="44">
        <f t="shared" si="2"/>
        <v>9</v>
      </c>
      <c r="H24" s="32" t="str">
        <f t="shared" si="3"/>
        <v>A+</v>
      </c>
      <c r="I24" s="31" t="s">
        <v>614</v>
      </c>
      <c r="J24" s="41">
        <v>42.0</v>
      </c>
      <c r="K24" s="44">
        <v>33.0</v>
      </c>
      <c r="L24" s="44">
        <f t="shared" si="4"/>
        <v>75</v>
      </c>
      <c r="M24" s="44">
        <f t="shared" si="5"/>
        <v>8</v>
      </c>
      <c r="N24" s="32" t="str">
        <f t="shared" si="6"/>
        <v>A</v>
      </c>
      <c r="O24" s="31" t="s">
        <v>614</v>
      </c>
      <c r="P24" s="41">
        <v>35.0</v>
      </c>
      <c r="Q24" s="44">
        <v>38.0</v>
      </c>
      <c r="R24" s="44">
        <f t="shared" si="7"/>
        <v>73</v>
      </c>
      <c r="S24" s="44">
        <f t="shared" si="8"/>
        <v>8</v>
      </c>
      <c r="T24" s="32" t="str">
        <f t="shared" si="9"/>
        <v>A</v>
      </c>
      <c r="U24" s="31" t="s">
        <v>614</v>
      </c>
      <c r="V24" s="41">
        <v>43.0</v>
      </c>
      <c r="W24" s="44">
        <v>28.0</v>
      </c>
      <c r="X24" s="44">
        <f t="shared" si="10"/>
        <v>71</v>
      </c>
      <c r="Y24" s="44">
        <f t="shared" si="11"/>
        <v>8</v>
      </c>
      <c r="Z24" s="32" t="str">
        <f t="shared" si="12"/>
        <v>A</v>
      </c>
      <c r="AA24" s="31" t="s">
        <v>614</v>
      </c>
      <c r="AB24" s="41">
        <v>44.0</v>
      </c>
      <c r="AC24" s="44">
        <v>25.0</v>
      </c>
      <c r="AD24" s="44">
        <f t="shared" si="13"/>
        <v>69</v>
      </c>
      <c r="AE24" s="44">
        <f t="shared" si="14"/>
        <v>7</v>
      </c>
      <c r="AF24" s="32" t="str">
        <f t="shared" si="15"/>
        <v>B+</v>
      </c>
      <c r="AG24" s="31" t="s">
        <v>614</v>
      </c>
      <c r="AH24" s="41">
        <v>42.0</v>
      </c>
      <c r="AI24" s="44">
        <v>47.0</v>
      </c>
      <c r="AJ24" s="44">
        <f t="shared" si="16"/>
        <v>89</v>
      </c>
      <c r="AK24" s="44">
        <f t="shared" si="17"/>
        <v>9</v>
      </c>
      <c r="AL24" s="32" t="str">
        <f t="shared" si="18"/>
        <v>A+</v>
      </c>
      <c r="AM24" s="31" t="s">
        <v>614</v>
      </c>
      <c r="AN24" s="41">
        <v>47.0</v>
      </c>
      <c r="AO24" s="44">
        <v>46.0</v>
      </c>
      <c r="AP24" s="44">
        <f t="shared" si="19"/>
        <v>93</v>
      </c>
      <c r="AQ24" s="44">
        <f t="shared" si="20"/>
        <v>10</v>
      </c>
      <c r="AR24" s="32" t="str">
        <f t="shared" si="21"/>
        <v>O</v>
      </c>
      <c r="AS24" s="31" t="s">
        <v>614</v>
      </c>
      <c r="AT24" s="41">
        <v>42.0</v>
      </c>
      <c r="AU24" s="44">
        <v>36.0</v>
      </c>
      <c r="AV24" s="44">
        <f t="shared" si="22"/>
        <v>78</v>
      </c>
      <c r="AW24" s="44">
        <f t="shared" si="23"/>
        <v>8</v>
      </c>
      <c r="AX24" s="32" t="str">
        <f t="shared" si="24"/>
        <v>A</v>
      </c>
      <c r="AY24" s="31" t="s">
        <v>614</v>
      </c>
      <c r="AZ24" s="41">
        <v>35.0</v>
      </c>
      <c r="BA24" s="44">
        <v>29.0</v>
      </c>
      <c r="BB24" s="44">
        <f t="shared" si="25"/>
        <v>64</v>
      </c>
      <c r="BC24" s="44">
        <f t="shared" si="26"/>
        <v>7</v>
      </c>
      <c r="BD24" s="32" t="str">
        <f t="shared" si="27"/>
        <v>B+</v>
      </c>
      <c r="BE24" s="33" t="s">
        <v>614</v>
      </c>
      <c r="BF24" s="45">
        <f t="shared" si="28"/>
        <v>8.1</v>
      </c>
      <c r="BG24" s="46">
        <f t="shared" si="29"/>
        <v>81</v>
      </c>
      <c r="BH24" s="47" t="str">
        <f t="shared" si="30"/>
        <v>FCD</v>
      </c>
      <c r="BI24" s="37"/>
      <c r="BJ24" s="31" t="s">
        <v>615</v>
      </c>
      <c r="BK24" s="31" t="s">
        <v>616</v>
      </c>
      <c r="BL24" s="31" t="s">
        <v>617</v>
      </c>
      <c r="BM24" s="38" t="s">
        <v>618</v>
      </c>
      <c r="BN24" s="39" t="s">
        <v>619</v>
      </c>
      <c r="BO24" s="31" t="s">
        <v>620</v>
      </c>
      <c r="BP24" s="31" t="s">
        <v>621</v>
      </c>
      <c r="BQ24" s="31" t="s">
        <v>622</v>
      </c>
      <c r="BR24" s="40" t="s">
        <v>623</v>
      </c>
    </row>
    <row r="25">
      <c r="A25" s="41" t="s">
        <v>654</v>
      </c>
      <c r="B25" s="42" t="s">
        <v>236</v>
      </c>
      <c r="C25" s="43" t="s">
        <v>237</v>
      </c>
      <c r="D25" s="41">
        <v>28.0</v>
      </c>
      <c r="E25" s="44">
        <v>23.0</v>
      </c>
      <c r="F25" s="44">
        <f t="shared" si="1"/>
        <v>51</v>
      </c>
      <c r="G25" s="44">
        <f t="shared" si="2"/>
        <v>5</v>
      </c>
      <c r="H25" s="32" t="str">
        <f t="shared" si="3"/>
        <v>C</v>
      </c>
      <c r="I25" s="31" t="s">
        <v>614</v>
      </c>
      <c r="J25" s="41">
        <v>35.0</v>
      </c>
      <c r="K25" s="44">
        <v>37.0</v>
      </c>
      <c r="L25" s="44">
        <f t="shared" si="4"/>
        <v>72</v>
      </c>
      <c r="M25" s="44">
        <f t="shared" si="5"/>
        <v>8</v>
      </c>
      <c r="N25" s="32" t="str">
        <f t="shared" si="6"/>
        <v>A</v>
      </c>
      <c r="O25" s="31" t="s">
        <v>614</v>
      </c>
      <c r="P25" s="41">
        <v>30.0</v>
      </c>
      <c r="Q25" s="44">
        <v>23.0</v>
      </c>
      <c r="R25" s="44">
        <f t="shared" si="7"/>
        <v>53</v>
      </c>
      <c r="S25" s="44">
        <f t="shared" si="8"/>
        <v>5</v>
      </c>
      <c r="T25" s="32" t="str">
        <f t="shared" si="9"/>
        <v>C</v>
      </c>
      <c r="U25" s="31" t="s">
        <v>614</v>
      </c>
      <c r="V25" s="41">
        <v>45.0</v>
      </c>
      <c r="W25" s="44">
        <v>24.0</v>
      </c>
      <c r="X25" s="44">
        <f t="shared" si="10"/>
        <v>69</v>
      </c>
      <c r="Y25" s="44">
        <f t="shared" si="11"/>
        <v>7</v>
      </c>
      <c r="Z25" s="32" t="str">
        <f t="shared" si="12"/>
        <v>B+</v>
      </c>
      <c r="AA25" s="31" t="s">
        <v>614</v>
      </c>
      <c r="AB25" s="41">
        <v>34.0</v>
      </c>
      <c r="AC25" s="44">
        <v>20.0</v>
      </c>
      <c r="AD25" s="44">
        <f t="shared" si="13"/>
        <v>54</v>
      </c>
      <c r="AE25" s="44">
        <f t="shared" si="14"/>
        <v>5</v>
      </c>
      <c r="AF25" s="32" t="str">
        <f t="shared" si="15"/>
        <v>C</v>
      </c>
      <c r="AG25" s="31" t="s">
        <v>614</v>
      </c>
      <c r="AH25" s="41">
        <v>40.0</v>
      </c>
      <c r="AI25" s="44">
        <v>21.0</v>
      </c>
      <c r="AJ25" s="44">
        <f t="shared" si="16"/>
        <v>61</v>
      </c>
      <c r="AK25" s="44">
        <f t="shared" si="17"/>
        <v>7</v>
      </c>
      <c r="AL25" s="32" t="str">
        <f t="shared" si="18"/>
        <v>B+</v>
      </c>
      <c r="AM25" s="31" t="s">
        <v>614</v>
      </c>
      <c r="AN25" s="41">
        <v>39.0</v>
      </c>
      <c r="AO25" s="44">
        <v>33.0</v>
      </c>
      <c r="AP25" s="44">
        <f t="shared" si="19"/>
        <v>72</v>
      </c>
      <c r="AQ25" s="44">
        <f t="shared" si="20"/>
        <v>8</v>
      </c>
      <c r="AR25" s="32" t="str">
        <f t="shared" si="21"/>
        <v>A</v>
      </c>
      <c r="AS25" s="31" t="s">
        <v>614</v>
      </c>
      <c r="AT25" s="41">
        <v>43.0</v>
      </c>
      <c r="AU25" s="44">
        <v>38.0</v>
      </c>
      <c r="AV25" s="44">
        <f t="shared" si="22"/>
        <v>81</v>
      </c>
      <c r="AW25" s="44">
        <f t="shared" si="23"/>
        <v>9</v>
      </c>
      <c r="AX25" s="32" t="str">
        <f t="shared" si="24"/>
        <v>A+</v>
      </c>
      <c r="AY25" s="31" t="s">
        <v>614</v>
      </c>
      <c r="AZ25" s="41">
        <v>40.0</v>
      </c>
      <c r="BA25" s="44">
        <v>24.0</v>
      </c>
      <c r="BB25" s="44">
        <f t="shared" si="25"/>
        <v>64</v>
      </c>
      <c r="BC25" s="44">
        <f t="shared" si="26"/>
        <v>7</v>
      </c>
      <c r="BD25" s="32" t="str">
        <f t="shared" si="27"/>
        <v>B+</v>
      </c>
      <c r="BE25" s="33" t="s">
        <v>614</v>
      </c>
      <c r="BF25" s="45">
        <f t="shared" si="28"/>
        <v>6.5</v>
      </c>
      <c r="BG25" s="46">
        <f t="shared" si="29"/>
        <v>65</v>
      </c>
      <c r="BH25" s="47" t="str">
        <f t="shared" si="30"/>
        <v>FC</v>
      </c>
      <c r="BI25" s="37"/>
      <c r="BJ25" s="31" t="s">
        <v>615</v>
      </c>
      <c r="BK25" s="31" t="s">
        <v>616</v>
      </c>
      <c r="BL25" s="31" t="s">
        <v>617</v>
      </c>
      <c r="BM25" s="38" t="s">
        <v>618</v>
      </c>
      <c r="BN25" s="39" t="s">
        <v>619</v>
      </c>
      <c r="BO25" s="31" t="s">
        <v>620</v>
      </c>
      <c r="BP25" s="31" t="s">
        <v>621</v>
      </c>
      <c r="BQ25" s="31" t="s">
        <v>622</v>
      </c>
      <c r="BR25" s="40" t="s">
        <v>623</v>
      </c>
    </row>
    <row r="26">
      <c r="A26" s="41" t="s">
        <v>655</v>
      </c>
      <c r="B26" s="42" t="s">
        <v>244</v>
      </c>
      <c r="C26" s="43" t="s">
        <v>245</v>
      </c>
      <c r="D26" s="41">
        <v>34.0</v>
      </c>
      <c r="E26" s="44">
        <v>21.0</v>
      </c>
      <c r="F26" s="44">
        <f t="shared" si="1"/>
        <v>55</v>
      </c>
      <c r="G26" s="44">
        <f t="shared" si="2"/>
        <v>6</v>
      </c>
      <c r="H26" s="32" t="str">
        <f t="shared" si="3"/>
        <v>B</v>
      </c>
      <c r="I26" s="31" t="s">
        <v>614</v>
      </c>
      <c r="J26" s="41">
        <v>35.0</v>
      </c>
      <c r="K26" s="44">
        <v>23.0</v>
      </c>
      <c r="L26" s="44">
        <f t="shared" si="4"/>
        <v>58</v>
      </c>
      <c r="M26" s="44">
        <f t="shared" si="5"/>
        <v>6</v>
      </c>
      <c r="N26" s="32" t="str">
        <f t="shared" si="6"/>
        <v>B</v>
      </c>
      <c r="O26" s="31" t="s">
        <v>614</v>
      </c>
      <c r="P26" s="41">
        <v>29.0</v>
      </c>
      <c r="Q26" s="44">
        <v>31.0</v>
      </c>
      <c r="R26" s="44">
        <f t="shared" si="7"/>
        <v>60</v>
      </c>
      <c r="S26" s="44">
        <f t="shared" si="8"/>
        <v>7</v>
      </c>
      <c r="T26" s="32" t="str">
        <f t="shared" si="9"/>
        <v>B+</v>
      </c>
      <c r="U26" s="31" t="s">
        <v>614</v>
      </c>
      <c r="V26" s="41">
        <v>46.0</v>
      </c>
      <c r="W26" s="44">
        <v>22.0</v>
      </c>
      <c r="X26" s="44">
        <f t="shared" si="10"/>
        <v>68</v>
      </c>
      <c r="Y26" s="44">
        <f t="shared" si="11"/>
        <v>7</v>
      </c>
      <c r="Z26" s="32" t="str">
        <f t="shared" si="12"/>
        <v>B+</v>
      </c>
      <c r="AA26" s="31" t="s">
        <v>614</v>
      </c>
      <c r="AB26" s="41">
        <v>35.0</v>
      </c>
      <c r="AC26" s="44">
        <v>41.0</v>
      </c>
      <c r="AD26" s="44">
        <f t="shared" si="13"/>
        <v>76</v>
      </c>
      <c r="AE26" s="44">
        <f t="shared" si="14"/>
        <v>8</v>
      </c>
      <c r="AF26" s="32" t="str">
        <f t="shared" si="15"/>
        <v>A</v>
      </c>
      <c r="AG26" s="31" t="s">
        <v>614</v>
      </c>
      <c r="AH26" s="41">
        <v>46.0</v>
      </c>
      <c r="AI26" s="44">
        <v>44.0</v>
      </c>
      <c r="AJ26" s="44">
        <f t="shared" si="16"/>
        <v>90</v>
      </c>
      <c r="AK26" s="44">
        <f t="shared" si="17"/>
        <v>10</v>
      </c>
      <c r="AL26" s="32" t="str">
        <f t="shared" si="18"/>
        <v>O</v>
      </c>
      <c r="AM26" s="31" t="s">
        <v>614</v>
      </c>
      <c r="AN26" s="41">
        <v>43.0</v>
      </c>
      <c r="AO26" s="44">
        <v>45.0</v>
      </c>
      <c r="AP26" s="44">
        <f t="shared" si="19"/>
        <v>88</v>
      </c>
      <c r="AQ26" s="44">
        <f t="shared" si="20"/>
        <v>9</v>
      </c>
      <c r="AR26" s="32" t="str">
        <f t="shared" si="21"/>
        <v>A+</v>
      </c>
      <c r="AS26" s="31" t="s">
        <v>614</v>
      </c>
      <c r="AT26" s="41">
        <v>41.0</v>
      </c>
      <c r="AU26" s="44">
        <v>36.0</v>
      </c>
      <c r="AV26" s="44">
        <f t="shared" si="22"/>
        <v>77</v>
      </c>
      <c r="AW26" s="44">
        <f t="shared" si="23"/>
        <v>8</v>
      </c>
      <c r="AX26" s="32" t="str">
        <f t="shared" si="24"/>
        <v>A</v>
      </c>
      <c r="AY26" s="31" t="s">
        <v>614</v>
      </c>
      <c r="AZ26" s="41">
        <v>37.0</v>
      </c>
      <c r="BA26" s="44">
        <v>32.0</v>
      </c>
      <c r="BB26" s="44">
        <f t="shared" si="25"/>
        <v>69</v>
      </c>
      <c r="BC26" s="44">
        <f t="shared" si="26"/>
        <v>7</v>
      </c>
      <c r="BD26" s="32" t="str">
        <f t="shared" si="27"/>
        <v>B+</v>
      </c>
      <c r="BE26" s="33" t="s">
        <v>614</v>
      </c>
      <c r="BF26" s="45">
        <f t="shared" si="28"/>
        <v>7.2</v>
      </c>
      <c r="BG26" s="46">
        <f t="shared" si="29"/>
        <v>72</v>
      </c>
      <c r="BH26" s="47" t="str">
        <f t="shared" si="30"/>
        <v>FCD</v>
      </c>
      <c r="BI26" s="37"/>
      <c r="BJ26" s="31" t="s">
        <v>615</v>
      </c>
      <c r="BK26" s="31" t="s">
        <v>616</v>
      </c>
      <c r="BL26" s="31" t="s">
        <v>617</v>
      </c>
      <c r="BM26" s="38" t="s">
        <v>618</v>
      </c>
      <c r="BN26" s="39" t="s">
        <v>619</v>
      </c>
      <c r="BO26" s="31" t="s">
        <v>620</v>
      </c>
      <c r="BP26" s="31" t="s">
        <v>621</v>
      </c>
      <c r="BQ26" s="31" t="s">
        <v>622</v>
      </c>
      <c r="BR26" s="40" t="s">
        <v>623</v>
      </c>
    </row>
    <row r="27">
      <c r="A27" s="41" t="s">
        <v>656</v>
      </c>
      <c r="B27" s="42" t="s">
        <v>252</v>
      </c>
      <c r="C27" s="43" t="s">
        <v>253</v>
      </c>
      <c r="D27" s="41">
        <v>30.0</v>
      </c>
      <c r="E27" s="44">
        <v>23.0</v>
      </c>
      <c r="F27" s="44">
        <f t="shared" si="1"/>
        <v>53</v>
      </c>
      <c r="G27" s="44">
        <f t="shared" si="2"/>
        <v>5</v>
      </c>
      <c r="H27" s="32" t="str">
        <f t="shared" si="3"/>
        <v>C</v>
      </c>
      <c r="I27" s="31" t="s">
        <v>614</v>
      </c>
      <c r="J27" s="41">
        <v>28.0</v>
      </c>
      <c r="K27" s="44">
        <v>28.0</v>
      </c>
      <c r="L27" s="44">
        <f t="shared" si="4"/>
        <v>56</v>
      </c>
      <c r="M27" s="44">
        <f t="shared" si="5"/>
        <v>6</v>
      </c>
      <c r="N27" s="32" t="str">
        <f t="shared" si="6"/>
        <v>B</v>
      </c>
      <c r="O27" s="31" t="s">
        <v>614</v>
      </c>
      <c r="P27" s="41">
        <v>26.0</v>
      </c>
      <c r="Q27" s="44">
        <v>26.0</v>
      </c>
      <c r="R27" s="44">
        <f t="shared" si="7"/>
        <v>52</v>
      </c>
      <c r="S27" s="44">
        <f t="shared" si="8"/>
        <v>5</v>
      </c>
      <c r="T27" s="32" t="str">
        <f t="shared" si="9"/>
        <v>C</v>
      </c>
      <c r="U27" s="31" t="s">
        <v>614</v>
      </c>
      <c r="V27" s="41">
        <v>43.0</v>
      </c>
      <c r="W27" s="44">
        <v>28.0</v>
      </c>
      <c r="X27" s="44">
        <f t="shared" si="10"/>
        <v>71</v>
      </c>
      <c r="Y27" s="44">
        <f t="shared" si="11"/>
        <v>8</v>
      </c>
      <c r="Z27" s="32" t="str">
        <f t="shared" si="12"/>
        <v>A</v>
      </c>
      <c r="AA27" s="31" t="s">
        <v>614</v>
      </c>
      <c r="AB27" s="41">
        <v>30.0</v>
      </c>
      <c r="AC27" s="44">
        <v>18.0</v>
      </c>
      <c r="AD27" s="44">
        <f t="shared" si="13"/>
        <v>48</v>
      </c>
      <c r="AE27" s="44">
        <f t="shared" si="14"/>
        <v>4</v>
      </c>
      <c r="AF27" s="32" t="str">
        <f t="shared" si="15"/>
        <v>P</v>
      </c>
      <c r="AG27" s="31" t="s">
        <v>614</v>
      </c>
      <c r="AH27" s="41">
        <v>28.0</v>
      </c>
      <c r="AI27" s="44">
        <v>40.0</v>
      </c>
      <c r="AJ27" s="44">
        <f t="shared" si="16"/>
        <v>68</v>
      </c>
      <c r="AK27" s="44">
        <f t="shared" si="17"/>
        <v>7</v>
      </c>
      <c r="AL27" s="32" t="str">
        <f t="shared" si="18"/>
        <v>B+</v>
      </c>
      <c r="AM27" s="31" t="s">
        <v>614</v>
      </c>
      <c r="AN27" s="41">
        <v>38.0</v>
      </c>
      <c r="AO27" s="44">
        <v>25.0</v>
      </c>
      <c r="AP27" s="44">
        <f t="shared" si="19"/>
        <v>63</v>
      </c>
      <c r="AQ27" s="44">
        <f t="shared" si="20"/>
        <v>7</v>
      </c>
      <c r="AR27" s="32" t="str">
        <f t="shared" si="21"/>
        <v>B+</v>
      </c>
      <c r="AS27" s="31" t="s">
        <v>614</v>
      </c>
      <c r="AT27" s="41">
        <v>41.0</v>
      </c>
      <c r="AU27" s="44">
        <v>45.0</v>
      </c>
      <c r="AV27" s="44">
        <f t="shared" si="22"/>
        <v>86</v>
      </c>
      <c r="AW27" s="44">
        <f t="shared" si="23"/>
        <v>9</v>
      </c>
      <c r="AX27" s="32" t="str">
        <f t="shared" si="24"/>
        <v>A+</v>
      </c>
      <c r="AY27" s="31" t="s">
        <v>614</v>
      </c>
      <c r="AZ27" s="41">
        <v>37.0</v>
      </c>
      <c r="BA27" s="44">
        <v>34.0</v>
      </c>
      <c r="BB27" s="44">
        <f t="shared" si="25"/>
        <v>71</v>
      </c>
      <c r="BC27" s="44">
        <f t="shared" si="26"/>
        <v>8</v>
      </c>
      <c r="BD27" s="32" t="str">
        <f t="shared" si="27"/>
        <v>A</v>
      </c>
      <c r="BE27" s="33" t="s">
        <v>614</v>
      </c>
      <c r="BF27" s="45">
        <f t="shared" si="28"/>
        <v>6.2</v>
      </c>
      <c r="BG27" s="46">
        <f t="shared" si="29"/>
        <v>62</v>
      </c>
      <c r="BH27" s="47" t="str">
        <f t="shared" si="30"/>
        <v>FC</v>
      </c>
      <c r="BI27" s="49"/>
      <c r="BJ27" s="31" t="s">
        <v>615</v>
      </c>
      <c r="BK27" s="31" t="s">
        <v>616</v>
      </c>
      <c r="BL27" s="31" t="s">
        <v>617</v>
      </c>
      <c r="BM27" s="38" t="s">
        <v>618</v>
      </c>
      <c r="BN27" s="39" t="s">
        <v>619</v>
      </c>
      <c r="BO27" s="31" t="s">
        <v>620</v>
      </c>
      <c r="BP27" s="31" t="s">
        <v>621</v>
      </c>
      <c r="BQ27" s="31" t="s">
        <v>622</v>
      </c>
      <c r="BR27" s="40" t="s">
        <v>623</v>
      </c>
    </row>
    <row r="28">
      <c r="A28" s="41" t="s">
        <v>657</v>
      </c>
      <c r="B28" s="42" t="s">
        <v>260</v>
      </c>
      <c r="C28" s="43" t="s">
        <v>261</v>
      </c>
      <c r="D28" s="41">
        <v>20.0</v>
      </c>
      <c r="E28" s="44">
        <v>20.0</v>
      </c>
      <c r="F28" s="44">
        <f t="shared" si="1"/>
        <v>40</v>
      </c>
      <c r="G28" s="44">
        <f t="shared" si="2"/>
        <v>4</v>
      </c>
      <c r="H28" s="32" t="str">
        <f t="shared" si="3"/>
        <v>P</v>
      </c>
      <c r="I28" s="31" t="s">
        <v>614</v>
      </c>
      <c r="J28" s="41">
        <v>21.0</v>
      </c>
      <c r="K28" s="44">
        <v>19.0</v>
      </c>
      <c r="L28" s="44">
        <f t="shared" si="4"/>
        <v>40</v>
      </c>
      <c r="M28" s="44">
        <f t="shared" si="5"/>
        <v>4</v>
      </c>
      <c r="N28" s="32" t="str">
        <f t="shared" si="6"/>
        <v>P</v>
      </c>
      <c r="O28" s="31" t="s">
        <v>614</v>
      </c>
      <c r="P28" s="41">
        <v>20.0</v>
      </c>
      <c r="Q28" s="44">
        <v>22.0</v>
      </c>
      <c r="R28" s="44">
        <f t="shared" si="7"/>
        <v>42</v>
      </c>
      <c r="S28" s="44">
        <f t="shared" si="8"/>
        <v>4</v>
      </c>
      <c r="T28" s="32" t="str">
        <f t="shared" si="9"/>
        <v>P</v>
      </c>
      <c r="U28" s="31" t="s">
        <v>627</v>
      </c>
      <c r="V28" s="41">
        <v>26.0</v>
      </c>
      <c r="W28" s="44">
        <v>18.0</v>
      </c>
      <c r="X28" s="44">
        <f t="shared" si="10"/>
        <v>44</v>
      </c>
      <c r="Y28" s="44">
        <f t="shared" si="11"/>
        <v>4</v>
      </c>
      <c r="Z28" s="51" t="str">
        <f t="shared" si="12"/>
        <v>P</v>
      </c>
      <c r="AA28" s="31" t="s">
        <v>614</v>
      </c>
      <c r="AB28" s="52">
        <v>27.0</v>
      </c>
      <c r="AC28" s="44">
        <v>18.0</v>
      </c>
      <c r="AD28" s="44">
        <f t="shared" si="13"/>
        <v>45</v>
      </c>
      <c r="AE28" s="44">
        <f t="shared" si="14"/>
        <v>4</v>
      </c>
      <c r="AF28" s="51" t="str">
        <f t="shared" si="15"/>
        <v>P</v>
      </c>
      <c r="AG28" s="31" t="s">
        <v>614</v>
      </c>
      <c r="AH28" s="52">
        <v>33.0</v>
      </c>
      <c r="AI28" s="44">
        <v>33.0</v>
      </c>
      <c r="AJ28" s="44">
        <f t="shared" si="16"/>
        <v>66</v>
      </c>
      <c r="AK28" s="44">
        <f t="shared" si="17"/>
        <v>7</v>
      </c>
      <c r="AL28" s="32" t="str">
        <f t="shared" si="18"/>
        <v>B+</v>
      </c>
      <c r="AM28" s="31" t="s">
        <v>614</v>
      </c>
      <c r="AN28" s="41">
        <v>30.0</v>
      </c>
      <c r="AO28" s="44">
        <v>24.0</v>
      </c>
      <c r="AP28" s="44">
        <f t="shared" si="19"/>
        <v>54</v>
      </c>
      <c r="AQ28" s="44">
        <f t="shared" si="20"/>
        <v>5</v>
      </c>
      <c r="AR28" s="32" t="str">
        <f t="shared" si="21"/>
        <v>C</v>
      </c>
      <c r="AS28" s="31" t="s">
        <v>627</v>
      </c>
      <c r="AT28" s="41">
        <v>27.0</v>
      </c>
      <c r="AU28" s="44">
        <v>26.0</v>
      </c>
      <c r="AV28" s="44">
        <f t="shared" si="22"/>
        <v>53</v>
      </c>
      <c r="AW28" s="44">
        <f t="shared" si="23"/>
        <v>5</v>
      </c>
      <c r="AX28" s="32" t="str">
        <f t="shared" si="24"/>
        <v>C</v>
      </c>
      <c r="AY28" s="31" t="s">
        <v>614</v>
      </c>
      <c r="AZ28" s="41">
        <v>21.0</v>
      </c>
      <c r="BA28" s="44">
        <v>26.0</v>
      </c>
      <c r="BB28" s="44">
        <f t="shared" si="25"/>
        <v>47</v>
      </c>
      <c r="BC28" s="44">
        <f t="shared" si="26"/>
        <v>4</v>
      </c>
      <c r="BD28" s="32" t="str">
        <f t="shared" si="27"/>
        <v>P</v>
      </c>
      <c r="BE28" s="33" t="s">
        <v>614</v>
      </c>
      <c r="BF28" s="45">
        <f t="shared" si="28"/>
        <v>4.3</v>
      </c>
      <c r="BG28" s="46">
        <f t="shared" si="29"/>
        <v>43</v>
      </c>
      <c r="BH28" s="47" t="str">
        <f t="shared" si="30"/>
        <v>SC</v>
      </c>
      <c r="BI28" s="49" t="s">
        <v>658</v>
      </c>
      <c r="BJ28" s="31" t="s">
        <v>615</v>
      </c>
      <c r="BK28" s="31" t="s">
        <v>616</v>
      </c>
      <c r="BL28" s="31" t="s">
        <v>617</v>
      </c>
      <c r="BM28" s="38" t="s">
        <v>618</v>
      </c>
      <c r="BN28" s="39" t="s">
        <v>619</v>
      </c>
      <c r="BO28" s="31" t="s">
        <v>620</v>
      </c>
      <c r="BP28" s="31" t="s">
        <v>621</v>
      </c>
      <c r="BQ28" s="31" t="s">
        <v>622</v>
      </c>
      <c r="BR28" s="40" t="s">
        <v>623</v>
      </c>
    </row>
    <row r="29">
      <c r="A29" s="41" t="s">
        <v>659</v>
      </c>
      <c r="B29" s="42" t="s">
        <v>269</v>
      </c>
      <c r="C29" s="43" t="s">
        <v>270</v>
      </c>
      <c r="D29" s="41">
        <v>42.0</v>
      </c>
      <c r="E29" s="44">
        <v>24.0</v>
      </c>
      <c r="F29" s="44">
        <f t="shared" si="1"/>
        <v>66</v>
      </c>
      <c r="G29" s="44">
        <f t="shared" si="2"/>
        <v>7</v>
      </c>
      <c r="H29" s="32" t="str">
        <f t="shared" si="3"/>
        <v>B+</v>
      </c>
      <c r="I29" s="31" t="s">
        <v>614</v>
      </c>
      <c r="J29" s="41">
        <v>45.0</v>
      </c>
      <c r="K29" s="44">
        <v>33.0</v>
      </c>
      <c r="L29" s="44">
        <f t="shared" si="4"/>
        <v>78</v>
      </c>
      <c r="M29" s="44">
        <f t="shared" si="5"/>
        <v>8</v>
      </c>
      <c r="N29" s="32" t="str">
        <f t="shared" si="6"/>
        <v>A</v>
      </c>
      <c r="O29" s="31" t="s">
        <v>614</v>
      </c>
      <c r="P29" s="41">
        <v>35.0</v>
      </c>
      <c r="Q29" s="44">
        <v>25.0</v>
      </c>
      <c r="R29" s="44">
        <f t="shared" si="7"/>
        <v>60</v>
      </c>
      <c r="S29" s="44">
        <f t="shared" si="8"/>
        <v>7</v>
      </c>
      <c r="T29" s="32" t="str">
        <f t="shared" si="9"/>
        <v>B+</v>
      </c>
      <c r="U29" s="31" t="s">
        <v>614</v>
      </c>
      <c r="V29" s="41">
        <v>39.0</v>
      </c>
      <c r="W29" s="44">
        <v>24.0</v>
      </c>
      <c r="X29" s="44">
        <f t="shared" si="10"/>
        <v>63</v>
      </c>
      <c r="Y29" s="44">
        <f t="shared" si="11"/>
        <v>7</v>
      </c>
      <c r="Z29" s="32" t="str">
        <f t="shared" si="12"/>
        <v>B+</v>
      </c>
      <c r="AA29" s="31" t="s">
        <v>614</v>
      </c>
      <c r="AB29" s="41">
        <v>42.0</v>
      </c>
      <c r="AC29" s="44">
        <v>32.0</v>
      </c>
      <c r="AD29" s="44">
        <f t="shared" si="13"/>
        <v>74</v>
      </c>
      <c r="AE29" s="44">
        <f t="shared" si="14"/>
        <v>8</v>
      </c>
      <c r="AF29" s="32" t="str">
        <f t="shared" si="15"/>
        <v>A</v>
      </c>
      <c r="AG29" s="31" t="s">
        <v>614</v>
      </c>
      <c r="AH29" s="41">
        <v>41.0</v>
      </c>
      <c r="AI29" s="44">
        <v>42.0</v>
      </c>
      <c r="AJ29" s="44">
        <f t="shared" si="16"/>
        <v>83</v>
      </c>
      <c r="AK29" s="44">
        <f t="shared" si="17"/>
        <v>9</v>
      </c>
      <c r="AL29" s="32" t="str">
        <f t="shared" si="18"/>
        <v>A+</v>
      </c>
      <c r="AM29" s="31" t="s">
        <v>614</v>
      </c>
      <c r="AN29" s="41">
        <v>43.0</v>
      </c>
      <c r="AO29" s="44">
        <v>40.0</v>
      </c>
      <c r="AP29" s="44">
        <f t="shared" si="19"/>
        <v>83</v>
      </c>
      <c r="AQ29" s="44">
        <f t="shared" si="20"/>
        <v>9</v>
      </c>
      <c r="AR29" s="32" t="str">
        <f t="shared" si="21"/>
        <v>A+</v>
      </c>
      <c r="AS29" s="31" t="s">
        <v>614</v>
      </c>
      <c r="AT29" s="41">
        <v>38.0</v>
      </c>
      <c r="AU29" s="44">
        <v>39.0</v>
      </c>
      <c r="AV29" s="44">
        <f t="shared" si="22"/>
        <v>77</v>
      </c>
      <c r="AW29" s="44">
        <f t="shared" si="23"/>
        <v>8</v>
      </c>
      <c r="AX29" s="32" t="str">
        <f t="shared" si="24"/>
        <v>A</v>
      </c>
      <c r="AY29" s="31" t="s">
        <v>614</v>
      </c>
      <c r="AZ29" s="41">
        <v>32.0</v>
      </c>
      <c r="BA29" s="44">
        <v>33.0</v>
      </c>
      <c r="BB29" s="44">
        <f t="shared" si="25"/>
        <v>65</v>
      </c>
      <c r="BC29" s="44">
        <f t="shared" si="26"/>
        <v>7</v>
      </c>
      <c r="BD29" s="32" t="str">
        <f t="shared" si="27"/>
        <v>B+</v>
      </c>
      <c r="BE29" s="33" t="s">
        <v>614</v>
      </c>
      <c r="BF29" s="45">
        <f t="shared" si="28"/>
        <v>7.6</v>
      </c>
      <c r="BG29" s="46">
        <f t="shared" si="29"/>
        <v>76</v>
      </c>
      <c r="BH29" s="47" t="str">
        <f t="shared" si="30"/>
        <v>FCD</v>
      </c>
      <c r="BI29" s="37"/>
      <c r="BJ29" s="31" t="s">
        <v>615</v>
      </c>
      <c r="BK29" s="31" t="s">
        <v>616</v>
      </c>
      <c r="BL29" s="31" t="s">
        <v>617</v>
      </c>
      <c r="BM29" s="38" t="s">
        <v>618</v>
      </c>
      <c r="BN29" s="39" t="s">
        <v>619</v>
      </c>
      <c r="BO29" s="31" t="s">
        <v>620</v>
      </c>
      <c r="BP29" s="31" t="s">
        <v>621</v>
      </c>
      <c r="BQ29" s="31" t="s">
        <v>622</v>
      </c>
      <c r="BR29" s="40" t="s">
        <v>623</v>
      </c>
    </row>
    <row r="30">
      <c r="A30" s="41" t="s">
        <v>660</v>
      </c>
      <c r="B30" s="42" t="s">
        <v>277</v>
      </c>
      <c r="C30" s="43" t="s">
        <v>278</v>
      </c>
      <c r="D30" s="41">
        <v>22.0</v>
      </c>
      <c r="E30" s="44">
        <v>3.0</v>
      </c>
      <c r="F30" s="44">
        <f t="shared" si="1"/>
        <v>25</v>
      </c>
      <c r="G30" s="44">
        <f t="shared" si="2"/>
        <v>0</v>
      </c>
      <c r="H30" s="54" t="str">
        <f t="shared" si="3"/>
        <v>F</v>
      </c>
      <c r="I30" s="31"/>
      <c r="J30" s="41">
        <v>20.0</v>
      </c>
      <c r="K30" s="44">
        <v>20.0</v>
      </c>
      <c r="L30" s="44">
        <f t="shared" si="4"/>
        <v>40</v>
      </c>
      <c r="M30" s="44">
        <f t="shared" si="5"/>
        <v>4</v>
      </c>
      <c r="N30" s="32" t="str">
        <f t="shared" si="6"/>
        <v>P</v>
      </c>
      <c r="O30" s="31" t="s">
        <v>626</v>
      </c>
      <c r="P30" s="41">
        <v>20.0</v>
      </c>
      <c r="Q30" s="44">
        <v>20.0</v>
      </c>
      <c r="R30" s="44">
        <f t="shared" si="7"/>
        <v>40</v>
      </c>
      <c r="S30" s="44">
        <f t="shared" si="8"/>
        <v>4</v>
      </c>
      <c r="T30" s="32" t="str">
        <f t="shared" si="9"/>
        <v>P</v>
      </c>
      <c r="U30" s="31" t="s">
        <v>627</v>
      </c>
      <c r="V30" s="41">
        <v>27.0</v>
      </c>
      <c r="W30" s="44">
        <v>18.0</v>
      </c>
      <c r="X30" s="44">
        <f t="shared" si="10"/>
        <v>45</v>
      </c>
      <c r="Y30" s="44">
        <f t="shared" si="11"/>
        <v>4</v>
      </c>
      <c r="Z30" s="32" t="str">
        <f t="shared" si="12"/>
        <v>P</v>
      </c>
      <c r="AA30" s="31" t="s">
        <v>626</v>
      </c>
      <c r="AB30" s="41">
        <v>25.0</v>
      </c>
      <c r="AC30" s="44">
        <v>18.0</v>
      </c>
      <c r="AD30" s="44">
        <f t="shared" si="13"/>
        <v>43</v>
      </c>
      <c r="AE30" s="44">
        <f t="shared" si="14"/>
        <v>4</v>
      </c>
      <c r="AF30" s="32" t="str">
        <f t="shared" si="15"/>
        <v>P</v>
      </c>
      <c r="AG30" s="31" t="s">
        <v>614</v>
      </c>
      <c r="AH30" s="41">
        <v>25.0</v>
      </c>
      <c r="AI30" s="44">
        <v>27.0</v>
      </c>
      <c r="AJ30" s="44">
        <f t="shared" si="16"/>
        <v>52</v>
      </c>
      <c r="AK30" s="44">
        <f t="shared" si="17"/>
        <v>5</v>
      </c>
      <c r="AL30" s="32" t="str">
        <f t="shared" si="18"/>
        <v>C</v>
      </c>
      <c r="AM30" s="31" t="s">
        <v>614</v>
      </c>
      <c r="AN30" s="41">
        <v>28.0</v>
      </c>
      <c r="AO30" s="44">
        <v>21.0</v>
      </c>
      <c r="AP30" s="44">
        <f t="shared" si="19"/>
        <v>49</v>
      </c>
      <c r="AQ30" s="44">
        <f t="shared" si="20"/>
        <v>4</v>
      </c>
      <c r="AR30" s="32" t="str">
        <f t="shared" si="21"/>
        <v>P</v>
      </c>
      <c r="AS30" s="31" t="s">
        <v>614</v>
      </c>
      <c r="AT30" s="41">
        <v>33.0</v>
      </c>
      <c r="AU30" s="44">
        <v>28.0</v>
      </c>
      <c r="AV30" s="44">
        <f t="shared" si="22"/>
        <v>61</v>
      </c>
      <c r="AW30" s="44">
        <f t="shared" si="23"/>
        <v>7</v>
      </c>
      <c r="AX30" s="32" t="str">
        <f t="shared" si="24"/>
        <v>B+</v>
      </c>
      <c r="AY30" s="31" t="s">
        <v>614</v>
      </c>
      <c r="AZ30" s="41">
        <v>31.0</v>
      </c>
      <c r="BA30" s="44">
        <v>23.0</v>
      </c>
      <c r="BB30" s="44">
        <f t="shared" si="25"/>
        <v>54</v>
      </c>
      <c r="BC30" s="44">
        <f t="shared" si="26"/>
        <v>5</v>
      </c>
      <c r="BD30" s="32" t="str">
        <f t="shared" si="27"/>
        <v>C</v>
      </c>
      <c r="BE30" s="33" t="s">
        <v>614</v>
      </c>
      <c r="BF30" s="45">
        <f t="shared" si="28"/>
        <v>3.8</v>
      </c>
      <c r="BG30" s="46">
        <f t="shared" si="29"/>
        <v>38</v>
      </c>
      <c r="BH30" s="47" t="str">
        <f t="shared" si="30"/>
        <v>Fail</v>
      </c>
      <c r="BI30" s="49" t="s">
        <v>661</v>
      </c>
      <c r="BJ30" s="31" t="s">
        <v>615</v>
      </c>
      <c r="BK30" s="31" t="s">
        <v>616</v>
      </c>
      <c r="BL30" s="31" t="s">
        <v>617</v>
      </c>
      <c r="BM30" s="38" t="s">
        <v>618</v>
      </c>
      <c r="BN30" s="39" t="s">
        <v>619</v>
      </c>
      <c r="BO30" s="31" t="s">
        <v>620</v>
      </c>
      <c r="BP30" s="31" t="s">
        <v>621</v>
      </c>
      <c r="BQ30" s="31" t="s">
        <v>622</v>
      </c>
      <c r="BR30" s="40" t="s">
        <v>623</v>
      </c>
    </row>
    <row r="31">
      <c r="A31" s="41" t="s">
        <v>662</v>
      </c>
      <c r="B31" s="42" t="s">
        <v>286</v>
      </c>
      <c r="C31" s="43" t="s">
        <v>287</v>
      </c>
      <c r="D31" s="41">
        <v>20.0</v>
      </c>
      <c r="E31" s="44">
        <v>20.0</v>
      </c>
      <c r="F31" s="44">
        <f t="shared" si="1"/>
        <v>40</v>
      </c>
      <c r="G31" s="44">
        <f t="shared" si="2"/>
        <v>4</v>
      </c>
      <c r="H31" s="32" t="str">
        <f t="shared" si="3"/>
        <v>P</v>
      </c>
      <c r="I31" s="31" t="s">
        <v>614</v>
      </c>
      <c r="J31" s="41">
        <v>21.0</v>
      </c>
      <c r="K31" s="44">
        <v>23.0</v>
      </c>
      <c r="L31" s="44">
        <f t="shared" si="4"/>
        <v>44</v>
      </c>
      <c r="M31" s="44">
        <f t="shared" si="5"/>
        <v>4</v>
      </c>
      <c r="N31" s="32" t="str">
        <f t="shared" si="6"/>
        <v>P</v>
      </c>
      <c r="O31" s="31" t="s">
        <v>614</v>
      </c>
      <c r="P31" s="41">
        <v>20.0</v>
      </c>
      <c r="Q31" s="44">
        <v>20.0</v>
      </c>
      <c r="R31" s="44">
        <f t="shared" si="7"/>
        <v>40</v>
      </c>
      <c r="S31" s="44">
        <f t="shared" si="8"/>
        <v>4</v>
      </c>
      <c r="T31" s="32" t="str">
        <f t="shared" si="9"/>
        <v>P</v>
      </c>
      <c r="U31" s="31" t="s">
        <v>627</v>
      </c>
      <c r="V31" s="41">
        <v>30.0</v>
      </c>
      <c r="W31" s="44">
        <v>20.0</v>
      </c>
      <c r="X31" s="44">
        <f t="shared" si="10"/>
        <v>50</v>
      </c>
      <c r="Y31" s="44">
        <f t="shared" si="11"/>
        <v>5</v>
      </c>
      <c r="Z31" s="32" t="str">
        <f t="shared" si="12"/>
        <v>C</v>
      </c>
      <c r="AA31" s="31" t="s">
        <v>614</v>
      </c>
      <c r="AB31" s="41">
        <v>29.0</v>
      </c>
      <c r="AC31" s="44">
        <v>36.0</v>
      </c>
      <c r="AD31" s="44">
        <f t="shared" si="13"/>
        <v>65</v>
      </c>
      <c r="AE31" s="44">
        <f t="shared" si="14"/>
        <v>7</v>
      </c>
      <c r="AF31" s="32" t="str">
        <f t="shared" si="15"/>
        <v>B+</v>
      </c>
      <c r="AG31" s="31" t="s">
        <v>614</v>
      </c>
      <c r="AH31" s="41">
        <v>25.0</v>
      </c>
      <c r="AI31" s="44">
        <v>31.0</v>
      </c>
      <c r="AJ31" s="44">
        <f t="shared" si="16"/>
        <v>56</v>
      </c>
      <c r="AK31" s="44">
        <f t="shared" si="17"/>
        <v>6</v>
      </c>
      <c r="AL31" s="32" t="str">
        <f t="shared" si="18"/>
        <v>B</v>
      </c>
      <c r="AM31" s="31" t="s">
        <v>614</v>
      </c>
      <c r="AN31" s="41">
        <v>31.0</v>
      </c>
      <c r="AO31" s="44">
        <v>27.0</v>
      </c>
      <c r="AP31" s="44">
        <f t="shared" si="19"/>
        <v>58</v>
      </c>
      <c r="AQ31" s="44">
        <f t="shared" si="20"/>
        <v>6</v>
      </c>
      <c r="AR31" s="32" t="str">
        <f t="shared" si="21"/>
        <v>B</v>
      </c>
      <c r="AS31" s="31" t="s">
        <v>627</v>
      </c>
      <c r="AT31" s="41">
        <v>29.0</v>
      </c>
      <c r="AU31" s="44">
        <v>33.0</v>
      </c>
      <c r="AV31" s="44">
        <f t="shared" si="22"/>
        <v>62</v>
      </c>
      <c r="AW31" s="44">
        <f t="shared" si="23"/>
        <v>7</v>
      </c>
      <c r="AX31" s="32" t="str">
        <f t="shared" si="24"/>
        <v>B+</v>
      </c>
      <c r="AY31" s="31" t="s">
        <v>614</v>
      </c>
      <c r="AZ31" s="41">
        <v>29.0</v>
      </c>
      <c r="BA31" s="44">
        <v>28.0</v>
      </c>
      <c r="BB31" s="44">
        <f t="shared" si="25"/>
        <v>57</v>
      </c>
      <c r="BC31" s="44">
        <f t="shared" si="26"/>
        <v>6</v>
      </c>
      <c r="BD31" s="32" t="str">
        <f t="shared" si="27"/>
        <v>B</v>
      </c>
      <c r="BE31" s="33" t="s">
        <v>614</v>
      </c>
      <c r="BF31" s="45">
        <f t="shared" si="28"/>
        <v>5.2</v>
      </c>
      <c r="BG31" s="46">
        <f t="shared" si="29"/>
        <v>52</v>
      </c>
      <c r="BH31" s="47" t="str">
        <f t="shared" si="30"/>
        <v>SC</v>
      </c>
      <c r="BI31" s="49" t="s">
        <v>658</v>
      </c>
      <c r="BJ31" s="31" t="s">
        <v>615</v>
      </c>
      <c r="BK31" s="31" t="s">
        <v>616</v>
      </c>
      <c r="BL31" s="31" t="s">
        <v>617</v>
      </c>
      <c r="BM31" s="38" t="s">
        <v>618</v>
      </c>
      <c r="BN31" s="39" t="s">
        <v>619</v>
      </c>
      <c r="BO31" s="31" t="s">
        <v>620</v>
      </c>
      <c r="BP31" s="31" t="s">
        <v>621</v>
      </c>
      <c r="BQ31" s="31" t="s">
        <v>622</v>
      </c>
      <c r="BR31" s="40" t="s">
        <v>623</v>
      </c>
    </row>
    <row r="32">
      <c r="A32" s="41" t="s">
        <v>663</v>
      </c>
      <c r="B32" s="42" t="s">
        <v>295</v>
      </c>
      <c r="C32" s="43" t="s">
        <v>296</v>
      </c>
      <c r="D32" s="41">
        <v>37.0</v>
      </c>
      <c r="E32" s="44">
        <v>29.0</v>
      </c>
      <c r="F32" s="44">
        <f t="shared" si="1"/>
        <v>66</v>
      </c>
      <c r="G32" s="44">
        <f t="shared" si="2"/>
        <v>7</v>
      </c>
      <c r="H32" s="32" t="str">
        <f t="shared" si="3"/>
        <v>B+</v>
      </c>
      <c r="I32" s="31" t="s">
        <v>614</v>
      </c>
      <c r="J32" s="41">
        <v>37.0</v>
      </c>
      <c r="K32" s="44">
        <v>36.0</v>
      </c>
      <c r="L32" s="44">
        <f t="shared" si="4"/>
        <v>73</v>
      </c>
      <c r="M32" s="44">
        <f t="shared" si="5"/>
        <v>8</v>
      </c>
      <c r="N32" s="32" t="str">
        <f t="shared" si="6"/>
        <v>A</v>
      </c>
      <c r="O32" s="31" t="s">
        <v>614</v>
      </c>
      <c r="P32" s="41">
        <v>30.0</v>
      </c>
      <c r="Q32" s="44">
        <v>26.0</v>
      </c>
      <c r="R32" s="44">
        <f t="shared" si="7"/>
        <v>56</v>
      </c>
      <c r="S32" s="44">
        <f t="shared" si="8"/>
        <v>6</v>
      </c>
      <c r="T32" s="32" t="str">
        <f t="shared" si="9"/>
        <v>B</v>
      </c>
      <c r="U32" s="31" t="s">
        <v>614</v>
      </c>
      <c r="V32" s="41">
        <v>41.0</v>
      </c>
      <c r="W32" s="44">
        <v>36.0</v>
      </c>
      <c r="X32" s="44">
        <f t="shared" si="10"/>
        <v>77</v>
      </c>
      <c r="Y32" s="44">
        <f t="shared" si="11"/>
        <v>8</v>
      </c>
      <c r="Z32" s="32" t="str">
        <f t="shared" si="12"/>
        <v>A</v>
      </c>
      <c r="AA32" s="31" t="s">
        <v>614</v>
      </c>
      <c r="AB32" s="41">
        <v>39.0</v>
      </c>
      <c r="AC32" s="44">
        <v>28.0</v>
      </c>
      <c r="AD32" s="44">
        <f t="shared" si="13"/>
        <v>67</v>
      </c>
      <c r="AE32" s="44">
        <f t="shared" si="14"/>
        <v>7</v>
      </c>
      <c r="AF32" s="32" t="str">
        <f t="shared" si="15"/>
        <v>B+</v>
      </c>
      <c r="AG32" s="31" t="s">
        <v>614</v>
      </c>
      <c r="AH32" s="41">
        <v>45.0</v>
      </c>
      <c r="AI32" s="44">
        <v>47.0</v>
      </c>
      <c r="AJ32" s="44">
        <f t="shared" si="16"/>
        <v>92</v>
      </c>
      <c r="AK32" s="44">
        <f t="shared" si="17"/>
        <v>10</v>
      </c>
      <c r="AL32" s="32" t="str">
        <f t="shared" si="18"/>
        <v>O</v>
      </c>
      <c r="AM32" s="31" t="s">
        <v>614</v>
      </c>
      <c r="AN32" s="41">
        <v>39.0</v>
      </c>
      <c r="AO32" s="44">
        <v>26.0</v>
      </c>
      <c r="AP32" s="44">
        <f t="shared" si="19"/>
        <v>65</v>
      </c>
      <c r="AQ32" s="44">
        <f t="shared" si="20"/>
        <v>7</v>
      </c>
      <c r="AR32" s="32" t="str">
        <f t="shared" si="21"/>
        <v>B+</v>
      </c>
      <c r="AS32" s="31" t="s">
        <v>614</v>
      </c>
      <c r="AT32" s="41">
        <v>40.0</v>
      </c>
      <c r="AU32" s="44">
        <v>36.0</v>
      </c>
      <c r="AV32" s="44">
        <f t="shared" si="22"/>
        <v>76</v>
      </c>
      <c r="AW32" s="44">
        <f t="shared" si="23"/>
        <v>8</v>
      </c>
      <c r="AX32" s="32" t="str">
        <f t="shared" si="24"/>
        <v>A</v>
      </c>
      <c r="AY32" s="31" t="s">
        <v>614</v>
      </c>
      <c r="AZ32" s="41">
        <v>37.0</v>
      </c>
      <c r="BA32" s="44">
        <v>29.0</v>
      </c>
      <c r="BB32" s="44">
        <f t="shared" si="25"/>
        <v>66</v>
      </c>
      <c r="BC32" s="44">
        <f t="shared" si="26"/>
        <v>7</v>
      </c>
      <c r="BD32" s="32" t="str">
        <f t="shared" si="27"/>
        <v>B+</v>
      </c>
      <c r="BE32" s="33" t="s">
        <v>614</v>
      </c>
      <c r="BF32" s="45">
        <f t="shared" si="28"/>
        <v>7.4</v>
      </c>
      <c r="BG32" s="46">
        <f t="shared" si="29"/>
        <v>74</v>
      </c>
      <c r="BH32" s="47" t="str">
        <f t="shared" si="30"/>
        <v>FCD</v>
      </c>
      <c r="BI32" s="37"/>
      <c r="BJ32" s="31" t="s">
        <v>615</v>
      </c>
      <c r="BK32" s="31" t="s">
        <v>616</v>
      </c>
      <c r="BL32" s="31" t="s">
        <v>617</v>
      </c>
      <c r="BM32" s="38" t="s">
        <v>618</v>
      </c>
      <c r="BN32" s="39" t="s">
        <v>619</v>
      </c>
      <c r="BO32" s="31" t="s">
        <v>620</v>
      </c>
      <c r="BP32" s="31" t="s">
        <v>621</v>
      </c>
      <c r="BQ32" s="31" t="s">
        <v>622</v>
      </c>
      <c r="BR32" s="40" t="s">
        <v>623</v>
      </c>
    </row>
    <row r="33">
      <c r="A33" s="41" t="s">
        <v>664</v>
      </c>
      <c r="B33" s="42" t="s">
        <v>304</v>
      </c>
      <c r="C33" s="43" t="s">
        <v>305</v>
      </c>
      <c r="D33" s="41">
        <v>20.0</v>
      </c>
      <c r="E33" s="44">
        <v>20.0</v>
      </c>
      <c r="F33" s="44">
        <f t="shared" si="1"/>
        <v>40</v>
      </c>
      <c r="G33" s="44">
        <f t="shared" si="2"/>
        <v>4</v>
      </c>
      <c r="H33" s="32" t="str">
        <f t="shared" si="3"/>
        <v>P</v>
      </c>
      <c r="I33" s="31" t="s">
        <v>614</v>
      </c>
      <c r="J33" s="41">
        <v>26.0</v>
      </c>
      <c r="K33" s="44">
        <v>18.0</v>
      </c>
      <c r="L33" s="44">
        <f t="shared" si="4"/>
        <v>44</v>
      </c>
      <c r="M33" s="44">
        <f t="shared" si="5"/>
        <v>4</v>
      </c>
      <c r="N33" s="32" t="str">
        <f t="shared" si="6"/>
        <v>P</v>
      </c>
      <c r="O33" s="31" t="s">
        <v>614</v>
      </c>
      <c r="P33" s="41">
        <v>22.0</v>
      </c>
      <c r="Q33" s="44">
        <v>18.0</v>
      </c>
      <c r="R33" s="44">
        <f t="shared" si="7"/>
        <v>40</v>
      </c>
      <c r="S33" s="44">
        <f t="shared" si="8"/>
        <v>4</v>
      </c>
      <c r="T33" s="32" t="str">
        <f t="shared" si="9"/>
        <v>P</v>
      </c>
      <c r="U33" s="31" t="s">
        <v>627</v>
      </c>
      <c r="V33" s="41">
        <v>32.0</v>
      </c>
      <c r="W33" s="44">
        <v>21.0</v>
      </c>
      <c r="X33" s="44">
        <f t="shared" si="10"/>
        <v>53</v>
      </c>
      <c r="Y33" s="44">
        <f t="shared" si="11"/>
        <v>5</v>
      </c>
      <c r="Z33" s="32" t="str">
        <f t="shared" si="12"/>
        <v>C</v>
      </c>
      <c r="AA33" s="31" t="s">
        <v>614</v>
      </c>
      <c r="AB33" s="41">
        <v>25.0</v>
      </c>
      <c r="AC33" s="44">
        <v>19.0</v>
      </c>
      <c r="AD33" s="44">
        <f t="shared" si="13"/>
        <v>44</v>
      </c>
      <c r="AE33" s="44">
        <f t="shared" si="14"/>
        <v>4</v>
      </c>
      <c r="AF33" s="32" t="str">
        <f t="shared" si="15"/>
        <v>P</v>
      </c>
      <c r="AG33" s="31" t="s">
        <v>614</v>
      </c>
      <c r="AH33" s="41">
        <v>33.0</v>
      </c>
      <c r="AI33" s="44">
        <v>21.0</v>
      </c>
      <c r="AJ33" s="44">
        <f t="shared" si="16"/>
        <v>54</v>
      </c>
      <c r="AK33" s="44">
        <f t="shared" si="17"/>
        <v>5</v>
      </c>
      <c r="AL33" s="32" t="str">
        <f t="shared" si="18"/>
        <v>C</v>
      </c>
      <c r="AM33" s="31" t="s">
        <v>614</v>
      </c>
      <c r="AN33" s="41">
        <v>34.0</v>
      </c>
      <c r="AO33" s="44">
        <v>24.0</v>
      </c>
      <c r="AP33" s="44">
        <f t="shared" si="19"/>
        <v>58</v>
      </c>
      <c r="AQ33" s="44">
        <f t="shared" si="20"/>
        <v>6</v>
      </c>
      <c r="AR33" s="32" t="str">
        <f t="shared" si="21"/>
        <v>B</v>
      </c>
      <c r="AS33" s="31" t="s">
        <v>614</v>
      </c>
      <c r="AT33" s="41">
        <v>35.0</v>
      </c>
      <c r="AU33" s="44">
        <v>35.0</v>
      </c>
      <c r="AV33" s="44">
        <f t="shared" si="22"/>
        <v>70</v>
      </c>
      <c r="AW33" s="44">
        <f t="shared" si="23"/>
        <v>8</v>
      </c>
      <c r="AX33" s="32" t="str">
        <f t="shared" si="24"/>
        <v>A</v>
      </c>
      <c r="AY33" s="31" t="s">
        <v>614</v>
      </c>
      <c r="AZ33" s="41">
        <v>36.0</v>
      </c>
      <c r="BA33" s="44">
        <v>28.0</v>
      </c>
      <c r="BB33" s="44">
        <f t="shared" si="25"/>
        <v>64</v>
      </c>
      <c r="BC33" s="44">
        <f t="shared" si="26"/>
        <v>7</v>
      </c>
      <c r="BD33" s="32" t="str">
        <f t="shared" si="27"/>
        <v>B+</v>
      </c>
      <c r="BE33" s="33" t="s">
        <v>614</v>
      </c>
      <c r="BF33" s="45">
        <f t="shared" si="28"/>
        <v>4.85</v>
      </c>
      <c r="BG33" s="46">
        <f t="shared" si="29"/>
        <v>48.5</v>
      </c>
      <c r="BH33" s="47" t="str">
        <f t="shared" si="30"/>
        <v>SC</v>
      </c>
      <c r="BI33" s="49" t="s">
        <v>617</v>
      </c>
      <c r="BJ33" s="31" t="s">
        <v>615</v>
      </c>
      <c r="BK33" s="31" t="s">
        <v>616</v>
      </c>
      <c r="BL33" s="31" t="s">
        <v>617</v>
      </c>
      <c r="BM33" s="38" t="s">
        <v>618</v>
      </c>
      <c r="BN33" s="39" t="s">
        <v>619</v>
      </c>
      <c r="BO33" s="31" t="s">
        <v>620</v>
      </c>
      <c r="BP33" s="31" t="s">
        <v>621</v>
      </c>
      <c r="BQ33" s="31" t="s">
        <v>622</v>
      </c>
      <c r="BR33" s="40" t="s">
        <v>623</v>
      </c>
    </row>
    <row r="34">
      <c r="A34" s="41" t="s">
        <v>665</v>
      </c>
      <c r="B34" s="42" t="s">
        <v>314</v>
      </c>
      <c r="C34" s="43" t="s">
        <v>315</v>
      </c>
      <c r="D34" s="41">
        <v>36.0</v>
      </c>
      <c r="E34" s="44">
        <v>30.0</v>
      </c>
      <c r="F34" s="44">
        <f t="shared" si="1"/>
        <v>66</v>
      </c>
      <c r="G34" s="44">
        <f t="shared" si="2"/>
        <v>7</v>
      </c>
      <c r="H34" s="32" t="str">
        <f t="shared" si="3"/>
        <v>B+</v>
      </c>
      <c r="I34" s="31" t="s">
        <v>614</v>
      </c>
      <c r="J34" s="41">
        <v>31.0</v>
      </c>
      <c r="K34" s="44">
        <v>20.0</v>
      </c>
      <c r="L34" s="44">
        <f t="shared" si="4"/>
        <v>51</v>
      </c>
      <c r="M34" s="44">
        <f t="shared" si="5"/>
        <v>5</v>
      </c>
      <c r="N34" s="32" t="str">
        <f t="shared" si="6"/>
        <v>C</v>
      </c>
      <c r="O34" s="31" t="s">
        <v>614</v>
      </c>
      <c r="P34" s="41">
        <v>32.0</v>
      </c>
      <c r="Q34" s="44">
        <v>32.0</v>
      </c>
      <c r="R34" s="44">
        <f t="shared" si="7"/>
        <v>64</v>
      </c>
      <c r="S34" s="44">
        <f t="shared" si="8"/>
        <v>7</v>
      </c>
      <c r="T34" s="32" t="str">
        <f t="shared" si="9"/>
        <v>B+</v>
      </c>
      <c r="U34" s="31" t="s">
        <v>614</v>
      </c>
      <c r="V34" s="41">
        <v>39.0</v>
      </c>
      <c r="W34" s="44">
        <v>18.0</v>
      </c>
      <c r="X34" s="44">
        <f t="shared" si="10"/>
        <v>57</v>
      </c>
      <c r="Y34" s="44">
        <f t="shared" si="11"/>
        <v>6</v>
      </c>
      <c r="Z34" s="32" t="str">
        <f t="shared" si="12"/>
        <v>B</v>
      </c>
      <c r="AA34" s="31" t="s">
        <v>614</v>
      </c>
      <c r="AB34" s="41">
        <v>40.0</v>
      </c>
      <c r="AC34" s="44">
        <v>24.0</v>
      </c>
      <c r="AD34" s="44">
        <f t="shared" si="13"/>
        <v>64</v>
      </c>
      <c r="AE34" s="44">
        <f t="shared" si="14"/>
        <v>7</v>
      </c>
      <c r="AF34" s="32" t="str">
        <f t="shared" si="15"/>
        <v>B+</v>
      </c>
      <c r="AG34" s="31" t="s">
        <v>614</v>
      </c>
      <c r="AH34" s="41">
        <v>46.0</v>
      </c>
      <c r="AI34" s="44">
        <v>46.0</v>
      </c>
      <c r="AJ34" s="44">
        <f t="shared" si="16"/>
        <v>92</v>
      </c>
      <c r="AK34" s="44">
        <f t="shared" si="17"/>
        <v>10</v>
      </c>
      <c r="AL34" s="32" t="str">
        <f t="shared" si="18"/>
        <v>O</v>
      </c>
      <c r="AM34" s="31" t="s">
        <v>614</v>
      </c>
      <c r="AN34" s="41">
        <v>44.0</v>
      </c>
      <c r="AO34" s="44">
        <v>39.0</v>
      </c>
      <c r="AP34" s="44">
        <f t="shared" si="19"/>
        <v>83</v>
      </c>
      <c r="AQ34" s="44">
        <f t="shared" si="20"/>
        <v>9</v>
      </c>
      <c r="AR34" s="32" t="str">
        <f t="shared" si="21"/>
        <v>A+</v>
      </c>
      <c r="AS34" s="31" t="s">
        <v>614</v>
      </c>
      <c r="AT34" s="41">
        <v>36.0</v>
      </c>
      <c r="AU34" s="44">
        <v>37.0</v>
      </c>
      <c r="AV34" s="44">
        <f t="shared" si="22"/>
        <v>73</v>
      </c>
      <c r="AW34" s="44">
        <f t="shared" si="23"/>
        <v>8</v>
      </c>
      <c r="AX34" s="32" t="str">
        <f t="shared" si="24"/>
        <v>A</v>
      </c>
      <c r="AY34" s="31" t="s">
        <v>614</v>
      </c>
      <c r="AZ34" s="41">
        <v>29.0</v>
      </c>
      <c r="BA34" s="44">
        <v>33.0</v>
      </c>
      <c r="BB34" s="44">
        <f t="shared" si="25"/>
        <v>62</v>
      </c>
      <c r="BC34" s="44">
        <f t="shared" si="26"/>
        <v>7</v>
      </c>
      <c r="BD34" s="32" t="str">
        <f t="shared" si="27"/>
        <v>B+</v>
      </c>
      <c r="BE34" s="33" t="s">
        <v>614</v>
      </c>
      <c r="BF34" s="45">
        <f t="shared" si="28"/>
        <v>6.9</v>
      </c>
      <c r="BG34" s="46">
        <f t="shared" si="29"/>
        <v>69</v>
      </c>
      <c r="BH34" s="47" t="str">
        <f t="shared" si="30"/>
        <v>FC</v>
      </c>
      <c r="BI34" s="37"/>
      <c r="BJ34" s="31" t="s">
        <v>615</v>
      </c>
      <c r="BK34" s="31" t="s">
        <v>616</v>
      </c>
      <c r="BL34" s="31" t="s">
        <v>617</v>
      </c>
      <c r="BM34" s="38" t="s">
        <v>618</v>
      </c>
      <c r="BN34" s="39" t="s">
        <v>619</v>
      </c>
      <c r="BO34" s="31" t="s">
        <v>620</v>
      </c>
      <c r="BP34" s="31" t="s">
        <v>621</v>
      </c>
      <c r="BQ34" s="31" t="s">
        <v>622</v>
      </c>
      <c r="BR34" s="40" t="s">
        <v>623</v>
      </c>
    </row>
    <row r="35">
      <c r="A35" s="41" t="s">
        <v>666</v>
      </c>
      <c r="B35" s="42" t="s">
        <v>323</v>
      </c>
      <c r="C35" s="43" t="s">
        <v>324</v>
      </c>
      <c r="D35" s="41">
        <v>36.0</v>
      </c>
      <c r="E35" s="44">
        <v>24.0</v>
      </c>
      <c r="F35" s="44">
        <f t="shared" si="1"/>
        <v>60</v>
      </c>
      <c r="G35" s="44">
        <f t="shared" si="2"/>
        <v>7</v>
      </c>
      <c r="H35" s="32" t="str">
        <f t="shared" si="3"/>
        <v>B+</v>
      </c>
      <c r="I35" s="31" t="s">
        <v>614</v>
      </c>
      <c r="J35" s="41">
        <v>44.0</v>
      </c>
      <c r="K35" s="44">
        <v>36.0</v>
      </c>
      <c r="L35" s="44">
        <f t="shared" si="4"/>
        <v>80</v>
      </c>
      <c r="M35" s="44">
        <f t="shared" si="5"/>
        <v>9</v>
      </c>
      <c r="N35" s="32" t="str">
        <f t="shared" si="6"/>
        <v>A+</v>
      </c>
      <c r="O35" s="31" t="s">
        <v>614</v>
      </c>
      <c r="P35" s="41">
        <v>38.0</v>
      </c>
      <c r="Q35" s="44">
        <v>33.0</v>
      </c>
      <c r="R35" s="44">
        <f t="shared" si="7"/>
        <v>71</v>
      </c>
      <c r="S35" s="44">
        <f t="shared" si="8"/>
        <v>8</v>
      </c>
      <c r="T35" s="32" t="str">
        <f t="shared" si="9"/>
        <v>A</v>
      </c>
      <c r="U35" s="31" t="s">
        <v>614</v>
      </c>
      <c r="V35" s="41">
        <v>47.0</v>
      </c>
      <c r="W35" s="44">
        <v>39.0</v>
      </c>
      <c r="X35" s="44">
        <f t="shared" si="10"/>
        <v>86</v>
      </c>
      <c r="Y35" s="44">
        <f t="shared" si="11"/>
        <v>9</v>
      </c>
      <c r="Z35" s="32" t="str">
        <f t="shared" si="12"/>
        <v>A+</v>
      </c>
      <c r="AA35" s="31" t="s">
        <v>614</v>
      </c>
      <c r="AB35" s="41">
        <v>41.0</v>
      </c>
      <c r="AC35" s="44">
        <v>36.0</v>
      </c>
      <c r="AD35" s="44">
        <f t="shared" si="13"/>
        <v>77</v>
      </c>
      <c r="AE35" s="44">
        <f t="shared" si="14"/>
        <v>8</v>
      </c>
      <c r="AF35" s="32" t="str">
        <f t="shared" si="15"/>
        <v>A</v>
      </c>
      <c r="AG35" s="31" t="s">
        <v>614</v>
      </c>
      <c r="AH35" s="41">
        <v>42.0</v>
      </c>
      <c r="AI35" s="44">
        <v>46.0</v>
      </c>
      <c r="AJ35" s="44">
        <f t="shared" si="16"/>
        <v>88</v>
      </c>
      <c r="AK35" s="44">
        <f t="shared" si="17"/>
        <v>9</v>
      </c>
      <c r="AL35" s="32" t="str">
        <f t="shared" si="18"/>
        <v>A+</v>
      </c>
      <c r="AM35" s="31" t="s">
        <v>614</v>
      </c>
      <c r="AN35" s="41">
        <v>44.0</v>
      </c>
      <c r="AO35" s="44">
        <v>30.0</v>
      </c>
      <c r="AP35" s="44">
        <f t="shared" si="19"/>
        <v>74</v>
      </c>
      <c r="AQ35" s="44">
        <f t="shared" si="20"/>
        <v>8</v>
      </c>
      <c r="AR35" s="32" t="str">
        <f t="shared" si="21"/>
        <v>A</v>
      </c>
      <c r="AS35" s="31" t="s">
        <v>614</v>
      </c>
      <c r="AT35" s="41">
        <v>39.0</v>
      </c>
      <c r="AU35" s="44">
        <v>31.0</v>
      </c>
      <c r="AV35" s="44">
        <f t="shared" si="22"/>
        <v>70</v>
      </c>
      <c r="AW35" s="44">
        <f t="shared" si="23"/>
        <v>8</v>
      </c>
      <c r="AX35" s="32" t="str">
        <f t="shared" si="24"/>
        <v>A</v>
      </c>
      <c r="AY35" s="31" t="s">
        <v>614</v>
      </c>
      <c r="AZ35" s="41">
        <v>37.0</v>
      </c>
      <c r="BA35" s="44">
        <v>26.0</v>
      </c>
      <c r="BB35" s="44">
        <f t="shared" si="25"/>
        <v>63</v>
      </c>
      <c r="BC35" s="44">
        <f t="shared" si="26"/>
        <v>7</v>
      </c>
      <c r="BD35" s="32" t="str">
        <f t="shared" si="27"/>
        <v>B+</v>
      </c>
      <c r="BE35" s="33" t="s">
        <v>614</v>
      </c>
      <c r="BF35" s="45">
        <f t="shared" si="28"/>
        <v>8.15</v>
      </c>
      <c r="BG35" s="46">
        <f t="shared" si="29"/>
        <v>81.5</v>
      </c>
      <c r="BH35" s="47" t="str">
        <f t="shared" si="30"/>
        <v>FCD</v>
      </c>
      <c r="BI35" s="37"/>
      <c r="BJ35" s="31" t="s">
        <v>615</v>
      </c>
      <c r="BK35" s="31" t="s">
        <v>616</v>
      </c>
      <c r="BL35" s="31" t="s">
        <v>617</v>
      </c>
      <c r="BM35" s="38" t="s">
        <v>618</v>
      </c>
      <c r="BN35" s="39" t="s">
        <v>619</v>
      </c>
      <c r="BO35" s="31" t="s">
        <v>620</v>
      </c>
      <c r="BP35" s="31" t="s">
        <v>621</v>
      </c>
      <c r="BQ35" s="31" t="s">
        <v>622</v>
      </c>
      <c r="BR35" s="40" t="s">
        <v>623</v>
      </c>
    </row>
    <row r="36">
      <c r="A36" s="41" t="s">
        <v>667</v>
      </c>
      <c r="B36" s="42" t="s">
        <v>331</v>
      </c>
      <c r="C36" s="43" t="s">
        <v>332</v>
      </c>
      <c r="D36" s="41">
        <v>46.0</v>
      </c>
      <c r="E36" s="44">
        <v>44.0</v>
      </c>
      <c r="F36" s="44">
        <f t="shared" si="1"/>
        <v>90</v>
      </c>
      <c r="G36" s="44">
        <f t="shared" si="2"/>
        <v>10</v>
      </c>
      <c r="H36" s="32" t="str">
        <f t="shared" si="3"/>
        <v>O</v>
      </c>
      <c r="I36" s="31" t="s">
        <v>614</v>
      </c>
      <c r="J36" s="41">
        <v>45.0</v>
      </c>
      <c r="K36" s="44">
        <v>48.0</v>
      </c>
      <c r="L36" s="44">
        <f t="shared" si="4"/>
        <v>93</v>
      </c>
      <c r="M36" s="44">
        <f t="shared" si="5"/>
        <v>10</v>
      </c>
      <c r="N36" s="32" t="str">
        <f t="shared" si="6"/>
        <v>O</v>
      </c>
      <c r="O36" s="31" t="s">
        <v>614</v>
      </c>
      <c r="P36" s="41">
        <v>46.0</v>
      </c>
      <c r="Q36" s="44">
        <v>36.0</v>
      </c>
      <c r="R36" s="44">
        <f t="shared" si="7"/>
        <v>82</v>
      </c>
      <c r="S36" s="44">
        <f t="shared" si="8"/>
        <v>9</v>
      </c>
      <c r="T36" s="32" t="str">
        <f t="shared" si="9"/>
        <v>A+</v>
      </c>
      <c r="U36" s="31" t="s">
        <v>614</v>
      </c>
      <c r="V36" s="41">
        <v>49.0</v>
      </c>
      <c r="W36" s="44">
        <v>29.0</v>
      </c>
      <c r="X36" s="44">
        <f t="shared" si="10"/>
        <v>78</v>
      </c>
      <c r="Y36" s="44">
        <f t="shared" si="11"/>
        <v>8</v>
      </c>
      <c r="Z36" s="32" t="str">
        <f t="shared" si="12"/>
        <v>A</v>
      </c>
      <c r="AA36" s="31" t="s">
        <v>614</v>
      </c>
      <c r="AB36" s="41">
        <v>44.0</v>
      </c>
      <c r="AC36" s="44">
        <v>31.0</v>
      </c>
      <c r="AD36" s="44">
        <f t="shared" si="13"/>
        <v>75</v>
      </c>
      <c r="AE36" s="44">
        <f t="shared" si="14"/>
        <v>8</v>
      </c>
      <c r="AF36" s="32" t="str">
        <f t="shared" si="15"/>
        <v>A</v>
      </c>
      <c r="AG36" s="31" t="s">
        <v>614</v>
      </c>
      <c r="AH36" s="41">
        <v>46.0</v>
      </c>
      <c r="AI36" s="44">
        <v>49.0</v>
      </c>
      <c r="AJ36" s="44">
        <f t="shared" si="16"/>
        <v>95</v>
      </c>
      <c r="AK36" s="44">
        <f t="shared" si="17"/>
        <v>10</v>
      </c>
      <c r="AL36" s="32" t="str">
        <f t="shared" si="18"/>
        <v>O</v>
      </c>
      <c r="AM36" s="31" t="s">
        <v>614</v>
      </c>
      <c r="AN36" s="41">
        <v>45.0</v>
      </c>
      <c r="AO36" s="44">
        <v>49.0</v>
      </c>
      <c r="AP36" s="44">
        <f t="shared" si="19"/>
        <v>94</v>
      </c>
      <c r="AQ36" s="44">
        <f t="shared" si="20"/>
        <v>10</v>
      </c>
      <c r="AR36" s="32" t="str">
        <f t="shared" si="21"/>
        <v>O</v>
      </c>
      <c r="AS36" s="31" t="s">
        <v>614</v>
      </c>
      <c r="AT36" s="41">
        <v>45.0</v>
      </c>
      <c r="AU36" s="44">
        <v>41.0</v>
      </c>
      <c r="AV36" s="44">
        <f t="shared" si="22"/>
        <v>86</v>
      </c>
      <c r="AW36" s="44">
        <f t="shared" si="23"/>
        <v>9</v>
      </c>
      <c r="AX36" s="32" t="str">
        <f t="shared" si="24"/>
        <v>A+</v>
      </c>
      <c r="AY36" s="31" t="s">
        <v>614</v>
      </c>
      <c r="AZ36" s="41">
        <v>42.0</v>
      </c>
      <c r="BA36" s="44">
        <v>36.0</v>
      </c>
      <c r="BB36" s="44">
        <f t="shared" si="25"/>
        <v>78</v>
      </c>
      <c r="BC36" s="44">
        <f t="shared" si="26"/>
        <v>8</v>
      </c>
      <c r="BD36" s="32" t="str">
        <f t="shared" si="27"/>
        <v>A</v>
      </c>
      <c r="BE36" s="33" t="s">
        <v>614</v>
      </c>
      <c r="BF36" s="45">
        <f t="shared" si="28"/>
        <v>9.05</v>
      </c>
      <c r="BG36" s="46">
        <f t="shared" si="29"/>
        <v>90.5</v>
      </c>
      <c r="BH36" s="47" t="str">
        <f t="shared" si="30"/>
        <v>FCD</v>
      </c>
      <c r="BI36" s="37"/>
      <c r="BJ36" s="31" t="s">
        <v>615</v>
      </c>
      <c r="BK36" s="31" t="s">
        <v>616</v>
      </c>
      <c r="BL36" s="31" t="s">
        <v>617</v>
      </c>
      <c r="BM36" s="38" t="s">
        <v>618</v>
      </c>
      <c r="BN36" s="39" t="s">
        <v>619</v>
      </c>
      <c r="BO36" s="31" t="s">
        <v>620</v>
      </c>
      <c r="BP36" s="31" t="s">
        <v>621</v>
      </c>
      <c r="BQ36" s="31" t="s">
        <v>622</v>
      </c>
      <c r="BR36" s="40" t="s">
        <v>623</v>
      </c>
    </row>
    <row r="37">
      <c r="A37" s="41" t="s">
        <v>668</v>
      </c>
      <c r="B37" s="42" t="s">
        <v>338</v>
      </c>
      <c r="C37" s="43" t="s">
        <v>339</v>
      </c>
      <c r="D37" s="41">
        <v>44.0</v>
      </c>
      <c r="E37" s="44">
        <v>33.0</v>
      </c>
      <c r="F37" s="44">
        <f t="shared" si="1"/>
        <v>77</v>
      </c>
      <c r="G37" s="44">
        <f t="shared" si="2"/>
        <v>8</v>
      </c>
      <c r="H37" s="32" t="str">
        <f t="shared" si="3"/>
        <v>A</v>
      </c>
      <c r="I37" s="31" t="s">
        <v>614</v>
      </c>
      <c r="J37" s="41">
        <v>44.0</v>
      </c>
      <c r="K37" s="44">
        <v>32.0</v>
      </c>
      <c r="L37" s="44">
        <f t="shared" si="4"/>
        <v>76</v>
      </c>
      <c r="M37" s="44">
        <f t="shared" si="5"/>
        <v>8</v>
      </c>
      <c r="N37" s="32" t="str">
        <f t="shared" si="6"/>
        <v>A</v>
      </c>
      <c r="O37" s="31" t="s">
        <v>614</v>
      </c>
      <c r="P37" s="41">
        <v>41.0</v>
      </c>
      <c r="Q37" s="44">
        <v>29.0</v>
      </c>
      <c r="R37" s="44">
        <f t="shared" si="7"/>
        <v>70</v>
      </c>
      <c r="S37" s="44">
        <f t="shared" si="8"/>
        <v>8</v>
      </c>
      <c r="T37" s="32" t="str">
        <f t="shared" si="9"/>
        <v>A</v>
      </c>
      <c r="U37" s="31" t="s">
        <v>614</v>
      </c>
      <c r="V37" s="41">
        <v>48.0</v>
      </c>
      <c r="W37" s="44">
        <v>34.0</v>
      </c>
      <c r="X37" s="44">
        <f t="shared" si="10"/>
        <v>82</v>
      </c>
      <c r="Y37" s="44">
        <f t="shared" si="11"/>
        <v>9</v>
      </c>
      <c r="Z37" s="32" t="str">
        <f t="shared" si="12"/>
        <v>A+</v>
      </c>
      <c r="AA37" s="31" t="s">
        <v>614</v>
      </c>
      <c r="AB37" s="41">
        <v>43.0</v>
      </c>
      <c r="AC37" s="44">
        <v>36.0</v>
      </c>
      <c r="AD37" s="44">
        <f t="shared" si="13"/>
        <v>79</v>
      </c>
      <c r="AE37" s="44">
        <f t="shared" si="14"/>
        <v>8</v>
      </c>
      <c r="AF37" s="32" t="str">
        <f t="shared" si="15"/>
        <v>A</v>
      </c>
      <c r="AG37" s="31" t="s">
        <v>614</v>
      </c>
      <c r="AH37" s="41">
        <v>41.0</v>
      </c>
      <c r="AI37" s="44">
        <v>49.0</v>
      </c>
      <c r="AJ37" s="44">
        <f t="shared" si="16"/>
        <v>90</v>
      </c>
      <c r="AK37" s="44">
        <f t="shared" si="17"/>
        <v>10</v>
      </c>
      <c r="AL37" s="32" t="str">
        <f t="shared" si="18"/>
        <v>O</v>
      </c>
      <c r="AM37" s="31" t="s">
        <v>614</v>
      </c>
      <c r="AN37" s="41">
        <v>43.0</v>
      </c>
      <c r="AO37" s="44">
        <v>45.0</v>
      </c>
      <c r="AP37" s="44">
        <f t="shared" si="19"/>
        <v>88</v>
      </c>
      <c r="AQ37" s="44">
        <f t="shared" si="20"/>
        <v>9</v>
      </c>
      <c r="AR37" s="32" t="str">
        <f t="shared" si="21"/>
        <v>A+</v>
      </c>
      <c r="AS37" s="31" t="s">
        <v>614</v>
      </c>
      <c r="AT37" s="41">
        <v>40.0</v>
      </c>
      <c r="AU37" s="44">
        <v>33.0</v>
      </c>
      <c r="AV37" s="44">
        <f t="shared" si="22"/>
        <v>73</v>
      </c>
      <c r="AW37" s="44">
        <f t="shared" si="23"/>
        <v>8</v>
      </c>
      <c r="AX37" s="32" t="str">
        <f t="shared" si="24"/>
        <v>A</v>
      </c>
      <c r="AY37" s="31" t="s">
        <v>614</v>
      </c>
      <c r="AZ37" s="41">
        <v>40.0</v>
      </c>
      <c r="BA37" s="44">
        <v>32.0</v>
      </c>
      <c r="BB37" s="44">
        <f t="shared" si="25"/>
        <v>72</v>
      </c>
      <c r="BC37" s="44">
        <f t="shared" si="26"/>
        <v>8</v>
      </c>
      <c r="BD37" s="32" t="str">
        <f t="shared" si="27"/>
        <v>A</v>
      </c>
      <c r="BE37" s="33" t="s">
        <v>614</v>
      </c>
      <c r="BF37" s="45">
        <f t="shared" si="28"/>
        <v>8.3</v>
      </c>
      <c r="BG37" s="46">
        <f t="shared" si="29"/>
        <v>83</v>
      </c>
      <c r="BH37" s="47" t="str">
        <f t="shared" si="30"/>
        <v>FCD</v>
      </c>
      <c r="BI37" s="37"/>
      <c r="BJ37" s="31" t="s">
        <v>615</v>
      </c>
      <c r="BK37" s="31" t="s">
        <v>616</v>
      </c>
      <c r="BL37" s="31" t="s">
        <v>617</v>
      </c>
      <c r="BM37" s="38" t="s">
        <v>618</v>
      </c>
      <c r="BN37" s="39" t="s">
        <v>619</v>
      </c>
      <c r="BO37" s="31" t="s">
        <v>620</v>
      </c>
      <c r="BP37" s="31" t="s">
        <v>621</v>
      </c>
      <c r="BQ37" s="31" t="s">
        <v>622</v>
      </c>
      <c r="BR37" s="40" t="s">
        <v>623</v>
      </c>
    </row>
    <row r="38">
      <c r="A38" s="41" t="s">
        <v>669</v>
      </c>
      <c r="B38" s="42" t="s">
        <v>347</v>
      </c>
      <c r="C38" s="43" t="s">
        <v>348</v>
      </c>
      <c r="D38" s="41">
        <v>30.0</v>
      </c>
      <c r="E38" s="44">
        <v>36.0</v>
      </c>
      <c r="F38" s="44">
        <f t="shared" si="1"/>
        <v>66</v>
      </c>
      <c r="G38" s="44">
        <f t="shared" si="2"/>
        <v>7</v>
      </c>
      <c r="H38" s="32" t="str">
        <f t="shared" si="3"/>
        <v>B+</v>
      </c>
      <c r="I38" s="31" t="s">
        <v>614</v>
      </c>
      <c r="J38" s="41">
        <v>35.0</v>
      </c>
      <c r="K38" s="44">
        <v>39.0</v>
      </c>
      <c r="L38" s="44">
        <f t="shared" si="4"/>
        <v>74</v>
      </c>
      <c r="M38" s="44">
        <f t="shared" si="5"/>
        <v>8</v>
      </c>
      <c r="N38" s="32" t="str">
        <f t="shared" si="6"/>
        <v>A</v>
      </c>
      <c r="O38" s="31" t="s">
        <v>614</v>
      </c>
      <c r="P38" s="41">
        <v>27.0</v>
      </c>
      <c r="Q38" s="44">
        <v>27.0</v>
      </c>
      <c r="R38" s="44">
        <f t="shared" si="7"/>
        <v>54</v>
      </c>
      <c r="S38" s="44">
        <f t="shared" si="8"/>
        <v>5</v>
      </c>
      <c r="T38" s="32" t="str">
        <f t="shared" si="9"/>
        <v>C</v>
      </c>
      <c r="U38" s="31" t="s">
        <v>614</v>
      </c>
      <c r="V38" s="41">
        <v>44.0</v>
      </c>
      <c r="W38" s="44">
        <v>18.0</v>
      </c>
      <c r="X38" s="44">
        <f t="shared" si="10"/>
        <v>62</v>
      </c>
      <c r="Y38" s="44">
        <f t="shared" si="11"/>
        <v>7</v>
      </c>
      <c r="Z38" s="32" t="str">
        <f t="shared" si="12"/>
        <v>B+</v>
      </c>
      <c r="AA38" s="31" t="s">
        <v>614</v>
      </c>
      <c r="AB38" s="41">
        <v>42.0</v>
      </c>
      <c r="AC38" s="44">
        <v>18.0</v>
      </c>
      <c r="AD38" s="44">
        <f t="shared" si="13"/>
        <v>60</v>
      </c>
      <c r="AE38" s="44">
        <f t="shared" si="14"/>
        <v>7</v>
      </c>
      <c r="AF38" s="32" t="str">
        <f t="shared" si="15"/>
        <v>B+</v>
      </c>
      <c r="AG38" s="31" t="s">
        <v>614</v>
      </c>
      <c r="AH38" s="41">
        <v>44.0</v>
      </c>
      <c r="AI38" s="44">
        <v>46.0</v>
      </c>
      <c r="AJ38" s="44">
        <f t="shared" si="16"/>
        <v>90</v>
      </c>
      <c r="AK38" s="44">
        <f t="shared" si="17"/>
        <v>10</v>
      </c>
      <c r="AL38" s="32" t="str">
        <f t="shared" si="18"/>
        <v>O</v>
      </c>
      <c r="AM38" s="31" t="s">
        <v>614</v>
      </c>
      <c r="AN38" s="41">
        <v>44.0</v>
      </c>
      <c r="AO38" s="44">
        <v>35.0</v>
      </c>
      <c r="AP38" s="44">
        <f t="shared" si="19"/>
        <v>79</v>
      </c>
      <c r="AQ38" s="44">
        <f t="shared" si="20"/>
        <v>8</v>
      </c>
      <c r="AR38" s="32" t="str">
        <f t="shared" si="21"/>
        <v>A</v>
      </c>
      <c r="AS38" s="31" t="s">
        <v>614</v>
      </c>
      <c r="AT38" s="41">
        <v>39.0</v>
      </c>
      <c r="AU38" s="44">
        <v>40.0</v>
      </c>
      <c r="AV38" s="44">
        <f t="shared" si="22"/>
        <v>79</v>
      </c>
      <c r="AW38" s="44">
        <f t="shared" si="23"/>
        <v>8</v>
      </c>
      <c r="AX38" s="32" t="str">
        <f t="shared" si="24"/>
        <v>A</v>
      </c>
      <c r="AY38" s="31" t="s">
        <v>614</v>
      </c>
      <c r="AZ38" s="41">
        <v>39.0</v>
      </c>
      <c r="BA38" s="44">
        <v>30.0</v>
      </c>
      <c r="BB38" s="44">
        <f t="shared" si="25"/>
        <v>69</v>
      </c>
      <c r="BC38" s="44">
        <f t="shared" si="26"/>
        <v>7</v>
      </c>
      <c r="BD38" s="32" t="str">
        <f t="shared" si="27"/>
        <v>B+</v>
      </c>
      <c r="BE38" s="33" t="s">
        <v>614</v>
      </c>
      <c r="BF38" s="45">
        <f t="shared" si="28"/>
        <v>7.15</v>
      </c>
      <c r="BG38" s="46">
        <f t="shared" si="29"/>
        <v>71.5</v>
      </c>
      <c r="BH38" s="47" t="str">
        <f t="shared" si="30"/>
        <v>FCD</v>
      </c>
      <c r="BI38" s="37"/>
      <c r="BJ38" s="31" t="s">
        <v>615</v>
      </c>
      <c r="BK38" s="31" t="s">
        <v>616</v>
      </c>
      <c r="BL38" s="31" t="s">
        <v>617</v>
      </c>
      <c r="BM38" s="38" t="s">
        <v>618</v>
      </c>
      <c r="BN38" s="39" t="s">
        <v>619</v>
      </c>
      <c r="BO38" s="31" t="s">
        <v>620</v>
      </c>
      <c r="BP38" s="31" t="s">
        <v>621</v>
      </c>
      <c r="BQ38" s="31" t="s">
        <v>622</v>
      </c>
      <c r="BR38" s="40" t="s">
        <v>623</v>
      </c>
    </row>
    <row r="39">
      <c r="A39" s="41" t="s">
        <v>670</v>
      </c>
      <c r="B39" s="42" t="s">
        <v>357</v>
      </c>
      <c r="C39" s="43" t="s">
        <v>358</v>
      </c>
      <c r="D39" s="41">
        <v>37.0</v>
      </c>
      <c r="E39" s="44">
        <v>25.0</v>
      </c>
      <c r="F39" s="44">
        <v>62.0</v>
      </c>
      <c r="G39" s="44">
        <v>7.0</v>
      </c>
      <c r="H39" s="32" t="s">
        <v>72</v>
      </c>
      <c r="I39" s="31" t="s">
        <v>614</v>
      </c>
      <c r="J39" s="41">
        <v>35.0</v>
      </c>
      <c r="K39" s="44">
        <v>31.0</v>
      </c>
      <c r="L39" s="44">
        <v>66.0</v>
      </c>
      <c r="M39" s="44">
        <v>7.0</v>
      </c>
      <c r="N39" s="32" t="s">
        <v>72</v>
      </c>
      <c r="O39" s="31" t="s">
        <v>614</v>
      </c>
      <c r="P39" s="41">
        <v>36.0</v>
      </c>
      <c r="Q39" s="44">
        <v>27.0</v>
      </c>
      <c r="R39" s="44">
        <v>63.0</v>
      </c>
      <c r="S39" s="44">
        <v>7.0</v>
      </c>
      <c r="T39" s="32" t="s">
        <v>72</v>
      </c>
      <c r="U39" s="31" t="s">
        <v>614</v>
      </c>
      <c r="V39" s="41">
        <v>42.0</v>
      </c>
      <c r="W39" s="44">
        <v>19.0</v>
      </c>
      <c r="X39" s="44">
        <v>61.0</v>
      </c>
      <c r="Y39" s="44">
        <v>7.0</v>
      </c>
      <c r="Z39" s="32" t="s">
        <v>72</v>
      </c>
      <c r="AA39" s="31" t="s">
        <v>614</v>
      </c>
      <c r="AB39" s="41">
        <v>42.0</v>
      </c>
      <c r="AC39" s="44">
        <v>27.0</v>
      </c>
      <c r="AD39" s="44">
        <v>69.0</v>
      </c>
      <c r="AE39" s="44">
        <v>7.0</v>
      </c>
      <c r="AF39" s="32" t="s">
        <v>72</v>
      </c>
      <c r="AG39" s="31" t="s">
        <v>614</v>
      </c>
      <c r="AH39" s="41">
        <v>38.0</v>
      </c>
      <c r="AI39" s="44">
        <v>41.0</v>
      </c>
      <c r="AJ39" s="44">
        <v>79.0</v>
      </c>
      <c r="AK39" s="44">
        <v>8.0</v>
      </c>
      <c r="AL39" s="32" t="s">
        <v>671</v>
      </c>
      <c r="AM39" s="31" t="s">
        <v>614</v>
      </c>
      <c r="AN39" s="41">
        <v>46.0</v>
      </c>
      <c r="AO39" s="44">
        <v>46.0</v>
      </c>
      <c r="AP39" s="44">
        <v>92.0</v>
      </c>
      <c r="AQ39" s="44">
        <v>10.0</v>
      </c>
      <c r="AR39" s="32" t="s">
        <v>672</v>
      </c>
      <c r="AS39" s="31" t="s">
        <v>614</v>
      </c>
      <c r="AT39" s="41">
        <v>42.0</v>
      </c>
      <c r="AU39" s="44">
        <v>38.0</v>
      </c>
      <c r="AV39" s="44">
        <v>80.0</v>
      </c>
      <c r="AW39" s="44">
        <v>9.0</v>
      </c>
      <c r="AX39" s="32" t="str">
        <f t="shared" si="24"/>
        <v>A+</v>
      </c>
      <c r="AY39" s="31" t="s">
        <v>614</v>
      </c>
      <c r="AZ39" s="41">
        <v>36.0</v>
      </c>
      <c r="BA39" s="44">
        <v>33.0</v>
      </c>
      <c r="BB39" s="44">
        <v>69.0</v>
      </c>
      <c r="BC39" s="44">
        <v>7.0</v>
      </c>
      <c r="BD39" s="32" t="str">
        <f t="shared" si="27"/>
        <v>B+</v>
      </c>
      <c r="BE39" s="33" t="s">
        <v>614</v>
      </c>
      <c r="BF39" s="45">
        <f t="shared" si="28"/>
        <v>7.4</v>
      </c>
      <c r="BG39" s="46">
        <v>74.0</v>
      </c>
      <c r="BH39" s="47" t="str">
        <f t="shared" si="30"/>
        <v>FCD</v>
      </c>
      <c r="BI39" s="37"/>
      <c r="BJ39" s="31" t="s">
        <v>615</v>
      </c>
      <c r="BK39" s="31" t="s">
        <v>616</v>
      </c>
      <c r="BL39" s="31" t="s">
        <v>617</v>
      </c>
      <c r="BM39" s="38" t="s">
        <v>618</v>
      </c>
      <c r="BN39" s="39" t="s">
        <v>619</v>
      </c>
      <c r="BO39" s="31" t="s">
        <v>620</v>
      </c>
      <c r="BP39" s="31" t="s">
        <v>621</v>
      </c>
      <c r="BQ39" s="31" t="s">
        <v>622</v>
      </c>
      <c r="BR39" s="40" t="s">
        <v>623</v>
      </c>
    </row>
    <row r="40">
      <c r="A40" s="41" t="s">
        <v>673</v>
      </c>
      <c r="B40" s="42" t="s">
        <v>364</v>
      </c>
      <c r="C40" s="43" t="s">
        <v>365</v>
      </c>
      <c r="D40" s="41">
        <v>30.0</v>
      </c>
      <c r="E40" s="44">
        <v>35.0</v>
      </c>
      <c r="F40" s="44">
        <v>65.0</v>
      </c>
      <c r="G40" s="44">
        <v>7.0</v>
      </c>
      <c r="H40" s="32" t="s">
        <v>72</v>
      </c>
      <c r="I40" s="31" t="s">
        <v>614</v>
      </c>
      <c r="J40" s="41">
        <v>41.0</v>
      </c>
      <c r="K40" s="44">
        <v>29.0</v>
      </c>
      <c r="L40" s="44">
        <v>70.0</v>
      </c>
      <c r="M40" s="44">
        <v>8.0</v>
      </c>
      <c r="N40" s="32" t="s">
        <v>671</v>
      </c>
      <c r="O40" s="31" t="s">
        <v>614</v>
      </c>
      <c r="P40" s="41">
        <v>38.0</v>
      </c>
      <c r="Q40" s="44">
        <v>29.0</v>
      </c>
      <c r="R40" s="44">
        <v>67.0</v>
      </c>
      <c r="S40" s="44">
        <v>7.0</v>
      </c>
      <c r="T40" s="32" t="s">
        <v>72</v>
      </c>
      <c r="U40" s="31" t="s">
        <v>614</v>
      </c>
      <c r="V40" s="41">
        <v>45.0</v>
      </c>
      <c r="W40" s="44">
        <v>28.0</v>
      </c>
      <c r="X40" s="44">
        <v>73.0</v>
      </c>
      <c r="Y40" s="44">
        <v>8.0</v>
      </c>
      <c r="Z40" s="32" t="s">
        <v>671</v>
      </c>
      <c r="AA40" s="31" t="s">
        <v>614</v>
      </c>
      <c r="AB40" s="41">
        <v>42.0</v>
      </c>
      <c r="AC40" s="44">
        <v>28.0</v>
      </c>
      <c r="AD40" s="44">
        <v>70.0</v>
      </c>
      <c r="AE40" s="44">
        <v>8.0</v>
      </c>
      <c r="AF40" s="32" t="s">
        <v>671</v>
      </c>
      <c r="AG40" s="31" t="s">
        <v>614</v>
      </c>
      <c r="AH40" s="41">
        <v>41.0</v>
      </c>
      <c r="AI40" s="44">
        <v>45.0</v>
      </c>
      <c r="AJ40" s="44">
        <v>86.0</v>
      </c>
      <c r="AK40" s="44">
        <v>9.0</v>
      </c>
      <c r="AL40" s="32" t="s">
        <v>42</v>
      </c>
      <c r="AM40" s="31" t="s">
        <v>614</v>
      </c>
      <c r="AN40" s="41">
        <v>47.0</v>
      </c>
      <c r="AO40" s="44">
        <v>35.0</v>
      </c>
      <c r="AP40" s="44">
        <v>82.0</v>
      </c>
      <c r="AQ40" s="44">
        <v>9.0</v>
      </c>
      <c r="AR40" s="32" t="s">
        <v>42</v>
      </c>
      <c r="AS40" s="31" t="s">
        <v>614</v>
      </c>
      <c r="AT40" s="41">
        <v>39.0</v>
      </c>
      <c r="AU40" s="44">
        <v>42.0</v>
      </c>
      <c r="AV40" s="44">
        <v>81.0</v>
      </c>
      <c r="AW40" s="44">
        <v>9.0</v>
      </c>
      <c r="AX40" s="32" t="str">
        <f t="shared" si="24"/>
        <v>A+</v>
      </c>
      <c r="AY40" s="31" t="s">
        <v>614</v>
      </c>
      <c r="AZ40" s="41">
        <v>40.0</v>
      </c>
      <c r="BA40" s="44">
        <v>33.0</v>
      </c>
      <c r="BB40" s="44">
        <v>73.0</v>
      </c>
      <c r="BC40" s="44">
        <v>8.0</v>
      </c>
      <c r="BD40" s="32" t="str">
        <f t="shared" si="27"/>
        <v>A</v>
      </c>
      <c r="BE40" s="33" t="s">
        <v>614</v>
      </c>
      <c r="BF40" s="45">
        <f t="shared" si="28"/>
        <v>7.9</v>
      </c>
      <c r="BG40" s="46">
        <v>79.0</v>
      </c>
      <c r="BH40" s="47" t="str">
        <f t="shared" si="30"/>
        <v>FCD</v>
      </c>
      <c r="BI40" s="37"/>
      <c r="BJ40" s="31" t="s">
        <v>615</v>
      </c>
      <c r="BK40" s="31" t="s">
        <v>616</v>
      </c>
      <c r="BL40" s="31" t="s">
        <v>617</v>
      </c>
      <c r="BM40" s="38" t="s">
        <v>618</v>
      </c>
      <c r="BN40" s="39" t="s">
        <v>619</v>
      </c>
      <c r="BO40" s="31" t="s">
        <v>620</v>
      </c>
      <c r="BP40" s="31" t="s">
        <v>621</v>
      </c>
      <c r="BQ40" s="31" t="s">
        <v>622</v>
      </c>
      <c r="BR40" s="40" t="s">
        <v>623</v>
      </c>
    </row>
    <row r="41">
      <c r="A41" s="41" t="s">
        <v>674</v>
      </c>
      <c r="B41" s="42" t="s">
        <v>371</v>
      </c>
      <c r="C41" s="43" t="s">
        <v>372</v>
      </c>
      <c r="D41" s="41">
        <v>33.0</v>
      </c>
      <c r="E41" s="44">
        <v>30.0</v>
      </c>
      <c r="F41" s="44">
        <v>63.0</v>
      </c>
      <c r="G41" s="44">
        <v>7.0</v>
      </c>
      <c r="H41" s="32" t="s">
        <v>72</v>
      </c>
      <c r="I41" s="31" t="s">
        <v>614</v>
      </c>
      <c r="J41" s="41">
        <v>36.0</v>
      </c>
      <c r="K41" s="44">
        <v>24.0</v>
      </c>
      <c r="L41" s="44">
        <v>60.0</v>
      </c>
      <c r="M41" s="44">
        <v>7.0</v>
      </c>
      <c r="N41" s="32" t="s">
        <v>72</v>
      </c>
      <c r="O41" s="31" t="s">
        <v>614</v>
      </c>
      <c r="P41" s="41">
        <v>47.0</v>
      </c>
      <c r="Q41" s="44">
        <v>25.0</v>
      </c>
      <c r="R41" s="44">
        <v>72.0</v>
      </c>
      <c r="S41" s="44">
        <v>8.0</v>
      </c>
      <c r="T41" s="32" t="s">
        <v>671</v>
      </c>
      <c r="U41" s="31" t="s">
        <v>614</v>
      </c>
      <c r="V41" s="41">
        <v>44.0</v>
      </c>
      <c r="W41" s="44">
        <v>26.0</v>
      </c>
      <c r="X41" s="44">
        <v>70.0</v>
      </c>
      <c r="Y41" s="44">
        <v>8.0</v>
      </c>
      <c r="Z41" s="32" t="s">
        <v>671</v>
      </c>
      <c r="AA41" s="31" t="s">
        <v>614</v>
      </c>
      <c r="AB41" s="41">
        <v>42.0</v>
      </c>
      <c r="AC41" s="44">
        <v>28.0</v>
      </c>
      <c r="AD41" s="44">
        <v>70.0</v>
      </c>
      <c r="AE41" s="44">
        <v>8.0</v>
      </c>
      <c r="AF41" s="32" t="s">
        <v>671</v>
      </c>
      <c r="AG41" s="31" t="s">
        <v>614</v>
      </c>
      <c r="AH41" s="41">
        <v>35.0</v>
      </c>
      <c r="AI41" s="44">
        <v>39.0</v>
      </c>
      <c r="AJ41" s="44">
        <v>74.0</v>
      </c>
      <c r="AK41" s="44">
        <v>8.0</v>
      </c>
      <c r="AL41" s="32" t="s">
        <v>671</v>
      </c>
      <c r="AM41" s="31" t="s">
        <v>614</v>
      </c>
      <c r="AN41" s="41">
        <v>49.0</v>
      </c>
      <c r="AO41" s="44">
        <v>46.0</v>
      </c>
      <c r="AP41" s="44">
        <v>95.0</v>
      </c>
      <c r="AQ41" s="44">
        <v>10.0</v>
      </c>
      <c r="AR41" s="32" t="s">
        <v>672</v>
      </c>
      <c r="AS41" s="31" t="s">
        <v>614</v>
      </c>
      <c r="AT41" s="41">
        <v>39.0</v>
      </c>
      <c r="AU41" s="44">
        <v>40.0</v>
      </c>
      <c r="AV41" s="44">
        <v>79.0</v>
      </c>
      <c r="AW41" s="44">
        <v>8.0</v>
      </c>
      <c r="AX41" s="32" t="str">
        <f t="shared" si="24"/>
        <v>A</v>
      </c>
      <c r="AY41" s="31" t="s">
        <v>614</v>
      </c>
      <c r="AZ41" s="41">
        <v>38.0</v>
      </c>
      <c r="BA41" s="44">
        <v>30.0</v>
      </c>
      <c r="BB41" s="44">
        <v>68.0</v>
      </c>
      <c r="BC41" s="44">
        <v>7.0</v>
      </c>
      <c r="BD41" s="32" t="str">
        <f t="shared" si="27"/>
        <v>B+</v>
      </c>
      <c r="BE41" s="33" t="s">
        <v>614</v>
      </c>
      <c r="BF41" s="45">
        <f t="shared" si="28"/>
        <v>7.75</v>
      </c>
      <c r="BG41" s="46">
        <v>77.5</v>
      </c>
      <c r="BH41" s="47" t="str">
        <f t="shared" si="30"/>
        <v>FCD</v>
      </c>
      <c r="BI41" s="37"/>
      <c r="BJ41" s="31" t="s">
        <v>615</v>
      </c>
      <c r="BK41" s="31" t="s">
        <v>616</v>
      </c>
      <c r="BL41" s="31" t="s">
        <v>617</v>
      </c>
      <c r="BM41" s="38" t="s">
        <v>618</v>
      </c>
      <c r="BN41" s="39" t="s">
        <v>619</v>
      </c>
      <c r="BO41" s="31" t="s">
        <v>620</v>
      </c>
      <c r="BP41" s="31" t="s">
        <v>621</v>
      </c>
      <c r="BQ41" s="31" t="s">
        <v>622</v>
      </c>
      <c r="BR41" s="40" t="s">
        <v>623</v>
      </c>
    </row>
    <row r="42">
      <c r="A42" s="41" t="s">
        <v>675</v>
      </c>
      <c r="B42" s="42" t="s">
        <v>379</v>
      </c>
      <c r="C42" s="43" t="s">
        <v>380</v>
      </c>
      <c r="D42" s="41">
        <v>46.0</v>
      </c>
      <c r="E42" s="44">
        <v>41.0</v>
      </c>
      <c r="F42" s="44">
        <v>87.0</v>
      </c>
      <c r="G42" s="44">
        <v>9.0</v>
      </c>
      <c r="H42" s="32" t="s">
        <v>42</v>
      </c>
      <c r="I42" s="31" t="s">
        <v>614</v>
      </c>
      <c r="J42" s="41">
        <v>42.0</v>
      </c>
      <c r="K42" s="44">
        <v>25.0</v>
      </c>
      <c r="L42" s="44">
        <v>67.0</v>
      </c>
      <c r="M42" s="44">
        <v>7.0</v>
      </c>
      <c r="N42" s="32" t="s">
        <v>72</v>
      </c>
      <c r="O42" s="31" t="s">
        <v>614</v>
      </c>
      <c r="P42" s="41">
        <v>40.0</v>
      </c>
      <c r="Q42" s="44">
        <v>25.0</v>
      </c>
      <c r="R42" s="44">
        <v>65.0</v>
      </c>
      <c r="S42" s="44">
        <v>7.0</v>
      </c>
      <c r="T42" s="32" t="s">
        <v>72</v>
      </c>
      <c r="U42" s="31" t="s">
        <v>614</v>
      </c>
      <c r="V42" s="41">
        <v>42.0</v>
      </c>
      <c r="W42" s="44">
        <v>20.0</v>
      </c>
      <c r="X42" s="44">
        <v>62.0</v>
      </c>
      <c r="Y42" s="44">
        <v>7.0</v>
      </c>
      <c r="Z42" s="32" t="s">
        <v>72</v>
      </c>
      <c r="AA42" s="31" t="s">
        <v>614</v>
      </c>
      <c r="AB42" s="41">
        <v>41.0</v>
      </c>
      <c r="AC42" s="44">
        <v>30.0</v>
      </c>
      <c r="AD42" s="44">
        <v>71.0</v>
      </c>
      <c r="AE42" s="44">
        <v>8.0</v>
      </c>
      <c r="AF42" s="32" t="s">
        <v>671</v>
      </c>
      <c r="AG42" s="31" t="s">
        <v>614</v>
      </c>
      <c r="AH42" s="41">
        <v>40.0</v>
      </c>
      <c r="AI42" s="44">
        <v>40.0</v>
      </c>
      <c r="AJ42" s="44">
        <v>80.0</v>
      </c>
      <c r="AK42" s="44">
        <v>9.0</v>
      </c>
      <c r="AL42" s="32" t="s">
        <v>42</v>
      </c>
      <c r="AM42" s="31" t="s">
        <v>614</v>
      </c>
      <c r="AN42" s="41">
        <v>47.0</v>
      </c>
      <c r="AO42" s="44">
        <v>37.0</v>
      </c>
      <c r="AP42" s="44">
        <v>84.0</v>
      </c>
      <c r="AQ42" s="44">
        <v>9.0</v>
      </c>
      <c r="AR42" s="32" t="s">
        <v>42</v>
      </c>
      <c r="AS42" s="31" t="s">
        <v>614</v>
      </c>
      <c r="AT42" s="41">
        <v>40.0</v>
      </c>
      <c r="AU42" s="44">
        <v>41.0</v>
      </c>
      <c r="AV42" s="44">
        <v>81.0</v>
      </c>
      <c r="AW42" s="44">
        <v>9.0</v>
      </c>
      <c r="AX42" s="32" t="str">
        <f t="shared" si="24"/>
        <v>A+</v>
      </c>
      <c r="AY42" s="31" t="s">
        <v>614</v>
      </c>
      <c r="AZ42" s="41">
        <v>33.0</v>
      </c>
      <c r="BA42" s="44">
        <v>31.0</v>
      </c>
      <c r="BB42" s="44">
        <v>64.0</v>
      </c>
      <c r="BC42" s="44">
        <v>7.0</v>
      </c>
      <c r="BD42" s="32" t="str">
        <f t="shared" si="27"/>
        <v>B+</v>
      </c>
      <c r="BE42" s="33" t="s">
        <v>614</v>
      </c>
      <c r="BF42" s="45">
        <f t="shared" si="28"/>
        <v>7.85</v>
      </c>
      <c r="BG42" s="46">
        <v>78.5</v>
      </c>
      <c r="BH42" s="47" t="str">
        <f t="shared" si="30"/>
        <v>FCD</v>
      </c>
      <c r="BI42" s="37"/>
      <c r="BJ42" s="31" t="s">
        <v>615</v>
      </c>
      <c r="BK42" s="31" t="s">
        <v>616</v>
      </c>
      <c r="BL42" s="31" t="s">
        <v>617</v>
      </c>
      <c r="BM42" s="38" t="s">
        <v>618</v>
      </c>
      <c r="BN42" s="39" t="s">
        <v>619</v>
      </c>
      <c r="BO42" s="31" t="s">
        <v>620</v>
      </c>
      <c r="BP42" s="31" t="s">
        <v>621</v>
      </c>
      <c r="BQ42" s="31" t="s">
        <v>622</v>
      </c>
      <c r="BR42" s="40" t="s">
        <v>623</v>
      </c>
    </row>
    <row r="43">
      <c r="A43" s="41" t="s">
        <v>676</v>
      </c>
      <c r="B43" s="42" t="s">
        <v>387</v>
      </c>
      <c r="C43" s="43" t="s">
        <v>388</v>
      </c>
      <c r="D43" s="41">
        <v>41.0</v>
      </c>
      <c r="E43" s="44">
        <v>30.0</v>
      </c>
      <c r="F43" s="44">
        <v>71.0</v>
      </c>
      <c r="G43" s="44">
        <v>8.0</v>
      </c>
      <c r="H43" s="32" t="s">
        <v>671</v>
      </c>
      <c r="I43" s="31" t="s">
        <v>614</v>
      </c>
      <c r="J43" s="41">
        <v>41.0</v>
      </c>
      <c r="K43" s="44">
        <v>39.0</v>
      </c>
      <c r="L43" s="44">
        <v>80.0</v>
      </c>
      <c r="M43" s="44">
        <v>9.0</v>
      </c>
      <c r="N43" s="32" t="s">
        <v>42</v>
      </c>
      <c r="O43" s="31" t="s">
        <v>614</v>
      </c>
      <c r="P43" s="41">
        <v>44.0</v>
      </c>
      <c r="Q43" s="44">
        <v>39.0</v>
      </c>
      <c r="R43" s="44">
        <v>83.0</v>
      </c>
      <c r="S43" s="44">
        <v>9.0</v>
      </c>
      <c r="T43" s="32" t="s">
        <v>42</v>
      </c>
      <c r="U43" s="31" t="s">
        <v>614</v>
      </c>
      <c r="V43" s="41">
        <v>50.0</v>
      </c>
      <c r="W43" s="44">
        <v>32.0</v>
      </c>
      <c r="X43" s="44">
        <v>82.0</v>
      </c>
      <c r="Y43" s="44">
        <v>9.0</v>
      </c>
      <c r="Z43" s="32" t="s">
        <v>42</v>
      </c>
      <c r="AA43" s="31" t="s">
        <v>614</v>
      </c>
      <c r="AB43" s="41">
        <v>47.0</v>
      </c>
      <c r="AC43" s="44">
        <v>38.0</v>
      </c>
      <c r="AD43" s="44">
        <v>85.0</v>
      </c>
      <c r="AE43" s="44">
        <v>9.0</v>
      </c>
      <c r="AF43" s="32" t="s">
        <v>42</v>
      </c>
      <c r="AG43" s="31" t="s">
        <v>614</v>
      </c>
      <c r="AH43" s="41">
        <v>44.0</v>
      </c>
      <c r="AI43" s="44">
        <v>21.0</v>
      </c>
      <c r="AJ43" s="44">
        <v>65.0</v>
      </c>
      <c r="AK43" s="44">
        <v>7.0</v>
      </c>
      <c r="AL43" s="32" t="s">
        <v>72</v>
      </c>
      <c r="AM43" s="31" t="s">
        <v>614</v>
      </c>
      <c r="AN43" s="41">
        <v>47.0</v>
      </c>
      <c r="AO43" s="44">
        <v>45.0</v>
      </c>
      <c r="AP43" s="44">
        <v>92.0</v>
      </c>
      <c r="AQ43" s="44">
        <v>10.0</v>
      </c>
      <c r="AR43" s="32" t="s">
        <v>672</v>
      </c>
      <c r="AS43" s="31" t="s">
        <v>614</v>
      </c>
      <c r="AT43" s="41">
        <v>39.0</v>
      </c>
      <c r="AU43" s="44">
        <v>41.0</v>
      </c>
      <c r="AV43" s="44">
        <v>80.0</v>
      </c>
      <c r="AW43" s="44">
        <v>9.0</v>
      </c>
      <c r="AX43" s="32" t="str">
        <f t="shared" si="24"/>
        <v>A+</v>
      </c>
      <c r="AY43" s="31" t="s">
        <v>614</v>
      </c>
      <c r="AZ43" s="41">
        <v>37.0</v>
      </c>
      <c r="BA43" s="44">
        <v>33.0</v>
      </c>
      <c r="BB43" s="44">
        <v>70.0</v>
      </c>
      <c r="BC43" s="44">
        <v>8.0</v>
      </c>
      <c r="BD43" s="32" t="str">
        <f t="shared" si="27"/>
        <v>A</v>
      </c>
      <c r="BE43" s="33" t="s">
        <v>614</v>
      </c>
      <c r="BF43" s="45">
        <f t="shared" si="28"/>
        <v>8.75</v>
      </c>
      <c r="BG43" s="46">
        <v>87.5</v>
      </c>
      <c r="BH43" s="47" t="str">
        <f t="shared" si="30"/>
        <v>FCD</v>
      </c>
      <c r="BI43" s="37"/>
      <c r="BJ43" s="31" t="s">
        <v>615</v>
      </c>
      <c r="BK43" s="31" t="s">
        <v>616</v>
      </c>
      <c r="BL43" s="31" t="s">
        <v>617</v>
      </c>
      <c r="BM43" s="38" t="s">
        <v>618</v>
      </c>
      <c r="BN43" s="39" t="s">
        <v>619</v>
      </c>
      <c r="BO43" s="31" t="s">
        <v>620</v>
      </c>
      <c r="BP43" s="31" t="s">
        <v>621</v>
      </c>
      <c r="BQ43" s="31" t="s">
        <v>622</v>
      </c>
      <c r="BR43" s="40" t="s">
        <v>623</v>
      </c>
    </row>
    <row r="44">
      <c r="A44" s="41" t="s">
        <v>677</v>
      </c>
      <c r="B44" s="42" t="s">
        <v>396</v>
      </c>
      <c r="C44" s="43" t="s">
        <v>397</v>
      </c>
      <c r="D44" s="41">
        <v>45.0</v>
      </c>
      <c r="E44" s="44">
        <v>46.0</v>
      </c>
      <c r="F44" s="44">
        <v>91.0</v>
      </c>
      <c r="G44" s="44">
        <v>10.0</v>
      </c>
      <c r="H44" s="32" t="s">
        <v>672</v>
      </c>
      <c r="I44" s="31" t="s">
        <v>614</v>
      </c>
      <c r="J44" s="41">
        <v>43.0</v>
      </c>
      <c r="K44" s="44">
        <v>37.0</v>
      </c>
      <c r="L44" s="44">
        <v>80.0</v>
      </c>
      <c r="M44" s="44">
        <v>9.0</v>
      </c>
      <c r="N44" s="32" t="s">
        <v>42</v>
      </c>
      <c r="O44" s="31" t="s">
        <v>614</v>
      </c>
      <c r="P44" s="41">
        <v>42.0</v>
      </c>
      <c r="Q44" s="44">
        <v>26.0</v>
      </c>
      <c r="R44" s="44">
        <v>68.0</v>
      </c>
      <c r="S44" s="44">
        <v>7.0</v>
      </c>
      <c r="T44" s="32" t="s">
        <v>72</v>
      </c>
      <c r="U44" s="31" t="s">
        <v>614</v>
      </c>
      <c r="V44" s="41">
        <v>48.0</v>
      </c>
      <c r="W44" s="44">
        <v>23.0</v>
      </c>
      <c r="X44" s="44">
        <v>71.0</v>
      </c>
      <c r="Y44" s="44">
        <v>8.0</v>
      </c>
      <c r="Z44" s="32" t="s">
        <v>671</v>
      </c>
      <c r="AA44" s="31" t="s">
        <v>614</v>
      </c>
      <c r="AB44" s="41">
        <v>44.0</v>
      </c>
      <c r="AC44" s="44">
        <v>29.0</v>
      </c>
      <c r="AD44" s="44">
        <v>73.0</v>
      </c>
      <c r="AE44" s="44">
        <v>8.0</v>
      </c>
      <c r="AF44" s="32" t="s">
        <v>671</v>
      </c>
      <c r="AG44" s="31" t="s">
        <v>614</v>
      </c>
      <c r="AH44" s="41">
        <v>37.0</v>
      </c>
      <c r="AI44" s="44">
        <v>42.0</v>
      </c>
      <c r="AJ44" s="44">
        <v>79.0</v>
      </c>
      <c r="AK44" s="44">
        <v>8.0</v>
      </c>
      <c r="AL44" s="32" t="s">
        <v>671</v>
      </c>
      <c r="AM44" s="31" t="s">
        <v>614</v>
      </c>
      <c r="AN44" s="41">
        <v>47.0</v>
      </c>
      <c r="AO44" s="44">
        <v>45.0</v>
      </c>
      <c r="AP44" s="44">
        <v>92.0</v>
      </c>
      <c r="AQ44" s="44">
        <v>10.0</v>
      </c>
      <c r="AR44" s="32" t="s">
        <v>672</v>
      </c>
      <c r="AS44" s="31" t="s">
        <v>614</v>
      </c>
      <c r="AT44" s="41">
        <v>42.0</v>
      </c>
      <c r="AU44" s="44">
        <v>35.0</v>
      </c>
      <c r="AV44" s="44">
        <v>77.0</v>
      </c>
      <c r="AW44" s="44">
        <v>8.0</v>
      </c>
      <c r="AX44" s="32" t="str">
        <f t="shared" si="24"/>
        <v>A</v>
      </c>
      <c r="AY44" s="31" t="s">
        <v>614</v>
      </c>
      <c r="AZ44" s="41">
        <v>31.0</v>
      </c>
      <c r="BA44" s="44">
        <v>35.0</v>
      </c>
      <c r="BB44" s="44">
        <v>66.0</v>
      </c>
      <c r="BC44" s="44">
        <v>7.0</v>
      </c>
      <c r="BD44" s="32" t="str">
        <f t="shared" si="27"/>
        <v>B+</v>
      </c>
      <c r="BE44" s="33" t="s">
        <v>614</v>
      </c>
      <c r="BF44" s="45">
        <f t="shared" si="28"/>
        <v>8.35</v>
      </c>
      <c r="BG44" s="46">
        <v>83.5</v>
      </c>
      <c r="BH44" s="47" t="str">
        <f t="shared" si="30"/>
        <v>FCD</v>
      </c>
      <c r="BI44" s="37"/>
      <c r="BJ44" s="31" t="s">
        <v>615</v>
      </c>
      <c r="BK44" s="31" t="s">
        <v>616</v>
      </c>
      <c r="BL44" s="31" t="s">
        <v>617</v>
      </c>
      <c r="BM44" s="38" t="s">
        <v>618</v>
      </c>
      <c r="BN44" s="39" t="s">
        <v>619</v>
      </c>
      <c r="BO44" s="31" t="s">
        <v>620</v>
      </c>
      <c r="BP44" s="31" t="s">
        <v>621</v>
      </c>
      <c r="BQ44" s="31" t="s">
        <v>622</v>
      </c>
      <c r="BR44" s="40" t="s">
        <v>623</v>
      </c>
    </row>
    <row r="45">
      <c r="A45" s="41" t="s">
        <v>678</v>
      </c>
      <c r="B45" s="42" t="s">
        <v>406</v>
      </c>
      <c r="C45" s="43" t="s">
        <v>407</v>
      </c>
      <c r="D45" s="41">
        <v>35.0</v>
      </c>
      <c r="E45" s="44">
        <v>18.0</v>
      </c>
      <c r="F45" s="44">
        <v>53.0</v>
      </c>
      <c r="G45" s="44">
        <v>5.0</v>
      </c>
      <c r="H45" s="32" t="s">
        <v>679</v>
      </c>
      <c r="I45" s="31" t="s">
        <v>614</v>
      </c>
      <c r="J45" s="41">
        <v>38.0</v>
      </c>
      <c r="K45" s="44">
        <v>36.0</v>
      </c>
      <c r="L45" s="44">
        <v>74.0</v>
      </c>
      <c r="M45" s="44">
        <v>8.0</v>
      </c>
      <c r="N45" s="32" t="s">
        <v>671</v>
      </c>
      <c r="O45" s="31" t="s">
        <v>614</v>
      </c>
      <c r="P45" s="41">
        <v>30.0</v>
      </c>
      <c r="Q45" s="44">
        <v>18.0</v>
      </c>
      <c r="R45" s="44">
        <v>48.0</v>
      </c>
      <c r="S45" s="44">
        <v>4.0</v>
      </c>
      <c r="T45" s="32" t="s">
        <v>680</v>
      </c>
      <c r="U45" s="31" t="s">
        <v>614</v>
      </c>
      <c r="V45" s="41">
        <v>41.0</v>
      </c>
      <c r="W45" s="44">
        <v>23.0</v>
      </c>
      <c r="X45" s="44">
        <v>64.0</v>
      </c>
      <c r="Y45" s="44">
        <v>7.0</v>
      </c>
      <c r="Z45" s="32" t="s">
        <v>72</v>
      </c>
      <c r="AA45" s="31" t="s">
        <v>614</v>
      </c>
      <c r="AB45" s="41">
        <v>39.0</v>
      </c>
      <c r="AC45" s="44">
        <v>32.0</v>
      </c>
      <c r="AD45" s="44">
        <v>71.0</v>
      </c>
      <c r="AE45" s="44">
        <v>8.0</v>
      </c>
      <c r="AF45" s="32" t="s">
        <v>671</v>
      </c>
      <c r="AG45" s="31" t="s">
        <v>614</v>
      </c>
      <c r="AH45" s="41">
        <v>40.0</v>
      </c>
      <c r="AI45" s="44">
        <v>45.0</v>
      </c>
      <c r="AJ45" s="44">
        <v>85.0</v>
      </c>
      <c r="AK45" s="44">
        <v>9.0</v>
      </c>
      <c r="AL45" s="32" t="s">
        <v>42</v>
      </c>
      <c r="AM45" s="31" t="s">
        <v>614</v>
      </c>
      <c r="AN45" s="41">
        <v>43.0</v>
      </c>
      <c r="AO45" s="44">
        <v>25.0</v>
      </c>
      <c r="AP45" s="44">
        <v>68.0</v>
      </c>
      <c r="AQ45" s="44">
        <v>7.0</v>
      </c>
      <c r="AR45" s="32" t="s">
        <v>72</v>
      </c>
      <c r="AS45" s="31" t="s">
        <v>614</v>
      </c>
      <c r="AT45" s="41">
        <v>40.0</v>
      </c>
      <c r="AU45" s="44">
        <v>38.0</v>
      </c>
      <c r="AV45" s="44">
        <v>78.0</v>
      </c>
      <c r="AW45" s="44">
        <v>8.0</v>
      </c>
      <c r="AX45" s="32" t="str">
        <f t="shared" si="24"/>
        <v>A</v>
      </c>
      <c r="AY45" s="31" t="s">
        <v>614</v>
      </c>
      <c r="AZ45" s="41">
        <v>40.0</v>
      </c>
      <c r="BA45" s="44">
        <v>28.0</v>
      </c>
      <c r="BB45" s="44">
        <v>68.0</v>
      </c>
      <c r="BC45" s="44">
        <v>7.0</v>
      </c>
      <c r="BD45" s="32" t="str">
        <f t="shared" si="27"/>
        <v>B+</v>
      </c>
      <c r="BE45" s="33" t="s">
        <v>614</v>
      </c>
      <c r="BF45" s="45">
        <f t="shared" si="28"/>
        <v>6.75</v>
      </c>
      <c r="BG45" s="46">
        <v>67.5</v>
      </c>
      <c r="BH45" s="47" t="str">
        <f t="shared" si="30"/>
        <v>FC</v>
      </c>
      <c r="BI45" s="37"/>
      <c r="BJ45" s="31" t="s">
        <v>615</v>
      </c>
      <c r="BK45" s="31" t="s">
        <v>616</v>
      </c>
      <c r="BL45" s="31" t="s">
        <v>617</v>
      </c>
      <c r="BM45" s="38" t="s">
        <v>618</v>
      </c>
      <c r="BN45" s="39" t="s">
        <v>619</v>
      </c>
      <c r="BO45" s="31" t="s">
        <v>620</v>
      </c>
      <c r="BP45" s="31" t="s">
        <v>621</v>
      </c>
      <c r="BQ45" s="31" t="s">
        <v>622</v>
      </c>
      <c r="BR45" s="40" t="s">
        <v>623</v>
      </c>
    </row>
    <row r="46">
      <c r="A46" s="41" t="s">
        <v>681</v>
      </c>
      <c r="B46" s="42" t="s">
        <v>413</v>
      </c>
      <c r="C46" s="43" t="s">
        <v>414</v>
      </c>
      <c r="D46" s="41">
        <v>26.0</v>
      </c>
      <c r="E46" s="44">
        <v>30.0</v>
      </c>
      <c r="F46" s="44">
        <v>56.0</v>
      </c>
      <c r="G46" s="44">
        <v>6.0</v>
      </c>
      <c r="H46" s="32" t="s">
        <v>682</v>
      </c>
      <c r="I46" s="31" t="s">
        <v>614</v>
      </c>
      <c r="J46" s="41">
        <v>36.0</v>
      </c>
      <c r="K46" s="44">
        <v>21.0</v>
      </c>
      <c r="L46" s="44">
        <v>57.0</v>
      </c>
      <c r="M46" s="44">
        <v>6.0</v>
      </c>
      <c r="N46" s="32" t="s">
        <v>682</v>
      </c>
      <c r="O46" s="31" t="s">
        <v>614</v>
      </c>
      <c r="P46" s="41">
        <v>35.0</v>
      </c>
      <c r="Q46" s="44">
        <v>25.0</v>
      </c>
      <c r="R46" s="44">
        <v>60.0</v>
      </c>
      <c r="S46" s="44">
        <v>7.0</v>
      </c>
      <c r="T46" s="32" t="s">
        <v>72</v>
      </c>
      <c r="U46" s="31" t="s">
        <v>614</v>
      </c>
      <c r="V46" s="41">
        <v>40.0</v>
      </c>
      <c r="W46" s="44">
        <v>23.0</v>
      </c>
      <c r="X46" s="44">
        <v>63.0</v>
      </c>
      <c r="Y46" s="44">
        <v>7.0</v>
      </c>
      <c r="Z46" s="32" t="s">
        <v>72</v>
      </c>
      <c r="AA46" s="31" t="s">
        <v>614</v>
      </c>
      <c r="AB46" s="41">
        <v>41.0</v>
      </c>
      <c r="AC46" s="44">
        <v>20.0</v>
      </c>
      <c r="AD46" s="44">
        <v>61.0</v>
      </c>
      <c r="AE46" s="44">
        <v>7.0</v>
      </c>
      <c r="AF46" s="32" t="s">
        <v>72</v>
      </c>
      <c r="AG46" s="31" t="s">
        <v>614</v>
      </c>
      <c r="AH46" s="41">
        <v>44.0</v>
      </c>
      <c r="AI46" s="44">
        <v>45.0</v>
      </c>
      <c r="AJ46" s="44">
        <v>89.0</v>
      </c>
      <c r="AK46" s="44">
        <v>9.0</v>
      </c>
      <c r="AL46" s="32" t="s">
        <v>42</v>
      </c>
      <c r="AM46" s="31" t="s">
        <v>614</v>
      </c>
      <c r="AN46" s="41">
        <v>44.0</v>
      </c>
      <c r="AO46" s="44">
        <v>35.0</v>
      </c>
      <c r="AP46" s="44">
        <v>79.0</v>
      </c>
      <c r="AQ46" s="44">
        <v>8.0</v>
      </c>
      <c r="AR46" s="32" t="s">
        <v>671</v>
      </c>
      <c r="AS46" s="31" t="s">
        <v>614</v>
      </c>
      <c r="AT46" s="41">
        <v>38.0</v>
      </c>
      <c r="AU46" s="44">
        <v>39.0</v>
      </c>
      <c r="AV46" s="44">
        <v>77.0</v>
      </c>
      <c r="AW46" s="44">
        <v>8.0</v>
      </c>
      <c r="AX46" s="32" t="str">
        <f t="shared" si="24"/>
        <v>A</v>
      </c>
      <c r="AY46" s="31" t="s">
        <v>614</v>
      </c>
      <c r="AZ46" s="41">
        <v>37.0</v>
      </c>
      <c r="BA46" s="44">
        <v>32.0</v>
      </c>
      <c r="BB46" s="44">
        <v>69.0</v>
      </c>
      <c r="BC46" s="44">
        <v>7.0</v>
      </c>
      <c r="BD46" s="32" t="str">
        <f t="shared" si="27"/>
        <v>B+</v>
      </c>
      <c r="BE46" s="33" t="s">
        <v>614</v>
      </c>
      <c r="BF46" s="45">
        <f t="shared" si="28"/>
        <v>6.95</v>
      </c>
      <c r="BG46" s="46">
        <v>69.5</v>
      </c>
      <c r="BH46" s="47" t="str">
        <f t="shared" si="30"/>
        <v>FC</v>
      </c>
      <c r="BI46" s="37"/>
      <c r="BJ46" s="31" t="s">
        <v>615</v>
      </c>
      <c r="BK46" s="31" t="s">
        <v>616</v>
      </c>
      <c r="BL46" s="31" t="s">
        <v>617</v>
      </c>
      <c r="BM46" s="38" t="s">
        <v>618</v>
      </c>
      <c r="BN46" s="39" t="s">
        <v>619</v>
      </c>
      <c r="BO46" s="31" t="s">
        <v>620</v>
      </c>
      <c r="BP46" s="31" t="s">
        <v>621</v>
      </c>
      <c r="BQ46" s="31" t="s">
        <v>622</v>
      </c>
      <c r="BR46" s="40" t="s">
        <v>623</v>
      </c>
    </row>
    <row r="47">
      <c r="A47" s="41" t="s">
        <v>683</v>
      </c>
      <c r="B47" s="42" t="s">
        <v>421</v>
      </c>
      <c r="C47" s="43" t="s">
        <v>422</v>
      </c>
      <c r="D47" s="41">
        <v>42.0</v>
      </c>
      <c r="E47" s="44">
        <v>35.0</v>
      </c>
      <c r="F47" s="44">
        <v>77.0</v>
      </c>
      <c r="G47" s="44">
        <v>8.0</v>
      </c>
      <c r="H47" s="32" t="s">
        <v>671</v>
      </c>
      <c r="I47" s="31" t="s">
        <v>614</v>
      </c>
      <c r="J47" s="41">
        <v>36.0</v>
      </c>
      <c r="K47" s="44">
        <v>26.0</v>
      </c>
      <c r="L47" s="44">
        <v>62.0</v>
      </c>
      <c r="M47" s="44">
        <v>7.0</v>
      </c>
      <c r="N47" s="32" t="s">
        <v>72</v>
      </c>
      <c r="O47" s="31" t="s">
        <v>614</v>
      </c>
      <c r="P47" s="41">
        <v>35.0</v>
      </c>
      <c r="Q47" s="44">
        <v>18.0</v>
      </c>
      <c r="R47" s="44">
        <v>53.0</v>
      </c>
      <c r="S47" s="44">
        <v>5.0</v>
      </c>
      <c r="T47" s="32" t="s">
        <v>679</v>
      </c>
      <c r="U47" s="31" t="s">
        <v>614</v>
      </c>
      <c r="V47" s="41">
        <v>41.0</v>
      </c>
      <c r="W47" s="44">
        <v>27.0</v>
      </c>
      <c r="X47" s="44">
        <v>68.0</v>
      </c>
      <c r="Y47" s="44">
        <v>7.0</v>
      </c>
      <c r="Z47" s="32" t="s">
        <v>72</v>
      </c>
      <c r="AA47" s="31" t="s">
        <v>614</v>
      </c>
      <c r="AB47" s="41">
        <v>39.0</v>
      </c>
      <c r="AC47" s="44">
        <v>22.0</v>
      </c>
      <c r="AD47" s="44">
        <v>61.0</v>
      </c>
      <c r="AE47" s="44">
        <v>7.0</v>
      </c>
      <c r="AF47" s="32" t="s">
        <v>72</v>
      </c>
      <c r="AG47" s="31" t="s">
        <v>614</v>
      </c>
      <c r="AH47" s="41">
        <v>39.0</v>
      </c>
      <c r="AI47" s="44">
        <v>36.0</v>
      </c>
      <c r="AJ47" s="44">
        <v>75.0</v>
      </c>
      <c r="AK47" s="44">
        <v>8.0</v>
      </c>
      <c r="AL47" s="32" t="s">
        <v>671</v>
      </c>
      <c r="AM47" s="31" t="s">
        <v>614</v>
      </c>
      <c r="AN47" s="41">
        <v>43.0</v>
      </c>
      <c r="AO47" s="44">
        <v>35.0</v>
      </c>
      <c r="AP47" s="44">
        <v>78.0</v>
      </c>
      <c r="AQ47" s="44">
        <v>8.0</v>
      </c>
      <c r="AR47" s="32" t="s">
        <v>671</v>
      </c>
      <c r="AS47" s="31" t="s">
        <v>614</v>
      </c>
      <c r="AT47" s="41">
        <v>38.0</v>
      </c>
      <c r="AU47" s="44">
        <v>34.0</v>
      </c>
      <c r="AV47" s="44">
        <v>72.0</v>
      </c>
      <c r="AW47" s="44">
        <v>8.0</v>
      </c>
      <c r="AX47" s="32" t="str">
        <f t="shared" si="24"/>
        <v>A</v>
      </c>
      <c r="AY47" s="31" t="s">
        <v>614</v>
      </c>
      <c r="AZ47" s="41">
        <v>34.0</v>
      </c>
      <c r="BA47" s="44">
        <v>27.0</v>
      </c>
      <c r="BB47" s="44">
        <v>61.0</v>
      </c>
      <c r="BC47" s="44">
        <v>7.0</v>
      </c>
      <c r="BD47" s="32" t="str">
        <f t="shared" si="27"/>
        <v>B+</v>
      </c>
      <c r="BE47" s="33" t="s">
        <v>614</v>
      </c>
      <c r="BF47" s="45">
        <f t="shared" si="28"/>
        <v>7.05</v>
      </c>
      <c r="BG47" s="46">
        <v>70.5</v>
      </c>
      <c r="BH47" s="47" t="str">
        <f t="shared" si="30"/>
        <v>FCD</v>
      </c>
      <c r="BI47" s="37"/>
      <c r="BJ47" s="31" t="s">
        <v>615</v>
      </c>
      <c r="BK47" s="31" t="s">
        <v>616</v>
      </c>
      <c r="BL47" s="31" t="s">
        <v>617</v>
      </c>
      <c r="BM47" s="38" t="s">
        <v>618</v>
      </c>
      <c r="BN47" s="39" t="s">
        <v>619</v>
      </c>
      <c r="BO47" s="31" t="s">
        <v>620</v>
      </c>
      <c r="BP47" s="31" t="s">
        <v>621</v>
      </c>
      <c r="BQ47" s="31" t="s">
        <v>622</v>
      </c>
      <c r="BR47" s="40" t="s">
        <v>623</v>
      </c>
    </row>
    <row r="48">
      <c r="A48" s="41" t="s">
        <v>684</v>
      </c>
      <c r="B48" s="42" t="s">
        <v>430</v>
      </c>
      <c r="C48" s="43" t="s">
        <v>431</v>
      </c>
      <c r="D48" s="41">
        <v>36.0</v>
      </c>
      <c r="E48" s="44">
        <v>26.0</v>
      </c>
      <c r="F48" s="44">
        <v>62.0</v>
      </c>
      <c r="G48" s="44">
        <v>7.0</v>
      </c>
      <c r="H48" s="32" t="s">
        <v>72</v>
      </c>
      <c r="I48" s="31" t="s">
        <v>614</v>
      </c>
      <c r="J48" s="41">
        <v>37.0</v>
      </c>
      <c r="K48" s="44">
        <v>28.0</v>
      </c>
      <c r="L48" s="44">
        <v>65.0</v>
      </c>
      <c r="M48" s="44">
        <v>7.0</v>
      </c>
      <c r="N48" s="32" t="s">
        <v>72</v>
      </c>
      <c r="O48" s="31" t="s">
        <v>614</v>
      </c>
      <c r="P48" s="41">
        <v>38.0</v>
      </c>
      <c r="Q48" s="44">
        <v>33.0</v>
      </c>
      <c r="R48" s="44">
        <v>71.0</v>
      </c>
      <c r="S48" s="44">
        <v>8.0</v>
      </c>
      <c r="T48" s="32" t="s">
        <v>671</v>
      </c>
      <c r="U48" s="31" t="s">
        <v>614</v>
      </c>
      <c r="V48" s="41">
        <v>43.0</v>
      </c>
      <c r="W48" s="44">
        <v>32.0</v>
      </c>
      <c r="X48" s="44">
        <v>75.0</v>
      </c>
      <c r="Y48" s="44">
        <v>8.0</v>
      </c>
      <c r="Z48" s="32" t="s">
        <v>671</v>
      </c>
      <c r="AA48" s="31" t="s">
        <v>614</v>
      </c>
      <c r="AB48" s="41">
        <v>39.0</v>
      </c>
      <c r="AC48" s="44">
        <v>27.0</v>
      </c>
      <c r="AD48" s="44">
        <v>66.0</v>
      </c>
      <c r="AE48" s="44">
        <v>7.0</v>
      </c>
      <c r="AF48" s="32" t="s">
        <v>72</v>
      </c>
      <c r="AG48" s="31" t="s">
        <v>614</v>
      </c>
      <c r="AH48" s="41">
        <v>33.0</v>
      </c>
      <c r="AI48" s="44">
        <v>44.0</v>
      </c>
      <c r="AJ48" s="44">
        <v>77.0</v>
      </c>
      <c r="AK48" s="44">
        <v>8.0</v>
      </c>
      <c r="AL48" s="32" t="s">
        <v>671</v>
      </c>
      <c r="AM48" s="31" t="s">
        <v>614</v>
      </c>
      <c r="AN48" s="41">
        <v>44.0</v>
      </c>
      <c r="AO48" s="44">
        <v>40.0</v>
      </c>
      <c r="AP48" s="44">
        <v>84.0</v>
      </c>
      <c r="AQ48" s="44">
        <v>9.0</v>
      </c>
      <c r="AR48" s="32" t="s">
        <v>42</v>
      </c>
      <c r="AS48" s="31" t="s">
        <v>614</v>
      </c>
      <c r="AT48" s="41">
        <v>35.0</v>
      </c>
      <c r="AU48" s="44">
        <v>35.0</v>
      </c>
      <c r="AV48" s="44">
        <v>70.0</v>
      </c>
      <c r="AW48" s="44">
        <v>8.0</v>
      </c>
      <c r="AX48" s="32" t="str">
        <f t="shared" si="24"/>
        <v>A</v>
      </c>
      <c r="AY48" s="31" t="s">
        <v>614</v>
      </c>
      <c r="AZ48" s="41">
        <v>33.0</v>
      </c>
      <c r="BA48" s="44">
        <v>29.0</v>
      </c>
      <c r="BB48" s="44">
        <v>62.0</v>
      </c>
      <c r="BC48" s="44">
        <v>7.0</v>
      </c>
      <c r="BD48" s="32" t="str">
        <f t="shared" si="27"/>
        <v>B+</v>
      </c>
      <c r="BE48" s="33" t="s">
        <v>614</v>
      </c>
      <c r="BF48" s="45">
        <f t="shared" si="28"/>
        <v>7.55</v>
      </c>
      <c r="BG48" s="46">
        <v>75.5</v>
      </c>
      <c r="BH48" s="47" t="str">
        <f t="shared" si="30"/>
        <v>FCD</v>
      </c>
      <c r="BI48" s="37"/>
      <c r="BJ48" s="31" t="s">
        <v>615</v>
      </c>
      <c r="BK48" s="31" t="s">
        <v>616</v>
      </c>
      <c r="BL48" s="31" t="s">
        <v>617</v>
      </c>
      <c r="BM48" s="38" t="s">
        <v>618</v>
      </c>
      <c r="BN48" s="39" t="s">
        <v>619</v>
      </c>
      <c r="BO48" s="31" t="s">
        <v>620</v>
      </c>
      <c r="BP48" s="31" t="s">
        <v>621</v>
      </c>
      <c r="BQ48" s="31" t="s">
        <v>622</v>
      </c>
      <c r="BR48" s="40" t="s">
        <v>623</v>
      </c>
    </row>
    <row r="49">
      <c r="A49" s="41" t="s">
        <v>685</v>
      </c>
      <c r="B49" s="42" t="s">
        <v>439</v>
      </c>
      <c r="C49" s="43" t="s">
        <v>440</v>
      </c>
      <c r="D49" s="41">
        <v>27.0</v>
      </c>
      <c r="E49" s="44">
        <v>22.0</v>
      </c>
      <c r="F49" s="44">
        <v>49.0</v>
      </c>
      <c r="G49" s="44">
        <v>4.0</v>
      </c>
      <c r="H49" s="32" t="s">
        <v>680</v>
      </c>
      <c r="I49" s="31" t="s">
        <v>614</v>
      </c>
      <c r="J49" s="41">
        <v>38.0</v>
      </c>
      <c r="K49" s="44">
        <v>30.0</v>
      </c>
      <c r="L49" s="44">
        <v>68.0</v>
      </c>
      <c r="M49" s="44">
        <v>7.0</v>
      </c>
      <c r="N49" s="32" t="s">
        <v>72</v>
      </c>
      <c r="O49" s="31" t="s">
        <v>614</v>
      </c>
      <c r="P49" s="41">
        <v>40.0</v>
      </c>
      <c r="Q49" s="44">
        <v>21.0</v>
      </c>
      <c r="R49" s="44">
        <v>61.0</v>
      </c>
      <c r="S49" s="44">
        <v>7.0</v>
      </c>
      <c r="T49" s="32" t="s">
        <v>72</v>
      </c>
      <c r="U49" s="31" t="s">
        <v>614</v>
      </c>
      <c r="V49" s="41">
        <v>44.0</v>
      </c>
      <c r="W49" s="44">
        <v>24.0</v>
      </c>
      <c r="X49" s="44">
        <v>68.0</v>
      </c>
      <c r="Y49" s="44">
        <v>7.0</v>
      </c>
      <c r="Z49" s="32" t="s">
        <v>72</v>
      </c>
      <c r="AA49" s="31" t="s">
        <v>614</v>
      </c>
      <c r="AB49" s="41">
        <v>44.0</v>
      </c>
      <c r="AC49" s="44">
        <v>24.0</v>
      </c>
      <c r="AD49" s="44">
        <v>68.0</v>
      </c>
      <c r="AE49" s="44">
        <v>7.0</v>
      </c>
      <c r="AF49" s="32" t="s">
        <v>72</v>
      </c>
      <c r="AG49" s="31" t="s">
        <v>614</v>
      </c>
      <c r="AH49" s="41">
        <v>44.0</v>
      </c>
      <c r="AI49" s="44">
        <v>41.0</v>
      </c>
      <c r="AJ49" s="44">
        <v>85.0</v>
      </c>
      <c r="AK49" s="44">
        <v>9.0</v>
      </c>
      <c r="AL49" s="32" t="s">
        <v>42</v>
      </c>
      <c r="AM49" s="31" t="s">
        <v>614</v>
      </c>
      <c r="AN49" s="41">
        <v>50.0</v>
      </c>
      <c r="AO49" s="44">
        <v>48.0</v>
      </c>
      <c r="AP49" s="44">
        <v>98.0</v>
      </c>
      <c r="AQ49" s="44">
        <v>10.0</v>
      </c>
      <c r="AR49" s="32" t="s">
        <v>672</v>
      </c>
      <c r="AS49" s="31" t="s">
        <v>614</v>
      </c>
      <c r="AT49" s="41">
        <v>43.0</v>
      </c>
      <c r="AU49" s="44">
        <v>44.0</v>
      </c>
      <c r="AV49" s="44">
        <v>87.0</v>
      </c>
      <c r="AW49" s="44">
        <v>9.0</v>
      </c>
      <c r="AX49" s="32" t="str">
        <f t="shared" si="24"/>
        <v>A+</v>
      </c>
      <c r="AY49" s="31" t="s">
        <v>614</v>
      </c>
      <c r="AZ49" s="41">
        <v>39.0</v>
      </c>
      <c r="BA49" s="44">
        <v>30.0</v>
      </c>
      <c r="BB49" s="44">
        <v>69.0</v>
      </c>
      <c r="BC49" s="44">
        <v>7.0</v>
      </c>
      <c r="BD49" s="32" t="str">
        <f t="shared" si="27"/>
        <v>B+</v>
      </c>
      <c r="BE49" s="33" t="s">
        <v>614</v>
      </c>
      <c r="BF49" s="45">
        <f t="shared" si="28"/>
        <v>7</v>
      </c>
      <c r="BG49" s="46">
        <v>70.0</v>
      </c>
      <c r="BH49" s="47" t="str">
        <f t="shared" si="30"/>
        <v>FCD</v>
      </c>
      <c r="BI49" s="37"/>
      <c r="BJ49" s="31" t="s">
        <v>615</v>
      </c>
      <c r="BK49" s="31" t="s">
        <v>616</v>
      </c>
      <c r="BL49" s="31" t="s">
        <v>617</v>
      </c>
      <c r="BM49" s="38" t="s">
        <v>618</v>
      </c>
      <c r="BN49" s="39" t="s">
        <v>619</v>
      </c>
      <c r="BO49" s="31" t="s">
        <v>620</v>
      </c>
      <c r="BP49" s="31" t="s">
        <v>621</v>
      </c>
      <c r="BQ49" s="31" t="s">
        <v>622</v>
      </c>
      <c r="BR49" s="40" t="s">
        <v>623</v>
      </c>
    </row>
    <row r="50">
      <c r="A50" s="41" t="s">
        <v>686</v>
      </c>
      <c r="B50" s="42" t="s">
        <v>448</v>
      </c>
      <c r="C50" s="43" t="s">
        <v>449</v>
      </c>
      <c r="D50" s="41">
        <v>34.0</v>
      </c>
      <c r="E50" s="44">
        <v>31.0</v>
      </c>
      <c r="F50" s="44">
        <v>65.0</v>
      </c>
      <c r="G50" s="44">
        <v>7.0</v>
      </c>
      <c r="H50" s="32" t="s">
        <v>72</v>
      </c>
      <c r="I50" s="31" t="s">
        <v>614</v>
      </c>
      <c r="J50" s="41">
        <v>45.0</v>
      </c>
      <c r="K50" s="44">
        <v>32.0</v>
      </c>
      <c r="L50" s="44">
        <v>77.0</v>
      </c>
      <c r="M50" s="44">
        <v>8.0</v>
      </c>
      <c r="N50" s="32" t="s">
        <v>671</v>
      </c>
      <c r="O50" s="31" t="s">
        <v>614</v>
      </c>
      <c r="P50" s="41">
        <v>47.0</v>
      </c>
      <c r="Q50" s="44">
        <v>28.0</v>
      </c>
      <c r="R50" s="44">
        <v>75.0</v>
      </c>
      <c r="S50" s="44">
        <v>8.0</v>
      </c>
      <c r="T50" s="32" t="s">
        <v>671</v>
      </c>
      <c r="U50" s="31" t="s">
        <v>614</v>
      </c>
      <c r="V50" s="41">
        <v>44.0</v>
      </c>
      <c r="W50" s="44">
        <v>21.0</v>
      </c>
      <c r="X50" s="44">
        <v>65.0</v>
      </c>
      <c r="Y50" s="44">
        <v>7.0</v>
      </c>
      <c r="Z50" s="32" t="s">
        <v>72</v>
      </c>
      <c r="AA50" s="31" t="s">
        <v>614</v>
      </c>
      <c r="AB50" s="41">
        <v>47.0</v>
      </c>
      <c r="AC50" s="44">
        <v>26.0</v>
      </c>
      <c r="AD50" s="44">
        <v>73.0</v>
      </c>
      <c r="AE50" s="44">
        <v>8.0</v>
      </c>
      <c r="AF50" s="32" t="s">
        <v>671</v>
      </c>
      <c r="AG50" s="31" t="s">
        <v>614</v>
      </c>
      <c r="AH50" s="41">
        <v>40.0</v>
      </c>
      <c r="AI50" s="44">
        <v>43.0</v>
      </c>
      <c r="AJ50" s="44">
        <v>83.0</v>
      </c>
      <c r="AK50" s="44">
        <v>9.0</v>
      </c>
      <c r="AL50" s="32" t="s">
        <v>42</v>
      </c>
      <c r="AM50" s="31" t="s">
        <v>614</v>
      </c>
      <c r="AN50" s="41">
        <v>50.0</v>
      </c>
      <c r="AO50" s="44">
        <v>50.0</v>
      </c>
      <c r="AP50" s="44">
        <v>100.0</v>
      </c>
      <c r="AQ50" s="44">
        <v>10.0</v>
      </c>
      <c r="AR50" s="32" t="s">
        <v>672</v>
      </c>
      <c r="AS50" s="31" t="s">
        <v>614</v>
      </c>
      <c r="AT50" s="41">
        <v>43.0</v>
      </c>
      <c r="AU50" s="44">
        <v>45.0</v>
      </c>
      <c r="AV50" s="44">
        <v>88.0</v>
      </c>
      <c r="AW50" s="44">
        <v>9.0</v>
      </c>
      <c r="AX50" s="32" t="str">
        <f t="shared" si="24"/>
        <v>A+</v>
      </c>
      <c r="AY50" s="31" t="s">
        <v>614</v>
      </c>
      <c r="AZ50" s="41">
        <v>34.0</v>
      </c>
      <c r="BA50" s="44">
        <v>32.0</v>
      </c>
      <c r="BB50" s="44">
        <v>66.0</v>
      </c>
      <c r="BC50" s="44">
        <v>7.0</v>
      </c>
      <c r="BD50" s="32" t="str">
        <f t="shared" si="27"/>
        <v>B+</v>
      </c>
      <c r="BE50" s="33" t="s">
        <v>614</v>
      </c>
      <c r="BF50" s="45">
        <f t="shared" si="28"/>
        <v>7.9</v>
      </c>
      <c r="BG50" s="46">
        <v>79.0</v>
      </c>
      <c r="BH50" s="47" t="str">
        <f t="shared" si="30"/>
        <v>FCD</v>
      </c>
      <c r="BI50" s="37"/>
      <c r="BJ50" s="31" t="s">
        <v>615</v>
      </c>
      <c r="BK50" s="31" t="s">
        <v>616</v>
      </c>
      <c r="BL50" s="31" t="s">
        <v>617</v>
      </c>
      <c r="BM50" s="38" t="s">
        <v>618</v>
      </c>
      <c r="BN50" s="39" t="s">
        <v>619</v>
      </c>
      <c r="BO50" s="31" t="s">
        <v>620</v>
      </c>
      <c r="BP50" s="31" t="s">
        <v>621</v>
      </c>
      <c r="BQ50" s="31" t="s">
        <v>622</v>
      </c>
      <c r="BR50" s="40" t="s">
        <v>623</v>
      </c>
    </row>
    <row r="51">
      <c r="A51" s="41" t="s">
        <v>687</v>
      </c>
      <c r="B51" s="42" t="s">
        <v>456</v>
      </c>
      <c r="C51" s="43" t="s">
        <v>457</v>
      </c>
      <c r="D51" s="41">
        <v>40.0</v>
      </c>
      <c r="E51" s="44">
        <v>24.0</v>
      </c>
      <c r="F51" s="44">
        <v>64.0</v>
      </c>
      <c r="G51" s="44">
        <v>7.0</v>
      </c>
      <c r="H51" s="32" t="s">
        <v>72</v>
      </c>
      <c r="I51" s="31" t="s">
        <v>614</v>
      </c>
      <c r="J51" s="41">
        <v>40.0</v>
      </c>
      <c r="K51" s="44">
        <v>31.0</v>
      </c>
      <c r="L51" s="44">
        <v>71.0</v>
      </c>
      <c r="M51" s="44">
        <v>8.0</v>
      </c>
      <c r="N51" s="32" t="s">
        <v>671</v>
      </c>
      <c r="O51" s="31" t="s">
        <v>614</v>
      </c>
      <c r="P51" s="41">
        <v>38.0</v>
      </c>
      <c r="Q51" s="44">
        <v>30.0</v>
      </c>
      <c r="R51" s="44">
        <v>68.0</v>
      </c>
      <c r="S51" s="44">
        <v>7.0</v>
      </c>
      <c r="T51" s="32" t="s">
        <v>72</v>
      </c>
      <c r="U51" s="31" t="s">
        <v>614</v>
      </c>
      <c r="V51" s="41">
        <v>45.0</v>
      </c>
      <c r="W51" s="44">
        <v>19.0</v>
      </c>
      <c r="X51" s="44">
        <v>64.0</v>
      </c>
      <c r="Y51" s="44">
        <v>7.0</v>
      </c>
      <c r="Z51" s="32" t="s">
        <v>72</v>
      </c>
      <c r="AA51" s="31" t="s">
        <v>614</v>
      </c>
      <c r="AB51" s="41">
        <v>39.0</v>
      </c>
      <c r="AC51" s="44">
        <v>23.0</v>
      </c>
      <c r="AD51" s="44">
        <v>62.0</v>
      </c>
      <c r="AE51" s="44">
        <v>7.0</v>
      </c>
      <c r="AF51" s="32" t="s">
        <v>72</v>
      </c>
      <c r="AG51" s="31" t="s">
        <v>614</v>
      </c>
      <c r="AH51" s="41">
        <v>44.0</v>
      </c>
      <c r="AI51" s="44">
        <v>37.0</v>
      </c>
      <c r="AJ51" s="44">
        <v>81.0</v>
      </c>
      <c r="AK51" s="44">
        <v>9.0</v>
      </c>
      <c r="AL51" s="32" t="s">
        <v>42</v>
      </c>
      <c r="AM51" s="31" t="s">
        <v>614</v>
      </c>
      <c r="AN51" s="41">
        <v>42.0</v>
      </c>
      <c r="AO51" s="44">
        <v>42.0</v>
      </c>
      <c r="AP51" s="44">
        <v>84.0</v>
      </c>
      <c r="AQ51" s="44">
        <v>9.0</v>
      </c>
      <c r="AR51" s="32" t="s">
        <v>42</v>
      </c>
      <c r="AS51" s="31" t="s">
        <v>614</v>
      </c>
      <c r="AT51" s="41">
        <v>35.0</v>
      </c>
      <c r="AU51" s="44">
        <v>31.0</v>
      </c>
      <c r="AV51" s="44">
        <v>66.0</v>
      </c>
      <c r="AW51" s="44">
        <v>7.0</v>
      </c>
      <c r="AX51" s="32" t="str">
        <f t="shared" si="24"/>
        <v>B+</v>
      </c>
      <c r="AY51" s="31" t="s">
        <v>614</v>
      </c>
      <c r="AZ51" s="41">
        <v>36.0</v>
      </c>
      <c r="BA51" s="44">
        <v>33.0</v>
      </c>
      <c r="BB51" s="44">
        <v>69.0</v>
      </c>
      <c r="BC51" s="44">
        <v>7.0</v>
      </c>
      <c r="BD51" s="32" t="str">
        <f t="shared" si="27"/>
        <v>B+</v>
      </c>
      <c r="BE51" s="33" t="s">
        <v>614</v>
      </c>
      <c r="BF51" s="45">
        <f t="shared" si="28"/>
        <v>7.35</v>
      </c>
      <c r="BG51" s="46">
        <v>73.5</v>
      </c>
      <c r="BH51" s="47" t="str">
        <f t="shared" si="30"/>
        <v>FCD</v>
      </c>
      <c r="BI51" s="37"/>
      <c r="BJ51" s="31" t="s">
        <v>615</v>
      </c>
      <c r="BK51" s="31" t="s">
        <v>616</v>
      </c>
      <c r="BL51" s="31" t="s">
        <v>617</v>
      </c>
      <c r="BM51" s="38" t="s">
        <v>618</v>
      </c>
      <c r="BN51" s="39" t="s">
        <v>619</v>
      </c>
      <c r="BO51" s="31" t="s">
        <v>620</v>
      </c>
      <c r="BP51" s="31" t="s">
        <v>621</v>
      </c>
      <c r="BQ51" s="31" t="s">
        <v>622</v>
      </c>
      <c r="BR51" s="40" t="s">
        <v>623</v>
      </c>
    </row>
    <row r="52">
      <c r="A52" s="41" t="s">
        <v>688</v>
      </c>
      <c r="B52" s="42" t="s">
        <v>466</v>
      </c>
      <c r="C52" s="43" t="s">
        <v>467</v>
      </c>
      <c r="D52" s="41">
        <v>41.0</v>
      </c>
      <c r="E52" s="44">
        <v>41.0</v>
      </c>
      <c r="F52" s="44">
        <v>82.0</v>
      </c>
      <c r="G52" s="44">
        <v>9.0</v>
      </c>
      <c r="H52" s="32" t="s">
        <v>42</v>
      </c>
      <c r="I52" s="31" t="s">
        <v>614</v>
      </c>
      <c r="J52" s="41">
        <v>43.0</v>
      </c>
      <c r="K52" s="44">
        <v>32.0</v>
      </c>
      <c r="L52" s="44">
        <v>75.0</v>
      </c>
      <c r="M52" s="44">
        <v>8.0</v>
      </c>
      <c r="N52" s="32" t="s">
        <v>671</v>
      </c>
      <c r="O52" s="31" t="s">
        <v>614</v>
      </c>
      <c r="P52" s="41">
        <v>33.0</v>
      </c>
      <c r="Q52" s="44">
        <v>25.0</v>
      </c>
      <c r="R52" s="44">
        <v>58.0</v>
      </c>
      <c r="S52" s="44">
        <v>6.0</v>
      </c>
      <c r="T52" s="32" t="s">
        <v>682</v>
      </c>
      <c r="U52" s="31" t="s">
        <v>614</v>
      </c>
      <c r="V52" s="41">
        <v>44.0</v>
      </c>
      <c r="W52" s="44">
        <v>18.0</v>
      </c>
      <c r="X52" s="44">
        <v>62.0</v>
      </c>
      <c r="Y52" s="44">
        <v>7.0</v>
      </c>
      <c r="Z52" s="32" t="s">
        <v>72</v>
      </c>
      <c r="AA52" s="31" t="s">
        <v>614</v>
      </c>
      <c r="AB52" s="41">
        <v>41.0</v>
      </c>
      <c r="AC52" s="44">
        <v>24.0</v>
      </c>
      <c r="AD52" s="44">
        <v>65.0</v>
      </c>
      <c r="AE52" s="44">
        <v>7.0</v>
      </c>
      <c r="AF52" s="32" t="s">
        <v>72</v>
      </c>
      <c r="AG52" s="31" t="s">
        <v>614</v>
      </c>
      <c r="AH52" s="41">
        <v>45.0</v>
      </c>
      <c r="AI52" s="44">
        <v>46.0</v>
      </c>
      <c r="AJ52" s="44">
        <v>91.0</v>
      </c>
      <c r="AK52" s="44">
        <v>10.0</v>
      </c>
      <c r="AL52" s="32" t="s">
        <v>672</v>
      </c>
      <c r="AM52" s="31" t="s">
        <v>614</v>
      </c>
      <c r="AN52" s="41">
        <v>43.0</v>
      </c>
      <c r="AO52" s="44">
        <v>45.0</v>
      </c>
      <c r="AP52" s="44">
        <v>88.0</v>
      </c>
      <c r="AQ52" s="44">
        <v>9.0</v>
      </c>
      <c r="AR52" s="32" t="s">
        <v>42</v>
      </c>
      <c r="AS52" s="31" t="s">
        <v>614</v>
      </c>
      <c r="AT52" s="41">
        <v>42.0</v>
      </c>
      <c r="AU52" s="44">
        <v>37.0</v>
      </c>
      <c r="AV52" s="44">
        <v>79.0</v>
      </c>
      <c r="AW52" s="44">
        <v>8.0</v>
      </c>
      <c r="AX52" s="32" t="str">
        <f t="shared" si="24"/>
        <v>A</v>
      </c>
      <c r="AY52" s="31" t="s">
        <v>614</v>
      </c>
      <c r="AZ52" s="41">
        <v>33.0</v>
      </c>
      <c r="BA52" s="44">
        <v>29.0</v>
      </c>
      <c r="BB52" s="44">
        <v>62.0</v>
      </c>
      <c r="BC52" s="44">
        <v>7.0</v>
      </c>
      <c r="BD52" s="32" t="str">
        <f t="shared" si="27"/>
        <v>B+</v>
      </c>
      <c r="BE52" s="33" t="s">
        <v>614</v>
      </c>
      <c r="BF52" s="45">
        <f t="shared" si="28"/>
        <v>7.65</v>
      </c>
      <c r="BG52" s="46">
        <v>76.5</v>
      </c>
      <c r="BH52" s="47" t="str">
        <f t="shared" si="30"/>
        <v>FCD</v>
      </c>
      <c r="BI52" s="37"/>
      <c r="BJ52" s="31" t="s">
        <v>615</v>
      </c>
      <c r="BK52" s="31" t="s">
        <v>616</v>
      </c>
      <c r="BL52" s="31" t="s">
        <v>617</v>
      </c>
      <c r="BM52" s="38" t="s">
        <v>618</v>
      </c>
      <c r="BN52" s="39" t="s">
        <v>619</v>
      </c>
      <c r="BO52" s="31" t="s">
        <v>620</v>
      </c>
      <c r="BP52" s="31" t="s">
        <v>621</v>
      </c>
      <c r="BQ52" s="31" t="s">
        <v>622</v>
      </c>
      <c r="BR52" s="40" t="s">
        <v>623</v>
      </c>
    </row>
    <row r="53">
      <c r="A53" s="41" t="s">
        <v>689</v>
      </c>
      <c r="B53" s="42" t="s">
        <v>475</v>
      </c>
      <c r="C53" s="43" t="s">
        <v>476</v>
      </c>
      <c r="D53" s="41">
        <v>31.0</v>
      </c>
      <c r="E53" s="44">
        <v>18.0</v>
      </c>
      <c r="F53" s="44">
        <v>49.0</v>
      </c>
      <c r="G53" s="44">
        <v>4.0</v>
      </c>
      <c r="H53" s="32" t="s">
        <v>680</v>
      </c>
      <c r="I53" s="31" t="s">
        <v>614</v>
      </c>
      <c r="J53" s="41">
        <v>33.0</v>
      </c>
      <c r="K53" s="44">
        <v>21.0</v>
      </c>
      <c r="L53" s="44">
        <v>54.0</v>
      </c>
      <c r="M53" s="44">
        <v>5.0</v>
      </c>
      <c r="N53" s="32" t="s">
        <v>679</v>
      </c>
      <c r="O53" s="31" t="s">
        <v>614</v>
      </c>
      <c r="P53" s="41">
        <v>30.0</v>
      </c>
      <c r="Q53" s="44">
        <v>26.0</v>
      </c>
      <c r="R53" s="44">
        <v>56.0</v>
      </c>
      <c r="S53" s="44">
        <v>6.0</v>
      </c>
      <c r="T53" s="32" t="s">
        <v>682</v>
      </c>
      <c r="U53" s="31" t="s">
        <v>614</v>
      </c>
      <c r="V53" s="41">
        <v>42.0</v>
      </c>
      <c r="W53" s="44">
        <v>19.0</v>
      </c>
      <c r="X53" s="44">
        <v>61.0</v>
      </c>
      <c r="Y53" s="44">
        <v>7.0</v>
      </c>
      <c r="Z53" s="32" t="s">
        <v>72</v>
      </c>
      <c r="AA53" s="31" t="s">
        <v>614</v>
      </c>
      <c r="AB53" s="41">
        <v>40.0</v>
      </c>
      <c r="AC53" s="44">
        <v>23.0</v>
      </c>
      <c r="AD53" s="44">
        <v>63.0</v>
      </c>
      <c r="AE53" s="44">
        <v>7.0</v>
      </c>
      <c r="AF53" s="32" t="s">
        <v>72</v>
      </c>
      <c r="AG53" s="31" t="s">
        <v>614</v>
      </c>
      <c r="AH53" s="41">
        <v>44.0</v>
      </c>
      <c r="AI53" s="44">
        <v>33.0</v>
      </c>
      <c r="AJ53" s="44">
        <v>77.0</v>
      </c>
      <c r="AK53" s="44">
        <v>8.0</v>
      </c>
      <c r="AL53" s="32" t="s">
        <v>671</v>
      </c>
      <c r="AM53" s="31" t="s">
        <v>614</v>
      </c>
      <c r="AN53" s="41">
        <v>46.0</v>
      </c>
      <c r="AO53" s="44">
        <v>36.0</v>
      </c>
      <c r="AP53" s="44">
        <v>82.0</v>
      </c>
      <c r="AQ53" s="44">
        <v>9.0</v>
      </c>
      <c r="AR53" s="32" t="s">
        <v>42</v>
      </c>
      <c r="AS53" s="31" t="s">
        <v>614</v>
      </c>
      <c r="AT53" s="41">
        <v>38.0</v>
      </c>
      <c r="AU53" s="44">
        <v>39.0</v>
      </c>
      <c r="AV53" s="44">
        <v>77.0</v>
      </c>
      <c r="AW53" s="44">
        <v>8.0</v>
      </c>
      <c r="AX53" s="32" t="str">
        <f t="shared" si="24"/>
        <v>A</v>
      </c>
      <c r="AY53" s="31" t="s">
        <v>614</v>
      </c>
      <c r="AZ53" s="41">
        <v>39.0</v>
      </c>
      <c r="BA53" s="44">
        <v>27.0</v>
      </c>
      <c r="BB53" s="44">
        <v>66.0</v>
      </c>
      <c r="BC53" s="44">
        <v>7.0</v>
      </c>
      <c r="BD53" s="32" t="str">
        <f t="shared" si="27"/>
        <v>B+</v>
      </c>
      <c r="BE53" s="33" t="s">
        <v>614</v>
      </c>
      <c r="BF53" s="45">
        <f t="shared" si="28"/>
        <v>6.35</v>
      </c>
      <c r="BG53" s="46">
        <v>63.5</v>
      </c>
      <c r="BH53" s="47" t="str">
        <f t="shared" si="30"/>
        <v>FC</v>
      </c>
      <c r="BI53" s="37"/>
      <c r="BJ53" s="31" t="s">
        <v>615</v>
      </c>
      <c r="BK53" s="31" t="s">
        <v>616</v>
      </c>
      <c r="BL53" s="31" t="s">
        <v>617</v>
      </c>
      <c r="BM53" s="38" t="s">
        <v>618</v>
      </c>
      <c r="BN53" s="39" t="s">
        <v>619</v>
      </c>
      <c r="BO53" s="31" t="s">
        <v>620</v>
      </c>
      <c r="BP53" s="31" t="s">
        <v>621</v>
      </c>
      <c r="BQ53" s="31" t="s">
        <v>622</v>
      </c>
      <c r="BR53" s="40" t="s">
        <v>623</v>
      </c>
    </row>
    <row r="54">
      <c r="A54" s="41" t="s">
        <v>690</v>
      </c>
      <c r="B54" s="42" t="s">
        <v>483</v>
      </c>
      <c r="C54" s="43" t="s">
        <v>484</v>
      </c>
      <c r="D54" s="41">
        <v>46.0</v>
      </c>
      <c r="E54" s="44">
        <v>46.0</v>
      </c>
      <c r="F54" s="44">
        <v>92.0</v>
      </c>
      <c r="G54" s="44">
        <v>10.0</v>
      </c>
      <c r="H54" s="32" t="s">
        <v>672</v>
      </c>
      <c r="I54" s="31" t="s">
        <v>614</v>
      </c>
      <c r="J54" s="41">
        <v>46.0</v>
      </c>
      <c r="K54" s="44">
        <v>30.0</v>
      </c>
      <c r="L54" s="44">
        <v>76.0</v>
      </c>
      <c r="M54" s="44">
        <v>8.0</v>
      </c>
      <c r="N54" s="32" t="s">
        <v>671</v>
      </c>
      <c r="O54" s="31" t="s">
        <v>614</v>
      </c>
      <c r="P54" s="41">
        <v>43.0</v>
      </c>
      <c r="Q54" s="44">
        <v>29.0</v>
      </c>
      <c r="R54" s="44">
        <v>72.0</v>
      </c>
      <c r="S54" s="44">
        <v>8.0</v>
      </c>
      <c r="T54" s="32" t="s">
        <v>671</v>
      </c>
      <c r="U54" s="31" t="s">
        <v>614</v>
      </c>
      <c r="V54" s="41">
        <v>49.0</v>
      </c>
      <c r="W54" s="44">
        <v>36.0</v>
      </c>
      <c r="X54" s="44">
        <v>85.0</v>
      </c>
      <c r="Y54" s="44">
        <v>9.0</v>
      </c>
      <c r="Z54" s="32" t="s">
        <v>42</v>
      </c>
      <c r="AA54" s="31" t="s">
        <v>614</v>
      </c>
      <c r="AB54" s="41">
        <v>47.0</v>
      </c>
      <c r="AC54" s="44">
        <v>38.0</v>
      </c>
      <c r="AD54" s="44">
        <v>85.0</v>
      </c>
      <c r="AE54" s="44">
        <v>9.0</v>
      </c>
      <c r="AF54" s="32" t="s">
        <v>42</v>
      </c>
      <c r="AG54" s="31" t="s">
        <v>614</v>
      </c>
      <c r="AH54" s="41">
        <v>39.0</v>
      </c>
      <c r="AI54" s="44">
        <v>47.0</v>
      </c>
      <c r="AJ54" s="44">
        <v>86.0</v>
      </c>
      <c r="AK54" s="44">
        <v>9.0</v>
      </c>
      <c r="AL54" s="32" t="s">
        <v>42</v>
      </c>
      <c r="AM54" s="31" t="s">
        <v>614</v>
      </c>
      <c r="AN54" s="41">
        <v>47.0</v>
      </c>
      <c r="AO54" s="44">
        <v>48.0</v>
      </c>
      <c r="AP54" s="44">
        <v>95.0</v>
      </c>
      <c r="AQ54" s="44">
        <v>10.0</v>
      </c>
      <c r="AR54" s="32" t="s">
        <v>672</v>
      </c>
      <c r="AS54" s="31" t="s">
        <v>614</v>
      </c>
      <c r="AT54" s="41">
        <v>41.0</v>
      </c>
      <c r="AU54" s="44">
        <v>40.0</v>
      </c>
      <c r="AV54" s="44">
        <v>81.0</v>
      </c>
      <c r="AW54" s="44">
        <v>9.0</v>
      </c>
      <c r="AX54" s="32" t="str">
        <f t="shared" si="24"/>
        <v>A+</v>
      </c>
      <c r="AY54" s="31" t="s">
        <v>614</v>
      </c>
      <c r="AZ54" s="41">
        <v>37.0</v>
      </c>
      <c r="BA54" s="44">
        <v>34.0</v>
      </c>
      <c r="BB54" s="44">
        <v>71.0</v>
      </c>
      <c r="BC54" s="44">
        <v>8.0</v>
      </c>
      <c r="BD54" s="32" t="str">
        <f t="shared" si="27"/>
        <v>A</v>
      </c>
      <c r="BE54" s="33" t="s">
        <v>614</v>
      </c>
      <c r="BF54" s="45">
        <f t="shared" si="28"/>
        <v>8.85</v>
      </c>
      <c r="BG54" s="46">
        <v>88.5</v>
      </c>
      <c r="BH54" s="47" t="str">
        <f t="shared" si="30"/>
        <v>FCD</v>
      </c>
      <c r="BI54" s="37"/>
      <c r="BJ54" s="31" t="s">
        <v>615</v>
      </c>
      <c r="BK54" s="31" t="s">
        <v>616</v>
      </c>
      <c r="BL54" s="31" t="s">
        <v>617</v>
      </c>
      <c r="BM54" s="38" t="s">
        <v>618</v>
      </c>
      <c r="BN54" s="39" t="s">
        <v>619</v>
      </c>
      <c r="BO54" s="31" t="s">
        <v>620</v>
      </c>
      <c r="BP54" s="31" t="s">
        <v>621</v>
      </c>
      <c r="BQ54" s="31" t="s">
        <v>622</v>
      </c>
      <c r="BR54" s="40" t="s">
        <v>623</v>
      </c>
    </row>
    <row r="55">
      <c r="A55" s="41" t="s">
        <v>691</v>
      </c>
      <c r="B55" s="42" t="s">
        <v>491</v>
      </c>
      <c r="C55" s="43" t="s">
        <v>492</v>
      </c>
      <c r="D55" s="41">
        <v>38.0</v>
      </c>
      <c r="E55" s="44">
        <v>34.0</v>
      </c>
      <c r="F55" s="44">
        <v>72.0</v>
      </c>
      <c r="G55" s="44">
        <v>8.0</v>
      </c>
      <c r="H55" s="32" t="s">
        <v>671</v>
      </c>
      <c r="I55" s="31" t="s">
        <v>614</v>
      </c>
      <c r="J55" s="41">
        <v>41.0</v>
      </c>
      <c r="K55" s="44">
        <v>26.0</v>
      </c>
      <c r="L55" s="44">
        <v>67.0</v>
      </c>
      <c r="M55" s="44">
        <v>7.0</v>
      </c>
      <c r="N55" s="32" t="s">
        <v>72</v>
      </c>
      <c r="O55" s="31" t="s">
        <v>614</v>
      </c>
      <c r="P55" s="41">
        <v>45.0</v>
      </c>
      <c r="Q55" s="44">
        <v>43.0</v>
      </c>
      <c r="R55" s="44">
        <v>88.0</v>
      </c>
      <c r="S55" s="44">
        <v>9.0</v>
      </c>
      <c r="T55" s="32" t="s">
        <v>42</v>
      </c>
      <c r="U55" s="31" t="s">
        <v>614</v>
      </c>
      <c r="V55" s="41">
        <v>42.0</v>
      </c>
      <c r="W55" s="44">
        <v>28.0</v>
      </c>
      <c r="X55" s="44">
        <v>70.0</v>
      </c>
      <c r="Y55" s="44">
        <v>8.0</v>
      </c>
      <c r="Z55" s="32" t="s">
        <v>671</v>
      </c>
      <c r="AA55" s="31" t="s">
        <v>614</v>
      </c>
      <c r="AB55" s="41">
        <v>41.0</v>
      </c>
      <c r="AC55" s="44">
        <v>21.0</v>
      </c>
      <c r="AD55" s="44">
        <v>62.0</v>
      </c>
      <c r="AE55" s="44">
        <v>7.0</v>
      </c>
      <c r="AF55" s="32" t="s">
        <v>72</v>
      </c>
      <c r="AG55" s="31" t="s">
        <v>614</v>
      </c>
      <c r="AH55" s="41">
        <v>44.0</v>
      </c>
      <c r="AI55" s="44">
        <v>46.0</v>
      </c>
      <c r="AJ55" s="44">
        <v>90.0</v>
      </c>
      <c r="AK55" s="44">
        <v>10.0</v>
      </c>
      <c r="AL55" s="32" t="s">
        <v>672</v>
      </c>
      <c r="AM55" s="31" t="s">
        <v>614</v>
      </c>
      <c r="AN55" s="41">
        <v>49.0</v>
      </c>
      <c r="AO55" s="44">
        <v>40.0</v>
      </c>
      <c r="AP55" s="44">
        <v>89.0</v>
      </c>
      <c r="AQ55" s="44">
        <v>9.0</v>
      </c>
      <c r="AR55" s="32" t="s">
        <v>42</v>
      </c>
      <c r="AS55" s="31" t="s">
        <v>614</v>
      </c>
      <c r="AT55" s="41">
        <v>42.0</v>
      </c>
      <c r="AU55" s="44">
        <v>47.0</v>
      </c>
      <c r="AV55" s="44">
        <v>89.0</v>
      </c>
      <c r="AW55" s="44">
        <v>9.0</v>
      </c>
      <c r="AX55" s="32" t="str">
        <f t="shared" si="24"/>
        <v>A+</v>
      </c>
      <c r="AY55" s="31" t="s">
        <v>614</v>
      </c>
      <c r="AZ55" s="41">
        <v>40.0</v>
      </c>
      <c r="BA55" s="44">
        <v>33.0</v>
      </c>
      <c r="BB55" s="44">
        <v>73.0</v>
      </c>
      <c r="BC55" s="44">
        <v>8.0</v>
      </c>
      <c r="BD55" s="32" t="str">
        <f t="shared" si="27"/>
        <v>A</v>
      </c>
      <c r="BE55" s="33" t="s">
        <v>614</v>
      </c>
      <c r="BF55" s="45">
        <f t="shared" si="28"/>
        <v>8.1</v>
      </c>
      <c r="BG55" s="46">
        <v>81.0</v>
      </c>
      <c r="BH55" s="47" t="str">
        <f t="shared" si="30"/>
        <v>FCD</v>
      </c>
      <c r="BI55" s="37"/>
      <c r="BJ55" s="31" t="s">
        <v>615</v>
      </c>
      <c r="BK55" s="31" t="s">
        <v>616</v>
      </c>
      <c r="BL55" s="31" t="s">
        <v>617</v>
      </c>
      <c r="BM55" s="38" t="s">
        <v>618</v>
      </c>
      <c r="BN55" s="39" t="s">
        <v>619</v>
      </c>
      <c r="BO55" s="31" t="s">
        <v>620</v>
      </c>
      <c r="BP55" s="31" t="s">
        <v>621</v>
      </c>
      <c r="BQ55" s="31" t="s">
        <v>622</v>
      </c>
      <c r="BR55" s="40" t="s">
        <v>623</v>
      </c>
    </row>
    <row r="56">
      <c r="A56" s="41" t="s">
        <v>692</v>
      </c>
      <c r="B56" s="42" t="s">
        <v>499</v>
      </c>
      <c r="C56" s="43" t="s">
        <v>500</v>
      </c>
      <c r="D56" s="41">
        <v>33.0</v>
      </c>
      <c r="E56" s="44">
        <v>27.0</v>
      </c>
      <c r="F56" s="44">
        <v>60.0</v>
      </c>
      <c r="G56" s="44">
        <v>7.0</v>
      </c>
      <c r="H56" s="32" t="s">
        <v>72</v>
      </c>
      <c r="I56" s="31" t="s">
        <v>614</v>
      </c>
      <c r="J56" s="41">
        <v>43.0</v>
      </c>
      <c r="K56" s="44">
        <v>34.0</v>
      </c>
      <c r="L56" s="44">
        <v>77.0</v>
      </c>
      <c r="M56" s="44">
        <v>8.0</v>
      </c>
      <c r="N56" s="32" t="s">
        <v>671</v>
      </c>
      <c r="O56" s="31" t="s">
        <v>614</v>
      </c>
      <c r="P56" s="41">
        <v>33.0</v>
      </c>
      <c r="Q56" s="44">
        <v>27.0</v>
      </c>
      <c r="R56" s="44">
        <v>60.0</v>
      </c>
      <c r="S56" s="44">
        <v>7.0</v>
      </c>
      <c r="T56" s="32" t="s">
        <v>72</v>
      </c>
      <c r="U56" s="31" t="s">
        <v>614</v>
      </c>
      <c r="V56" s="41">
        <v>44.0</v>
      </c>
      <c r="W56" s="44">
        <v>28.0</v>
      </c>
      <c r="X56" s="44">
        <v>72.0</v>
      </c>
      <c r="Y56" s="44">
        <v>8.0</v>
      </c>
      <c r="Z56" s="32" t="s">
        <v>671</v>
      </c>
      <c r="AA56" s="31" t="s">
        <v>614</v>
      </c>
      <c r="AB56" s="41">
        <v>46.0</v>
      </c>
      <c r="AC56" s="44">
        <v>28.0</v>
      </c>
      <c r="AD56" s="44">
        <v>74.0</v>
      </c>
      <c r="AE56" s="44">
        <v>8.0</v>
      </c>
      <c r="AF56" s="32" t="s">
        <v>671</v>
      </c>
      <c r="AG56" s="31" t="s">
        <v>614</v>
      </c>
      <c r="AH56" s="41">
        <v>37.0</v>
      </c>
      <c r="AI56" s="44">
        <v>47.0</v>
      </c>
      <c r="AJ56" s="44">
        <v>84.0</v>
      </c>
      <c r="AK56" s="44">
        <v>9.0</v>
      </c>
      <c r="AL56" s="32" t="s">
        <v>42</v>
      </c>
      <c r="AM56" s="31" t="s">
        <v>614</v>
      </c>
      <c r="AN56" s="41">
        <v>42.0</v>
      </c>
      <c r="AO56" s="44">
        <v>41.0</v>
      </c>
      <c r="AP56" s="44">
        <v>83.0</v>
      </c>
      <c r="AQ56" s="44">
        <v>9.0</v>
      </c>
      <c r="AR56" s="32" t="s">
        <v>42</v>
      </c>
      <c r="AS56" s="31" t="s">
        <v>614</v>
      </c>
      <c r="AT56" s="41">
        <v>43.0</v>
      </c>
      <c r="AU56" s="44">
        <v>42.0</v>
      </c>
      <c r="AV56" s="44">
        <v>85.0</v>
      </c>
      <c r="AW56" s="44">
        <v>9.0</v>
      </c>
      <c r="AX56" s="32" t="str">
        <f t="shared" si="24"/>
        <v>A+</v>
      </c>
      <c r="AY56" s="31" t="s">
        <v>614</v>
      </c>
      <c r="AZ56" s="41">
        <v>44.0</v>
      </c>
      <c r="BA56" s="44">
        <v>34.0</v>
      </c>
      <c r="BB56" s="44">
        <v>78.0</v>
      </c>
      <c r="BC56" s="44">
        <v>8.0</v>
      </c>
      <c r="BD56" s="32" t="str">
        <f t="shared" si="27"/>
        <v>A</v>
      </c>
      <c r="BE56" s="33" t="s">
        <v>614</v>
      </c>
      <c r="BF56" s="45">
        <f t="shared" si="28"/>
        <v>7.9</v>
      </c>
      <c r="BG56" s="46">
        <v>79.0</v>
      </c>
      <c r="BH56" s="47" t="str">
        <f t="shared" si="30"/>
        <v>FCD</v>
      </c>
      <c r="BI56" s="49"/>
      <c r="BJ56" s="31" t="s">
        <v>615</v>
      </c>
      <c r="BK56" s="31" t="s">
        <v>616</v>
      </c>
      <c r="BL56" s="31" t="s">
        <v>617</v>
      </c>
      <c r="BM56" s="38" t="s">
        <v>618</v>
      </c>
      <c r="BN56" s="39" t="s">
        <v>619</v>
      </c>
      <c r="BO56" s="31" t="s">
        <v>620</v>
      </c>
      <c r="BP56" s="31" t="s">
        <v>621</v>
      </c>
      <c r="BQ56" s="31" t="s">
        <v>622</v>
      </c>
      <c r="BR56" s="40" t="s">
        <v>623</v>
      </c>
    </row>
    <row r="57">
      <c r="A57" s="41" t="s">
        <v>693</v>
      </c>
      <c r="B57" s="42" t="s">
        <v>506</v>
      </c>
      <c r="C57" s="43" t="s">
        <v>507</v>
      </c>
      <c r="D57" s="41">
        <v>39.0</v>
      </c>
      <c r="E57" s="44">
        <v>34.0</v>
      </c>
      <c r="F57" s="44">
        <v>73.0</v>
      </c>
      <c r="G57" s="44">
        <v>8.0</v>
      </c>
      <c r="H57" s="32" t="s">
        <v>671</v>
      </c>
      <c r="I57" s="31" t="s">
        <v>614</v>
      </c>
      <c r="J57" s="41">
        <v>41.0</v>
      </c>
      <c r="K57" s="44">
        <v>43.0</v>
      </c>
      <c r="L57" s="44">
        <v>84.0</v>
      </c>
      <c r="M57" s="44">
        <v>9.0</v>
      </c>
      <c r="N57" s="32" t="s">
        <v>42</v>
      </c>
      <c r="O57" s="31" t="s">
        <v>614</v>
      </c>
      <c r="P57" s="41">
        <v>41.0</v>
      </c>
      <c r="Q57" s="44">
        <v>27.0</v>
      </c>
      <c r="R57" s="44">
        <v>68.0</v>
      </c>
      <c r="S57" s="44">
        <v>7.0</v>
      </c>
      <c r="T57" s="32" t="s">
        <v>72</v>
      </c>
      <c r="U57" s="31" t="s">
        <v>614</v>
      </c>
      <c r="V57" s="41">
        <v>44.0</v>
      </c>
      <c r="W57" s="44">
        <v>25.0</v>
      </c>
      <c r="X57" s="44">
        <v>69.0</v>
      </c>
      <c r="Y57" s="44">
        <v>7.0</v>
      </c>
      <c r="Z57" s="32" t="s">
        <v>72</v>
      </c>
      <c r="AA57" s="31" t="s">
        <v>614</v>
      </c>
      <c r="AB57" s="41">
        <v>48.0</v>
      </c>
      <c r="AC57" s="44">
        <v>24.0</v>
      </c>
      <c r="AD57" s="44">
        <v>72.0</v>
      </c>
      <c r="AE57" s="44">
        <v>8.0</v>
      </c>
      <c r="AF57" s="32" t="s">
        <v>671</v>
      </c>
      <c r="AG57" s="31" t="s">
        <v>614</v>
      </c>
      <c r="AH57" s="41">
        <v>46.0</v>
      </c>
      <c r="AI57" s="44">
        <v>45.0</v>
      </c>
      <c r="AJ57" s="44">
        <v>91.0</v>
      </c>
      <c r="AK57" s="44">
        <v>10.0</v>
      </c>
      <c r="AL57" s="32" t="s">
        <v>672</v>
      </c>
      <c r="AM57" s="31" t="s">
        <v>614</v>
      </c>
      <c r="AN57" s="41">
        <v>46.0</v>
      </c>
      <c r="AO57" s="44">
        <v>47.0</v>
      </c>
      <c r="AP57" s="44">
        <v>93.0</v>
      </c>
      <c r="AQ57" s="44">
        <v>10.0</v>
      </c>
      <c r="AR57" s="32" t="s">
        <v>672</v>
      </c>
      <c r="AS57" s="31" t="s">
        <v>614</v>
      </c>
      <c r="AT57" s="41">
        <v>44.0</v>
      </c>
      <c r="AU57" s="44">
        <v>37.0</v>
      </c>
      <c r="AV57" s="44">
        <v>81.0</v>
      </c>
      <c r="AW57" s="44">
        <v>9.0</v>
      </c>
      <c r="AX57" s="32" t="str">
        <f t="shared" si="24"/>
        <v>A+</v>
      </c>
      <c r="AY57" s="31" t="s">
        <v>614</v>
      </c>
      <c r="AZ57" s="41">
        <v>34.0</v>
      </c>
      <c r="BA57" s="44">
        <v>30.0</v>
      </c>
      <c r="BB57" s="44">
        <v>64.0</v>
      </c>
      <c r="BC57" s="44">
        <v>7.0</v>
      </c>
      <c r="BD57" s="32" t="str">
        <f t="shared" si="27"/>
        <v>B+</v>
      </c>
      <c r="BE57" s="33" t="s">
        <v>614</v>
      </c>
      <c r="BF57" s="45">
        <f t="shared" si="28"/>
        <v>8.1</v>
      </c>
      <c r="BG57" s="46">
        <v>81.0</v>
      </c>
      <c r="BH57" s="47" t="str">
        <f t="shared" si="30"/>
        <v>FCD</v>
      </c>
      <c r="BI57" s="37"/>
      <c r="BJ57" s="31" t="s">
        <v>615</v>
      </c>
      <c r="BK57" s="31" t="s">
        <v>616</v>
      </c>
      <c r="BL57" s="31" t="s">
        <v>617</v>
      </c>
      <c r="BM57" s="38" t="s">
        <v>618</v>
      </c>
      <c r="BN57" s="39" t="s">
        <v>619</v>
      </c>
      <c r="BO57" s="31" t="s">
        <v>620</v>
      </c>
      <c r="BP57" s="31" t="s">
        <v>621</v>
      </c>
      <c r="BQ57" s="31" t="s">
        <v>622</v>
      </c>
      <c r="BR57" s="40" t="s">
        <v>623</v>
      </c>
    </row>
    <row r="58">
      <c r="A58" s="55"/>
      <c r="B58" s="56"/>
      <c r="C58" s="57"/>
      <c r="D58" s="58"/>
      <c r="E58" s="59"/>
      <c r="F58" s="59"/>
      <c r="G58" s="59"/>
      <c r="H58" s="60"/>
      <c r="I58" s="61"/>
      <c r="J58" s="55"/>
      <c r="K58" s="62"/>
      <c r="L58" s="62"/>
      <c r="M58" s="62"/>
      <c r="N58" s="63"/>
      <c r="O58" s="61"/>
      <c r="P58" s="55"/>
      <c r="Q58" s="62"/>
      <c r="R58" s="62"/>
      <c r="S58" s="62"/>
      <c r="T58" s="63"/>
      <c r="U58" s="61"/>
      <c r="V58" s="55"/>
      <c r="W58" s="62"/>
      <c r="X58" s="62"/>
      <c r="Y58" s="62"/>
      <c r="Z58" s="63"/>
      <c r="AA58" s="61"/>
      <c r="AB58" s="55"/>
      <c r="AC58" s="62"/>
      <c r="AD58" s="62"/>
      <c r="AE58" s="62"/>
      <c r="AF58" s="63"/>
      <c r="AG58" s="61"/>
      <c r="AH58" s="55"/>
      <c r="AI58" s="62"/>
      <c r="AJ58" s="62"/>
      <c r="AK58" s="62"/>
      <c r="AL58" s="63"/>
      <c r="AM58" s="64"/>
      <c r="AN58" s="55"/>
      <c r="AO58" s="62"/>
      <c r="AP58" s="62"/>
      <c r="AQ58" s="62"/>
      <c r="AR58" s="63"/>
      <c r="AS58" s="61"/>
      <c r="AT58" s="55"/>
      <c r="AU58" s="62"/>
      <c r="AV58" s="62"/>
      <c r="AW58" s="62"/>
      <c r="AX58" s="65"/>
      <c r="AY58" s="61"/>
      <c r="AZ58" s="55"/>
      <c r="BA58" s="62"/>
      <c r="BB58" s="62"/>
      <c r="BC58" s="62"/>
      <c r="BD58" s="65"/>
      <c r="BE58" s="66"/>
      <c r="BF58" s="67"/>
      <c r="BG58" s="68"/>
      <c r="BH58" s="69"/>
      <c r="BI58" s="70"/>
      <c r="BJ58" s="64"/>
      <c r="BK58" s="64"/>
      <c r="BL58" s="64"/>
      <c r="BM58" s="71"/>
      <c r="BN58" s="72"/>
      <c r="BO58" s="64"/>
      <c r="BP58" s="64"/>
      <c r="BQ58" s="64"/>
      <c r="BR58" s="64"/>
    </row>
    <row r="59">
      <c r="A59" s="73"/>
      <c r="B59" s="73"/>
      <c r="C59" s="74"/>
      <c r="D59" s="73"/>
      <c r="E59" s="73"/>
      <c r="F59" s="73"/>
      <c r="G59" s="73"/>
      <c r="H59" s="73"/>
      <c r="I59" s="75"/>
      <c r="J59" s="73"/>
      <c r="K59" s="73"/>
      <c r="L59" s="73"/>
      <c r="M59" s="73"/>
      <c r="N59" s="73"/>
      <c r="O59" s="75"/>
      <c r="P59" s="73"/>
      <c r="Q59" s="73"/>
      <c r="R59" s="73"/>
      <c r="S59" s="73"/>
      <c r="T59" s="73"/>
      <c r="U59" s="75"/>
      <c r="V59" s="73"/>
      <c r="W59" s="73"/>
      <c r="X59" s="73"/>
      <c r="Y59" s="73"/>
      <c r="Z59" s="73"/>
      <c r="AA59" s="75"/>
      <c r="AB59" s="73"/>
      <c r="AC59" s="73"/>
      <c r="AD59" s="73"/>
      <c r="AE59" s="73"/>
      <c r="AF59" s="73"/>
      <c r="AG59" s="75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5"/>
      <c r="AT59" s="73"/>
      <c r="AU59" s="73"/>
      <c r="AV59" s="73"/>
      <c r="AW59" s="73"/>
      <c r="AX59" s="73"/>
      <c r="AY59" s="75"/>
      <c r="AZ59" s="76"/>
      <c r="BA59" s="76"/>
      <c r="BB59" s="76"/>
      <c r="BC59" s="76"/>
      <c r="BD59" s="76"/>
      <c r="BE59" s="76"/>
      <c r="BF59" s="73"/>
      <c r="BG59" s="73"/>
      <c r="BH59" s="73"/>
      <c r="BI59" s="75"/>
      <c r="BJ59" s="73"/>
      <c r="BK59" s="73"/>
      <c r="BL59" s="73"/>
      <c r="BM59" s="77"/>
      <c r="BN59" s="77"/>
      <c r="BO59" s="73"/>
      <c r="BP59" s="73"/>
      <c r="BQ59" s="73"/>
      <c r="BR59" s="73"/>
    </row>
    <row r="60">
      <c r="A60" s="73"/>
      <c r="B60" s="73"/>
      <c r="C60" s="74"/>
      <c r="D60" s="73"/>
      <c r="E60" s="73"/>
      <c r="F60" s="73"/>
      <c r="G60" s="73"/>
      <c r="H60" s="73"/>
      <c r="I60" s="75"/>
      <c r="J60" s="73"/>
      <c r="K60" s="73"/>
      <c r="L60" s="73"/>
      <c r="M60" s="73"/>
      <c r="N60" s="73"/>
      <c r="O60" s="75"/>
      <c r="P60" s="73"/>
      <c r="Q60" s="73"/>
      <c r="R60" s="73"/>
      <c r="S60" s="73"/>
      <c r="T60" s="73"/>
      <c r="U60" s="75"/>
      <c r="V60" s="73"/>
      <c r="W60" s="73"/>
      <c r="X60" s="73"/>
      <c r="Y60" s="73"/>
      <c r="Z60" s="73"/>
      <c r="AA60" s="75"/>
      <c r="AB60" s="73"/>
      <c r="AC60" s="73"/>
      <c r="AD60" s="73"/>
      <c r="AE60" s="73"/>
      <c r="AF60" s="73"/>
      <c r="AG60" s="75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5"/>
      <c r="AT60" s="73"/>
      <c r="AU60" s="73"/>
      <c r="AV60" s="73"/>
      <c r="AW60" s="73"/>
      <c r="AX60" s="73"/>
      <c r="AY60" s="75"/>
      <c r="AZ60" s="76"/>
      <c r="BA60" s="76"/>
      <c r="BB60" s="76"/>
      <c r="BC60" s="76"/>
      <c r="BD60" s="76"/>
      <c r="BE60" s="76"/>
      <c r="BF60" s="73"/>
      <c r="BG60" s="73"/>
      <c r="BH60" s="73"/>
      <c r="BI60" s="75"/>
      <c r="BJ60" s="73"/>
      <c r="BK60" s="73"/>
      <c r="BL60" s="73"/>
      <c r="BM60" s="77"/>
      <c r="BN60" s="77"/>
      <c r="BO60" s="73"/>
      <c r="BP60" s="73"/>
      <c r="BQ60" s="73"/>
      <c r="BR60" s="73"/>
    </row>
    <row r="61">
      <c r="A61" s="73"/>
      <c r="B61" s="73"/>
      <c r="C61" s="74"/>
      <c r="D61" s="73"/>
      <c r="E61" s="73"/>
      <c r="F61" s="73"/>
      <c r="G61" s="73"/>
      <c r="H61" s="73"/>
      <c r="I61" s="75"/>
      <c r="J61" s="73"/>
      <c r="K61" s="73"/>
      <c r="L61" s="73"/>
      <c r="M61" s="73"/>
      <c r="N61" s="73"/>
      <c r="O61" s="75"/>
      <c r="P61" s="73"/>
      <c r="Q61" s="73"/>
      <c r="R61" s="73"/>
      <c r="S61" s="73"/>
      <c r="T61" s="73"/>
      <c r="U61" s="75"/>
      <c r="V61" s="73"/>
      <c r="W61" s="73"/>
      <c r="X61" s="73"/>
      <c r="Y61" s="73"/>
      <c r="Z61" s="73"/>
      <c r="AA61" s="75"/>
      <c r="AB61" s="73"/>
      <c r="AC61" s="73"/>
      <c r="AD61" s="73"/>
      <c r="AE61" s="73"/>
      <c r="AF61" s="73"/>
      <c r="AG61" s="75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5"/>
      <c r="AT61" s="73"/>
      <c r="AU61" s="73"/>
      <c r="AV61" s="73"/>
      <c r="AW61" s="73"/>
      <c r="AX61" s="73"/>
      <c r="AY61" s="75"/>
      <c r="AZ61" s="76"/>
      <c r="BA61" s="76"/>
      <c r="BB61" s="76"/>
      <c r="BC61" s="76"/>
      <c r="BD61" s="76"/>
      <c r="BE61" s="76"/>
      <c r="BF61" s="73"/>
      <c r="BG61" s="73"/>
      <c r="BH61" s="73"/>
      <c r="BI61" s="75"/>
      <c r="BJ61" s="73"/>
      <c r="BK61" s="73"/>
      <c r="BL61" s="73"/>
      <c r="BM61" s="77"/>
      <c r="BN61" s="77"/>
      <c r="BO61" s="73"/>
      <c r="BP61" s="73"/>
      <c r="BQ61" s="73"/>
      <c r="BR61" s="73"/>
    </row>
    <row r="62">
      <c r="A62" s="73"/>
      <c r="B62" s="73"/>
      <c r="C62" s="74"/>
      <c r="D62" s="73"/>
      <c r="E62" s="73"/>
      <c r="F62" s="73"/>
      <c r="G62" s="73"/>
      <c r="H62" s="73"/>
      <c r="I62" s="75"/>
      <c r="J62" s="73"/>
      <c r="K62" s="73"/>
      <c r="L62" s="73"/>
      <c r="M62" s="73"/>
      <c r="N62" s="73"/>
      <c r="O62" s="75"/>
      <c r="P62" s="73"/>
      <c r="Q62" s="73"/>
      <c r="R62" s="73"/>
      <c r="S62" s="73"/>
      <c r="T62" s="73"/>
      <c r="U62" s="75"/>
      <c r="V62" s="73"/>
      <c r="W62" s="73"/>
      <c r="X62" s="73"/>
      <c r="Y62" s="73"/>
      <c r="Z62" s="73"/>
      <c r="AA62" s="75"/>
      <c r="AB62" s="73"/>
      <c r="AC62" s="73"/>
      <c r="AD62" s="73"/>
      <c r="AE62" s="73"/>
      <c r="AF62" s="73"/>
      <c r="AG62" s="75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5"/>
      <c r="AT62" s="73"/>
      <c r="AU62" s="73"/>
      <c r="AV62" s="73"/>
      <c r="AW62" s="73"/>
      <c r="AX62" s="73"/>
      <c r="AY62" s="75"/>
      <c r="AZ62" s="76"/>
      <c r="BA62" s="76"/>
      <c r="BB62" s="76"/>
      <c r="BC62" s="76"/>
      <c r="BD62" s="76"/>
      <c r="BE62" s="76"/>
      <c r="BF62" s="73"/>
      <c r="BG62" s="73"/>
      <c r="BH62" s="73"/>
      <c r="BI62" s="75"/>
      <c r="BJ62" s="78"/>
      <c r="BK62" s="78"/>
      <c r="BL62" s="78"/>
      <c r="BM62" s="78"/>
      <c r="BN62" s="78"/>
      <c r="BO62" s="78"/>
      <c r="BP62" s="78"/>
      <c r="BQ62" s="78"/>
      <c r="BR62" s="78"/>
    </row>
    <row r="63">
      <c r="A63" s="73"/>
      <c r="B63" s="73"/>
      <c r="C63" s="74"/>
      <c r="D63" s="73"/>
      <c r="E63" s="73"/>
      <c r="F63" s="73"/>
      <c r="G63" s="73"/>
      <c r="H63" s="73"/>
      <c r="I63" s="75"/>
      <c r="J63" s="73"/>
      <c r="K63" s="73"/>
      <c r="L63" s="73"/>
      <c r="M63" s="73"/>
      <c r="N63" s="73"/>
      <c r="O63" s="75"/>
      <c r="P63" s="73"/>
      <c r="Q63" s="73"/>
      <c r="R63" s="73"/>
      <c r="S63" s="73"/>
      <c r="T63" s="73"/>
      <c r="U63" s="75"/>
      <c r="V63" s="73"/>
      <c r="W63" s="73"/>
      <c r="X63" s="73"/>
      <c r="Y63" s="73"/>
      <c r="Z63" s="73"/>
      <c r="AA63" s="75"/>
      <c r="AB63" s="73"/>
      <c r="AC63" s="73"/>
      <c r="AD63" s="73"/>
      <c r="AE63" s="73"/>
      <c r="AF63" s="73"/>
      <c r="AG63" s="75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5"/>
      <c r="AT63" s="73"/>
      <c r="AU63" s="73"/>
      <c r="AV63" s="73"/>
      <c r="AW63" s="73"/>
      <c r="AX63" s="73"/>
      <c r="AY63" s="75"/>
      <c r="AZ63" s="79"/>
      <c r="BA63" s="79"/>
      <c r="BB63" s="79"/>
      <c r="BC63" s="79"/>
      <c r="BD63" s="79"/>
      <c r="BE63" s="79"/>
      <c r="BF63" s="78"/>
      <c r="BG63" s="78"/>
      <c r="BH63" s="75"/>
      <c r="BI63" s="78"/>
      <c r="BJ63" s="78"/>
      <c r="BK63" s="78"/>
      <c r="BL63" s="78"/>
      <c r="BM63" s="78"/>
      <c r="BN63" s="78"/>
      <c r="BO63" s="78"/>
      <c r="BP63" s="78"/>
      <c r="BQ63" s="78"/>
      <c r="BR63" s="78"/>
    </row>
    <row r="64">
      <c r="A64" s="73"/>
      <c r="B64" s="73"/>
      <c r="C64" s="74"/>
      <c r="D64" s="73"/>
      <c r="E64" s="73"/>
      <c r="F64" s="73"/>
      <c r="G64" s="73"/>
      <c r="H64" s="73"/>
      <c r="I64" s="75"/>
      <c r="J64" s="73"/>
      <c r="K64" s="73"/>
      <c r="L64" s="73"/>
      <c r="M64" s="73"/>
      <c r="N64" s="73"/>
      <c r="O64" s="75"/>
      <c r="P64" s="73"/>
      <c r="Q64" s="73"/>
      <c r="R64" s="73"/>
      <c r="S64" s="73"/>
      <c r="T64" s="73"/>
      <c r="U64" s="75"/>
      <c r="V64" s="73"/>
      <c r="W64" s="73"/>
      <c r="X64" s="73"/>
      <c r="Y64" s="73"/>
      <c r="Z64" s="73"/>
      <c r="AA64" s="75"/>
      <c r="AB64" s="73"/>
      <c r="AC64" s="73"/>
      <c r="AD64" s="73"/>
      <c r="AE64" s="73"/>
      <c r="AF64" s="73"/>
      <c r="AG64" s="75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5"/>
      <c r="AT64" s="73"/>
      <c r="AU64" s="73"/>
      <c r="AV64" s="73"/>
      <c r="AW64" s="73"/>
      <c r="AX64" s="73"/>
      <c r="AY64" s="75"/>
      <c r="AZ64" s="79"/>
      <c r="BA64" s="79"/>
      <c r="BB64" s="79"/>
      <c r="BC64" s="79"/>
      <c r="BD64" s="79"/>
      <c r="BE64" s="79"/>
      <c r="BF64" s="78"/>
      <c r="BG64" s="78"/>
      <c r="BH64" s="75"/>
      <c r="BI64" s="78"/>
      <c r="BJ64" s="78"/>
      <c r="BK64" s="78"/>
      <c r="BL64" s="78"/>
      <c r="BM64" s="78"/>
      <c r="BN64" s="78"/>
      <c r="BO64" s="78"/>
      <c r="BP64" s="78"/>
      <c r="BQ64" s="78"/>
      <c r="BR64" s="78"/>
    </row>
    <row r="65">
      <c r="A65" s="73"/>
      <c r="B65" s="73"/>
      <c r="C65" s="74"/>
      <c r="D65" s="73"/>
      <c r="E65" s="73"/>
      <c r="F65" s="73"/>
      <c r="G65" s="73"/>
      <c r="H65" s="73"/>
      <c r="I65" s="75"/>
      <c r="J65" s="73"/>
      <c r="K65" s="73"/>
      <c r="L65" s="73"/>
      <c r="M65" s="73"/>
      <c r="N65" s="73"/>
      <c r="O65" s="75"/>
      <c r="P65" s="73"/>
      <c r="Q65" s="73"/>
      <c r="R65" s="73"/>
      <c r="S65" s="73"/>
      <c r="T65" s="73"/>
      <c r="U65" s="75"/>
      <c r="V65" s="73"/>
      <c r="W65" s="73"/>
      <c r="X65" s="73"/>
      <c r="Y65" s="73"/>
      <c r="Z65" s="73"/>
      <c r="AA65" s="75"/>
      <c r="AB65" s="73"/>
      <c r="AC65" s="73"/>
      <c r="AD65" s="73"/>
      <c r="AE65" s="73"/>
      <c r="AF65" s="73"/>
      <c r="AG65" s="75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5"/>
      <c r="AT65" s="73"/>
      <c r="AU65" s="73"/>
      <c r="AV65" s="73"/>
      <c r="AW65" s="73"/>
      <c r="AX65" s="73"/>
      <c r="AY65" s="75"/>
      <c r="AZ65" s="79"/>
      <c r="BA65" s="79"/>
      <c r="BB65" s="79"/>
      <c r="BC65" s="79"/>
      <c r="BD65" s="79"/>
      <c r="BE65" s="79"/>
      <c r="BF65" s="78"/>
      <c r="BG65" s="78"/>
      <c r="BH65" s="75"/>
      <c r="BI65" s="78"/>
      <c r="BJ65" s="78"/>
      <c r="BK65" s="78"/>
      <c r="BL65" s="78"/>
      <c r="BM65" s="78"/>
      <c r="BN65" s="78"/>
      <c r="BO65" s="78"/>
      <c r="BP65" s="78"/>
      <c r="BQ65" s="78"/>
      <c r="BR65" s="78"/>
    </row>
    <row r="66">
      <c r="A66" s="73"/>
      <c r="B66" s="73"/>
      <c r="C66" s="74"/>
      <c r="D66" s="73"/>
      <c r="E66" s="73"/>
      <c r="F66" s="73"/>
      <c r="G66" s="73"/>
      <c r="H66" s="73"/>
      <c r="I66" s="75"/>
      <c r="J66" s="73"/>
      <c r="K66" s="73"/>
      <c r="L66" s="73"/>
      <c r="M66" s="73"/>
      <c r="N66" s="73"/>
      <c r="O66" s="75"/>
      <c r="P66" s="73"/>
      <c r="Q66" s="73"/>
      <c r="R66" s="73"/>
      <c r="S66" s="73"/>
      <c r="T66" s="73"/>
      <c r="U66" s="75"/>
      <c r="V66" s="73"/>
      <c r="W66" s="73"/>
      <c r="X66" s="73"/>
      <c r="Y66" s="73"/>
      <c r="Z66" s="73"/>
      <c r="AA66" s="75"/>
      <c r="AB66" s="73"/>
      <c r="AC66" s="73"/>
      <c r="AD66" s="73"/>
      <c r="AE66" s="73"/>
      <c r="AF66" s="73"/>
      <c r="AG66" s="75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5"/>
      <c r="AT66" s="73"/>
      <c r="AU66" s="73"/>
      <c r="AV66" s="73"/>
      <c r="AW66" s="73"/>
      <c r="AX66" s="73"/>
      <c r="AY66" s="75"/>
      <c r="AZ66" s="79"/>
      <c r="BA66" s="79"/>
      <c r="BB66" s="79"/>
      <c r="BC66" s="79"/>
      <c r="BD66" s="79"/>
      <c r="BE66" s="79"/>
      <c r="BF66" s="78"/>
      <c r="BG66" s="78"/>
      <c r="BH66" s="75"/>
      <c r="BI66" s="78"/>
      <c r="BJ66" s="78"/>
      <c r="BK66" s="78"/>
      <c r="BL66" s="78"/>
      <c r="BM66" s="78"/>
      <c r="BN66" s="78"/>
      <c r="BO66" s="78"/>
      <c r="BP66" s="78"/>
      <c r="BQ66" s="78"/>
      <c r="BR66" s="78"/>
    </row>
    <row r="67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1" t="s">
        <v>614</v>
      </c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79"/>
      <c r="BA67" s="79"/>
      <c r="BB67" s="79"/>
      <c r="BC67" s="79"/>
      <c r="BD67" s="79"/>
      <c r="BE67" s="79"/>
      <c r="BF67" s="80"/>
      <c r="BG67" s="80"/>
      <c r="BH67" s="80"/>
      <c r="BI67" s="80"/>
      <c r="BJ67" s="80"/>
      <c r="BK67" s="80"/>
      <c r="BL67" s="80"/>
      <c r="BM67" s="80"/>
      <c r="BN67" s="80"/>
      <c r="BO67" s="80"/>
      <c r="BP67" s="80"/>
      <c r="BQ67" s="80"/>
      <c r="BR67" s="80"/>
    </row>
    <row r="68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79"/>
      <c r="BA68" s="79"/>
      <c r="BB68" s="79"/>
      <c r="BC68" s="79"/>
      <c r="BD68" s="79"/>
      <c r="BE68" s="79"/>
      <c r="BF68" s="80"/>
      <c r="BG68" s="80"/>
      <c r="BH68" s="80"/>
      <c r="BI68" s="80"/>
      <c r="BJ68" s="80"/>
      <c r="BK68" s="80"/>
      <c r="BL68" s="80"/>
      <c r="BM68" s="80"/>
      <c r="BN68" s="80"/>
      <c r="BO68" s="80"/>
      <c r="BP68" s="80"/>
      <c r="BQ68" s="80"/>
      <c r="BR68" s="80"/>
    </row>
    <row r="69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79"/>
      <c r="BA69" s="79"/>
      <c r="BB69" s="79"/>
      <c r="BC69" s="79"/>
      <c r="BD69" s="79"/>
      <c r="BE69" s="79"/>
      <c r="BF69" s="80"/>
      <c r="BG69" s="80"/>
      <c r="BH69" s="80"/>
      <c r="BI69" s="80"/>
      <c r="BJ69" s="80"/>
      <c r="BK69" s="80"/>
      <c r="BL69" s="80"/>
      <c r="BM69" s="80"/>
      <c r="BN69" s="80"/>
      <c r="BO69" s="80"/>
      <c r="BP69" s="80"/>
      <c r="BQ69" s="80"/>
      <c r="BR69" s="80"/>
    </row>
    <row r="70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79"/>
      <c r="BA70" s="79"/>
      <c r="BB70" s="79"/>
      <c r="BC70" s="79"/>
      <c r="BD70" s="79"/>
      <c r="BE70" s="79"/>
      <c r="BF70" s="80"/>
      <c r="BG70" s="80"/>
      <c r="BH70" s="80"/>
      <c r="BI70" s="80"/>
      <c r="BJ70" s="80"/>
      <c r="BK70" s="80"/>
      <c r="BL70" s="80"/>
      <c r="BM70" s="80"/>
      <c r="BN70" s="80"/>
      <c r="BO70" s="80"/>
      <c r="BP70" s="80"/>
      <c r="BQ70" s="80"/>
      <c r="BR70" s="80"/>
    </row>
    <row r="7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79"/>
      <c r="BA71" s="79"/>
      <c r="BB71" s="79"/>
      <c r="BC71" s="79"/>
      <c r="BD71" s="79"/>
      <c r="BE71" s="79"/>
      <c r="BF71" s="80"/>
      <c r="BG71" s="80"/>
      <c r="BH71" s="80"/>
      <c r="BI71" s="80"/>
      <c r="BJ71" s="80"/>
      <c r="BK71" s="80"/>
      <c r="BL71" s="80"/>
      <c r="BM71" s="80"/>
      <c r="BN71" s="80"/>
      <c r="BO71" s="80"/>
      <c r="BP71" s="80"/>
      <c r="BQ71" s="80"/>
      <c r="BR71" s="80"/>
    </row>
    <row r="72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79"/>
      <c r="BA72" s="79"/>
      <c r="BB72" s="79"/>
      <c r="BC72" s="79"/>
      <c r="BD72" s="79"/>
      <c r="BE72" s="79"/>
      <c r="BF72" s="80"/>
      <c r="BG72" s="80"/>
      <c r="BH72" s="80"/>
      <c r="BI72" s="80"/>
      <c r="BJ72" s="80"/>
      <c r="BK72" s="80"/>
      <c r="BL72" s="80"/>
      <c r="BM72" s="80"/>
      <c r="BN72" s="80"/>
      <c r="BO72" s="80"/>
      <c r="BP72" s="80"/>
      <c r="BQ72" s="80"/>
      <c r="BR72" s="80"/>
    </row>
    <row r="7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79"/>
      <c r="BA73" s="79"/>
      <c r="BB73" s="79"/>
      <c r="BC73" s="79"/>
      <c r="BD73" s="79"/>
      <c r="BE73" s="79"/>
      <c r="BF73" s="80"/>
      <c r="BG73" s="80"/>
      <c r="BH73" s="80"/>
      <c r="BI73" s="80"/>
      <c r="BJ73" s="80"/>
      <c r="BK73" s="80"/>
      <c r="BL73" s="80"/>
      <c r="BM73" s="80"/>
      <c r="BN73" s="80"/>
      <c r="BO73" s="80"/>
      <c r="BP73" s="80"/>
      <c r="BQ73" s="80"/>
      <c r="BR73" s="80"/>
    </row>
    <row r="74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79"/>
      <c r="BA74" s="79"/>
      <c r="BB74" s="79"/>
      <c r="BC74" s="79"/>
      <c r="BD74" s="79"/>
      <c r="BE74" s="79"/>
      <c r="BF74" s="80"/>
      <c r="BG74" s="80"/>
      <c r="BH74" s="80"/>
      <c r="BI74" s="80"/>
      <c r="BJ74" s="80"/>
      <c r="BK74" s="80"/>
      <c r="BL74" s="80"/>
      <c r="BM74" s="80"/>
      <c r="BN74" s="80"/>
      <c r="BO74" s="80"/>
      <c r="BP74" s="80"/>
      <c r="BQ74" s="80"/>
      <c r="BR74" s="80"/>
    </row>
    <row r="7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79"/>
      <c r="BA75" s="79"/>
      <c r="BB75" s="79"/>
      <c r="BC75" s="79"/>
      <c r="BD75" s="79"/>
      <c r="BE75" s="79"/>
      <c r="BF75" s="80"/>
      <c r="BG75" s="80"/>
      <c r="BH75" s="80"/>
      <c r="BI75" s="80"/>
      <c r="BJ75" s="80"/>
      <c r="BK75" s="80"/>
      <c r="BL75" s="80"/>
      <c r="BM75" s="80"/>
      <c r="BN75" s="80"/>
      <c r="BO75" s="80"/>
      <c r="BP75" s="80"/>
      <c r="BQ75" s="80"/>
      <c r="BR75" s="80"/>
    </row>
    <row r="76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79"/>
      <c r="BA76" s="79"/>
      <c r="BB76" s="79"/>
      <c r="BC76" s="79"/>
      <c r="BD76" s="79"/>
      <c r="BE76" s="79"/>
      <c r="BF76" s="80"/>
      <c r="BG76" s="80"/>
      <c r="BH76" s="80"/>
      <c r="BI76" s="80"/>
      <c r="BJ76" s="80"/>
      <c r="BK76" s="80"/>
      <c r="BL76" s="80"/>
      <c r="BM76" s="80"/>
      <c r="BN76" s="80"/>
      <c r="BO76" s="80"/>
      <c r="BP76" s="80"/>
      <c r="BQ76" s="80"/>
      <c r="BR76" s="80"/>
    </row>
    <row r="77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79"/>
      <c r="BA77" s="79"/>
      <c r="BB77" s="79"/>
      <c r="BC77" s="79"/>
      <c r="BD77" s="79"/>
      <c r="BE77" s="79"/>
      <c r="BF77" s="80"/>
      <c r="BG77" s="80"/>
      <c r="BH77" s="80"/>
      <c r="BI77" s="80"/>
      <c r="BJ77" s="80"/>
      <c r="BK77" s="80"/>
      <c r="BL77" s="80"/>
      <c r="BM77" s="80"/>
      <c r="BN77" s="80"/>
      <c r="BO77" s="80"/>
      <c r="BP77" s="80"/>
      <c r="BQ77" s="80"/>
      <c r="BR77" s="80"/>
    </row>
    <row r="78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79"/>
      <c r="BA78" s="79"/>
      <c r="BB78" s="79"/>
      <c r="BC78" s="79"/>
      <c r="BD78" s="79"/>
      <c r="BE78" s="79"/>
      <c r="BF78" s="80"/>
      <c r="BG78" s="80"/>
      <c r="BH78" s="80"/>
      <c r="BI78" s="80"/>
      <c r="BJ78" s="80"/>
      <c r="BK78" s="80"/>
      <c r="BL78" s="80"/>
      <c r="BM78" s="80"/>
      <c r="BN78" s="80"/>
      <c r="BO78" s="80"/>
      <c r="BP78" s="80"/>
      <c r="BQ78" s="80"/>
      <c r="BR78" s="80"/>
    </row>
    <row r="79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79"/>
      <c r="BA79" s="79"/>
      <c r="BB79" s="79"/>
      <c r="BC79" s="79"/>
      <c r="BD79" s="79"/>
      <c r="BE79" s="79"/>
      <c r="BF79" s="80"/>
      <c r="BG79" s="80"/>
      <c r="BH79" s="80"/>
      <c r="BI79" s="80"/>
      <c r="BJ79" s="80"/>
      <c r="BK79" s="80"/>
      <c r="BL79" s="80"/>
      <c r="BM79" s="80"/>
      <c r="BN79" s="80"/>
      <c r="BO79" s="80"/>
      <c r="BP79" s="80"/>
      <c r="BQ79" s="80"/>
      <c r="BR79" s="80"/>
    </row>
    <row r="80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79"/>
      <c r="BA80" s="79"/>
      <c r="BB80" s="79"/>
      <c r="BC80" s="79"/>
      <c r="BD80" s="79"/>
      <c r="BE80" s="79"/>
      <c r="BF80" s="80"/>
      <c r="BG80" s="80"/>
      <c r="BH80" s="80"/>
      <c r="BI80" s="80"/>
      <c r="BJ80" s="80"/>
      <c r="BK80" s="80"/>
      <c r="BL80" s="80"/>
      <c r="BM80" s="80"/>
      <c r="BN80" s="80"/>
      <c r="BO80" s="80"/>
      <c r="BP80" s="80"/>
      <c r="BQ80" s="80"/>
      <c r="BR80" s="80"/>
    </row>
    <row r="8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79"/>
      <c r="BA81" s="79"/>
      <c r="BB81" s="79"/>
      <c r="BC81" s="79"/>
      <c r="BD81" s="79"/>
      <c r="BE81" s="79"/>
      <c r="BF81" s="80"/>
      <c r="BG81" s="80"/>
      <c r="BH81" s="80"/>
      <c r="BI81" s="80"/>
      <c r="BJ81" s="80"/>
      <c r="BK81" s="80"/>
      <c r="BL81" s="80"/>
      <c r="BM81" s="80"/>
      <c r="BN81" s="80"/>
      <c r="BO81" s="80"/>
      <c r="BP81" s="80"/>
      <c r="BQ81" s="80"/>
      <c r="BR81" s="80"/>
    </row>
    <row r="8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79"/>
      <c r="BA82" s="79"/>
      <c r="BB82" s="79"/>
      <c r="BC82" s="79"/>
      <c r="BD82" s="79"/>
      <c r="BE82" s="79"/>
      <c r="BF82" s="80"/>
      <c r="BG82" s="80"/>
      <c r="BH82" s="80"/>
      <c r="BI82" s="80"/>
      <c r="BJ82" s="80"/>
      <c r="BK82" s="80"/>
      <c r="BL82" s="80"/>
      <c r="BM82" s="80"/>
      <c r="BN82" s="80"/>
      <c r="BO82" s="80"/>
      <c r="BP82" s="80"/>
      <c r="BQ82" s="80"/>
      <c r="BR82" s="80"/>
    </row>
    <row r="8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79"/>
      <c r="BA83" s="79"/>
      <c r="BB83" s="79"/>
      <c r="BC83" s="79"/>
      <c r="BD83" s="79"/>
      <c r="BE83" s="79"/>
      <c r="BF83" s="80"/>
      <c r="BG83" s="80"/>
      <c r="BH83" s="80"/>
      <c r="BI83" s="80"/>
      <c r="BJ83" s="80"/>
      <c r="BK83" s="80"/>
      <c r="BL83" s="80"/>
      <c r="BM83" s="80"/>
      <c r="BN83" s="80"/>
      <c r="BO83" s="80"/>
      <c r="BP83" s="80"/>
      <c r="BQ83" s="80"/>
      <c r="BR83" s="80"/>
    </row>
    <row r="8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79"/>
      <c r="BA84" s="79"/>
      <c r="BB84" s="79"/>
      <c r="BC84" s="79"/>
      <c r="BD84" s="79"/>
      <c r="BE84" s="79"/>
      <c r="BF84" s="80"/>
      <c r="BG84" s="80"/>
      <c r="BH84" s="80"/>
      <c r="BI84" s="80"/>
      <c r="BJ84" s="80"/>
      <c r="BK84" s="80"/>
      <c r="BL84" s="80"/>
      <c r="BM84" s="80"/>
      <c r="BN84" s="80"/>
      <c r="BO84" s="80"/>
      <c r="BP84" s="80"/>
      <c r="BQ84" s="80"/>
      <c r="BR84" s="80"/>
    </row>
    <row r="8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79"/>
      <c r="BA85" s="79"/>
      <c r="BB85" s="79"/>
      <c r="BC85" s="79"/>
      <c r="BD85" s="79"/>
      <c r="BE85" s="79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</row>
    <row r="86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79"/>
      <c r="BA86" s="79"/>
      <c r="BB86" s="79"/>
      <c r="BC86" s="79"/>
      <c r="BD86" s="79"/>
      <c r="BE86" s="79"/>
      <c r="BF86" s="80"/>
      <c r="BG86" s="80"/>
      <c r="BH86" s="80"/>
      <c r="BI86" s="80"/>
      <c r="BJ86" s="80"/>
      <c r="BK86" s="80"/>
      <c r="BL86" s="80"/>
      <c r="BM86" s="80"/>
      <c r="BN86" s="80"/>
      <c r="BO86" s="80"/>
      <c r="BP86" s="80"/>
      <c r="BQ86" s="80"/>
      <c r="BR86" s="80"/>
    </row>
    <row r="87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79"/>
      <c r="BA87" s="79"/>
      <c r="BB87" s="79"/>
      <c r="BC87" s="79"/>
      <c r="BD87" s="79"/>
      <c r="BE87" s="79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</row>
    <row r="88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79"/>
      <c r="BA88" s="79"/>
      <c r="BB88" s="79"/>
      <c r="BC88" s="79"/>
      <c r="BD88" s="79"/>
      <c r="BE88" s="79"/>
      <c r="BF88" s="80"/>
      <c r="BG88" s="80"/>
      <c r="BH88" s="80"/>
      <c r="BI88" s="80"/>
      <c r="BJ88" s="80"/>
      <c r="BK88" s="80"/>
      <c r="BL88" s="80"/>
      <c r="BM88" s="80"/>
      <c r="BN88" s="80"/>
      <c r="BO88" s="80"/>
      <c r="BP88" s="80"/>
      <c r="BQ88" s="80"/>
      <c r="BR88" s="80"/>
    </row>
    <row r="89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79"/>
      <c r="BA89" s="79"/>
      <c r="BB89" s="79"/>
      <c r="BC89" s="79"/>
      <c r="BD89" s="79"/>
      <c r="BE89" s="79"/>
      <c r="BF89" s="80"/>
      <c r="BG89" s="80"/>
      <c r="BH89" s="80"/>
      <c r="BI89" s="80"/>
      <c r="BJ89" s="80"/>
      <c r="BK89" s="80"/>
      <c r="BL89" s="80"/>
      <c r="BM89" s="80"/>
      <c r="BN89" s="80"/>
      <c r="BO89" s="80"/>
      <c r="BP89" s="80"/>
      <c r="BQ89" s="80"/>
      <c r="BR89" s="80"/>
    </row>
    <row r="90">
      <c r="AZ90" s="82"/>
      <c r="BA90" s="82"/>
      <c r="BB90" s="82"/>
      <c r="BC90" s="82"/>
      <c r="BD90" s="82"/>
      <c r="BE90" s="82"/>
      <c r="BH90" s="83"/>
    </row>
    <row r="91">
      <c r="AZ91" s="82"/>
      <c r="BA91" s="82"/>
      <c r="BB91" s="82"/>
      <c r="BC91" s="82"/>
      <c r="BD91" s="82"/>
      <c r="BE91" s="82"/>
      <c r="BH91" s="83"/>
    </row>
    <row r="92">
      <c r="AZ92" s="82"/>
      <c r="BA92" s="82"/>
      <c r="BB92" s="82"/>
      <c r="BC92" s="82"/>
      <c r="BD92" s="82"/>
      <c r="BE92" s="82"/>
      <c r="BH92" s="83"/>
    </row>
    <row r="93">
      <c r="AZ93" s="82"/>
      <c r="BA93" s="82"/>
      <c r="BB93" s="82"/>
      <c r="BC93" s="82"/>
      <c r="BD93" s="82"/>
      <c r="BE93" s="82"/>
      <c r="BH93" s="83"/>
    </row>
    <row r="94">
      <c r="AZ94" s="82"/>
      <c r="BA94" s="82"/>
      <c r="BB94" s="82"/>
      <c r="BC94" s="82"/>
      <c r="BD94" s="82"/>
      <c r="BE94" s="82"/>
      <c r="BH94" s="83"/>
    </row>
    <row r="95">
      <c r="AZ95" s="82"/>
      <c r="BA95" s="82"/>
      <c r="BB95" s="82"/>
      <c r="BC95" s="82"/>
      <c r="BD95" s="82"/>
      <c r="BE95" s="82"/>
      <c r="BH95" s="83"/>
    </row>
    <row r="96">
      <c r="AZ96" s="82"/>
      <c r="BA96" s="82"/>
      <c r="BB96" s="82"/>
      <c r="BC96" s="82"/>
      <c r="BD96" s="82"/>
      <c r="BE96" s="82"/>
      <c r="BH96" s="83"/>
    </row>
    <row r="97">
      <c r="AZ97" s="82"/>
      <c r="BA97" s="82"/>
      <c r="BB97" s="82"/>
      <c r="BC97" s="82"/>
      <c r="BD97" s="82"/>
      <c r="BE97" s="82"/>
      <c r="BH97" s="83"/>
    </row>
    <row r="98">
      <c r="AZ98" s="82"/>
      <c r="BA98" s="82"/>
      <c r="BB98" s="82"/>
      <c r="BC98" s="82"/>
      <c r="BD98" s="82"/>
      <c r="BE98" s="82"/>
      <c r="BH98" s="83"/>
    </row>
    <row r="99">
      <c r="AZ99" s="82"/>
      <c r="BA99" s="82"/>
      <c r="BB99" s="82"/>
      <c r="BC99" s="82"/>
      <c r="BD99" s="82"/>
      <c r="BE99" s="82"/>
      <c r="BH99" s="83"/>
    </row>
    <row r="100">
      <c r="AZ100" s="82"/>
      <c r="BA100" s="82"/>
      <c r="BB100" s="82"/>
      <c r="BC100" s="82"/>
      <c r="BD100" s="82"/>
      <c r="BE100" s="82"/>
      <c r="BH100" s="83"/>
    </row>
    <row r="101">
      <c r="AZ101" s="82"/>
      <c r="BA101" s="82"/>
      <c r="BB101" s="82"/>
      <c r="BC101" s="82"/>
      <c r="BD101" s="82"/>
      <c r="BE101" s="82"/>
      <c r="BH101" s="83"/>
    </row>
    <row r="102">
      <c r="AZ102" s="82"/>
      <c r="BA102" s="82"/>
      <c r="BB102" s="82"/>
      <c r="BC102" s="82"/>
      <c r="BD102" s="82"/>
      <c r="BE102" s="82"/>
      <c r="BH102" s="83"/>
    </row>
    <row r="103">
      <c r="AZ103" s="82"/>
      <c r="BA103" s="82"/>
      <c r="BB103" s="82"/>
      <c r="BC103" s="82"/>
      <c r="BD103" s="82"/>
      <c r="BE103" s="82"/>
      <c r="BH103" s="83"/>
    </row>
    <row r="104">
      <c r="AZ104" s="82"/>
      <c r="BA104" s="82"/>
      <c r="BB104" s="82"/>
      <c r="BC104" s="82"/>
      <c r="BD104" s="82"/>
      <c r="BE104" s="82"/>
      <c r="BH104" s="83"/>
    </row>
    <row r="105">
      <c r="AZ105" s="82"/>
      <c r="BA105" s="82"/>
      <c r="BB105" s="82"/>
      <c r="BC105" s="82"/>
      <c r="BD105" s="82"/>
      <c r="BE105" s="82"/>
      <c r="BH105" s="83"/>
    </row>
    <row r="106">
      <c r="AZ106" s="82"/>
      <c r="BA106" s="82"/>
      <c r="BB106" s="82"/>
      <c r="BC106" s="82"/>
      <c r="BD106" s="82"/>
      <c r="BE106" s="82"/>
      <c r="BH106" s="83"/>
    </row>
    <row r="107">
      <c r="AZ107" s="82"/>
      <c r="BA107" s="82"/>
      <c r="BB107" s="82"/>
      <c r="BC107" s="82"/>
      <c r="BD107" s="82"/>
      <c r="BE107" s="82"/>
      <c r="BH107" s="83"/>
    </row>
    <row r="108">
      <c r="AZ108" s="82"/>
      <c r="BA108" s="82"/>
      <c r="BB108" s="82"/>
      <c r="BC108" s="82"/>
      <c r="BD108" s="82"/>
      <c r="BE108" s="82"/>
      <c r="BH108" s="83"/>
    </row>
    <row r="109">
      <c r="AZ109" s="82"/>
      <c r="BA109" s="82"/>
      <c r="BB109" s="82"/>
      <c r="BC109" s="82"/>
      <c r="BD109" s="82"/>
      <c r="BE109" s="82"/>
      <c r="BH109" s="83"/>
    </row>
    <row r="110">
      <c r="AZ110" s="82"/>
      <c r="BA110" s="82"/>
      <c r="BB110" s="82"/>
      <c r="BC110" s="82"/>
      <c r="BD110" s="82"/>
      <c r="BE110" s="82"/>
      <c r="BH110" s="83"/>
    </row>
    <row r="111">
      <c r="AZ111" s="82"/>
      <c r="BA111" s="82"/>
      <c r="BB111" s="82"/>
      <c r="BC111" s="82"/>
      <c r="BD111" s="82"/>
      <c r="BE111" s="82"/>
      <c r="BH111" s="83"/>
    </row>
    <row r="112">
      <c r="AZ112" s="82"/>
      <c r="BA112" s="82"/>
      <c r="BB112" s="82"/>
      <c r="BC112" s="82"/>
      <c r="BD112" s="82"/>
      <c r="BE112" s="82"/>
      <c r="BH112" s="83"/>
    </row>
    <row r="113">
      <c r="AZ113" s="82"/>
      <c r="BA113" s="82"/>
      <c r="BB113" s="82"/>
      <c r="BC113" s="82"/>
      <c r="BD113" s="82"/>
      <c r="BE113" s="82"/>
      <c r="BH113" s="83"/>
    </row>
    <row r="114">
      <c r="AZ114" s="82"/>
      <c r="BA114" s="82"/>
      <c r="BB114" s="82"/>
      <c r="BC114" s="82"/>
      <c r="BD114" s="82"/>
      <c r="BE114" s="82"/>
      <c r="BH114" s="83"/>
    </row>
    <row r="115">
      <c r="AZ115" s="82"/>
      <c r="BA115" s="82"/>
      <c r="BB115" s="82"/>
      <c r="BC115" s="82"/>
      <c r="BD115" s="82"/>
      <c r="BE115" s="82"/>
      <c r="BH115" s="83"/>
    </row>
    <row r="116">
      <c r="AZ116" s="82"/>
      <c r="BA116" s="82"/>
      <c r="BB116" s="82"/>
      <c r="BC116" s="82"/>
      <c r="BD116" s="82"/>
      <c r="BE116" s="82"/>
      <c r="BH116" s="83"/>
    </row>
    <row r="117">
      <c r="AZ117" s="82"/>
      <c r="BA117" s="82"/>
      <c r="BB117" s="82"/>
      <c r="BC117" s="82"/>
      <c r="BD117" s="82"/>
      <c r="BE117" s="82"/>
      <c r="BH117" s="83"/>
    </row>
    <row r="118">
      <c r="AZ118" s="82"/>
      <c r="BA118" s="82"/>
      <c r="BB118" s="82"/>
      <c r="BC118" s="82"/>
      <c r="BD118" s="82"/>
      <c r="BE118" s="82"/>
      <c r="BH118" s="83"/>
    </row>
    <row r="119">
      <c r="AZ119" s="82"/>
      <c r="BA119" s="82"/>
      <c r="BB119" s="82"/>
      <c r="BC119" s="82"/>
      <c r="BD119" s="82"/>
      <c r="BE119" s="82"/>
      <c r="BH119" s="83"/>
    </row>
    <row r="120">
      <c r="AZ120" s="82"/>
      <c r="BA120" s="82"/>
      <c r="BB120" s="82"/>
      <c r="BC120" s="82"/>
      <c r="BD120" s="82"/>
      <c r="BE120" s="82"/>
      <c r="BH120" s="83"/>
    </row>
    <row r="121">
      <c r="AZ121" s="82"/>
      <c r="BA121" s="82"/>
      <c r="BB121" s="82"/>
      <c r="BC121" s="82"/>
      <c r="BD121" s="82"/>
      <c r="BE121" s="82"/>
      <c r="BH121" s="83"/>
    </row>
    <row r="122">
      <c r="AZ122" s="82"/>
      <c r="BA122" s="82"/>
      <c r="BB122" s="82"/>
      <c r="BC122" s="82"/>
      <c r="BD122" s="82"/>
      <c r="BE122" s="82"/>
      <c r="BH122" s="83"/>
    </row>
    <row r="123">
      <c r="AZ123" s="82"/>
      <c r="BA123" s="82"/>
      <c r="BB123" s="82"/>
      <c r="BC123" s="82"/>
      <c r="BD123" s="82"/>
      <c r="BE123" s="82"/>
      <c r="BH123" s="83"/>
    </row>
    <row r="124">
      <c r="AZ124" s="82"/>
      <c r="BA124" s="82"/>
      <c r="BB124" s="82"/>
      <c r="BC124" s="82"/>
      <c r="BD124" s="82"/>
      <c r="BE124" s="82"/>
      <c r="BH124" s="83"/>
    </row>
    <row r="125">
      <c r="AZ125" s="82"/>
      <c r="BA125" s="82"/>
      <c r="BB125" s="82"/>
      <c r="BC125" s="82"/>
      <c r="BD125" s="82"/>
      <c r="BE125" s="82"/>
      <c r="BH125" s="83"/>
    </row>
    <row r="126">
      <c r="AZ126" s="82"/>
      <c r="BA126" s="82"/>
      <c r="BB126" s="82"/>
      <c r="BC126" s="82"/>
      <c r="BD126" s="82"/>
      <c r="BE126" s="82"/>
      <c r="BH126" s="83"/>
    </row>
    <row r="127">
      <c r="AZ127" s="82"/>
      <c r="BA127" s="82"/>
      <c r="BB127" s="82"/>
      <c r="BC127" s="82"/>
      <c r="BD127" s="82"/>
      <c r="BE127" s="82"/>
      <c r="BH127" s="83"/>
    </row>
    <row r="128">
      <c r="AZ128" s="82"/>
      <c r="BA128" s="82"/>
      <c r="BB128" s="82"/>
      <c r="BC128" s="82"/>
      <c r="BD128" s="82"/>
      <c r="BE128" s="82"/>
      <c r="BH128" s="83"/>
    </row>
    <row r="129">
      <c r="AZ129" s="82"/>
      <c r="BA129" s="82"/>
      <c r="BB129" s="82"/>
      <c r="BC129" s="82"/>
      <c r="BD129" s="82"/>
      <c r="BE129" s="82"/>
      <c r="BH129" s="83"/>
    </row>
    <row r="130">
      <c r="AZ130" s="82"/>
      <c r="BA130" s="82"/>
      <c r="BB130" s="82"/>
      <c r="BC130" s="82"/>
      <c r="BD130" s="82"/>
      <c r="BE130" s="82"/>
      <c r="BH130" s="83"/>
    </row>
    <row r="131">
      <c r="AZ131" s="82"/>
      <c r="BA131" s="82"/>
      <c r="BB131" s="82"/>
      <c r="BC131" s="82"/>
      <c r="BD131" s="82"/>
      <c r="BE131" s="82"/>
      <c r="BH131" s="83"/>
    </row>
    <row r="132">
      <c r="AZ132" s="82"/>
      <c r="BA132" s="82"/>
      <c r="BB132" s="82"/>
      <c r="BC132" s="82"/>
      <c r="BD132" s="82"/>
      <c r="BE132" s="82"/>
      <c r="BH132" s="83"/>
    </row>
    <row r="133">
      <c r="AZ133" s="82"/>
      <c r="BA133" s="82"/>
      <c r="BB133" s="82"/>
      <c r="BC133" s="82"/>
      <c r="BD133" s="82"/>
      <c r="BE133" s="82"/>
      <c r="BH133" s="83"/>
    </row>
    <row r="134">
      <c r="AZ134" s="82"/>
      <c r="BA134" s="82"/>
      <c r="BB134" s="82"/>
      <c r="BC134" s="82"/>
      <c r="BD134" s="82"/>
      <c r="BE134" s="82"/>
      <c r="BH134" s="83"/>
    </row>
    <row r="135">
      <c r="AZ135" s="82"/>
      <c r="BA135" s="82"/>
      <c r="BB135" s="82"/>
      <c r="BC135" s="82"/>
      <c r="BD135" s="82"/>
      <c r="BE135" s="82"/>
      <c r="BH135" s="83"/>
    </row>
    <row r="136">
      <c r="AZ136" s="82"/>
      <c r="BA136" s="82"/>
      <c r="BB136" s="82"/>
      <c r="BC136" s="82"/>
      <c r="BD136" s="82"/>
      <c r="BE136" s="82"/>
      <c r="BH136" s="83"/>
    </row>
    <row r="137">
      <c r="AZ137" s="82"/>
      <c r="BA137" s="82"/>
      <c r="BB137" s="82"/>
      <c r="BC137" s="82"/>
      <c r="BD137" s="82"/>
      <c r="BE137" s="82"/>
      <c r="BH137" s="83"/>
    </row>
    <row r="138">
      <c r="AZ138" s="82"/>
      <c r="BA138" s="82"/>
      <c r="BB138" s="82"/>
      <c r="BC138" s="82"/>
      <c r="BD138" s="82"/>
      <c r="BE138" s="82"/>
      <c r="BH138" s="83"/>
    </row>
    <row r="139">
      <c r="AZ139" s="82"/>
      <c r="BA139" s="82"/>
      <c r="BB139" s="82"/>
      <c r="BC139" s="82"/>
      <c r="BD139" s="82"/>
      <c r="BE139" s="82"/>
      <c r="BH139" s="83"/>
    </row>
    <row r="140">
      <c r="AZ140" s="82"/>
      <c r="BA140" s="82"/>
      <c r="BB140" s="82"/>
      <c r="BC140" s="82"/>
      <c r="BD140" s="82"/>
      <c r="BE140" s="82"/>
      <c r="BH140" s="83"/>
    </row>
    <row r="141">
      <c r="AZ141" s="82"/>
      <c r="BA141" s="82"/>
      <c r="BB141" s="82"/>
      <c r="BC141" s="82"/>
      <c r="BD141" s="82"/>
      <c r="BE141" s="82"/>
      <c r="BH141" s="83"/>
    </row>
    <row r="142">
      <c r="AZ142" s="82"/>
      <c r="BA142" s="82"/>
      <c r="BB142" s="82"/>
      <c r="BC142" s="82"/>
      <c r="BD142" s="82"/>
      <c r="BE142" s="82"/>
      <c r="BH142" s="83"/>
    </row>
    <row r="143">
      <c r="AZ143" s="82"/>
      <c r="BA143" s="82"/>
      <c r="BB143" s="82"/>
      <c r="BC143" s="82"/>
      <c r="BD143" s="82"/>
      <c r="BE143" s="82"/>
      <c r="BH143" s="83"/>
    </row>
    <row r="144">
      <c r="AZ144" s="82"/>
      <c r="BA144" s="82"/>
      <c r="BB144" s="82"/>
      <c r="BC144" s="82"/>
      <c r="BD144" s="82"/>
      <c r="BE144" s="82"/>
      <c r="BH144" s="83"/>
    </row>
    <row r="145">
      <c r="AZ145" s="82"/>
      <c r="BA145" s="82"/>
      <c r="BB145" s="82"/>
      <c r="BC145" s="82"/>
      <c r="BD145" s="82"/>
      <c r="BE145" s="82"/>
      <c r="BH145" s="83"/>
    </row>
    <row r="146">
      <c r="AZ146" s="82"/>
      <c r="BA146" s="82"/>
      <c r="BB146" s="82"/>
      <c r="BC146" s="82"/>
      <c r="BD146" s="82"/>
      <c r="BE146" s="82"/>
      <c r="BH146" s="83"/>
    </row>
    <row r="147">
      <c r="AZ147" s="82"/>
      <c r="BA147" s="82"/>
      <c r="BB147" s="82"/>
      <c r="BC147" s="82"/>
      <c r="BD147" s="82"/>
      <c r="BE147" s="82"/>
      <c r="BH147" s="83"/>
    </row>
    <row r="148">
      <c r="AZ148" s="82"/>
      <c r="BA148" s="82"/>
      <c r="BB148" s="82"/>
      <c r="BC148" s="82"/>
      <c r="BD148" s="82"/>
      <c r="BE148" s="82"/>
      <c r="BH148" s="83"/>
    </row>
    <row r="149">
      <c r="AZ149" s="82"/>
      <c r="BA149" s="82"/>
      <c r="BB149" s="82"/>
      <c r="BC149" s="82"/>
      <c r="BD149" s="82"/>
      <c r="BE149" s="82"/>
      <c r="BH149" s="83"/>
    </row>
    <row r="150">
      <c r="AZ150" s="82"/>
      <c r="BA150" s="82"/>
      <c r="BB150" s="82"/>
      <c r="BC150" s="82"/>
      <c r="BD150" s="82"/>
      <c r="BE150" s="82"/>
      <c r="BH150" s="83"/>
    </row>
    <row r="151">
      <c r="AZ151" s="82"/>
      <c r="BA151" s="82"/>
      <c r="BB151" s="82"/>
      <c r="BC151" s="82"/>
      <c r="BD151" s="82"/>
      <c r="BE151" s="82"/>
      <c r="BH151" s="83"/>
    </row>
    <row r="152">
      <c r="AZ152" s="82"/>
      <c r="BA152" s="82"/>
      <c r="BB152" s="82"/>
      <c r="BC152" s="82"/>
      <c r="BD152" s="82"/>
      <c r="BE152" s="82"/>
      <c r="BH152" s="83"/>
    </row>
    <row r="153">
      <c r="AZ153" s="82"/>
      <c r="BA153" s="82"/>
      <c r="BB153" s="82"/>
      <c r="BC153" s="82"/>
      <c r="BD153" s="82"/>
      <c r="BE153" s="82"/>
      <c r="BH153" s="83"/>
    </row>
    <row r="154">
      <c r="AZ154" s="82"/>
      <c r="BA154" s="82"/>
      <c r="BB154" s="82"/>
      <c r="BC154" s="82"/>
      <c r="BD154" s="82"/>
      <c r="BE154" s="82"/>
      <c r="BH154" s="83"/>
    </row>
    <row r="155">
      <c r="AZ155" s="82"/>
      <c r="BA155" s="82"/>
      <c r="BB155" s="82"/>
      <c r="BC155" s="82"/>
      <c r="BD155" s="82"/>
      <c r="BE155" s="82"/>
      <c r="BH155" s="83"/>
    </row>
    <row r="156">
      <c r="AZ156" s="82"/>
      <c r="BA156" s="82"/>
      <c r="BB156" s="82"/>
      <c r="BC156" s="82"/>
      <c r="BD156" s="82"/>
      <c r="BE156" s="82"/>
      <c r="BH156" s="83"/>
    </row>
    <row r="157">
      <c r="AZ157" s="82"/>
      <c r="BA157" s="82"/>
      <c r="BB157" s="82"/>
      <c r="BC157" s="82"/>
      <c r="BD157" s="82"/>
      <c r="BE157" s="82"/>
      <c r="BH157" s="83"/>
    </row>
    <row r="158">
      <c r="AZ158" s="82"/>
      <c r="BA158" s="82"/>
      <c r="BB158" s="82"/>
      <c r="BC158" s="82"/>
      <c r="BD158" s="82"/>
      <c r="BE158" s="82"/>
      <c r="BH158" s="83"/>
    </row>
    <row r="159">
      <c r="AZ159" s="82"/>
      <c r="BA159" s="82"/>
      <c r="BB159" s="82"/>
      <c r="BC159" s="82"/>
      <c r="BD159" s="82"/>
      <c r="BE159" s="82"/>
      <c r="BH159" s="83"/>
    </row>
    <row r="160">
      <c r="AZ160" s="82"/>
      <c r="BA160" s="82"/>
      <c r="BB160" s="82"/>
      <c r="BC160" s="82"/>
      <c r="BD160" s="82"/>
      <c r="BE160" s="82"/>
      <c r="BH160" s="83"/>
    </row>
    <row r="161">
      <c r="AZ161" s="82"/>
      <c r="BA161" s="82"/>
      <c r="BB161" s="82"/>
      <c r="BC161" s="82"/>
      <c r="BD161" s="82"/>
      <c r="BE161" s="82"/>
      <c r="BH161" s="83"/>
    </row>
    <row r="162">
      <c r="AZ162" s="82"/>
      <c r="BA162" s="82"/>
      <c r="BB162" s="82"/>
      <c r="BC162" s="82"/>
      <c r="BD162" s="82"/>
      <c r="BE162" s="82"/>
      <c r="BH162" s="83"/>
    </row>
    <row r="163">
      <c r="AZ163" s="82"/>
      <c r="BA163" s="82"/>
      <c r="BB163" s="82"/>
      <c r="BC163" s="82"/>
      <c r="BD163" s="82"/>
      <c r="BE163" s="82"/>
      <c r="BH163" s="83"/>
    </row>
    <row r="164">
      <c r="AZ164" s="82"/>
      <c r="BA164" s="82"/>
      <c r="BB164" s="82"/>
      <c r="BC164" s="82"/>
      <c r="BD164" s="82"/>
      <c r="BE164" s="82"/>
      <c r="BH164" s="83"/>
    </row>
    <row r="165">
      <c r="AZ165" s="82"/>
      <c r="BA165" s="82"/>
      <c r="BB165" s="82"/>
      <c r="BC165" s="82"/>
      <c r="BD165" s="82"/>
      <c r="BE165" s="82"/>
      <c r="BH165" s="83"/>
    </row>
    <row r="166">
      <c r="AZ166" s="82"/>
      <c r="BA166" s="82"/>
      <c r="BB166" s="82"/>
      <c r="BC166" s="82"/>
      <c r="BD166" s="82"/>
      <c r="BE166" s="82"/>
      <c r="BH166" s="83"/>
    </row>
    <row r="167">
      <c r="AZ167" s="82"/>
      <c r="BA167" s="82"/>
      <c r="BB167" s="82"/>
      <c r="BC167" s="82"/>
      <c r="BD167" s="82"/>
      <c r="BE167" s="82"/>
      <c r="BH167" s="83"/>
    </row>
    <row r="168">
      <c r="AZ168" s="82"/>
      <c r="BA168" s="82"/>
      <c r="BB168" s="82"/>
      <c r="BC168" s="82"/>
      <c r="BD168" s="82"/>
      <c r="BE168" s="82"/>
      <c r="BH168" s="83"/>
    </row>
    <row r="169">
      <c r="AZ169" s="82"/>
      <c r="BA169" s="82"/>
      <c r="BB169" s="82"/>
      <c r="BC169" s="82"/>
      <c r="BD169" s="82"/>
      <c r="BE169" s="82"/>
      <c r="BH169" s="83"/>
    </row>
    <row r="170">
      <c r="AZ170" s="82"/>
      <c r="BA170" s="82"/>
      <c r="BB170" s="82"/>
      <c r="BC170" s="82"/>
      <c r="BD170" s="82"/>
      <c r="BE170" s="82"/>
      <c r="BH170" s="83"/>
    </row>
    <row r="171">
      <c r="AZ171" s="82"/>
      <c r="BA171" s="82"/>
      <c r="BB171" s="82"/>
      <c r="BC171" s="82"/>
      <c r="BD171" s="82"/>
      <c r="BE171" s="82"/>
      <c r="BH171" s="83"/>
    </row>
    <row r="172">
      <c r="AZ172" s="82"/>
      <c r="BA172" s="82"/>
      <c r="BB172" s="82"/>
      <c r="BC172" s="82"/>
      <c r="BD172" s="82"/>
      <c r="BE172" s="82"/>
      <c r="BH172" s="83"/>
    </row>
    <row r="173">
      <c r="AZ173" s="82"/>
      <c r="BA173" s="82"/>
      <c r="BB173" s="82"/>
      <c r="BC173" s="82"/>
      <c r="BD173" s="82"/>
      <c r="BE173" s="82"/>
      <c r="BH173" s="83"/>
    </row>
    <row r="174">
      <c r="AZ174" s="82"/>
      <c r="BA174" s="82"/>
      <c r="BB174" s="82"/>
      <c r="BC174" s="82"/>
      <c r="BD174" s="82"/>
      <c r="BE174" s="82"/>
      <c r="BH174" s="83"/>
    </row>
    <row r="175">
      <c r="AZ175" s="82"/>
      <c r="BA175" s="82"/>
      <c r="BB175" s="82"/>
      <c r="BC175" s="82"/>
      <c r="BD175" s="82"/>
      <c r="BE175" s="82"/>
      <c r="BH175" s="83"/>
    </row>
    <row r="176">
      <c r="AZ176" s="82"/>
      <c r="BA176" s="82"/>
      <c r="BB176" s="82"/>
      <c r="BC176" s="82"/>
      <c r="BD176" s="82"/>
      <c r="BE176" s="82"/>
      <c r="BH176" s="83"/>
    </row>
    <row r="177">
      <c r="AZ177" s="82"/>
      <c r="BA177" s="82"/>
      <c r="BB177" s="82"/>
      <c r="BC177" s="82"/>
      <c r="BD177" s="82"/>
      <c r="BE177" s="82"/>
      <c r="BH177" s="83"/>
    </row>
    <row r="178">
      <c r="AZ178" s="82"/>
      <c r="BA178" s="82"/>
      <c r="BB178" s="82"/>
      <c r="BC178" s="82"/>
      <c r="BD178" s="82"/>
      <c r="BE178" s="82"/>
      <c r="BH178" s="83"/>
    </row>
    <row r="179">
      <c r="AZ179" s="82"/>
      <c r="BA179" s="82"/>
      <c r="BB179" s="82"/>
      <c r="BC179" s="82"/>
      <c r="BD179" s="82"/>
      <c r="BE179" s="82"/>
      <c r="BH179" s="83"/>
    </row>
    <row r="180">
      <c r="AZ180" s="82"/>
      <c r="BA180" s="82"/>
      <c r="BB180" s="82"/>
      <c r="BC180" s="82"/>
      <c r="BD180" s="82"/>
      <c r="BE180" s="82"/>
      <c r="BH180" s="83"/>
    </row>
    <row r="181">
      <c r="AZ181" s="82"/>
      <c r="BA181" s="82"/>
      <c r="BB181" s="82"/>
      <c r="BC181" s="82"/>
      <c r="BD181" s="82"/>
      <c r="BE181" s="82"/>
      <c r="BH181" s="83"/>
    </row>
    <row r="182">
      <c r="AZ182" s="82"/>
      <c r="BA182" s="82"/>
      <c r="BB182" s="82"/>
      <c r="BC182" s="82"/>
      <c r="BD182" s="82"/>
      <c r="BE182" s="82"/>
      <c r="BH182" s="83"/>
    </row>
    <row r="183">
      <c r="AZ183" s="82"/>
      <c r="BA183" s="82"/>
      <c r="BB183" s="82"/>
      <c r="BC183" s="82"/>
      <c r="BD183" s="82"/>
      <c r="BE183" s="82"/>
      <c r="BH183" s="83"/>
    </row>
    <row r="184">
      <c r="AZ184" s="82"/>
      <c r="BA184" s="82"/>
      <c r="BB184" s="82"/>
      <c r="BC184" s="82"/>
      <c r="BD184" s="82"/>
      <c r="BE184" s="82"/>
      <c r="BH184" s="83"/>
    </row>
    <row r="185">
      <c r="AZ185" s="82"/>
      <c r="BA185" s="82"/>
      <c r="BB185" s="82"/>
      <c r="BC185" s="82"/>
      <c r="BD185" s="82"/>
      <c r="BE185" s="82"/>
      <c r="BH185" s="83"/>
    </row>
    <row r="186">
      <c r="AZ186" s="82"/>
      <c r="BA186" s="82"/>
      <c r="BB186" s="82"/>
      <c r="BC186" s="82"/>
      <c r="BD186" s="82"/>
      <c r="BE186" s="82"/>
      <c r="BH186" s="83"/>
    </row>
    <row r="187">
      <c r="AZ187" s="82"/>
      <c r="BA187" s="82"/>
      <c r="BB187" s="82"/>
      <c r="BC187" s="82"/>
      <c r="BD187" s="82"/>
      <c r="BE187" s="82"/>
      <c r="BH187" s="83"/>
    </row>
    <row r="188">
      <c r="AZ188" s="82"/>
      <c r="BA188" s="82"/>
      <c r="BB188" s="82"/>
      <c r="BC188" s="82"/>
      <c r="BD188" s="82"/>
      <c r="BE188" s="82"/>
      <c r="BH188" s="83"/>
    </row>
    <row r="189">
      <c r="AZ189" s="82"/>
      <c r="BA189" s="82"/>
      <c r="BB189" s="82"/>
      <c r="BC189" s="82"/>
      <c r="BD189" s="82"/>
      <c r="BE189" s="82"/>
      <c r="BH189" s="83"/>
    </row>
    <row r="190">
      <c r="AZ190" s="82"/>
      <c r="BA190" s="82"/>
      <c r="BB190" s="82"/>
      <c r="BC190" s="82"/>
      <c r="BD190" s="82"/>
      <c r="BE190" s="82"/>
      <c r="BH190" s="83"/>
    </row>
    <row r="191">
      <c r="AZ191" s="82"/>
      <c r="BA191" s="82"/>
      <c r="BB191" s="82"/>
      <c r="BC191" s="82"/>
      <c r="BD191" s="82"/>
      <c r="BE191" s="82"/>
      <c r="BH191" s="83"/>
    </row>
    <row r="192">
      <c r="AZ192" s="82"/>
      <c r="BA192" s="82"/>
      <c r="BB192" s="82"/>
      <c r="BC192" s="82"/>
      <c r="BD192" s="82"/>
      <c r="BE192" s="82"/>
      <c r="BH192" s="83"/>
    </row>
    <row r="193">
      <c r="AZ193" s="82"/>
      <c r="BA193" s="82"/>
      <c r="BB193" s="82"/>
      <c r="BC193" s="82"/>
      <c r="BD193" s="82"/>
      <c r="BE193" s="82"/>
      <c r="BH193" s="83"/>
    </row>
    <row r="194">
      <c r="AZ194" s="82"/>
      <c r="BA194" s="82"/>
      <c r="BB194" s="82"/>
      <c r="BC194" s="82"/>
      <c r="BD194" s="82"/>
      <c r="BE194" s="82"/>
      <c r="BH194" s="83"/>
    </row>
    <row r="195">
      <c r="AZ195" s="82"/>
      <c r="BA195" s="82"/>
      <c r="BB195" s="82"/>
      <c r="BC195" s="82"/>
      <c r="BD195" s="82"/>
      <c r="BE195" s="82"/>
      <c r="BH195" s="83"/>
    </row>
    <row r="196">
      <c r="AZ196" s="82"/>
      <c r="BA196" s="82"/>
      <c r="BB196" s="82"/>
      <c r="BC196" s="82"/>
      <c r="BD196" s="82"/>
      <c r="BE196" s="82"/>
      <c r="BH196" s="83"/>
    </row>
    <row r="197">
      <c r="AZ197" s="82"/>
      <c r="BA197" s="82"/>
      <c r="BB197" s="82"/>
      <c r="BC197" s="82"/>
      <c r="BD197" s="82"/>
      <c r="BE197" s="82"/>
      <c r="BH197" s="83"/>
    </row>
    <row r="198">
      <c r="AZ198" s="82"/>
      <c r="BA198" s="82"/>
      <c r="BB198" s="82"/>
      <c r="BC198" s="82"/>
      <c r="BD198" s="82"/>
      <c r="BE198" s="82"/>
      <c r="BH198" s="83"/>
    </row>
    <row r="199">
      <c r="AZ199" s="82"/>
      <c r="BA199" s="82"/>
      <c r="BB199" s="82"/>
      <c r="BC199" s="82"/>
      <c r="BD199" s="82"/>
      <c r="BE199" s="82"/>
      <c r="BH199" s="83"/>
    </row>
    <row r="200">
      <c r="AZ200" s="82"/>
      <c r="BA200" s="82"/>
      <c r="BB200" s="82"/>
      <c r="BC200" s="82"/>
      <c r="BD200" s="82"/>
      <c r="BE200" s="82"/>
      <c r="BH200" s="83"/>
    </row>
    <row r="201">
      <c r="AZ201" s="82"/>
      <c r="BA201" s="82"/>
      <c r="BB201" s="82"/>
      <c r="BC201" s="82"/>
      <c r="BD201" s="82"/>
      <c r="BE201" s="82"/>
      <c r="BH201" s="83"/>
    </row>
    <row r="202">
      <c r="AZ202" s="82"/>
      <c r="BA202" s="82"/>
      <c r="BB202" s="82"/>
      <c r="BC202" s="82"/>
      <c r="BD202" s="82"/>
      <c r="BE202" s="82"/>
      <c r="BH202" s="83"/>
    </row>
    <row r="203">
      <c r="AZ203" s="82"/>
      <c r="BA203" s="82"/>
      <c r="BB203" s="82"/>
      <c r="BC203" s="82"/>
      <c r="BD203" s="82"/>
      <c r="BE203" s="82"/>
      <c r="BH203" s="83"/>
    </row>
    <row r="204">
      <c r="AZ204" s="82"/>
      <c r="BA204" s="82"/>
      <c r="BB204" s="82"/>
      <c r="BC204" s="82"/>
      <c r="BD204" s="82"/>
      <c r="BE204" s="82"/>
      <c r="BH204" s="83"/>
    </row>
    <row r="205">
      <c r="AZ205" s="82"/>
      <c r="BA205" s="82"/>
      <c r="BB205" s="82"/>
      <c r="BC205" s="82"/>
      <c r="BD205" s="82"/>
      <c r="BE205" s="82"/>
      <c r="BH205" s="83"/>
    </row>
    <row r="206">
      <c r="AZ206" s="82"/>
      <c r="BA206" s="82"/>
      <c r="BB206" s="82"/>
      <c r="BC206" s="82"/>
      <c r="BD206" s="82"/>
      <c r="BE206" s="82"/>
      <c r="BH206" s="83"/>
    </row>
    <row r="207">
      <c r="AZ207" s="82"/>
      <c r="BA207" s="82"/>
      <c r="BB207" s="82"/>
      <c r="BC207" s="82"/>
      <c r="BD207" s="82"/>
      <c r="BE207" s="82"/>
      <c r="BH207" s="83"/>
    </row>
    <row r="208">
      <c r="AZ208" s="82"/>
      <c r="BA208" s="82"/>
      <c r="BB208" s="82"/>
      <c r="BC208" s="82"/>
      <c r="BD208" s="82"/>
      <c r="BE208" s="82"/>
      <c r="BH208" s="83"/>
    </row>
    <row r="209">
      <c r="AZ209" s="82"/>
      <c r="BA209" s="82"/>
      <c r="BB209" s="82"/>
      <c r="BC209" s="82"/>
      <c r="BD209" s="82"/>
      <c r="BE209" s="82"/>
      <c r="BH209" s="83"/>
    </row>
    <row r="210">
      <c r="AZ210" s="82"/>
      <c r="BA210" s="82"/>
      <c r="BB210" s="82"/>
      <c r="BC210" s="82"/>
      <c r="BD210" s="82"/>
      <c r="BE210" s="82"/>
      <c r="BH210" s="83"/>
    </row>
    <row r="211">
      <c r="AZ211" s="82"/>
      <c r="BA211" s="82"/>
      <c r="BB211" s="82"/>
      <c r="BC211" s="82"/>
      <c r="BD211" s="82"/>
      <c r="BE211" s="82"/>
      <c r="BH211" s="83"/>
    </row>
    <row r="212">
      <c r="AZ212" s="82"/>
      <c r="BA212" s="82"/>
      <c r="BB212" s="82"/>
      <c r="BC212" s="82"/>
      <c r="BD212" s="82"/>
      <c r="BE212" s="82"/>
      <c r="BH212" s="83"/>
    </row>
    <row r="213">
      <c r="AZ213" s="82"/>
      <c r="BA213" s="82"/>
      <c r="BB213" s="82"/>
      <c r="BC213" s="82"/>
      <c r="BD213" s="82"/>
      <c r="BE213" s="82"/>
      <c r="BH213" s="83"/>
    </row>
    <row r="214">
      <c r="AZ214" s="82"/>
      <c r="BA214" s="82"/>
      <c r="BB214" s="82"/>
      <c r="BC214" s="82"/>
      <c r="BD214" s="82"/>
      <c r="BE214" s="82"/>
      <c r="BH214" s="83"/>
    </row>
    <row r="215">
      <c r="AZ215" s="82"/>
      <c r="BA215" s="82"/>
      <c r="BB215" s="82"/>
      <c r="BC215" s="82"/>
      <c r="BD215" s="82"/>
      <c r="BE215" s="82"/>
      <c r="BH215" s="83"/>
    </row>
    <row r="216">
      <c r="AZ216" s="82"/>
      <c r="BA216" s="82"/>
      <c r="BB216" s="82"/>
      <c r="BC216" s="82"/>
      <c r="BD216" s="82"/>
      <c r="BE216" s="82"/>
      <c r="BH216" s="83"/>
    </row>
    <row r="217">
      <c r="AZ217" s="82"/>
      <c r="BA217" s="82"/>
      <c r="BB217" s="82"/>
      <c r="BC217" s="82"/>
      <c r="BD217" s="82"/>
      <c r="BE217" s="82"/>
      <c r="BH217" s="83"/>
    </row>
    <row r="218">
      <c r="AZ218" s="82"/>
      <c r="BA218" s="82"/>
      <c r="BB218" s="82"/>
      <c r="BC218" s="82"/>
      <c r="BD218" s="82"/>
      <c r="BE218" s="82"/>
      <c r="BH218" s="83"/>
    </row>
    <row r="219">
      <c r="AZ219" s="82"/>
      <c r="BA219" s="82"/>
      <c r="BB219" s="82"/>
      <c r="BC219" s="82"/>
      <c r="BD219" s="82"/>
      <c r="BE219" s="82"/>
      <c r="BH219" s="83"/>
    </row>
    <row r="220">
      <c r="AZ220" s="82"/>
      <c r="BA220" s="82"/>
      <c r="BB220" s="82"/>
      <c r="BC220" s="82"/>
      <c r="BD220" s="82"/>
      <c r="BE220" s="82"/>
      <c r="BH220" s="83"/>
    </row>
    <row r="221">
      <c r="AZ221" s="82"/>
      <c r="BA221" s="82"/>
      <c r="BB221" s="82"/>
      <c r="BC221" s="82"/>
      <c r="BD221" s="82"/>
      <c r="BE221" s="82"/>
      <c r="BH221" s="83"/>
    </row>
    <row r="222">
      <c r="AZ222" s="82"/>
      <c r="BA222" s="82"/>
      <c r="BB222" s="82"/>
      <c r="BC222" s="82"/>
      <c r="BD222" s="82"/>
      <c r="BE222" s="82"/>
      <c r="BH222" s="83"/>
    </row>
    <row r="223">
      <c r="AZ223" s="82"/>
      <c r="BA223" s="82"/>
      <c r="BB223" s="82"/>
      <c r="BC223" s="82"/>
      <c r="BD223" s="82"/>
      <c r="BE223" s="82"/>
      <c r="BH223" s="83"/>
    </row>
    <row r="224">
      <c r="AZ224" s="82"/>
      <c r="BA224" s="82"/>
      <c r="BB224" s="82"/>
      <c r="BC224" s="82"/>
      <c r="BD224" s="82"/>
      <c r="BE224" s="82"/>
      <c r="BH224" s="83"/>
    </row>
    <row r="225">
      <c r="AZ225" s="82"/>
      <c r="BA225" s="82"/>
      <c r="BB225" s="82"/>
      <c r="BC225" s="82"/>
      <c r="BD225" s="82"/>
      <c r="BE225" s="82"/>
      <c r="BH225" s="83"/>
    </row>
    <row r="226">
      <c r="AZ226" s="82"/>
      <c r="BA226" s="82"/>
      <c r="BB226" s="82"/>
      <c r="BC226" s="82"/>
      <c r="BD226" s="82"/>
      <c r="BE226" s="82"/>
      <c r="BH226" s="83"/>
    </row>
    <row r="227">
      <c r="AZ227" s="82"/>
      <c r="BA227" s="82"/>
      <c r="BB227" s="82"/>
      <c r="BC227" s="82"/>
      <c r="BD227" s="82"/>
      <c r="BE227" s="82"/>
      <c r="BH227" s="83"/>
    </row>
    <row r="228">
      <c r="AZ228" s="82"/>
      <c r="BA228" s="82"/>
      <c r="BB228" s="82"/>
      <c r="BC228" s="82"/>
      <c r="BD228" s="82"/>
      <c r="BE228" s="82"/>
      <c r="BH228" s="83"/>
    </row>
    <row r="229">
      <c r="AZ229" s="82"/>
      <c r="BA229" s="82"/>
      <c r="BB229" s="82"/>
      <c r="BC229" s="82"/>
      <c r="BD229" s="82"/>
      <c r="BE229" s="82"/>
      <c r="BH229" s="83"/>
    </row>
    <row r="230">
      <c r="AZ230" s="82"/>
      <c r="BA230" s="82"/>
      <c r="BB230" s="82"/>
      <c r="BC230" s="82"/>
      <c r="BD230" s="82"/>
      <c r="BE230" s="82"/>
      <c r="BH230" s="83"/>
    </row>
    <row r="231">
      <c r="AZ231" s="82"/>
      <c r="BA231" s="82"/>
      <c r="BB231" s="82"/>
      <c r="BC231" s="82"/>
      <c r="BD231" s="82"/>
      <c r="BE231" s="82"/>
      <c r="BH231" s="83"/>
    </row>
    <row r="232">
      <c r="AZ232" s="82"/>
      <c r="BA232" s="82"/>
      <c r="BB232" s="82"/>
      <c r="BC232" s="82"/>
      <c r="BD232" s="82"/>
      <c r="BE232" s="82"/>
      <c r="BH232" s="83"/>
    </row>
    <row r="233">
      <c r="AZ233" s="82"/>
      <c r="BA233" s="82"/>
      <c r="BB233" s="82"/>
      <c r="BC233" s="82"/>
      <c r="BD233" s="82"/>
      <c r="BE233" s="82"/>
      <c r="BH233" s="83"/>
    </row>
    <row r="234">
      <c r="AZ234" s="82"/>
      <c r="BA234" s="82"/>
      <c r="BB234" s="82"/>
      <c r="BC234" s="82"/>
      <c r="BD234" s="82"/>
      <c r="BE234" s="82"/>
      <c r="BH234" s="83"/>
    </row>
    <row r="235">
      <c r="AZ235" s="82"/>
      <c r="BA235" s="82"/>
      <c r="BB235" s="82"/>
      <c r="BC235" s="82"/>
      <c r="BD235" s="82"/>
      <c r="BE235" s="82"/>
      <c r="BH235" s="83"/>
    </row>
    <row r="236">
      <c r="AZ236" s="82"/>
      <c r="BA236" s="82"/>
      <c r="BB236" s="82"/>
      <c r="BC236" s="82"/>
      <c r="BD236" s="82"/>
      <c r="BE236" s="82"/>
      <c r="BH236" s="83"/>
    </row>
    <row r="237">
      <c r="AZ237" s="82"/>
      <c r="BA237" s="82"/>
      <c r="BB237" s="82"/>
      <c r="BC237" s="82"/>
      <c r="BD237" s="82"/>
      <c r="BE237" s="82"/>
      <c r="BH237" s="83"/>
    </row>
    <row r="238">
      <c r="AZ238" s="82"/>
      <c r="BA238" s="82"/>
      <c r="BB238" s="82"/>
      <c r="BC238" s="82"/>
      <c r="BD238" s="82"/>
      <c r="BE238" s="82"/>
      <c r="BH238" s="83"/>
    </row>
    <row r="239">
      <c r="AZ239" s="82"/>
      <c r="BA239" s="82"/>
      <c r="BB239" s="82"/>
      <c r="BC239" s="82"/>
      <c r="BD239" s="82"/>
      <c r="BE239" s="82"/>
      <c r="BH239" s="83"/>
    </row>
    <row r="240">
      <c r="AZ240" s="82"/>
      <c r="BA240" s="82"/>
      <c r="BB240" s="82"/>
      <c r="BC240" s="82"/>
      <c r="BD240" s="82"/>
      <c r="BE240" s="82"/>
      <c r="BH240" s="83"/>
    </row>
    <row r="241">
      <c r="AZ241" s="82"/>
      <c r="BA241" s="82"/>
      <c r="BB241" s="82"/>
      <c r="BC241" s="82"/>
      <c r="BD241" s="82"/>
      <c r="BE241" s="82"/>
      <c r="BH241" s="83"/>
    </row>
    <row r="242">
      <c r="AZ242" s="82"/>
      <c r="BA242" s="82"/>
      <c r="BB242" s="82"/>
      <c r="BC242" s="82"/>
      <c r="BD242" s="82"/>
      <c r="BE242" s="82"/>
      <c r="BH242" s="83"/>
    </row>
    <row r="243">
      <c r="AZ243" s="82"/>
      <c r="BA243" s="82"/>
      <c r="BB243" s="82"/>
      <c r="BC243" s="82"/>
      <c r="BD243" s="82"/>
      <c r="BE243" s="82"/>
      <c r="BH243" s="83"/>
    </row>
    <row r="244">
      <c r="AZ244" s="82"/>
      <c r="BA244" s="82"/>
      <c r="BB244" s="82"/>
      <c r="BC244" s="82"/>
      <c r="BD244" s="82"/>
      <c r="BE244" s="82"/>
      <c r="BH244" s="83"/>
    </row>
    <row r="245">
      <c r="AZ245" s="82"/>
      <c r="BA245" s="82"/>
      <c r="BB245" s="82"/>
      <c r="BC245" s="82"/>
      <c r="BD245" s="82"/>
      <c r="BE245" s="82"/>
      <c r="BH245" s="83"/>
    </row>
    <row r="246">
      <c r="AZ246" s="82"/>
      <c r="BA246" s="82"/>
      <c r="BB246" s="82"/>
      <c r="BC246" s="82"/>
      <c r="BD246" s="82"/>
      <c r="BE246" s="82"/>
      <c r="BH246" s="83"/>
    </row>
    <row r="247">
      <c r="AZ247" s="82"/>
      <c r="BA247" s="82"/>
      <c r="BB247" s="82"/>
      <c r="BC247" s="82"/>
      <c r="BD247" s="82"/>
      <c r="BE247" s="82"/>
      <c r="BH247" s="83"/>
    </row>
    <row r="248">
      <c r="AZ248" s="82"/>
      <c r="BA248" s="82"/>
      <c r="BB248" s="82"/>
      <c r="BC248" s="82"/>
      <c r="BD248" s="82"/>
      <c r="BE248" s="82"/>
      <c r="BH248" s="83"/>
    </row>
    <row r="249">
      <c r="AZ249" s="82"/>
      <c r="BA249" s="82"/>
      <c r="BB249" s="82"/>
      <c r="BC249" s="82"/>
      <c r="BD249" s="82"/>
      <c r="BE249" s="82"/>
      <c r="BH249" s="83"/>
    </row>
    <row r="250">
      <c r="AZ250" s="82"/>
      <c r="BA250" s="82"/>
      <c r="BB250" s="82"/>
      <c r="BC250" s="82"/>
      <c r="BD250" s="82"/>
      <c r="BE250" s="82"/>
      <c r="BH250" s="83"/>
    </row>
    <row r="251">
      <c r="AZ251" s="82"/>
      <c r="BA251" s="82"/>
      <c r="BB251" s="82"/>
      <c r="BC251" s="82"/>
      <c r="BD251" s="82"/>
      <c r="BE251" s="82"/>
      <c r="BH251" s="83"/>
    </row>
    <row r="252">
      <c r="AZ252" s="82"/>
      <c r="BA252" s="82"/>
      <c r="BB252" s="82"/>
      <c r="BC252" s="82"/>
      <c r="BD252" s="82"/>
      <c r="BE252" s="82"/>
      <c r="BH252" s="83"/>
    </row>
    <row r="253">
      <c r="AZ253" s="82"/>
      <c r="BA253" s="82"/>
      <c r="BB253" s="82"/>
      <c r="BC253" s="82"/>
      <c r="BD253" s="82"/>
      <c r="BE253" s="82"/>
      <c r="BH253" s="83"/>
    </row>
    <row r="254">
      <c r="AZ254" s="82"/>
      <c r="BA254" s="82"/>
      <c r="BB254" s="82"/>
      <c r="BC254" s="82"/>
      <c r="BD254" s="82"/>
      <c r="BE254" s="82"/>
      <c r="BH254" s="83"/>
    </row>
    <row r="255">
      <c r="AZ255" s="82"/>
      <c r="BA255" s="82"/>
      <c r="BB255" s="82"/>
      <c r="BC255" s="82"/>
      <c r="BD255" s="82"/>
      <c r="BE255" s="82"/>
      <c r="BH255" s="83"/>
    </row>
    <row r="256">
      <c r="AZ256" s="82"/>
      <c r="BA256" s="82"/>
      <c r="BB256" s="82"/>
      <c r="BC256" s="82"/>
      <c r="BD256" s="82"/>
      <c r="BE256" s="82"/>
      <c r="BH256" s="83"/>
    </row>
    <row r="257">
      <c r="AZ257" s="82"/>
      <c r="BA257" s="82"/>
      <c r="BB257" s="82"/>
      <c r="BC257" s="82"/>
      <c r="BD257" s="82"/>
      <c r="BE257" s="82"/>
      <c r="BH257" s="83"/>
    </row>
    <row r="258">
      <c r="AZ258" s="82"/>
      <c r="BA258" s="82"/>
      <c r="BB258" s="82"/>
      <c r="BC258" s="82"/>
      <c r="BD258" s="82"/>
      <c r="BE258" s="82"/>
      <c r="BH258" s="83"/>
    </row>
    <row r="259">
      <c r="AZ259" s="82"/>
      <c r="BA259" s="82"/>
      <c r="BB259" s="82"/>
      <c r="BC259" s="82"/>
      <c r="BD259" s="82"/>
      <c r="BE259" s="82"/>
      <c r="BH259" s="83"/>
    </row>
    <row r="260">
      <c r="AZ260" s="82"/>
      <c r="BA260" s="82"/>
      <c r="BB260" s="82"/>
      <c r="BC260" s="82"/>
      <c r="BD260" s="82"/>
      <c r="BE260" s="82"/>
      <c r="BH260" s="83"/>
    </row>
    <row r="261">
      <c r="AZ261" s="82"/>
      <c r="BA261" s="82"/>
      <c r="BB261" s="82"/>
      <c r="BC261" s="82"/>
      <c r="BD261" s="82"/>
      <c r="BE261" s="82"/>
      <c r="BH261" s="83"/>
    </row>
    <row r="262">
      <c r="AZ262" s="82"/>
      <c r="BA262" s="82"/>
      <c r="BB262" s="82"/>
      <c r="BC262" s="82"/>
      <c r="BD262" s="82"/>
      <c r="BE262" s="82"/>
      <c r="BH262" s="83"/>
    </row>
    <row r="263">
      <c r="AZ263" s="82"/>
      <c r="BA263" s="82"/>
      <c r="BB263" s="82"/>
      <c r="BC263" s="82"/>
      <c r="BD263" s="82"/>
      <c r="BE263" s="82"/>
      <c r="BH263" s="83"/>
    </row>
    <row r="264">
      <c r="AZ264" s="82"/>
      <c r="BA264" s="82"/>
      <c r="BB264" s="82"/>
      <c r="BC264" s="82"/>
      <c r="BD264" s="82"/>
      <c r="BE264" s="82"/>
      <c r="BH264" s="83"/>
    </row>
    <row r="265">
      <c r="AZ265" s="82"/>
      <c r="BA265" s="82"/>
      <c r="BB265" s="82"/>
      <c r="BC265" s="82"/>
      <c r="BD265" s="82"/>
      <c r="BE265" s="82"/>
      <c r="BH265" s="83"/>
    </row>
    <row r="266">
      <c r="AZ266" s="82"/>
      <c r="BA266" s="82"/>
      <c r="BB266" s="82"/>
      <c r="BC266" s="82"/>
      <c r="BD266" s="82"/>
      <c r="BE266" s="82"/>
      <c r="BH266" s="83"/>
    </row>
    <row r="267">
      <c r="AZ267" s="82"/>
      <c r="BA267" s="82"/>
      <c r="BB267" s="82"/>
      <c r="BC267" s="82"/>
      <c r="BD267" s="82"/>
      <c r="BE267" s="82"/>
      <c r="BH267" s="83"/>
    </row>
    <row r="268">
      <c r="AZ268" s="82"/>
      <c r="BA268" s="82"/>
      <c r="BB268" s="82"/>
      <c r="BC268" s="82"/>
      <c r="BD268" s="82"/>
      <c r="BE268" s="82"/>
      <c r="BH268" s="83"/>
    </row>
    <row r="269">
      <c r="AZ269" s="82"/>
      <c r="BA269" s="82"/>
      <c r="BB269" s="82"/>
      <c r="BC269" s="82"/>
      <c r="BD269" s="82"/>
      <c r="BE269" s="82"/>
      <c r="BH269" s="83"/>
    </row>
    <row r="270">
      <c r="AZ270" s="82"/>
      <c r="BA270" s="82"/>
      <c r="BB270" s="82"/>
      <c r="BC270" s="82"/>
      <c r="BD270" s="82"/>
      <c r="BE270" s="82"/>
      <c r="BH270" s="83"/>
    </row>
    <row r="271">
      <c r="AZ271" s="82"/>
      <c r="BA271" s="82"/>
      <c r="BB271" s="82"/>
      <c r="BC271" s="82"/>
      <c r="BD271" s="82"/>
      <c r="BE271" s="82"/>
      <c r="BH271" s="83"/>
    </row>
    <row r="272">
      <c r="AZ272" s="82"/>
      <c r="BA272" s="82"/>
      <c r="BB272" s="82"/>
      <c r="BC272" s="82"/>
      <c r="BD272" s="82"/>
      <c r="BE272" s="82"/>
      <c r="BH272" s="83"/>
    </row>
    <row r="273">
      <c r="AZ273" s="82"/>
      <c r="BA273" s="82"/>
      <c r="BB273" s="82"/>
      <c r="BC273" s="82"/>
      <c r="BD273" s="82"/>
      <c r="BE273" s="82"/>
      <c r="BH273" s="83"/>
    </row>
    <row r="274">
      <c r="AZ274" s="82"/>
      <c r="BA274" s="82"/>
      <c r="BB274" s="82"/>
      <c r="BC274" s="82"/>
      <c r="BD274" s="82"/>
      <c r="BE274" s="82"/>
      <c r="BH274" s="83"/>
    </row>
    <row r="275">
      <c r="AZ275" s="82"/>
      <c r="BA275" s="82"/>
      <c r="BB275" s="82"/>
      <c r="BC275" s="82"/>
      <c r="BD275" s="82"/>
      <c r="BE275" s="82"/>
      <c r="BH275" s="83"/>
    </row>
    <row r="276">
      <c r="AZ276" s="82"/>
      <c r="BA276" s="82"/>
      <c r="BB276" s="82"/>
      <c r="BC276" s="82"/>
      <c r="BD276" s="82"/>
      <c r="BE276" s="82"/>
      <c r="BH276" s="83"/>
    </row>
    <row r="277">
      <c r="AZ277" s="82"/>
      <c r="BA277" s="82"/>
      <c r="BB277" s="82"/>
      <c r="BC277" s="82"/>
      <c r="BD277" s="82"/>
      <c r="BE277" s="82"/>
      <c r="BH277" s="83"/>
    </row>
    <row r="278">
      <c r="AZ278" s="82"/>
      <c r="BA278" s="82"/>
      <c r="BB278" s="82"/>
      <c r="BC278" s="82"/>
      <c r="BD278" s="82"/>
      <c r="BE278" s="82"/>
      <c r="BH278" s="83"/>
    </row>
    <row r="279">
      <c r="AZ279" s="82"/>
      <c r="BA279" s="82"/>
      <c r="BB279" s="82"/>
      <c r="BC279" s="82"/>
      <c r="BD279" s="82"/>
      <c r="BE279" s="82"/>
      <c r="BH279" s="83"/>
    </row>
    <row r="280">
      <c r="AZ280" s="82"/>
      <c r="BA280" s="82"/>
      <c r="BB280" s="82"/>
      <c r="BC280" s="82"/>
      <c r="BD280" s="82"/>
      <c r="BE280" s="82"/>
      <c r="BH280" s="83"/>
    </row>
    <row r="281">
      <c r="AZ281" s="82"/>
      <c r="BA281" s="82"/>
      <c r="BB281" s="82"/>
      <c r="BC281" s="82"/>
      <c r="BD281" s="82"/>
      <c r="BE281" s="82"/>
      <c r="BH281" s="83"/>
    </row>
    <row r="282">
      <c r="AZ282" s="82"/>
      <c r="BA282" s="82"/>
      <c r="BB282" s="82"/>
      <c r="BC282" s="82"/>
      <c r="BD282" s="82"/>
      <c r="BE282" s="82"/>
      <c r="BH282" s="83"/>
    </row>
    <row r="283">
      <c r="AZ283" s="82"/>
      <c r="BA283" s="82"/>
      <c r="BB283" s="82"/>
      <c r="BC283" s="82"/>
      <c r="BD283" s="82"/>
      <c r="BE283" s="82"/>
      <c r="BH283" s="83"/>
    </row>
    <row r="284">
      <c r="AZ284" s="82"/>
      <c r="BA284" s="82"/>
      <c r="BB284" s="82"/>
      <c r="BC284" s="82"/>
      <c r="BD284" s="82"/>
      <c r="BE284" s="82"/>
      <c r="BH284" s="83"/>
    </row>
    <row r="285">
      <c r="AZ285" s="82"/>
      <c r="BA285" s="82"/>
      <c r="BB285" s="82"/>
      <c r="BC285" s="82"/>
      <c r="BD285" s="82"/>
      <c r="BE285" s="82"/>
      <c r="BH285" s="83"/>
    </row>
    <row r="286">
      <c r="AZ286" s="82"/>
      <c r="BA286" s="82"/>
      <c r="BB286" s="82"/>
      <c r="BC286" s="82"/>
      <c r="BD286" s="82"/>
      <c r="BE286" s="82"/>
      <c r="BH286" s="83"/>
    </row>
    <row r="287">
      <c r="AZ287" s="82"/>
      <c r="BA287" s="82"/>
      <c r="BB287" s="82"/>
      <c r="BC287" s="82"/>
      <c r="BD287" s="82"/>
      <c r="BE287" s="82"/>
      <c r="BH287" s="83"/>
    </row>
    <row r="288">
      <c r="AZ288" s="82"/>
      <c r="BA288" s="82"/>
      <c r="BB288" s="82"/>
      <c r="BC288" s="82"/>
      <c r="BD288" s="82"/>
      <c r="BE288" s="82"/>
      <c r="BH288" s="83"/>
    </row>
    <row r="289">
      <c r="AZ289" s="82"/>
      <c r="BA289" s="82"/>
      <c r="BB289" s="82"/>
      <c r="BC289" s="82"/>
      <c r="BD289" s="82"/>
      <c r="BE289" s="82"/>
      <c r="BH289" s="83"/>
    </row>
    <row r="290">
      <c r="AZ290" s="82"/>
      <c r="BA290" s="82"/>
      <c r="BB290" s="82"/>
      <c r="BC290" s="82"/>
      <c r="BD290" s="82"/>
      <c r="BE290" s="82"/>
      <c r="BH290" s="83"/>
    </row>
    <row r="291">
      <c r="AZ291" s="82"/>
      <c r="BA291" s="82"/>
      <c r="BB291" s="82"/>
      <c r="BC291" s="82"/>
      <c r="BD291" s="82"/>
      <c r="BE291" s="82"/>
      <c r="BH291" s="83"/>
    </row>
    <row r="292">
      <c r="AZ292" s="82"/>
      <c r="BA292" s="82"/>
      <c r="BB292" s="82"/>
      <c r="BC292" s="82"/>
      <c r="BD292" s="82"/>
      <c r="BE292" s="82"/>
      <c r="BH292" s="83"/>
    </row>
    <row r="293">
      <c r="AZ293" s="82"/>
      <c r="BA293" s="82"/>
      <c r="BB293" s="82"/>
      <c r="BC293" s="82"/>
      <c r="BD293" s="82"/>
      <c r="BE293" s="82"/>
      <c r="BH293" s="83"/>
    </row>
    <row r="294">
      <c r="AZ294" s="82"/>
      <c r="BA294" s="82"/>
      <c r="BB294" s="82"/>
      <c r="BC294" s="82"/>
      <c r="BD294" s="82"/>
      <c r="BE294" s="82"/>
      <c r="BH294" s="83"/>
    </row>
    <row r="295">
      <c r="AZ295" s="82"/>
      <c r="BA295" s="82"/>
      <c r="BB295" s="82"/>
      <c r="BC295" s="82"/>
      <c r="BD295" s="82"/>
      <c r="BE295" s="82"/>
      <c r="BH295" s="83"/>
    </row>
    <row r="296">
      <c r="AZ296" s="82"/>
      <c r="BA296" s="82"/>
      <c r="BB296" s="82"/>
      <c r="BC296" s="82"/>
      <c r="BD296" s="82"/>
      <c r="BE296" s="82"/>
      <c r="BH296" s="83"/>
    </row>
    <row r="297">
      <c r="AZ297" s="82"/>
      <c r="BA297" s="82"/>
      <c r="BB297" s="82"/>
      <c r="BC297" s="82"/>
      <c r="BD297" s="82"/>
      <c r="BE297" s="82"/>
      <c r="BH297" s="83"/>
    </row>
    <row r="298">
      <c r="AZ298" s="82"/>
      <c r="BA298" s="82"/>
      <c r="BB298" s="82"/>
      <c r="BC298" s="82"/>
      <c r="BD298" s="82"/>
      <c r="BE298" s="82"/>
      <c r="BH298" s="83"/>
    </row>
    <row r="299">
      <c r="AZ299" s="82"/>
      <c r="BA299" s="82"/>
      <c r="BB299" s="82"/>
      <c r="BC299" s="82"/>
      <c r="BD299" s="82"/>
      <c r="BE299" s="82"/>
      <c r="BH299" s="83"/>
    </row>
    <row r="300">
      <c r="AZ300" s="82"/>
      <c r="BA300" s="82"/>
      <c r="BB300" s="82"/>
      <c r="BC300" s="82"/>
      <c r="BD300" s="82"/>
      <c r="BE300" s="82"/>
      <c r="BH300" s="83"/>
    </row>
    <row r="301">
      <c r="AZ301" s="82"/>
      <c r="BA301" s="82"/>
      <c r="BB301" s="82"/>
      <c r="BC301" s="82"/>
      <c r="BD301" s="82"/>
      <c r="BE301" s="82"/>
      <c r="BH301" s="83"/>
    </row>
    <row r="302">
      <c r="AZ302" s="82"/>
      <c r="BA302" s="82"/>
      <c r="BB302" s="82"/>
      <c r="BC302" s="82"/>
      <c r="BD302" s="82"/>
      <c r="BE302" s="82"/>
      <c r="BH302" s="83"/>
    </row>
    <row r="303">
      <c r="AZ303" s="82"/>
      <c r="BA303" s="82"/>
      <c r="BB303" s="82"/>
      <c r="BC303" s="82"/>
      <c r="BD303" s="82"/>
      <c r="BE303" s="82"/>
      <c r="BH303" s="83"/>
    </row>
    <row r="304">
      <c r="AZ304" s="82"/>
      <c r="BA304" s="82"/>
      <c r="BB304" s="82"/>
      <c r="BC304" s="82"/>
      <c r="BD304" s="82"/>
      <c r="BE304" s="82"/>
      <c r="BH304" s="83"/>
    </row>
    <row r="305">
      <c r="AZ305" s="82"/>
      <c r="BA305" s="82"/>
      <c r="BB305" s="82"/>
      <c r="BC305" s="82"/>
      <c r="BD305" s="82"/>
      <c r="BE305" s="82"/>
      <c r="BH305" s="83"/>
    </row>
    <row r="306">
      <c r="AZ306" s="82"/>
      <c r="BA306" s="82"/>
      <c r="BB306" s="82"/>
      <c r="BC306" s="82"/>
      <c r="BD306" s="82"/>
      <c r="BE306" s="82"/>
      <c r="BH306" s="83"/>
    </row>
    <row r="307">
      <c r="AZ307" s="82"/>
      <c r="BA307" s="82"/>
      <c r="BB307" s="82"/>
      <c r="BC307" s="82"/>
      <c r="BD307" s="82"/>
      <c r="BE307" s="82"/>
      <c r="BH307" s="83"/>
    </row>
    <row r="308">
      <c r="AZ308" s="82"/>
      <c r="BA308" s="82"/>
      <c r="BB308" s="82"/>
      <c r="BC308" s="82"/>
      <c r="BD308" s="82"/>
      <c r="BE308" s="82"/>
      <c r="BH308" s="83"/>
    </row>
    <row r="309">
      <c r="AZ309" s="82"/>
      <c r="BA309" s="82"/>
      <c r="BB309" s="82"/>
      <c r="BC309" s="82"/>
      <c r="BD309" s="82"/>
      <c r="BE309" s="82"/>
      <c r="BH309" s="83"/>
    </row>
    <row r="310">
      <c r="AZ310" s="82"/>
      <c r="BA310" s="82"/>
      <c r="BB310" s="82"/>
      <c r="BC310" s="82"/>
      <c r="BD310" s="82"/>
      <c r="BE310" s="82"/>
      <c r="BH310" s="83"/>
    </row>
    <row r="311">
      <c r="AZ311" s="82"/>
      <c r="BA311" s="82"/>
      <c r="BB311" s="82"/>
      <c r="BC311" s="82"/>
      <c r="BD311" s="82"/>
      <c r="BE311" s="82"/>
      <c r="BH311" s="83"/>
    </row>
    <row r="312">
      <c r="AZ312" s="82"/>
      <c r="BA312" s="82"/>
      <c r="BB312" s="82"/>
      <c r="BC312" s="82"/>
      <c r="BD312" s="82"/>
      <c r="BE312" s="82"/>
      <c r="BH312" s="83"/>
    </row>
    <row r="313">
      <c r="AZ313" s="82"/>
      <c r="BA313" s="82"/>
      <c r="BB313" s="82"/>
      <c r="BC313" s="82"/>
      <c r="BD313" s="82"/>
      <c r="BE313" s="82"/>
      <c r="BH313" s="83"/>
    </row>
    <row r="314">
      <c r="AZ314" s="82"/>
      <c r="BA314" s="82"/>
      <c r="BB314" s="82"/>
      <c r="BC314" s="82"/>
      <c r="BD314" s="82"/>
      <c r="BE314" s="82"/>
      <c r="BH314" s="83"/>
    </row>
    <row r="315">
      <c r="AZ315" s="82"/>
      <c r="BA315" s="82"/>
      <c r="BB315" s="82"/>
      <c r="BC315" s="82"/>
      <c r="BD315" s="82"/>
      <c r="BE315" s="82"/>
      <c r="BH315" s="83"/>
    </row>
    <row r="316">
      <c r="AZ316" s="82"/>
      <c r="BA316" s="82"/>
      <c r="BB316" s="82"/>
      <c r="BC316" s="82"/>
      <c r="BD316" s="82"/>
      <c r="BE316" s="82"/>
      <c r="BH316" s="83"/>
    </row>
    <row r="317">
      <c r="AZ317" s="82"/>
      <c r="BA317" s="82"/>
      <c r="BB317" s="82"/>
      <c r="BC317" s="82"/>
      <c r="BD317" s="82"/>
      <c r="BE317" s="82"/>
      <c r="BH317" s="83"/>
    </row>
    <row r="318">
      <c r="AZ318" s="82"/>
      <c r="BA318" s="82"/>
      <c r="BB318" s="82"/>
      <c r="BC318" s="82"/>
      <c r="BD318" s="82"/>
      <c r="BE318" s="82"/>
      <c r="BH318" s="83"/>
    </row>
    <row r="319">
      <c r="AZ319" s="82"/>
      <c r="BA319" s="82"/>
      <c r="BB319" s="82"/>
      <c r="BC319" s="82"/>
      <c r="BD319" s="82"/>
      <c r="BE319" s="82"/>
      <c r="BH319" s="83"/>
    </row>
    <row r="320">
      <c r="AZ320" s="82"/>
      <c r="BA320" s="82"/>
      <c r="BB320" s="82"/>
      <c r="BC320" s="82"/>
      <c r="BD320" s="82"/>
      <c r="BE320" s="82"/>
      <c r="BH320" s="83"/>
    </row>
    <row r="321">
      <c r="AZ321" s="82"/>
      <c r="BA321" s="82"/>
      <c r="BB321" s="82"/>
      <c r="BC321" s="82"/>
      <c r="BD321" s="82"/>
      <c r="BE321" s="82"/>
      <c r="BH321" s="83"/>
    </row>
    <row r="322">
      <c r="AZ322" s="82"/>
      <c r="BA322" s="82"/>
      <c r="BB322" s="82"/>
      <c r="BC322" s="82"/>
      <c r="BD322" s="82"/>
      <c r="BE322" s="82"/>
      <c r="BH322" s="83"/>
    </row>
    <row r="323">
      <c r="AZ323" s="82"/>
      <c r="BA323" s="82"/>
      <c r="BB323" s="82"/>
      <c r="BC323" s="82"/>
      <c r="BD323" s="82"/>
      <c r="BE323" s="82"/>
      <c r="BH323" s="83"/>
    </row>
    <row r="324">
      <c r="AZ324" s="82"/>
      <c r="BA324" s="82"/>
      <c r="BB324" s="82"/>
      <c r="BC324" s="82"/>
      <c r="BD324" s="82"/>
      <c r="BE324" s="82"/>
      <c r="BH324" s="83"/>
    </row>
    <row r="325">
      <c r="AZ325" s="82"/>
      <c r="BA325" s="82"/>
      <c r="BB325" s="82"/>
      <c r="BC325" s="82"/>
      <c r="BD325" s="82"/>
      <c r="BE325" s="82"/>
      <c r="BH325" s="83"/>
    </row>
    <row r="326">
      <c r="AZ326" s="82"/>
      <c r="BA326" s="82"/>
      <c r="BB326" s="82"/>
      <c r="BC326" s="82"/>
      <c r="BD326" s="82"/>
      <c r="BE326" s="82"/>
      <c r="BH326" s="83"/>
    </row>
    <row r="327">
      <c r="AZ327" s="82"/>
      <c r="BA327" s="82"/>
      <c r="BB327" s="82"/>
      <c r="BC327" s="82"/>
      <c r="BD327" s="82"/>
      <c r="BE327" s="82"/>
      <c r="BH327" s="83"/>
    </row>
    <row r="328">
      <c r="AZ328" s="82"/>
      <c r="BA328" s="82"/>
      <c r="BB328" s="82"/>
      <c r="BC328" s="82"/>
      <c r="BD328" s="82"/>
      <c r="BE328" s="82"/>
      <c r="BH328" s="83"/>
    </row>
    <row r="329">
      <c r="AZ329" s="82"/>
      <c r="BA329" s="82"/>
      <c r="BB329" s="82"/>
      <c r="BC329" s="82"/>
      <c r="BD329" s="82"/>
      <c r="BE329" s="82"/>
      <c r="BH329" s="83"/>
    </row>
    <row r="330">
      <c r="AZ330" s="82"/>
      <c r="BA330" s="82"/>
      <c r="BB330" s="82"/>
      <c r="BC330" s="82"/>
      <c r="BD330" s="82"/>
      <c r="BE330" s="82"/>
      <c r="BH330" s="83"/>
    </row>
    <row r="331">
      <c r="AZ331" s="82"/>
      <c r="BA331" s="82"/>
      <c r="BB331" s="82"/>
      <c r="BC331" s="82"/>
      <c r="BD331" s="82"/>
      <c r="BE331" s="82"/>
      <c r="BH331" s="83"/>
    </row>
    <row r="332">
      <c r="AZ332" s="82"/>
      <c r="BA332" s="82"/>
      <c r="BB332" s="82"/>
      <c r="BC332" s="82"/>
      <c r="BD332" s="82"/>
      <c r="BE332" s="82"/>
      <c r="BH332" s="83"/>
    </row>
    <row r="333">
      <c r="AZ333" s="82"/>
      <c r="BA333" s="82"/>
      <c r="BB333" s="82"/>
      <c r="BC333" s="82"/>
      <c r="BD333" s="82"/>
      <c r="BE333" s="82"/>
      <c r="BH333" s="83"/>
    </row>
    <row r="334">
      <c r="AZ334" s="82"/>
      <c r="BA334" s="82"/>
      <c r="BB334" s="82"/>
      <c r="BC334" s="82"/>
      <c r="BD334" s="82"/>
      <c r="BE334" s="82"/>
      <c r="BH334" s="83"/>
    </row>
    <row r="335">
      <c r="AZ335" s="82"/>
      <c r="BA335" s="82"/>
      <c r="BB335" s="82"/>
      <c r="BC335" s="82"/>
      <c r="BD335" s="82"/>
      <c r="BE335" s="82"/>
      <c r="BH335" s="83"/>
    </row>
    <row r="336">
      <c r="AZ336" s="82"/>
      <c r="BA336" s="82"/>
      <c r="BB336" s="82"/>
      <c r="BC336" s="82"/>
      <c r="BD336" s="82"/>
      <c r="BE336" s="82"/>
      <c r="BH336" s="83"/>
    </row>
    <row r="337">
      <c r="AZ337" s="82"/>
      <c r="BA337" s="82"/>
      <c r="BB337" s="82"/>
      <c r="BC337" s="82"/>
      <c r="BD337" s="82"/>
      <c r="BE337" s="82"/>
      <c r="BH337" s="83"/>
    </row>
    <row r="338">
      <c r="AZ338" s="82"/>
      <c r="BA338" s="82"/>
      <c r="BB338" s="82"/>
      <c r="BC338" s="82"/>
      <c r="BD338" s="82"/>
      <c r="BE338" s="82"/>
      <c r="BH338" s="83"/>
    </row>
    <row r="339">
      <c r="AZ339" s="82"/>
      <c r="BA339" s="82"/>
      <c r="BB339" s="82"/>
      <c r="BC339" s="82"/>
      <c r="BD339" s="82"/>
      <c r="BE339" s="82"/>
      <c r="BH339" s="83"/>
    </row>
    <row r="340">
      <c r="AZ340" s="82"/>
      <c r="BA340" s="82"/>
      <c r="BB340" s="82"/>
      <c r="BC340" s="82"/>
      <c r="BD340" s="82"/>
      <c r="BE340" s="82"/>
      <c r="BH340" s="83"/>
    </row>
    <row r="341">
      <c r="AZ341" s="82"/>
      <c r="BA341" s="82"/>
      <c r="BB341" s="82"/>
      <c r="BC341" s="82"/>
      <c r="BD341" s="82"/>
      <c r="BE341" s="82"/>
      <c r="BH341" s="83"/>
    </row>
    <row r="342">
      <c r="AZ342" s="82"/>
      <c r="BA342" s="82"/>
      <c r="BB342" s="82"/>
      <c r="BC342" s="82"/>
      <c r="BD342" s="82"/>
      <c r="BE342" s="82"/>
      <c r="BH342" s="83"/>
    </row>
    <row r="343">
      <c r="AZ343" s="82"/>
      <c r="BA343" s="82"/>
      <c r="BB343" s="82"/>
      <c r="BC343" s="82"/>
      <c r="BD343" s="82"/>
      <c r="BE343" s="82"/>
      <c r="BH343" s="83"/>
    </row>
    <row r="344">
      <c r="AZ344" s="82"/>
      <c r="BA344" s="82"/>
      <c r="BB344" s="82"/>
      <c r="BC344" s="82"/>
      <c r="BD344" s="82"/>
      <c r="BE344" s="82"/>
      <c r="BH344" s="83"/>
    </row>
    <row r="345">
      <c r="AZ345" s="82"/>
      <c r="BA345" s="82"/>
      <c r="BB345" s="82"/>
      <c r="BC345" s="82"/>
      <c r="BD345" s="82"/>
      <c r="BE345" s="82"/>
      <c r="BH345" s="83"/>
    </row>
    <row r="346">
      <c r="AZ346" s="82"/>
      <c r="BA346" s="82"/>
      <c r="BB346" s="82"/>
      <c r="BC346" s="82"/>
      <c r="BD346" s="82"/>
      <c r="BE346" s="82"/>
      <c r="BH346" s="83"/>
    </row>
    <row r="347">
      <c r="AZ347" s="82"/>
      <c r="BA347" s="82"/>
      <c r="BB347" s="82"/>
      <c r="BC347" s="82"/>
      <c r="BD347" s="82"/>
      <c r="BE347" s="82"/>
      <c r="BH347" s="83"/>
    </row>
    <row r="348">
      <c r="AZ348" s="82"/>
      <c r="BA348" s="82"/>
      <c r="BB348" s="82"/>
      <c r="BC348" s="82"/>
      <c r="BD348" s="82"/>
      <c r="BE348" s="82"/>
      <c r="BH348" s="83"/>
    </row>
    <row r="349">
      <c r="AZ349" s="82"/>
      <c r="BA349" s="82"/>
      <c r="BB349" s="82"/>
      <c r="BC349" s="82"/>
      <c r="BD349" s="82"/>
      <c r="BE349" s="82"/>
      <c r="BH349" s="83"/>
    </row>
    <row r="350">
      <c r="AZ350" s="82"/>
      <c r="BA350" s="82"/>
      <c r="BB350" s="82"/>
      <c r="BC350" s="82"/>
      <c r="BD350" s="82"/>
      <c r="BE350" s="82"/>
      <c r="BH350" s="83"/>
    </row>
    <row r="351">
      <c r="AZ351" s="82"/>
      <c r="BA351" s="82"/>
      <c r="BB351" s="82"/>
      <c r="BC351" s="82"/>
      <c r="BD351" s="82"/>
      <c r="BE351" s="82"/>
      <c r="BH351" s="83"/>
    </row>
    <row r="352">
      <c r="AZ352" s="82"/>
      <c r="BA352" s="82"/>
      <c r="BB352" s="82"/>
      <c r="BC352" s="82"/>
      <c r="BD352" s="82"/>
      <c r="BE352" s="82"/>
      <c r="BH352" s="83"/>
    </row>
    <row r="353">
      <c r="AZ353" s="82"/>
      <c r="BA353" s="82"/>
      <c r="BB353" s="82"/>
      <c r="BC353" s="82"/>
      <c r="BD353" s="82"/>
      <c r="BE353" s="82"/>
      <c r="BH353" s="83"/>
    </row>
    <row r="354">
      <c r="AZ354" s="82"/>
      <c r="BA354" s="82"/>
      <c r="BB354" s="82"/>
      <c r="BC354" s="82"/>
      <c r="BD354" s="82"/>
      <c r="BE354" s="82"/>
      <c r="BH354" s="83"/>
    </row>
    <row r="355">
      <c r="AZ355" s="82"/>
      <c r="BA355" s="82"/>
      <c r="BB355" s="82"/>
      <c r="BC355" s="82"/>
      <c r="BD355" s="82"/>
      <c r="BE355" s="82"/>
      <c r="BH355" s="83"/>
    </row>
    <row r="356">
      <c r="AZ356" s="82"/>
      <c r="BA356" s="82"/>
      <c r="BB356" s="82"/>
      <c r="BC356" s="82"/>
      <c r="BD356" s="82"/>
      <c r="BE356" s="82"/>
      <c r="BH356" s="83"/>
    </row>
    <row r="357">
      <c r="AZ357" s="82"/>
      <c r="BA357" s="82"/>
      <c r="BB357" s="82"/>
      <c r="BC357" s="82"/>
      <c r="BD357" s="82"/>
      <c r="BE357" s="82"/>
      <c r="BH357" s="83"/>
    </row>
    <row r="358">
      <c r="AZ358" s="82"/>
      <c r="BA358" s="82"/>
      <c r="BB358" s="82"/>
      <c r="BC358" s="82"/>
      <c r="BD358" s="82"/>
      <c r="BE358" s="82"/>
      <c r="BH358" s="83"/>
    </row>
    <row r="359">
      <c r="AZ359" s="82"/>
      <c r="BA359" s="82"/>
      <c r="BB359" s="82"/>
      <c r="BC359" s="82"/>
      <c r="BD359" s="82"/>
      <c r="BE359" s="82"/>
      <c r="BH359" s="83"/>
    </row>
    <row r="360">
      <c r="AZ360" s="82"/>
      <c r="BA360" s="82"/>
      <c r="BB360" s="82"/>
      <c r="BC360" s="82"/>
      <c r="BD360" s="82"/>
      <c r="BE360" s="82"/>
      <c r="BH360" s="83"/>
    </row>
    <row r="361">
      <c r="AZ361" s="82"/>
      <c r="BA361" s="82"/>
      <c r="BB361" s="82"/>
      <c r="BC361" s="82"/>
      <c r="BD361" s="82"/>
      <c r="BE361" s="82"/>
      <c r="BH361" s="83"/>
    </row>
    <row r="362">
      <c r="AZ362" s="82"/>
      <c r="BA362" s="82"/>
      <c r="BB362" s="82"/>
      <c r="BC362" s="82"/>
      <c r="BD362" s="82"/>
      <c r="BE362" s="82"/>
      <c r="BH362" s="83"/>
    </row>
    <row r="363">
      <c r="AZ363" s="82"/>
      <c r="BA363" s="82"/>
      <c r="BB363" s="82"/>
      <c r="BC363" s="82"/>
      <c r="BD363" s="82"/>
      <c r="BE363" s="82"/>
      <c r="BH363" s="83"/>
    </row>
    <row r="364">
      <c r="AZ364" s="82"/>
      <c r="BA364" s="82"/>
      <c r="BB364" s="82"/>
      <c r="BC364" s="82"/>
      <c r="BD364" s="82"/>
      <c r="BE364" s="82"/>
      <c r="BH364" s="83"/>
    </row>
    <row r="365">
      <c r="AZ365" s="82"/>
      <c r="BA365" s="82"/>
      <c r="BB365" s="82"/>
      <c r="BC365" s="82"/>
      <c r="BD365" s="82"/>
      <c r="BE365" s="82"/>
      <c r="BH365" s="83"/>
    </row>
    <row r="366">
      <c r="AZ366" s="82"/>
      <c r="BA366" s="82"/>
      <c r="BB366" s="82"/>
      <c r="BC366" s="82"/>
      <c r="BD366" s="82"/>
      <c r="BE366" s="82"/>
      <c r="BH366" s="83"/>
    </row>
    <row r="367">
      <c r="AZ367" s="82"/>
      <c r="BA367" s="82"/>
      <c r="BB367" s="82"/>
      <c r="BC367" s="82"/>
      <c r="BD367" s="82"/>
      <c r="BE367" s="82"/>
      <c r="BH367" s="83"/>
    </row>
    <row r="368">
      <c r="AZ368" s="82"/>
      <c r="BA368" s="82"/>
      <c r="BB368" s="82"/>
      <c r="BC368" s="82"/>
      <c r="BD368" s="82"/>
      <c r="BE368" s="82"/>
      <c r="BH368" s="83"/>
    </row>
    <row r="369">
      <c r="AZ369" s="82"/>
      <c r="BA369" s="82"/>
      <c r="BB369" s="82"/>
      <c r="BC369" s="82"/>
      <c r="BD369" s="82"/>
      <c r="BE369" s="82"/>
      <c r="BH369" s="83"/>
    </row>
    <row r="370">
      <c r="AZ370" s="82"/>
      <c r="BA370" s="82"/>
      <c r="BB370" s="82"/>
      <c r="BC370" s="82"/>
      <c r="BD370" s="82"/>
      <c r="BE370" s="82"/>
      <c r="BH370" s="83"/>
    </row>
    <row r="371">
      <c r="AZ371" s="82"/>
      <c r="BA371" s="82"/>
      <c r="BB371" s="82"/>
      <c r="BC371" s="82"/>
      <c r="BD371" s="82"/>
      <c r="BE371" s="82"/>
      <c r="BH371" s="83"/>
    </row>
    <row r="372">
      <c r="AZ372" s="82"/>
      <c r="BA372" s="82"/>
      <c r="BB372" s="82"/>
      <c r="BC372" s="82"/>
      <c r="BD372" s="82"/>
      <c r="BE372" s="82"/>
      <c r="BH372" s="83"/>
    </row>
    <row r="373">
      <c r="AZ373" s="82"/>
      <c r="BA373" s="82"/>
      <c r="BB373" s="82"/>
      <c r="BC373" s="82"/>
      <c r="BD373" s="82"/>
      <c r="BE373" s="82"/>
      <c r="BH373" s="83"/>
    </row>
    <row r="374">
      <c r="AZ374" s="82"/>
      <c r="BA374" s="82"/>
      <c r="BB374" s="82"/>
      <c r="BC374" s="82"/>
      <c r="BD374" s="82"/>
      <c r="BE374" s="82"/>
      <c r="BH374" s="83"/>
    </row>
    <row r="375">
      <c r="AZ375" s="82"/>
      <c r="BA375" s="82"/>
      <c r="BB375" s="82"/>
      <c r="BC375" s="82"/>
      <c r="BD375" s="82"/>
      <c r="BE375" s="82"/>
      <c r="BH375" s="83"/>
    </row>
    <row r="376">
      <c r="AZ376" s="82"/>
      <c r="BA376" s="82"/>
      <c r="BB376" s="82"/>
      <c r="BC376" s="82"/>
      <c r="BD376" s="82"/>
      <c r="BE376" s="82"/>
      <c r="BH376" s="83"/>
    </row>
    <row r="377">
      <c r="AZ377" s="82"/>
      <c r="BA377" s="82"/>
      <c r="BB377" s="82"/>
      <c r="BC377" s="82"/>
      <c r="BD377" s="82"/>
      <c r="BE377" s="82"/>
      <c r="BH377" s="83"/>
    </row>
    <row r="378">
      <c r="AZ378" s="82"/>
      <c r="BA378" s="82"/>
      <c r="BB378" s="82"/>
      <c r="BC378" s="82"/>
      <c r="BD378" s="82"/>
      <c r="BE378" s="82"/>
      <c r="BH378" s="83"/>
    </row>
    <row r="379">
      <c r="AZ379" s="82"/>
      <c r="BA379" s="82"/>
      <c r="BB379" s="82"/>
      <c r="BC379" s="82"/>
      <c r="BD379" s="82"/>
      <c r="BE379" s="82"/>
      <c r="BH379" s="83"/>
    </row>
    <row r="380">
      <c r="AZ380" s="82"/>
      <c r="BA380" s="82"/>
      <c r="BB380" s="82"/>
      <c r="BC380" s="82"/>
      <c r="BD380" s="82"/>
      <c r="BE380" s="82"/>
      <c r="BH380" s="83"/>
    </row>
    <row r="381">
      <c r="AZ381" s="82"/>
      <c r="BA381" s="82"/>
      <c r="BB381" s="82"/>
      <c r="BC381" s="82"/>
      <c r="BD381" s="82"/>
      <c r="BE381" s="82"/>
      <c r="BH381" s="83"/>
    </row>
    <row r="382">
      <c r="AZ382" s="82"/>
      <c r="BA382" s="82"/>
      <c r="BB382" s="82"/>
      <c r="BC382" s="82"/>
      <c r="BD382" s="82"/>
      <c r="BE382" s="82"/>
      <c r="BH382" s="83"/>
    </row>
    <row r="383">
      <c r="AZ383" s="82"/>
      <c r="BA383" s="82"/>
      <c r="BB383" s="82"/>
      <c r="BC383" s="82"/>
      <c r="BD383" s="82"/>
      <c r="BE383" s="82"/>
      <c r="BH383" s="83"/>
    </row>
    <row r="384">
      <c r="AZ384" s="82"/>
      <c r="BA384" s="82"/>
      <c r="BB384" s="82"/>
      <c r="BC384" s="82"/>
      <c r="BD384" s="82"/>
      <c r="BE384" s="82"/>
      <c r="BH384" s="83"/>
    </row>
    <row r="385">
      <c r="AZ385" s="82"/>
      <c r="BA385" s="82"/>
      <c r="BB385" s="82"/>
      <c r="BC385" s="82"/>
      <c r="BD385" s="82"/>
      <c r="BE385" s="82"/>
      <c r="BH385" s="83"/>
    </row>
    <row r="386">
      <c r="AZ386" s="82"/>
      <c r="BA386" s="82"/>
      <c r="BB386" s="82"/>
      <c r="BC386" s="82"/>
      <c r="BD386" s="82"/>
      <c r="BE386" s="82"/>
      <c r="BH386" s="83"/>
    </row>
    <row r="387">
      <c r="AZ387" s="82"/>
      <c r="BA387" s="82"/>
      <c r="BB387" s="82"/>
      <c r="BC387" s="82"/>
      <c r="BD387" s="82"/>
      <c r="BE387" s="82"/>
      <c r="BH387" s="83"/>
    </row>
    <row r="388">
      <c r="AZ388" s="82"/>
      <c r="BA388" s="82"/>
      <c r="BB388" s="82"/>
      <c r="BC388" s="82"/>
      <c r="BD388" s="82"/>
      <c r="BE388" s="82"/>
      <c r="BH388" s="83"/>
    </row>
    <row r="389">
      <c r="AZ389" s="82"/>
      <c r="BA389" s="82"/>
      <c r="BB389" s="82"/>
      <c r="BC389" s="82"/>
      <c r="BD389" s="82"/>
      <c r="BE389" s="82"/>
      <c r="BH389" s="83"/>
    </row>
    <row r="390">
      <c r="AZ390" s="82"/>
      <c r="BA390" s="82"/>
      <c r="BB390" s="82"/>
      <c r="BC390" s="82"/>
      <c r="BD390" s="82"/>
      <c r="BE390" s="82"/>
      <c r="BH390" s="83"/>
    </row>
    <row r="391">
      <c r="AZ391" s="82"/>
      <c r="BA391" s="82"/>
      <c r="BB391" s="82"/>
      <c r="BC391" s="82"/>
      <c r="BD391" s="82"/>
      <c r="BE391" s="82"/>
      <c r="BH391" s="83"/>
    </row>
    <row r="392">
      <c r="AZ392" s="82"/>
      <c r="BA392" s="82"/>
      <c r="BB392" s="82"/>
      <c r="BC392" s="82"/>
      <c r="BD392" s="82"/>
      <c r="BE392" s="82"/>
      <c r="BH392" s="83"/>
    </row>
    <row r="393">
      <c r="AZ393" s="82"/>
      <c r="BA393" s="82"/>
      <c r="BB393" s="82"/>
      <c r="BC393" s="82"/>
      <c r="BD393" s="82"/>
      <c r="BE393" s="82"/>
      <c r="BH393" s="83"/>
    </row>
    <row r="394">
      <c r="AZ394" s="82"/>
      <c r="BA394" s="82"/>
      <c r="BB394" s="82"/>
      <c r="BC394" s="82"/>
      <c r="BD394" s="82"/>
      <c r="BE394" s="82"/>
      <c r="BH394" s="83"/>
    </row>
    <row r="395">
      <c r="AZ395" s="82"/>
      <c r="BA395" s="82"/>
      <c r="BB395" s="82"/>
      <c r="BC395" s="82"/>
      <c r="BD395" s="82"/>
      <c r="BE395" s="82"/>
      <c r="BH395" s="83"/>
    </row>
    <row r="396">
      <c r="AZ396" s="82"/>
      <c r="BA396" s="82"/>
      <c r="BB396" s="82"/>
      <c r="BC396" s="82"/>
      <c r="BD396" s="82"/>
      <c r="BE396" s="82"/>
      <c r="BH396" s="83"/>
    </row>
    <row r="397">
      <c r="AZ397" s="82"/>
      <c r="BA397" s="82"/>
      <c r="BB397" s="82"/>
      <c r="BC397" s="82"/>
      <c r="BD397" s="82"/>
      <c r="BE397" s="82"/>
      <c r="BH397" s="83"/>
    </row>
    <row r="398">
      <c r="AZ398" s="82"/>
      <c r="BA398" s="82"/>
      <c r="BB398" s="82"/>
      <c r="BC398" s="82"/>
      <c r="BD398" s="82"/>
      <c r="BE398" s="82"/>
      <c r="BH398" s="83"/>
    </row>
    <row r="399">
      <c r="AZ399" s="82"/>
      <c r="BA399" s="82"/>
      <c r="BB399" s="82"/>
      <c r="BC399" s="82"/>
      <c r="BD399" s="82"/>
      <c r="BE399" s="82"/>
      <c r="BH399" s="83"/>
    </row>
    <row r="400">
      <c r="AZ400" s="82"/>
      <c r="BA400" s="82"/>
      <c r="BB400" s="82"/>
      <c r="BC400" s="82"/>
      <c r="BD400" s="82"/>
      <c r="BE400" s="82"/>
      <c r="BH400" s="83"/>
    </row>
    <row r="401">
      <c r="AZ401" s="82"/>
      <c r="BA401" s="82"/>
      <c r="BB401" s="82"/>
      <c r="BC401" s="82"/>
      <c r="BD401" s="82"/>
      <c r="BE401" s="82"/>
      <c r="BH401" s="83"/>
    </row>
    <row r="402">
      <c r="AZ402" s="82"/>
      <c r="BA402" s="82"/>
      <c r="BB402" s="82"/>
      <c r="BC402" s="82"/>
      <c r="BD402" s="82"/>
      <c r="BE402" s="82"/>
      <c r="BH402" s="83"/>
    </row>
    <row r="403">
      <c r="AZ403" s="82"/>
      <c r="BA403" s="82"/>
      <c r="BB403" s="82"/>
      <c r="BC403" s="82"/>
      <c r="BD403" s="82"/>
      <c r="BE403" s="82"/>
      <c r="BH403" s="83"/>
    </row>
    <row r="404">
      <c r="AZ404" s="82"/>
      <c r="BA404" s="82"/>
      <c r="BB404" s="82"/>
      <c r="BC404" s="82"/>
      <c r="BD404" s="82"/>
      <c r="BE404" s="82"/>
      <c r="BH404" s="83"/>
    </row>
    <row r="405">
      <c r="AZ405" s="82"/>
      <c r="BA405" s="82"/>
      <c r="BB405" s="82"/>
      <c r="BC405" s="82"/>
      <c r="BD405" s="82"/>
      <c r="BE405" s="82"/>
      <c r="BH405" s="83"/>
    </row>
    <row r="406">
      <c r="AZ406" s="82"/>
      <c r="BA406" s="82"/>
      <c r="BB406" s="82"/>
      <c r="BC406" s="82"/>
      <c r="BD406" s="82"/>
      <c r="BE406" s="82"/>
      <c r="BH406" s="83"/>
    </row>
    <row r="407">
      <c r="AZ407" s="82"/>
      <c r="BA407" s="82"/>
      <c r="BB407" s="82"/>
      <c r="BC407" s="82"/>
      <c r="BD407" s="82"/>
      <c r="BE407" s="82"/>
      <c r="BH407" s="83"/>
    </row>
    <row r="408">
      <c r="AZ408" s="82"/>
      <c r="BA408" s="82"/>
      <c r="BB408" s="82"/>
      <c r="BC408" s="82"/>
      <c r="BD408" s="82"/>
      <c r="BE408" s="82"/>
      <c r="BH408" s="83"/>
    </row>
    <row r="409">
      <c r="AZ409" s="82"/>
      <c r="BA409" s="82"/>
      <c r="BB409" s="82"/>
      <c r="BC409" s="82"/>
      <c r="BD409" s="82"/>
      <c r="BE409" s="82"/>
      <c r="BH409" s="83"/>
    </row>
    <row r="410">
      <c r="AZ410" s="82"/>
      <c r="BA410" s="82"/>
      <c r="BB410" s="82"/>
      <c r="BC410" s="82"/>
      <c r="BD410" s="82"/>
      <c r="BE410" s="82"/>
      <c r="BH410" s="83"/>
    </row>
    <row r="411">
      <c r="AZ411" s="82"/>
      <c r="BA411" s="82"/>
      <c r="BB411" s="82"/>
      <c r="BC411" s="82"/>
      <c r="BD411" s="82"/>
      <c r="BE411" s="82"/>
      <c r="BH411" s="83"/>
    </row>
    <row r="412">
      <c r="AZ412" s="82"/>
      <c r="BA412" s="82"/>
      <c r="BB412" s="82"/>
      <c r="BC412" s="82"/>
      <c r="BD412" s="82"/>
      <c r="BE412" s="82"/>
      <c r="BH412" s="83"/>
    </row>
    <row r="413">
      <c r="AZ413" s="82"/>
      <c r="BA413" s="82"/>
      <c r="BB413" s="82"/>
      <c r="BC413" s="82"/>
      <c r="BD413" s="82"/>
      <c r="BE413" s="82"/>
      <c r="BH413" s="83"/>
    </row>
    <row r="414">
      <c r="AZ414" s="82"/>
      <c r="BA414" s="82"/>
      <c r="BB414" s="82"/>
      <c r="BC414" s="82"/>
      <c r="BD414" s="82"/>
      <c r="BE414" s="82"/>
      <c r="BH414" s="83"/>
    </row>
    <row r="415">
      <c r="AZ415" s="82"/>
      <c r="BA415" s="82"/>
      <c r="BB415" s="82"/>
      <c r="BC415" s="82"/>
      <c r="BD415" s="82"/>
      <c r="BE415" s="82"/>
      <c r="BH415" s="83"/>
    </row>
    <row r="416">
      <c r="AZ416" s="82"/>
      <c r="BA416" s="82"/>
      <c r="BB416" s="82"/>
      <c r="BC416" s="82"/>
      <c r="BD416" s="82"/>
      <c r="BE416" s="82"/>
      <c r="BH416" s="83"/>
    </row>
    <row r="417">
      <c r="AZ417" s="82"/>
      <c r="BA417" s="82"/>
      <c r="BB417" s="82"/>
      <c r="BC417" s="82"/>
      <c r="BD417" s="82"/>
      <c r="BE417" s="82"/>
      <c r="BH417" s="83"/>
    </row>
    <row r="418">
      <c r="AZ418" s="82"/>
      <c r="BA418" s="82"/>
      <c r="BB418" s="82"/>
      <c r="BC418" s="82"/>
      <c r="BD418" s="82"/>
      <c r="BE418" s="82"/>
      <c r="BH418" s="83"/>
    </row>
    <row r="419">
      <c r="AZ419" s="82"/>
      <c r="BA419" s="82"/>
      <c r="BB419" s="82"/>
      <c r="BC419" s="82"/>
      <c r="BD419" s="82"/>
      <c r="BE419" s="82"/>
      <c r="BH419" s="83"/>
    </row>
    <row r="420">
      <c r="AZ420" s="82"/>
      <c r="BA420" s="82"/>
      <c r="BB420" s="82"/>
      <c r="BC420" s="82"/>
      <c r="BD420" s="82"/>
      <c r="BE420" s="82"/>
      <c r="BH420" s="83"/>
    </row>
    <row r="421">
      <c r="AZ421" s="82"/>
      <c r="BA421" s="82"/>
      <c r="BB421" s="82"/>
      <c r="BC421" s="82"/>
      <c r="BD421" s="82"/>
      <c r="BE421" s="82"/>
      <c r="BH421" s="83"/>
    </row>
    <row r="422">
      <c r="AZ422" s="82"/>
      <c r="BA422" s="82"/>
      <c r="BB422" s="82"/>
      <c r="BC422" s="82"/>
      <c r="BD422" s="82"/>
      <c r="BE422" s="82"/>
      <c r="BH422" s="83"/>
    </row>
    <row r="423">
      <c r="AZ423" s="82"/>
      <c r="BA423" s="82"/>
      <c r="BB423" s="82"/>
      <c r="BC423" s="82"/>
      <c r="BD423" s="82"/>
      <c r="BE423" s="82"/>
      <c r="BH423" s="83"/>
    </row>
    <row r="424">
      <c r="AZ424" s="82"/>
      <c r="BA424" s="82"/>
      <c r="BB424" s="82"/>
      <c r="BC424" s="82"/>
      <c r="BD424" s="82"/>
      <c r="BE424" s="82"/>
      <c r="BH424" s="83"/>
    </row>
    <row r="425">
      <c r="AZ425" s="82"/>
      <c r="BA425" s="82"/>
      <c r="BB425" s="82"/>
      <c r="BC425" s="82"/>
      <c r="BD425" s="82"/>
      <c r="BE425" s="82"/>
      <c r="BH425" s="83"/>
    </row>
    <row r="426">
      <c r="AZ426" s="82"/>
      <c r="BA426" s="82"/>
      <c r="BB426" s="82"/>
      <c r="BC426" s="82"/>
      <c r="BD426" s="82"/>
      <c r="BE426" s="82"/>
      <c r="BH426" s="83"/>
    </row>
    <row r="427">
      <c r="AZ427" s="82"/>
      <c r="BA427" s="82"/>
      <c r="BB427" s="82"/>
      <c r="BC427" s="82"/>
      <c r="BD427" s="82"/>
      <c r="BE427" s="82"/>
      <c r="BH427" s="83"/>
    </row>
    <row r="428">
      <c r="AZ428" s="82"/>
      <c r="BA428" s="82"/>
      <c r="BB428" s="82"/>
      <c r="BC428" s="82"/>
      <c r="BD428" s="82"/>
      <c r="BE428" s="82"/>
      <c r="BH428" s="83"/>
    </row>
    <row r="429">
      <c r="AZ429" s="82"/>
      <c r="BA429" s="82"/>
      <c r="BB429" s="82"/>
      <c r="BC429" s="82"/>
      <c r="BD429" s="82"/>
      <c r="BE429" s="82"/>
      <c r="BH429" s="83"/>
    </row>
    <row r="430">
      <c r="AZ430" s="82"/>
      <c r="BA430" s="82"/>
      <c r="BB430" s="82"/>
      <c r="BC430" s="82"/>
      <c r="BD430" s="82"/>
      <c r="BE430" s="82"/>
      <c r="BH430" s="83"/>
    </row>
    <row r="431">
      <c r="AZ431" s="82"/>
      <c r="BA431" s="82"/>
      <c r="BB431" s="82"/>
      <c r="BC431" s="82"/>
      <c r="BD431" s="82"/>
      <c r="BE431" s="82"/>
      <c r="BH431" s="83"/>
    </row>
    <row r="432">
      <c r="AZ432" s="82"/>
      <c r="BA432" s="82"/>
      <c r="BB432" s="82"/>
      <c r="BC432" s="82"/>
      <c r="BD432" s="82"/>
      <c r="BE432" s="82"/>
      <c r="BH432" s="83"/>
    </row>
    <row r="433">
      <c r="AZ433" s="82"/>
      <c r="BA433" s="82"/>
      <c r="BB433" s="82"/>
      <c r="BC433" s="82"/>
      <c r="BD433" s="82"/>
      <c r="BE433" s="82"/>
      <c r="BH433" s="83"/>
    </row>
    <row r="434">
      <c r="AZ434" s="82"/>
      <c r="BA434" s="82"/>
      <c r="BB434" s="82"/>
      <c r="BC434" s="82"/>
      <c r="BD434" s="82"/>
      <c r="BE434" s="82"/>
      <c r="BH434" s="83"/>
    </row>
    <row r="435">
      <c r="AZ435" s="82"/>
      <c r="BA435" s="82"/>
      <c r="BB435" s="82"/>
      <c r="BC435" s="82"/>
      <c r="BD435" s="82"/>
      <c r="BE435" s="82"/>
      <c r="BH435" s="83"/>
    </row>
    <row r="436">
      <c r="AZ436" s="82"/>
      <c r="BA436" s="82"/>
      <c r="BB436" s="82"/>
      <c r="BC436" s="82"/>
      <c r="BD436" s="82"/>
      <c r="BE436" s="82"/>
      <c r="BH436" s="83"/>
    </row>
    <row r="437">
      <c r="AZ437" s="82"/>
      <c r="BA437" s="82"/>
      <c r="BB437" s="82"/>
      <c r="BC437" s="82"/>
      <c r="BD437" s="82"/>
      <c r="BE437" s="82"/>
      <c r="BH437" s="83"/>
    </row>
    <row r="438">
      <c r="AZ438" s="82"/>
      <c r="BA438" s="82"/>
      <c r="BB438" s="82"/>
      <c r="BC438" s="82"/>
      <c r="BD438" s="82"/>
      <c r="BE438" s="82"/>
      <c r="BH438" s="83"/>
    </row>
    <row r="439">
      <c r="AZ439" s="82"/>
      <c r="BA439" s="82"/>
      <c r="BB439" s="82"/>
      <c r="BC439" s="82"/>
      <c r="BD439" s="82"/>
      <c r="BE439" s="82"/>
      <c r="BH439" s="83"/>
    </row>
    <row r="440">
      <c r="AZ440" s="82"/>
      <c r="BA440" s="82"/>
      <c r="BB440" s="82"/>
      <c r="BC440" s="82"/>
      <c r="BD440" s="82"/>
      <c r="BE440" s="82"/>
      <c r="BH440" s="83"/>
    </row>
    <row r="441">
      <c r="AZ441" s="82"/>
      <c r="BA441" s="82"/>
      <c r="BB441" s="82"/>
      <c r="BC441" s="82"/>
      <c r="BD441" s="82"/>
      <c r="BE441" s="82"/>
      <c r="BH441" s="83"/>
    </row>
    <row r="442">
      <c r="AZ442" s="82"/>
      <c r="BA442" s="82"/>
      <c r="BB442" s="82"/>
      <c r="BC442" s="82"/>
      <c r="BD442" s="82"/>
      <c r="BE442" s="82"/>
      <c r="BH442" s="83"/>
    </row>
    <row r="443">
      <c r="AZ443" s="82"/>
      <c r="BA443" s="82"/>
      <c r="BB443" s="82"/>
      <c r="BC443" s="82"/>
      <c r="BD443" s="82"/>
      <c r="BE443" s="82"/>
      <c r="BH443" s="83"/>
    </row>
    <row r="444">
      <c r="AZ444" s="82"/>
      <c r="BA444" s="82"/>
      <c r="BB444" s="82"/>
      <c r="BC444" s="82"/>
      <c r="BD444" s="82"/>
      <c r="BE444" s="82"/>
      <c r="BH444" s="83"/>
    </row>
    <row r="445">
      <c r="AZ445" s="82"/>
      <c r="BA445" s="82"/>
      <c r="BB445" s="82"/>
      <c r="BC445" s="82"/>
      <c r="BD445" s="82"/>
      <c r="BE445" s="82"/>
      <c r="BH445" s="83"/>
    </row>
    <row r="446">
      <c r="AZ446" s="82"/>
      <c r="BA446" s="82"/>
      <c r="BB446" s="82"/>
      <c r="BC446" s="82"/>
      <c r="BD446" s="82"/>
      <c r="BE446" s="82"/>
      <c r="BH446" s="83"/>
    </row>
    <row r="447">
      <c r="AZ447" s="82"/>
      <c r="BA447" s="82"/>
      <c r="BB447" s="82"/>
      <c r="BC447" s="82"/>
      <c r="BD447" s="82"/>
      <c r="BE447" s="82"/>
      <c r="BH447" s="83"/>
    </row>
    <row r="448">
      <c r="AZ448" s="82"/>
      <c r="BA448" s="82"/>
      <c r="BB448" s="82"/>
      <c r="BC448" s="82"/>
      <c r="BD448" s="82"/>
      <c r="BE448" s="82"/>
      <c r="BH448" s="83"/>
    </row>
    <row r="449">
      <c r="AZ449" s="82"/>
      <c r="BA449" s="82"/>
      <c r="BB449" s="82"/>
      <c r="BC449" s="82"/>
      <c r="BD449" s="82"/>
      <c r="BE449" s="82"/>
      <c r="BH449" s="83"/>
    </row>
    <row r="450">
      <c r="AZ450" s="82"/>
      <c r="BA450" s="82"/>
      <c r="BB450" s="82"/>
      <c r="BC450" s="82"/>
      <c r="BD450" s="82"/>
      <c r="BE450" s="82"/>
      <c r="BH450" s="83"/>
    </row>
    <row r="451">
      <c r="AZ451" s="82"/>
      <c r="BA451" s="82"/>
      <c r="BB451" s="82"/>
      <c r="BC451" s="82"/>
      <c r="BD451" s="82"/>
      <c r="BE451" s="82"/>
      <c r="BH451" s="83"/>
    </row>
    <row r="452">
      <c r="AZ452" s="82"/>
      <c r="BA452" s="82"/>
      <c r="BB452" s="82"/>
      <c r="BC452" s="82"/>
      <c r="BD452" s="82"/>
      <c r="BE452" s="82"/>
      <c r="BH452" s="83"/>
    </row>
    <row r="453">
      <c r="AZ453" s="82"/>
      <c r="BA453" s="82"/>
      <c r="BB453" s="82"/>
      <c r="BC453" s="82"/>
      <c r="BD453" s="82"/>
      <c r="BE453" s="82"/>
      <c r="BH453" s="83"/>
    </row>
    <row r="454">
      <c r="AZ454" s="82"/>
      <c r="BA454" s="82"/>
      <c r="BB454" s="82"/>
      <c r="BC454" s="82"/>
      <c r="BD454" s="82"/>
      <c r="BE454" s="82"/>
      <c r="BH454" s="83"/>
    </row>
    <row r="455">
      <c r="AZ455" s="82"/>
      <c r="BA455" s="82"/>
      <c r="BB455" s="82"/>
      <c r="BC455" s="82"/>
      <c r="BD455" s="82"/>
      <c r="BE455" s="82"/>
      <c r="BH455" s="83"/>
    </row>
    <row r="456">
      <c r="AZ456" s="82"/>
      <c r="BA456" s="82"/>
      <c r="BB456" s="82"/>
      <c r="BC456" s="82"/>
      <c r="BD456" s="82"/>
      <c r="BE456" s="82"/>
      <c r="BH456" s="83"/>
    </row>
    <row r="457">
      <c r="AZ457" s="82"/>
      <c r="BA457" s="82"/>
      <c r="BB457" s="82"/>
      <c r="BC457" s="82"/>
      <c r="BD457" s="82"/>
      <c r="BE457" s="82"/>
      <c r="BH457" s="83"/>
    </row>
    <row r="458">
      <c r="AZ458" s="82"/>
      <c r="BA458" s="82"/>
      <c r="BB458" s="82"/>
      <c r="BC458" s="82"/>
      <c r="BD458" s="82"/>
      <c r="BE458" s="82"/>
      <c r="BH458" s="83"/>
    </row>
    <row r="459">
      <c r="AZ459" s="82"/>
      <c r="BA459" s="82"/>
      <c r="BB459" s="82"/>
      <c r="BC459" s="82"/>
      <c r="BD459" s="82"/>
      <c r="BE459" s="82"/>
      <c r="BH459" s="83"/>
    </row>
    <row r="460">
      <c r="AZ460" s="82"/>
      <c r="BA460" s="82"/>
      <c r="BB460" s="82"/>
      <c r="BC460" s="82"/>
      <c r="BD460" s="82"/>
      <c r="BE460" s="82"/>
      <c r="BH460" s="83"/>
    </row>
    <row r="461">
      <c r="AZ461" s="82"/>
      <c r="BA461" s="82"/>
      <c r="BB461" s="82"/>
      <c r="BC461" s="82"/>
      <c r="BD461" s="82"/>
      <c r="BE461" s="82"/>
      <c r="BH461" s="83"/>
    </row>
    <row r="462">
      <c r="AZ462" s="82"/>
      <c r="BA462" s="82"/>
      <c r="BB462" s="82"/>
      <c r="BC462" s="82"/>
      <c r="BD462" s="82"/>
      <c r="BE462" s="82"/>
      <c r="BH462" s="83"/>
    </row>
    <row r="463">
      <c r="AZ463" s="82"/>
      <c r="BA463" s="82"/>
      <c r="BB463" s="82"/>
      <c r="BC463" s="82"/>
      <c r="BD463" s="82"/>
      <c r="BE463" s="82"/>
      <c r="BH463" s="83"/>
    </row>
    <row r="464">
      <c r="AZ464" s="82"/>
      <c r="BA464" s="82"/>
      <c r="BB464" s="82"/>
      <c r="BC464" s="82"/>
      <c r="BD464" s="82"/>
      <c r="BE464" s="82"/>
      <c r="BH464" s="83"/>
    </row>
    <row r="465">
      <c r="AZ465" s="82"/>
      <c r="BA465" s="82"/>
      <c r="BB465" s="82"/>
      <c r="BC465" s="82"/>
      <c r="BD465" s="82"/>
      <c r="BE465" s="82"/>
      <c r="BH465" s="83"/>
    </row>
    <row r="466">
      <c r="AZ466" s="82"/>
      <c r="BA466" s="82"/>
      <c r="BB466" s="82"/>
      <c r="BC466" s="82"/>
      <c r="BD466" s="82"/>
      <c r="BE466" s="82"/>
      <c r="BH466" s="83"/>
    </row>
    <row r="467">
      <c r="AZ467" s="82"/>
      <c r="BA467" s="82"/>
      <c r="BB467" s="82"/>
      <c r="BC467" s="82"/>
      <c r="BD467" s="82"/>
      <c r="BE467" s="82"/>
      <c r="BH467" s="83"/>
    </row>
    <row r="468">
      <c r="AZ468" s="82"/>
      <c r="BA468" s="82"/>
      <c r="BB468" s="82"/>
      <c r="BC468" s="82"/>
      <c r="BD468" s="82"/>
      <c r="BE468" s="82"/>
      <c r="BH468" s="83"/>
    </row>
    <row r="469">
      <c r="AZ469" s="82"/>
      <c r="BA469" s="82"/>
      <c r="BB469" s="82"/>
      <c r="BC469" s="82"/>
      <c r="BD469" s="82"/>
      <c r="BE469" s="82"/>
      <c r="BH469" s="83"/>
    </row>
    <row r="470">
      <c r="AZ470" s="82"/>
      <c r="BA470" s="82"/>
      <c r="BB470" s="82"/>
      <c r="BC470" s="82"/>
      <c r="BD470" s="82"/>
      <c r="BE470" s="82"/>
      <c r="BH470" s="83"/>
    </row>
    <row r="471">
      <c r="AZ471" s="82"/>
      <c r="BA471" s="82"/>
      <c r="BB471" s="82"/>
      <c r="BC471" s="82"/>
      <c r="BD471" s="82"/>
      <c r="BE471" s="82"/>
      <c r="BH471" s="83"/>
    </row>
    <row r="472">
      <c r="AZ472" s="82"/>
      <c r="BA472" s="82"/>
      <c r="BB472" s="82"/>
      <c r="BC472" s="82"/>
      <c r="BD472" s="82"/>
      <c r="BE472" s="82"/>
      <c r="BH472" s="83"/>
    </row>
    <row r="473">
      <c r="AZ473" s="82"/>
      <c r="BA473" s="82"/>
      <c r="BB473" s="82"/>
      <c r="BC473" s="82"/>
      <c r="BD473" s="82"/>
      <c r="BE473" s="82"/>
      <c r="BH473" s="83"/>
    </row>
    <row r="474">
      <c r="AZ474" s="82"/>
      <c r="BA474" s="82"/>
      <c r="BB474" s="82"/>
      <c r="BC474" s="82"/>
      <c r="BD474" s="82"/>
      <c r="BE474" s="82"/>
      <c r="BH474" s="83"/>
    </row>
    <row r="475">
      <c r="AZ475" s="82"/>
      <c r="BA475" s="82"/>
      <c r="BB475" s="82"/>
      <c r="BC475" s="82"/>
      <c r="BD475" s="82"/>
      <c r="BE475" s="82"/>
      <c r="BH475" s="83"/>
    </row>
    <row r="476">
      <c r="AZ476" s="82"/>
      <c r="BA476" s="82"/>
      <c r="BB476" s="82"/>
      <c r="BC476" s="82"/>
      <c r="BD476" s="82"/>
      <c r="BE476" s="82"/>
      <c r="BH476" s="83"/>
    </row>
    <row r="477">
      <c r="AZ477" s="82"/>
      <c r="BA477" s="82"/>
      <c r="BB477" s="82"/>
      <c r="BC477" s="82"/>
      <c r="BD477" s="82"/>
      <c r="BE477" s="82"/>
      <c r="BH477" s="83"/>
    </row>
    <row r="478">
      <c r="AZ478" s="82"/>
      <c r="BA478" s="82"/>
      <c r="BB478" s="82"/>
      <c r="BC478" s="82"/>
      <c r="BD478" s="82"/>
      <c r="BE478" s="82"/>
      <c r="BH478" s="83"/>
    </row>
    <row r="479">
      <c r="AZ479" s="82"/>
      <c r="BA479" s="82"/>
      <c r="BB479" s="82"/>
      <c r="BC479" s="82"/>
      <c r="BD479" s="82"/>
      <c r="BE479" s="82"/>
      <c r="BH479" s="83"/>
    </row>
    <row r="480">
      <c r="AZ480" s="82"/>
      <c r="BA480" s="82"/>
      <c r="BB480" s="82"/>
      <c r="BC480" s="82"/>
      <c r="BD480" s="82"/>
      <c r="BE480" s="82"/>
      <c r="BH480" s="83"/>
    </row>
    <row r="481">
      <c r="AZ481" s="82"/>
      <c r="BA481" s="82"/>
      <c r="BB481" s="82"/>
      <c r="BC481" s="82"/>
      <c r="BD481" s="82"/>
      <c r="BE481" s="82"/>
      <c r="BH481" s="83"/>
    </row>
    <row r="482">
      <c r="AZ482" s="82"/>
      <c r="BA482" s="82"/>
      <c r="BB482" s="82"/>
      <c r="BC482" s="82"/>
      <c r="BD482" s="82"/>
      <c r="BE482" s="82"/>
      <c r="BH482" s="83"/>
    </row>
    <row r="483">
      <c r="AZ483" s="82"/>
      <c r="BA483" s="82"/>
      <c r="BB483" s="82"/>
      <c r="BC483" s="82"/>
      <c r="BD483" s="82"/>
      <c r="BE483" s="82"/>
      <c r="BH483" s="83"/>
    </row>
    <row r="484">
      <c r="AZ484" s="82"/>
      <c r="BA484" s="82"/>
      <c r="BB484" s="82"/>
      <c r="BC484" s="82"/>
      <c r="BD484" s="82"/>
      <c r="BE484" s="82"/>
      <c r="BH484" s="83"/>
    </row>
    <row r="485">
      <c r="AZ485" s="82"/>
      <c r="BA485" s="82"/>
      <c r="BB485" s="82"/>
      <c r="BC485" s="82"/>
      <c r="BD485" s="82"/>
      <c r="BE485" s="82"/>
      <c r="BH485" s="83"/>
    </row>
    <row r="486">
      <c r="AZ486" s="82"/>
      <c r="BA486" s="82"/>
      <c r="BB486" s="82"/>
      <c r="BC486" s="82"/>
      <c r="BD486" s="82"/>
      <c r="BE486" s="82"/>
      <c r="BH486" s="83"/>
    </row>
    <row r="487">
      <c r="AZ487" s="82"/>
      <c r="BA487" s="82"/>
      <c r="BB487" s="82"/>
      <c r="BC487" s="82"/>
      <c r="BD487" s="82"/>
      <c r="BE487" s="82"/>
      <c r="BH487" s="83"/>
    </row>
    <row r="488">
      <c r="AZ488" s="82"/>
      <c r="BA488" s="82"/>
      <c r="BB488" s="82"/>
      <c r="BC488" s="82"/>
      <c r="BD488" s="82"/>
      <c r="BE488" s="82"/>
      <c r="BH488" s="83"/>
    </row>
    <row r="489">
      <c r="AZ489" s="82"/>
      <c r="BA489" s="82"/>
      <c r="BB489" s="82"/>
      <c r="BC489" s="82"/>
      <c r="BD489" s="82"/>
      <c r="BE489" s="82"/>
      <c r="BH489" s="83"/>
    </row>
    <row r="490">
      <c r="AZ490" s="82"/>
      <c r="BA490" s="82"/>
      <c r="BB490" s="82"/>
      <c r="BC490" s="82"/>
      <c r="BD490" s="82"/>
      <c r="BE490" s="82"/>
      <c r="BH490" s="83"/>
    </row>
    <row r="491">
      <c r="AZ491" s="82"/>
      <c r="BA491" s="82"/>
      <c r="BB491" s="82"/>
      <c r="BC491" s="82"/>
      <c r="BD491" s="82"/>
      <c r="BE491" s="82"/>
      <c r="BH491" s="83"/>
    </row>
    <row r="492">
      <c r="AZ492" s="82"/>
      <c r="BA492" s="82"/>
      <c r="BB492" s="82"/>
      <c r="BC492" s="82"/>
      <c r="BD492" s="82"/>
      <c r="BE492" s="82"/>
      <c r="BH492" s="83"/>
    </row>
    <row r="493">
      <c r="AZ493" s="82"/>
      <c r="BA493" s="82"/>
      <c r="BB493" s="82"/>
      <c r="BC493" s="82"/>
      <c r="BD493" s="82"/>
      <c r="BE493" s="82"/>
      <c r="BH493" s="83"/>
    </row>
    <row r="494">
      <c r="AZ494" s="82"/>
      <c r="BA494" s="82"/>
      <c r="BB494" s="82"/>
      <c r="BC494" s="82"/>
      <c r="BD494" s="82"/>
      <c r="BE494" s="82"/>
      <c r="BH494" s="83"/>
    </row>
    <row r="495">
      <c r="AZ495" s="82"/>
      <c r="BA495" s="82"/>
      <c r="BB495" s="82"/>
      <c r="BC495" s="82"/>
      <c r="BD495" s="82"/>
      <c r="BE495" s="82"/>
      <c r="BH495" s="83"/>
    </row>
    <row r="496">
      <c r="AZ496" s="82"/>
      <c r="BA496" s="82"/>
      <c r="BB496" s="82"/>
      <c r="BC496" s="82"/>
      <c r="BD496" s="82"/>
      <c r="BE496" s="82"/>
      <c r="BH496" s="83"/>
    </row>
    <row r="497">
      <c r="AZ497" s="82"/>
      <c r="BA497" s="82"/>
      <c r="BB497" s="82"/>
      <c r="BC497" s="82"/>
      <c r="BD497" s="82"/>
      <c r="BE497" s="82"/>
      <c r="BH497" s="83"/>
    </row>
    <row r="498">
      <c r="AZ498" s="82"/>
      <c r="BA498" s="82"/>
      <c r="BB498" s="82"/>
      <c r="BC498" s="82"/>
      <c r="BD498" s="82"/>
      <c r="BE498" s="82"/>
      <c r="BH498" s="83"/>
    </row>
    <row r="499">
      <c r="AZ499" s="82"/>
      <c r="BA499" s="82"/>
      <c r="BB499" s="82"/>
      <c r="BC499" s="82"/>
      <c r="BD499" s="82"/>
      <c r="BE499" s="82"/>
      <c r="BH499" s="83"/>
    </row>
    <row r="500">
      <c r="AZ500" s="82"/>
      <c r="BA500" s="82"/>
      <c r="BB500" s="82"/>
      <c r="BC500" s="82"/>
      <c r="BD500" s="82"/>
      <c r="BE500" s="82"/>
      <c r="BH500" s="83"/>
    </row>
    <row r="501">
      <c r="AZ501" s="82"/>
      <c r="BA501" s="82"/>
      <c r="BB501" s="82"/>
      <c r="BC501" s="82"/>
      <c r="BD501" s="82"/>
      <c r="BE501" s="82"/>
      <c r="BH501" s="83"/>
    </row>
    <row r="502">
      <c r="AZ502" s="82"/>
      <c r="BA502" s="82"/>
      <c r="BB502" s="82"/>
      <c r="BC502" s="82"/>
      <c r="BD502" s="82"/>
      <c r="BE502" s="82"/>
      <c r="BH502" s="83"/>
    </row>
    <row r="503">
      <c r="AZ503" s="82"/>
      <c r="BA503" s="82"/>
      <c r="BB503" s="82"/>
      <c r="BC503" s="82"/>
      <c r="BD503" s="82"/>
      <c r="BE503" s="82"/>
      <c r="BH503" s="83"/>
    </row>
    <row r="504">
      <c r="AZ504" s="82"/>
      <c r="BA504" s="82"/>
      <c r="BB504" s="82"/>
      <c r="BC504" s="82"/>
      <c r="BD504" s="82"/>
      <c r="BE504" s="82"/>
      <c r="BH504" s="83"/>
    </row>
    <row r="505">
      <c r="AZ505" s="82"/>
      <c r="BA505" s="82"/>
      <c r="BB505" s="82"/>
      <c r="BC505" s="82"/>
      <c r="BD505" s="82"/>
      <c r="BE505" s="82"/>
      <c r="BH505" s="83"/>
    </row>
    <row r="506">
      <c r="AZ506" s="82"/>
      <c r="BA506" s="82"/>
      <c r="BB506" s="82"/>
      <c r="BC506" s="82"/>
      <c r="BD506" s="82"/>
      <c r="BE506" s="82"/>
      <c r="BH506" s="83"/>
    </row>
    <row r="507">
      <c r="AZ507" s="82"/>
      <c r="BA507" s="82"/>
      <c r="BB507" s="82"/>
      <c r="BC507" s="82"/>
      <c r="BD507" s="82"/>
      <c r="BE507" s="82"/>
      <c r="BH507" s="83"/>
    </row>
    <row r="508">
      <c r="AZ508" s="82"/>
      <c r="BA508" s="82"/>
      <c r="BB508" s="82"/>
      <c r="BC508" s="82"/>
      <c r="BD508" s="82"/>
      <c r="BE508" s="82"/>
      <c r="BH508" s="83"/>
    </row>
    <row r="509">
      <c r="AZ509" s="82"/>
      <c r="BA509" s="82"/>
      <c r="BB509" s="82"/>
      <c r="BC509" s="82"/>
      <c r="BD509" s="82"/>
      <c r="BE509" s="82"/>
      <c r="BH509" s="83"/>
    </row>
    <row r="510">
      <c r="AZ510" s="82"/>
      <c r="BA510" s="82"/>
      <c r="BB510" s="82"/>
      <c r="BC510" s="82"/>
      <c r="BD510" s="82"/>
      <c r="BE510" s="82"/>
      <c r="BH510" s="83"/>
    </row>
    <row r="511">
      <c r="AZ511" s="82"/>
      <c r="BA511" s="82"/>
      <c r="BB511" s="82"/>
      <c r="BC511" s="82"/>
      <c r="BD511" s="82"/>
      <c r="BE511" s="82"/>
      <c r="BH511" s="83"/>
    </row>
    <row r="512">
      <c r="AZ512" s="82"/>
      <c r="BA512" s="82"/>
      <c r="BB512" s="82"/>
      <c r="BC512" s="82"/>
      <c r="BD512" s="82"/>
      <c r="BE512" s="82"/>
      <c r="BH512" s="83"/>
    </row>
    <row r="513">
      <c r="AZ513" s="82"/>
      <c r="BA513" s="82"/>
      <c r="BB513" s="82"/>
      <c r="BC513" s="82"/>
      <c r="BD513" s="82"/>
      <c r="BE513" s="82"/>
      <c r="BH513" s="83"/>
    </row>
    <row r="514">
      <c r="AZ514" s="82"/>
      <c r="BA514" s="82"/>
      <c r="BB514" s="82"/>
      <c r="BC514" s="82"/>
      <c r="BD514" s="82"/>
      <c r="BE514" s="82"/>
      <c r="BH514" s="83"/>
    </row>
    <row r="515">
      <c r="AZ515" s="82"/>
      <c r="BA515" s="82"/>
      <c r="BB515" s="82"/>
      <c r="BC515" s="82"/>
      <c r="BD515" s="82"/>
      <c r="BE515" s="82"/>
      <c r="BH515" s="83"/>
    </row>
    <row r="516">
      <c r="AZ516" s="82"/>
      <c r="BA516" s="82"/>
      <c r="BB516" s="82"/>
      <c r="BC516" s="82"/>
      <c r="BD516" s="82"/>
      <c r="BE516" s="82"/>
      <c r="BH516" s="83"/>
    </row>
    <row r="517">
      <c r="AZ517" s="82"/>
      <c r="BA517" s="82"/>
      <c r="BB517" s="82"/>
      <c r="BC517" s="82"/>
      <c r="BD517" s="82"/>
      <c r="BE517" s="82"/>
      <c r="BH517" s="83"/>
    </row>
    <row r="518">
      <c r="AZ518" s="82"/>
      <c r="BA518" s="82"/>
      <c r="BB518" s="82"/>
      <c r="BC518" s="82"/>
      <c r="BD518" s="82"/>
      <c r="BE518" s="82"/>
      <c r="BH518" s="83"/>
    </row>
    <row r="519">
      <c r="AZ519" s="82"/>
      <c r="BA519" s="82"/>
      <c r="BB519" s="82"/>
      <c r="BC519" s="82"/>
      <c r="BD519" s="82"/>
      <c r="BE519" s="82"/>
      <c r="BH519" s="83"/>
    </row>
    <row r="520">
      <c r="AZ520" s="82"/>
      <c r="BA520" s="82"/>
      <c r="BB520" s="82"/>
      <c r="BC520" s="82"/>
      <c r="BD520" s="82"/>
      <c r="BE520" s="82"/>
      <c r="BH520" s="83"/>
    </row>
    <row r="521">
      <c r="AZ521" s="82"/>
      <c r="BA521" s="82"/>
      <c r="BB521" s="82"/>
      <c r="BC521" s="82"/>
      <c r="BD521" s="82"/>
      <c r="BE521" s="82"/>
      <c r="BH521" s="83"/>
    </row>
    <row r="522">
      <c r="AZ522" s="82"/>
      <c r="BA522" s="82"/>
      <c r="BB522" s="82"/>
      <c r="BC522" s="82"/>
      <c r="BD522" s="82"/>
      <c r="BE522" s="82"/>
      <c r="BH522" s="83"/>
    </row>
    <row r="523">
      <c r="AZ523" s="82"/>
      <c r="BA523" s="82"/>
      <c r="BB523" s="82"/>
      <c r="BC523" s="82"/>
      <c r="BD523" s="82"/>
      <c r="BE523" s="82"/>
      <c r="BH523" s="83"/>
    </row>
    <row r="524">
      <c r="AZ524" s="82"/>
      <c r="BA524" s="82"/>
      <c r="BB524" s="82"/>
      <c r="BC524" s="82"/>
      <c r="BD524" s="82"/>
      <c r="BE524" s="82"/>
      <c r="BH524" s="83"/>
    </row>
    <row r="525">
      <c r="AZ525" s="82"/>
      <c r="BA525" s="82"/>
      <c r="BB525" s="82"/>
      <c r="BC525" s="82"/>
      <c r="BD525" s="82"/>
      <c r="BE525" s="82"/>
      <c r="BH525" s="83"/>
    </row>
    <row r="526">
      <c r="AZ526" s="82"/>
      <c r="BA526" s="82"/>
      <c r="BB526" s="82"/>
      <c r="BC526" s="82"/>
      <c r="BD526" s="82"/>
      <c r="BE526" s="82"/>
      <c r="BH526" s="83"/>
    </row>
    <row r="527">
      <c r="AZ527" s="82"/>
      <c r="BA527" s="82"/>
      <c r="BB527" s="82"/>
      <c r="BC527" s="82"/>
      <c r="BD527" s="82"/>
      <c r="BE527" s="82"/>
      <c r="BH527" s="83"/>
    </row>
    <row r="528">
      <c r="AZ528" s="82"/>
      <c r="BA528" s="82"/>
      <c r="BB528" s="82"/>
      <c r="BC528" s="82"/>
      <c r="BD528" s="82"/>
      <c r="BE528" s="82"/>
      <c r="BH528" s="83"/>
    </row>
    <row r="529">
      <c r="AZ529" s="82"/>
      <c r="BA529" s="82"/>
      <c r="BB529" s="82"/>
      <c r="BC529" s="82"/>
      <c r="BD529" s="82"/>
      <c r="BE529" s="82"/>
      <c r="BH529" s="83"/>
    </row>
    <row r="530">
      <c r="AZ530" s="82"/>
      <c r="BA530" s="82"/>
      <c r="BB530" s="82"/>
      <c r="BC530" s="82"/>
      <c r="BD530" s="82"/>
      <c r="BE530" s="82"/>
      <c r="BH530" s="83"/>
    </row>
    <row r="531">
      <c r="AZ531" s="82"/>
      <c r="BA531" s="82"/>
      <c r="BB531" s="82"/>
      <c r="BC531" s="82"/>
      <c r="BD531" s="82"/>
      <c r="BE531" s="82"/>
      <c r="BH531" s="83"/>
    </row>
    <row r="532">
      <c r="AZ532" s="82"/>
      <c r="BA532" s="82"/>
      <c r="BB532" s="82"/>
      <c r="BC532" s="82"/>
      <c r="BD532" s="82"/>
      <c r="BE532" s="82"/>
      <c r="BH532" s="83"/>
    </row>
    <row r="533">
      <c r="AZ533" s="82"/>
      <c r="BA533" s="82"/>
      <c r="BB533" s="82"/>
      <c r="BC533" s="82"/>
      <c r="BD533" s="82"/>
      <c r="BE533" s="82"/>
      <c r="BH533" s="83"/>
    </row>
    <row r="534">
      <c r="AZ534" s="82"/>
      <c r="BA534" s="82"/>
      <c r="BB534" s="82"/>
      <c r="BC534" s="82"/>
      <c r="BD534" s="82"/>
      <c r="BE534" s="82"/>
      <c r="BH534" s="83"/>
    </row>
    <row r="535">
      <c r="AZ535" s="82"/>
      <c r="BA535" s="82"/>
      <c r="BB535" s="82"/>
      <c r="BC535" s="82"/>
      <c r="BD535" s="82"/>
      <c r="BE535" s="82"/>
      <c r="BH535" s="83"/>
    </row>
    <row r="536">
      <c r="AZ536" s="82"/>
      <c r="BA536" s="82"/>
      <c r="BB536" s="82"/>
      <c r="BC536" s="82"/>
      <c r="BD536" s="82"/>
      <c r="BE536" s="82"/>
      <c r="BH536" s="83"/>
    </row>
    <row r="537">
      <c r="AZ537" s="82"/>
      <c r="BA537" s="82"/>
      <c r="BB537" s="82"/>
      <c r="BC537" s="82"/>
      <c r="BD537" s="82"/>
      <c r="BE537" s="82"/>
      <c r="BH537" s="83"/>
    </row>
    <row r="538">
      <c r="AZ538" s="82"/>
      <c r="BA538" s="82"/>
      <c r="BB538" s="82"/>
      <c r="BC538" s="82"/>
      <c r="BD538" s="82"/>
      <c r="BE538" s="82"/>
      <c r="BH538" s="83"/>
    </row>
    <row r="539">
      <c r="AZ539" s="82"/>
      <c r="BA539" s="82"/>
      <c r="BB539" s="82"/>
      <c r="BC539" s="82"/>
      <c r="BD539" s="82"/>
      <c r="BE539" s="82"/>
      <c r="BH539" s="83"/>
    </row>
    <row r="540">
      <c r="AZ540" s="82"/>
      <c r="BA540" s="82"/>
      <c r="BB540" s="82"/>
      <c r="BC540" s="82"/>
      <c r="BD540" s="82"/>
      <c r="BE540" s="82"/>
      <c r="BH540" s="83"/>
    </row>
    <row r="541">
      <c r="AZ541" s="82"/>
      <c r="BA541" s="82"/>
      <c r="BB541" s="82"/>
      <c r="BC541" s="82"/>
      <c r="BD541" s="82"/>
      <c r="BE541" s="82"/>
      <c r="BH541" s="83"/>
    </row>
    <row r="542">
      <c r="AZ542" s="82"/>
      <c r="BA542" s="82"/>
      <c r="BB542" s="82"/>
      <c r="BC542" s="82"/>
      <c r="BD542" s="82"/>
      <c r="BE542" s="82"/>
      <c r="BH542" s="83"/>
    </row>
    <row r="543">
      <c r="AZ543" s="82"/>
      <c r="BA543" s="82"/>
      <c r="BB543" s="82"/>
      <c r="BC543" s="82"/>
      <c r="BD543" s="82"/>
      <c r="BE543" s="82"/>
      <c r="BH543" s="83"/>
    </row>
    <row r="544">
      <c r="AZ544" s="82"/>
      <c r="BA544" s="82"/>
      <c r="BB544" s="82"/>
      <c r="BC544" s="82"/>
      <c r="BD544" s="82"/>
      <c r="BE544" s="82"/>
      <c r="BH544" s="83"/>
    </row>
    <row r="545">
      <c r="AZ545" s="82"/>
      <c r="BA545" s="82"/>
      <c r="BB545" s="82"/>
      <c r="BC545" s="82"/>
      <c r="BD545" s="82"/>
      <c r="BE545" s="82"/>
      <c r="BH545" s="83"/>
    </row>
    <row r="546">
      <c r="AZ546" s="82"/>
      <c r="BA546" s="82"/>
      <c r="BB546" s="82"/>
      <c r="BC546" s="82"/>
      <c r="BD546" s="82"/>
      <c r="BE546" s="82"/>
      <c r="BH546" s="83"/>
    </row>
    <row r="547">
      <c r="AZ547" s="82"/>
      <c r="BA547" s="82"/>
      <c r="BB547" s="82"/>
      <c r="BC547" s="82"/>
      <c r="BD547" s="82"/>
      <c r="BE547" s="82"/>
      <c r="BH547" s="83"/>
    </row>
    <row r="548">
      <c r="AZ548" s="82"/>
      <c r="BA548" s="82"/>
      <c r="BB548" s="82"/>
      <c r="BC548" s="82"/>
      <c r="BD548" s="82"/>
      <c r="BE548" s="82"/>
      <c r="BH548" s="83"/>
    </row>
    <row r="549">
      <c r="AZ549" s="82"/>
      <c r="BA549" s="82"/>
      <c r="BB549" s="82"/>
      <c r="BC549" s="82"/>
      <c r="BD549" s="82"/>
      <c r="BE549" s="82"/>
      <c r="BH549" s="83"/>
    </row>
    <row r="550">
      <c r="AZ550" s="82"/>
      <c r="BA550" s="82"/>
      <c r="BB550" s="82"/>
      <c r="BC550" s="82"/>
      <c r="BD550" s="82"/>
      <c r="BE550" s="82"/>
      <c r="BH550" s="83"/>
    </row>
    <row r="551">
      <c r="AZ551" s="82"/>
      <c r="BA551" s="82"/>
      <c r="BB551" s="82"/>
      <c r="BC551" s="82"/>
      <c r="BD551" s="82"/>
      <c r="BE551" s="82"/>
      <c r="BH551" s="83"/>
    </row>
    <row r="552">
      <c r="AZ552" s="82"/>
      <c r="BA552" s="82"/>
      <c r="BB552" s="82"/>
      <c r="BC552" s="82"/>
      <c r="BD552" s="82"/>
      <c r="BE552" s="82"/>
      <c r="BH552" s="83"/>
    </row>
    <row r="553">
      <c r="AZ553" s="82"/>
      <c r="BA553" s="82"/>
      <c r="BB553" s="82"/>
      <c r="BC553" s="82"/>
      <c r="BD553" s="82"/>
      <c r="BE553" s="82"/>
      <c r="BH553" s="83"/>
    </row>
    <row r="554">
      <c r="AZ554" s="82"/>
      <c r="BA554" s="82"/>
      <c r="BB554" s="82"/>
      <c r="BC554" s="82"/>
      <c r="BD554" s="82"/>
      <c r="BE554" s="82"/>
      <c r="BH554" s="83"/>
    </row>
    <row r="555">
      <c r="AZ555" s="82"/>
      <c r="BA555" s="82"/>
      <c r="BB555" s="82"/>
      <c r="BC555" s="82"/>
      <c r="BD555" s="82"/>
      <c r="BE555" s="82"/>
      <c r="BH555" s="83"/>
    </row>
    <row r="556">
      <c r="AZ556" s="82"/>
      <c r="BA556" s="82"/>
      <c r="BB556" s="82"/>
      <c r="BC556" s="82"/>
      <c r="BD556" s="82"/>
      <c r="BE556" s="82"/>
      <c r="BH556" s="83"/>
    </row>
    <row r="557">
      <c r="AZ557" s="82"/>
      <c r="BA557" s="82"/>
      <c r="BB557" s="82"/>
      <c r="BC557" s="82"/>
      <c r="BD557" s="82"/>
      <c r="BE557" s="82"/>
      <c r="BH557" s="83"/>
    </row>
    <row r="558">
      <c r="AZ558" s="82"/>
      <c r="BA558" s="82"/>
      <c r="BB558" s="82"/>
      <c r="BC558" s="82"/>
      <c r="BD558" s="82"/>
      <c r="BE558" s="82"/>
      <c r="BH558" s="83"/>
    </row>
    <row r="559">
      <c r="AZ559" s="82"/>
      <c r="BA559" s="82"/>
      <c r="BB559" s="82"/>
      <c r="BC559" s="82"/>
      <c r="BD559" s="82"/>
      <c r="BE559" s="82"/>
      <c r="BH559" s="83"/>
    </row>
    <row r="560">
      <c r="AZ560" s="82"/>
      <c r="BA560" s="82"/>
      <c r="BB560" s="82"/>
      <c r="BC560" s="82"/>
      <c r="BD560" s="82"/>
      <c r="BE560" s="82"/>
      <c r="BH560" s="83"/>
    </row>
    <row r="561">
      <c r="AZ561" s="82"/>
      <c r="BA561" s="82"/>
      <c r="BB561" s="82"/>
      <c r="BC561" s="82"/>
      <c r="BD561" s="82"/>
      <c r="BE561" s="82"/>
      <c r="BH561" s="83"/>
    </row>
    <row r="562">
      <c r="AZ562" s="82"/>
      <c r="BA562" s="82"/>
      <c r="BB562" s="82"/>
      <c r="BC562" s="82"/>
      <c r="BD562" s="82"/>
      <c r="BE562" s="82"/>
      <c r="BH562" s="83"/>
    </row>
    <row r="563">
      <c r="AZ563" s="82"/>
      <c r="BA563" s="82"/>
      <c r="BB563" s="82"/>
      <c r="BC563" s="82"/>
      <c r="BD563" s="82"/>
      <c r="BE563" s="82"/>
      <c r="BH563" s="83"/>
    </row>
    <row r="564">
      <c r="AZ564" s="82"/>
      <c r="BA564" s="82"/>
      <c r="BB564" s="82"/>
      <c r="BC564" s="82"/>
      <c r="BD564" s="82"/>
      <c r="BE564" s="82"/>
      <c r="BH564" s="83"/>
    </row>
    <row r="565">
      <c r="AZ565" s="82"/>
      <c r="BA565" s="82"/>
      <c r="BB565" s="82"/>
      <c r="BC565" s="82"/>
      <c r="BD565" s="82"/>
      <c r="BE565" s="82"/>
      <c r="BH565" s="83"/>
    </row>
    <row r="566">
      <c r="AZ566" s="82"/>
      <c r="BA566" s="82"/>
      <c r="BB566" s="82"/>
      <c r="BC566" s="82"/>
      <c r="BD566" s="82"/>
      <c r="BE566" s="82"/>
      <c r="BH566" s="83"/>
    </row>
    <row r="567">
      <c r="AZ567" s="82"/>
      <c r="BA567" s="82"/>
      <c r="BB567" s="82"/>
      <c r="BC567" s="82"/>
      <c r="BD567" s="82"/>
      <c r="BE567" s="82"/>
      <c r="BH567" s="83"/>
    </row>
    <row r="568">
      <c r="AZ568" s="82"/>
      <c r="BA568" s="82"/>
      <c r="BB568" s="82"/>
      <c r="BC568" s="82"/>
      <c r="BD568" s="82"/>
      <c r="BE568" s="82"/>
      <c r="BH568" s="83"/>
    </row>
    <row r="569">
      <c r="AZ569" s="82"/>
      <c r="BA569" s="82"/>
      <c r="BB569" s="82"/>
      <c r="BC569" s="82"/>
      <c r="BD569" s="82"/>
      <c r="BE569" s="82"/>
      <c r="BH569" s="83"/>
    </row>
    <row r="570">
      <c r="AZ570" s="82"/>
      <c r="BA570" s="82"/>
      <c r="BB570" s="82"/>
      <c r="BC570" s="82"/>
      <c r="BD570" s="82"/>
      <c r="BE570" s="82"/>
      <c r="BH570" s="83"/>
    </row>
    <row r="571">
      <c r="AZ571" s="82"/>
      <c r="BA571" s="82"/>
      <c r="BB571" s="82"/>
      <c r="BC571" s="82"/>
      <c r="BD571" s="82"/>
      <c r="BE571" s="82"/>
      <c r="BH571" s="83"/>
    </row>
    <row r="572">
      <c r="AZ572" s="82"/>
      <c r="BA572" s="82"/>
      <c r="BB572" s="82"/>
      <c r="BC572" s="82"/>
      <c r="BD572" s="82"/>
      <c r="BE572" s="82"/>
      <c r="BH572" s="83"/>
    </row>
    <row r="573">
      <c r="AZ573" s="82"/>
      <c r="BA573" s="82"/>
      <c r="BB573" s="82"/>
      <c r="BC573" s="82"/>
      <c r="BD573" s="82"/>
      <c r="BE573" s="82"/>
      <c r="BH573" s="83"/>
    </row>
    <row r="574">
      <c r="AZ574" s="82"/>
      <c r="BA574" s="82"/>
      <c r="BB574" s="82"/>
      <c r="BC574" s="82"/>
      <c r="BD574" s="82"/>
      <c r="BE574" s="82"/>
      <c r="BH574" s="83"/>
    </row>
    <row r="575">
      <c r="AZ575" s="82"/>
      <c r="BA575" s="82"/>
      <c r="BB575" s="82"/>
      <c r="BC575" s="82"/>
      <c r="BD575" s="82"/>
      <c r="BE575" s="82"/>
      <c r="BH575" s="83"/>
    </row>
    <row r="576">
      <c r="AZ576" s="82"/>
      <c r="BA576" s="82"/>
      <c r="BB576" s="82"/>
      <c r="BC576" s="82"/>
      <c r="BD576" s="82"/>
      <c r="BE576" s="82"/>
      <c r="BH576" s="83"/>
    </row>
    <row r="577">
      <c r="AZ577" s="82"/>
      <c r="BA577" s="82"/>
      <c r="BB577" s="82"/>
      <c r="BC577" s="82"/>
      <c r="BD577" s="82"/>
      <c r="BE577" s="82"/>
      <c r="BH577" s="83"/>
    </row>
    <row r="578">
      <c r="AZ578" s="82"/>
      <c r="BA578" s="82"/>
      <c r="BB578" s="82"/>
      <c r="BC578" s="82"/>
      <c r="BD578" s="82"/>
      <c r="BE578" s="82"/>
      <c r="BH578" s="83"/>
    </row>
    <row r="579">
      <c r="AZ579" s="82"/>
      <c r="BA579" s="82"/>
      <c r="BB579" s="82"/>
      <c r="BC579" s="82"/>
      <c r="BD579" s="82"/>
      <c r="BE579" s="82"/>
      <c r="BH579" s="83"/>
    </row>
    <row r="580">
      <c r="AZ580" s="82"/>
      <c r="BA580" s="82"/>
      <c r="BB580" s="82"/>
      <c r="BC580" s="82"/>
      <c r="BD580" s="82"/>
      <c r="BE580" s="82"/>
      <c r="BH580" s="83"/>
    </row>
    <row r="581">
      <c r="AZ581" s="82"/>
      <c r="BA581" s="82"/>
      <c r="BB581" s="82"/>
      <c r="BC581" s="82"/>
      <c r="BD581" s="82"/>
      <c r="BE581" s="82"/>
      <c r="BH581" s="83"/>
    </row>
    <row r="582">
      <c r="AZ582" s="82"/>
      <c r="BA582" s="82"/>
      <c r="BB582" s="82"/>
      <c r="BC582" s="82"/>
      <c r="BD582" s="82"/>
      <c r="BE582" s="82"/>
      <c r="BH582" s="83"/>
    </row>
    <row r="583">
      <c r="AZ583" s="82"/>
      <c r="BA583" s="82"/>
      <c r="BB583" s="82"/>
      <c r="BC583" s="82"/>
      <c r="BD583" s="82"/>
      <c r="BE583" s="82"/>
      <c r="BH583" s="83"/>
    </row>
    <row r="584">
      <c r="AZ584" s="82"/>
      <c r="BA584" s="82"/>
      <c r="BB584" s="82"/>
      <c r="BC584" s="82"/>
      <c r="BD584" s="82"/>
      <c r="BE584" s="82"/>
      <c r="BH584" s="83"/>
    </row>
    <row r="585">
      <c r="AZ585" s="82"/>
      <c r="BA585" s="82"/>
      <c r="BB585" s="82"/>
      <c r="BC585" s="82"/>
      <c r="BD585" s="82"/>
      <c r="BE585" s="82"/>
      <c r="BH585" s="83"/>
    </row>
    <row r="586">
      <c r="AZ586" s="82"/>
      <c r="BA586" s="82"/>
      <c r="BB586" s="82"/>
      <c r="BC586" s="82"/>
      <c r="BD586" s="82"/>
      <c r="BE586" s="82"/>
      <c r="BH586" s="83"/>
    </row>
    <row r="587">
      <c r="AZ587" s="82"/>
      <c r="BA587" s="82"/>
      <c r="BB587" s="82"/>
      <c r="BC587" s="82"/>
      <c r="BD587" s="82"/>
      <c r="BE587" s="82"/>
      <c r="BH587" s="83"/>
    </row>
    <row r="588">
      <c r="AZ588" s="82"/>
      <c r="BA588" s="82"/>
      <c r="BB588" s="82"/>
      <c r="BC588" s="82"/>
      <c r="BD588" s="82"/>
      <c r="BE588" s="82"/>
      <c r="BH588" s="83"/>
    </row>
    <row r="589">
      <c r="AZ589" s="82"/>
      <c r="BA589" s="82"/>
      <c r="BB589" s="82"/>
      <c r="BC589" s="82"/>
      <c r="BD589" s="82"/>
      <c r="BE589" s="82"/>
      <c r="BH589" s="83"/>
    </row>
    <row r="590">
      <c r="AZ590" s="82"/>
      <c r="BA590" s="82"/>
      <c r="BB590" s="82"/>
      <c r="BC590" s="82"/>
      <c r="BD590" s="82"/>
      <c r="BE590" s="82"/>
      <c r="BH590" s="83"/>
    </row>
    <row r="591">
      <c r="AZ591" s="82"/>
      <c r="BA591" s="82"/>
      <c r="BB591" s="82"/>
      <c r="BC591" s="82"/>
      <c r="BD591" s="82"/>
      <c r="BE591" s="82"/>
      <c r="BH591" s="83"/>
    </row>
    <row r="592">
      <c r="AZ592" s="82"/>
      <c r="BA592" s="82"/>
      <c r="BB592" s="82"/>
      <c r="BC592" s="82"/>
      <c r="BD592" s="82"/>
      <c r="BE592" s="82"/>
      <c r="BH592" s="83"/>
    </row>
    <row r="593">
      <c r="AZ593" s="82"/>
      <c r="BA593" s="82"/>
      <c r="BB593" s="82"/>
      <c r="BC593" s="82"/>
      <c r="BD593" s="82"/>
      <c r="BE593" s="82"/>
      <c r="BH593" s="83"/>
    </row>
    <row r="594">
      <c r="AZ594" s="82"/>
      <c r="BA594" s="82"/>
      <c r="BB594" s="82"/>
      <c r="BC594" s="82"/>
      <c r="BD594" s="82"/>
      <c r="BE594" s="82"/>
      <c r="BH594" s="83"/>
    </row>
    <row r="595">
      <c r="AZ595" s="82"/>
      <c r="BA595" s="82"/>
      <c r="BB595" s="82"/>
      <c r="BC595" s="82"/>
      <c r="BD595" s="82"/>
      <c r="BE595" s="82"/>
      <c r="BH595" s="83"/>
    </row>
    <row r="596">
      <c r="AZ596" s="82"/>
      <c r="BA596" s="82"/>
      <c r="BB596" s="82"/>
      <c r="BC596" s="82"/>
      <c r="BD596" s="82"/>
      <c r="BE596" s="82"/>
      <c r="BH596" s="83"/>
    </row>
    <row r="597">
      <c r="AZ597" s="82"/>
      <c r="BA597" s="82"/>
      <c r="BB597" s="82"/>
      <c r="BC597" s="82"/>
      <c r="BD597" s="82"/>
      <c r="BE597" s="82"/>
      <c r="BH597" s="83"/>
    </row>
    <row r="598">
      <c r="AZ598" s="82"/>
      <c r="BA598" s="82"/>
      <c r="BB598" s="82"/>
      <c r="BC598" s="82"/>
      <c r="BD598" s="82"/>
      <c r="BE598" s="82"/>
      <c r="BH598" s="83"/>
    </row>
    <row r="599">
      <c r="AZ599" s="82"/>
      <c r="BA599" s="82"/>
      <c r="BB599" s="82"/>
      <c r="BC599" s="82"/>
      <c r="BD599" s="82"/>
      <c r="BE599" s="82"/>
      <c r="BH599" s="83"/>
    </row>
    <row r="600">
      <c r="AZ600" s="82"/>
      <c r="BA600" s="82"/>
      <c r="BB600" s="82"/>
      <c r="BC600" s="82"/>
      <c r="BD600" s="82"/>
      <c r="BE600" s="82"/>
      <c r="BH600" s="83"/>
    </row>
    <row r="601">
      <c r="AZ601" s="82"/>
      <c r="BA601" s="82"/>
      <c r="BB601" s="82"/>
      <c r="BC601" s="82"/>
      <c r="BD601" s="82"/>
      <c r="BE601" s="82"/>
      <c r="BH601" s="83"/>
    </row>
    <row r="602">
      <c r="AZ602" s="82"/>
      <c r="BA602" s="82"/>
      <c r="BB602" s="82"/>
      <c r="BC602" s="82"/>
      <c r="BD602" s="82"/>
      <c r="BE602" s="82"/>
      <c r="BH602" s="83"/>
    </row>
    <row r="603">
      <c r="AZ603" s="82"/>
      <c r="BA603" s="82"/>
      <c r="BB603" s="82"/>
      <c r="BC603" s="82"/>
      <c r="BD603" s="82"/>
      <c r="BE603" s="82"/>
      <c r="BH603" s="83"/>
    </row>
    <row r="604">
      <c r="AZ604" s="82"/>
      <c r="BA604" s="82"/>
      <c r="BB604" s="82"/>
      <c r="BC604" s="82"/>
      <c r="BD604" s="82"/>
      <c r="BE604" s="82"/>
      <c r="BH604" s="83"/>
    </row>
    <row r="605">
      <c r="AZ605" s="82"/>
      <c r="BA605" s="82"/>
      <c r="BB605" s="82"/>
      <c r="BC605" s="82"/>
      <c r="BD605" s="82"/>
      <c r="BE605" s="82"/>
      <c r="BH605" s="83"/>
    </row>
    <row r="606">
      <c r="AZ606" s="82"/>
      <c r="BA606" s="82"/>
      <c r="BB606" s="82"/>
      <c r="BC606" s="82"/>
      <c r="BD606" s="82"/>
      <c r="BE606" s="82"/>
      <c r="BH606" s="83"/>
    </row>
    <row r="607">
      <c r="AZ607" s="82"/>
      <c r="BA607" s="82"/>
      <c r="BB607" s="82"/>
      <c r="BC607" s="82"/>
      <c r="BD607" s="82"/>
      <c r="BE607" s="82"/>
      <c r="BH607" s="83"/>
    </row>
    <row r="608">
      <c r="AZ608" s="82"/>
      <c r="BA608" s="82"/>
      <c r="BB608" s="82"/>
      <c r="BC608" s="82"/>
      <c r="BD608" s="82"/>
      <c r="BE608" s="82"/>
      <c r="BH608" s="83"/>
    </row>
    <row r="609">
      <c r="AZ609" s="82"/>
      <c r="BA609" s="82"/>
      <c r="BB609" s="82"/>
      <c r="BC609" s="82"/>
      <c r="BD609" s="82"/>
      <c r="BE609" s="82"/>
      <c r="BH609" s="83"/>
    </row>
    <row r="610">
      <c r="AZ610" s="82"/>
      <c r="BA610" s="82"/>
      <c r="BB610" s="82"/>
      <c r="BC610" s="82"/>
      <c r="BD610" s="82"/>
      <c r="BE610" s="82"/>
      <c r="BH610" s="83"/>
    </row>
    <row r="611">
      <c r="AZ611" s="82"/>
      <c r="BA611" s="82"/>
      <c r="BB611" s="82"/>
      <c r="BC611" s="82"/>
      <c r="BD611" s="82"/>
      <c r="BE611" s="82"/>
      <c r="BH611" s="83"/>
    </row>
    <row r="612">
      <c r="AZ612" s="82"/>
      <c r="BA612" s="82"/>
      <c r="BB612" s="82"/>
      <c r="BC612" s="82"/>
      <c r="BD612" s="82"/>
      <c r="BE612" s="82"/>
      <c r="BH612" s="83"/>
    </row>
    <row r="613">
      <c r="AZ613" s="82"/>
      <c r="BA613" s="82"/>
      <c r="BB613" s="82"/>
      <c r="BC613" s="82"/>
      <c r="BD613" s="82"/>
      <c r="BE613" s="82"/>
      <c r="BH613" s="83"/>
    </row>
    <row r="614">
      <c r="AZ614" s="82"/>
      <c r="BA614" s="82"/>
      <c r="BB614" s="82"/>
      <c r="BC614" s="82"/>
      <c r="BD614" s="82"/>
      <c r="BE614" s="82"/>
      <c r="BH614" s="83"/>
    </row>
    <row r="615">
      <c r="AZ615" s="82"/>
      <c r="BA615" s="82"/>
      <c r="BB615" s="82"/>
      <c r="BC615" s="82"/>
      <c r="BD615" s="82"/>
      <c r="BE615" s="82"/>
      <c r="BH615" s="83"/>
    </row>
    <row r="616">
      <c r="AZ616" s="82"/>
      <c r="BA616" s="82"/>
      <c r="BB616" s="82"/>
      <c r="BC616" s="82"/>
      <c r="BD616" s="82"/>
      <c r="BE616" s="82"/>
      <c r="BH616" s="83"/>
    </row>
    <row r="617">
      <c r="AZ617" s="82"/>
      <c r="BA617" s="82"/>
      <c r="BB617" s="82"/>
      <c r="BC617" s="82"/>
      <c r="BD617" s="82"/>
      <c r="BE617" s="82"/>
      <c r="BH617" s="83"/>
    </row>
    <row r="618">
      <c r="AZ618" s="82"/>
      <c r="BA618" s="82"/>
      <c r="BB618" s="82"/>
      <c r="BC618" s="82"/>
      <c r="BD618" s="82"/>
      <c r="BE618" s="82"/>
      <c r="BH618" s="83"/>
    </row>
    <row r="619">
      <c r="AZ619" s="82"/>
      <c r="BA619" s="82"/>
      <c r="BB619" s="82"/>
      <c r="BC619" s="82"/>
      <c r="BD619" s="82"/>
      <c r="BE619" s="82"/>
      <c r="BH619" s="83"/>
    </row>
    <row r="620">
      <c r="AZ620" s="82"/>
      <c r="BA620" s="82"/>
      <c r="BB620" s="82"/>
      <c r="BC620" s="82"/>
      <c r="BD620" s="82"/>
      <c r="BE620" s="82"/>
      <c r="BH620" s="83"/>
    </row>
    <row r="621">
      <c r="AZ621" s="82"/>
      <c r="BA621" s="82"/>
      <c r="BB621" s="82"/>
      <c r="BC621" s="82"/>
      <c r="BD621" s="82"/>
      <c r="BE621" s="82"/>
      <c r="BH621" s="83"/>
    </row>
    <row r="622">
      <c r="AZ622" s="82"/>
      <c r="BA622" s="82"/>
      <c r="BB622" s="82"/>
      <c r="BC622" s="82"/>
      <c r="BD622" s="82"/>
      <c r="BE622" s="82"/>
      <c r="BH622" s="83"/>
    </row>
    <row r="623">
      <c r="AZ623" s="82"/>
      <c r="BA623" s="82"/>
      <c r="BB623" s="82"/>
      <c r="BC623" s="82"/>
      <c r="BD623" s="82"/>
      <c r="BE623" s="82"/>
      <c r="BH623" s="83"/>
    </row>
    <row r="624">
      <c r="AZ624" s="82"/>
      <c r="BA624" s="82"/>
      <c r="BB624" s="82"/>
      <c r="BC624" s="82"/>
      <c r="BD624" s="82"/>
      <c r="BE624" s="82"/>
      <c r="BH624" s="83"/>
    </row>
    <row r="625">
      <c r="AZ625" s="82"/>
      <c r="BA625" s="82"/>
      <c r="BB625" s="82"/>
      <c r="BC625" s="82"/>
      <c r="BD625" s="82"/>
      <c r="BE625" s="82"/>
      <c r="BH625" s="83"/>
    </row>
    <row r="626">
      <c r="AZ626" s="82"/>
      <c r="BA626" s="82"/>
      <c r="BB626" s="82"/>
      <c r="BC626" s="82"/>
      <c r="BD626" s="82"/>
      <c r="BE626" s="82"/>
      <c r="BH626" s="83"/>
    </row>
    <row r="627">
      <c r="AZ627" s="82"/>
      <c r="BA627" s="82"/>
      <c r="BB627" s="82"/>
      <c r="BC627" s="82"/>
      <c r="BD627" s="82"/>
      <c r="BE627" s="82"/>
      <c r="BH627" s="83"/>
    </row>
    <row r="628">
      <c r="AZ628" s="82"/>
      <c r="BA628" s="82"/>
      <c r="BB628" s="82"/>
      <c r="BC628" s="82"/>
      <c r="BD628" s="82"/>
      <c r="BE628" s="82"/>
      <c r="BH628" s="83"/>
    </row>
    <row r="629">
      <c r="AZ629" s="82"/>
      <c r="BA629" s="82"/>
      <c r="BB629" s="82"/>
      <c r="BC629" s="82"/>
      <c r="BD629" s="82"/>
      <c r="BE629" s="82"/>
      <c r="BH629" s="83"/>
    </row>
    <row r="630">
      <c r="AZ630" s="82"/>
      <c r="BA630" s="82"/>
      <c r="BB630" s="82"/>
      <c r="BC630" s="82"/>
      <c r="BD630" s="82"/>
      <c r="BE630" s="82"/>
      <c r="BH630" s="83"/>
    </row>
    <row r="631">
      <c r="AZ631" s="82"/>
      <c r="BA631" s="82"/>
      <c r="BB631" s="82"/>
      <c r="BC631" s="82"/>
      <c r="BD631" s="82"/>
      <c r="BE631" s="82"/>
      <c r="BH631" s="83"/>
    </row>
    <row r="632">
      <c r="AZ632" s="82"/>
      <c r="BA632" s="82"/>
      <c r="BB632" s="82"/>
      <c r="BC632" s="82"/>
      <c r="BD632" s="82"/>
      <c r="BE632" s="82"/>
      <c r="BH632" s="83"/>
    </row>
    <row r="633">
      <c r="AZ633" s="82"/>
      <c r="BA633" s="82"/>
      <c r="BB633" s="82"/>
      <c r="BC633" s="82"/>
      <c r="BD633" s="82"/>
      <c r="BE633" s="82"/>
      <c r="BH633" s="83"/>
    </row>
    <row r="634">
      <c r="AZ634" s="82"/>
      <c r="BA634" s="82"/>
      <c r="BB634" s="82"/>
      <c r="BC634" s="82"/>
      <c r="BD634" s="82"/>
      <c r="BE634" s="82"/>
      <c r="BH634" s="83"/>
    </row>
    <row r="635">
      <c r="AZ635" s="82"/>
      <c r="BA635" s="82"/>
      <c r="BB635" s="82"/>
      <c r="BC635" s="82"/>
      <c r="BD635" s="82"/>
      <c r="BE635" s="82"/>
      <c r="BH635" s="83"/>
    </row>
    <row r="636">
      <c r="AZ636" s="82"/>
      <c r="BA636" s="82"/>
      <c r="BB636" s="82"/>
      <c r="BC636" s="82"/>
      <c r="BD636" s="82"/>
      <c r="BE636" s="82"/>
      <c r="BH636" s="83"/>
    </row>
    <row r="637">
      <c r="AZ637" s="82"/>
      <c r="BA637" s="82"/>
      <c r="BB637" s="82"/>
      <c r="BC637" s="82"/>
      <c r="BD637" s="82"/>
      <c r="BE637" s="82"/>
      <c r="BH637" s="83"/>
    </row>
    <row r="638">
      <c r="AZ638" s="82"/>
      <c r="BA638" s="82"/>
      <c r="BB638" s="82"/>
      <c r="BC638" s="82"/>
      <c r="BD638" s="82"/>
      <c r="BE638" s="82"/>
      <c r="BH638" s="83"/>
    </row>
    <row r="639">
      <c r="AZ639" s="82"/>
      <c r="BA639" s="82"/>
      <c r="BB639" s="82"/>
      <c r="BC639" s="82"/>
      <c r="BD639" s="82"/>
      <c r="BE639" s="82"/>
      <c r="BH639" s="83"/>
    </row>
    <row r="640">
      <c r="AZ640" s="82"/>
      <c r="BA640" s="82"/>
      <c r="BB640" s="82"/>
      <c r="BC640" s="82"/>
      <c r="BD640" s="82"/>
      <c r="BE640" s="82"/>
      <c r="BH640" s="83"/>
    </row>
    <row r="641">
      <c r="AZ641" s="82"/>
      <c r="BA641" s="82"/>
      <c r="BB641" s="82"/>
      <c r="BC641" s="82"/>
      <c r="BD641" s="82"/>
      <c r="BE641" s="82"/>
      <c r="BH641" s="83"/>
    </row>
    <row r="642">
      <c r="AZ642" s="82"/>
      <c r="BA642" s="82"/>
      <c r="BB642" s="82"/>
      <c r="BC642" s="82"/>
      <c r="BD642" s="82"/>
      <c r="BE642" s="82"/>
      <c r="BH642" s="83"/>
    </row>
    <row r="643">
      <c r="AZ643" s="82"/>
      <c r="BA643" s="82"/>
      <c r="BB643" s="82"/>
      <c r="BC643" s="82"/>
      <c r="BD643" s="82"/>
      <c r="BE643" s="82"/>
      <c r="BH643" s="83"/>
    </row>
    <row r="644">
      <c r="AZ644" s="82"/>
      <c r="BA644" s="82"/>
      <c r="BB644" s="82"/>
      <c r="BC644" s="82"/>
      <c r="BD644" s="82"/>
      <c r="BE644" s="82"/>
      <c r="BH644" s="83"/>
    </row>
    <row r="645">
      <c r="AZ645" s="82"/>
      <c r="BA645" s="82"/>
      <c r="BB645" s="82"/>
      <c r="BC645" s="82"/>
      <c r="BD645" s="82"/>
      <c r="BE645" s="82"/>
      <c r="BH645" s="83"/>
    </row>
    <row r="646">
      <c r="AZ646" s="82"/>
      <c r="BA646" s="82"/>
      <c r="BB646" s="82"/>
      <c r="BC646" s="82"/>
      <c r="BD646" s="82"/>
      <c r="BE646" s="82"/>
      <c r="BH646" s="83"/>
    </row>
    <row r="647">
      <c r="AZ647" s="82"/>
      <c r="BA647" s="82"/>
      <c r="BB647" s="82"/>
      <c r="BC647" s="82"/>
      <c r="BD647" s="82"/>
      <c r="BE647" s="82"/>
      <c r="BH647" s="83"/>
    </row>
    <row r="648">
      <c r="AZ648" s="82"/>
      <c r="BA648" s="82"/>
      <c r="BB648" s="82"/>
      <c r="BC648" s="82"/>
      <c r="BD648" s="82"/>
      <c r="BE648" s="82"/>
      <c r="BH648" s="83"/>
    </row>
    <row r="649">
      <c r="AZ649" s="82"/>
      <c r="BA649" s="82"/>
      <c r="BB649" s="82"/>
      <c r="BC649" s="82"/>
      <c r="BD649" s="82"/>
      <c r="BE649" s="82"/>
      <c r="BH649" s="83"/>
    </row>
    <row r="650">
      <c r="AZ650" s="82"/>
      <c r="BA650" s="82"/>
      <c r="BB650" s="82"/>
      <c r="BC650" s="82"/>
      <c r="BD650" s="82"/>
      <c r="BE650" s="82"/>
      <c r="BH650" s="83"/>
    </row>
    <row r="651">
      <c r="AZ651" s="82"/>
      <c r="BA651" s="82"/>
      <c r="BB651" s="82"/>
      <c r="BC651" s="82"/>
      <c r="BD651" s="82"/>
      <c r="BE651" s="82"/>
      <c r="BH651" s="83"/>
    </row>
    <row r="652">
      <c r="AZ652" s="82"/>
      <c r="BA652" s="82"/>
      <c r="BB652" s="82"/>
      <c r="BC652" s="82"/>
      <c r="BD652" s="82"/>
      <c r="BE652" s="82"/>
      <c r="BH652" s="83"/>
    </row>
    <row r="653">
      <c r="AZ653" s="82"/>
      <c r="BA653" s="82"/>
      <c r="BB653" s="82"/>
      <c r="BC653" s="82"/>
      <c r="BD653" s="82"/>
      <c r="BE653" s="82"/>
      <c r="BH653" s="83"/>
    </row>
    <row r="654">
      <c r="AZ654" s="82"/>
      <c r="BA654" s="82"/>
      <c r="BB654" s="82"/>
      <c r="BC654" s="82"/>
      <c r="BD654" s="82"/>
      <c r="BE654" s="82"/>
      <c r="BH654" s="83"/>
    </row>
    <row r="655">
      <c r="AZ655" s="82"/>
      <c r="BA655" s="82"/>
      <c r="BB655" s="82"/>
      <c r="BC655" s="82"/>
      <c r="BD655" s="82"/>
      <c r="BE655" s="82"/>
      <c r="BH655" s="83"/>
    </row>
    <row r="656">
      <c r="AZ656" s="82"/>
      <c r="BA656" s="82"/>
      <c r="BB656" s="82"/>
      <c r="BC656" s="82"/>
      <c r="BD656" s="82"/>
      <c r="BE656" s="82"/>
      <c r="BH656" s="83"/>
    </row>
    <row r="657">
      <c r="AZ657" s="82"/>
      <c r="BA657" s="82"/>
      <c r="BB657" s="82"/>
      <c r="BC657" s="82"/>
      <c r="BD657" s="82"/>
      <c r="BE657" s="82"/>
      <c r="BH657" s="83"/>
    </row>
    <row r="658">
      <c r="AZ658" s="82"/>
      <c r="BA658" s="82"/>
      <c r="BB658" s="82"/>
      <c r="BC658" s="82"/>
      <c r="BD658" s="82"/>
      <c r="BE658" s="82"/>
      <c r="BH658" s="83"/>
    </row>
    <row r="659">
      <c r="AZ659" s="82"/>
      <c r="BA659" s="82"/>
      <c r="BB659" s="82"/>
      <c r="BC659" s="82"/>
      <c r="BD659" s="82"/>
      <c r="BE659" s="82"/>
      <c r="BH659" s="83"/>
    </row>
    <row r="660">
      <c r="AZ660" s="82"/>
      <c r="BA660" s="82"/>
      <c r="BB660" s="82"/>
      <c r="BC660" s="82"/>
      <c r="BD660" s="82"/>
      <c r="BE660" s="82"/>
      <c r="BH660" s="83"/>
    </row>
    <row r="661">
      <c r="AZ661" s="82"/>
      <c r="BA661" s="82"/>
      <c r="BB661" s="82"/>
      <c r="BC661" s="82"/>
      <c r="BD661" s="82"/>
      <c r="BE661" s="82"/>
      <c r="BH661" s="83"/>
    </row>
    <row r="662">
      <c r="AZ662" s="82"/>
      <c r="BA662" s="82"/>
      <c r="BB662" s="82"/>
      <c r="BC662" s="82"/>
      <c r="BD662" s="82"/>
      <c r="BE662" s="82"/>
      <c r="BH662" s="83"/>
    </row>
    <row r="663">
      <c r="AZ663" s="82"/>
      <c r="BA663" s="82"/>
      <c r="BB663" s="82"/>
      <c r="BC663" s="82"/>
      <c r="BD663" s="82"/>
      <c r="BE663" s="82"/>
      <c r="BH663" s="83"/>
    </row>
    <row r="664">
      <c r="AZ664" s="82"/>
      <c r="BA664" s="82"/>
      <c r="BB664" s="82"/>
      <c r="BC664" s="82"/>
      <c r="BD664" s="82"/>
      <c r="BE664" s="82"/>
      <c r="BH664" s="83"/>
    </row>
    <row r="665">
      <c r="AZ665" s="82"/>
      <c r="BA665" s="82"/>
      <c r="BB665" s="82"/>
      <c r="BC665" s="82"/>
      <c r="BD665" s="82"/>
      <c r="BE665" s="82"/>
      <c r="BH665" s="83"/>
    </row>
    <row r="666">
      <c r="AZ666" s="82"/>
      <c r="BA666" s="82"/>
      <c r="BB666" s="82"/>
      <c r="BC666" s="82"/>
      <c r="BD666" s="82"/>
      <c r="BE666" s="82"/>
      <c r="BH666" s="83"/>
    </row>
    <row r="667">
      <c r="AZ667" s="82"/>
      <c r="BA667" s="82"/>
      <c r="BB667" s="82"/>
      <c r="BC667" s="82"/>
      <c r="BD667" s="82"/>
      <c r="BE667" s="82"/>
      <c r="BH667" s="83"/>
    </row>
    <row r="668">
      <c r="AZ668" s="82"/>
      <c r="BA668" s="82"/>
      <c r="BB668" s="82"/>
      <c r="BC668" s="82"/>
      <c r="BD668" s="82"/>
      <c r="BE668" s="82"/>
      <c r="BH668" s="83"/>
    </row>
    <row r="669">
      <c r="AZ669" s="82"/>
      <c r="BA669" s="82"/>
      <c r="BB669" s="82"/>
      <c r="BC669" s="82"/>
      <c r="BD669" s="82"/>
      <c r="BE669" s="82"/>
      <c r="BH669" s="83"/>
    </row>
    <row r="670">
      <c r="AZ670" s="82"/>
      <c r="BA670" s="82"/>
      <c r="BB670" s="82"/>
      <c r="BC670" s="82"/>
      <c r="BD670" s="82"/>
      <c r="BE670" s="82"/>
      <c r="BH670" s="83"/>
    </row>
    <row r="671">
      <c r="AZ671" s="82"/>
      <c r="BA671" s="82"/>
      <c r="BB671" s="82"/>
      <c r="BC671" s="82"/>
      <c r="BD671" s="82"/>
      <c r="BE671" s="82"/>
      <c r="BH671" s="83"/>
    </row>
    <row r="672">
      <c r="AZ672" s="82"/>
      <c r="BA672" s="82"/>
      <c r="BB672" s="82"/>
      <c r="BC672" s="82"/>
      <c r="BD672" s="82"/>
      <c r="BE672" s="82"/>
      <c r="BH672" s="83"/>
    </row>
    <row r="673">
      <c r="AZ673" s="82"/>
      <c r="BA673" s="82"/>
      <c r="BB673" s="82"/>
      <c r="BC673" s="82"/>
      <c r="BD673" s="82"/>
      <c r="BE673" s="82"/>
      <c r="BH673" s="83"/>
    </row>
    <row r="674">
      <c r="AZ674" s="82"/>
      <c r="BA674" s="82"/>
      <c r="BB674" s="82"/>
      <c r="BC674" s="82"/>
      <c r="BD674" s="82"/>
      <c r="BE674" s="82"/>
      <c r="BH674" s="83"/>
    </row>
    <row r="675">
      <c r="AZ675" s="82"/>
      <c r="BA675" s="82"/>
      <c r="BB675" s="82"/>
      <c r="BC675" s="82"/>
      <c r="BD675" s="82"/>
      <c r="BE675" s="82"/>
      <c r="BH675" s="83"/>
    </row>
    <row r="676">
      <c r="AZ676" s="82"/>
      <c r="BA676" s="82"/>
      <c r="BB676" s="82"/>
      <c r="BC676" s="82"/>
      <c r="BD676" s="82"/>
      <c r="BE676" s="82"/>
      <c r="BH676" s="83"/>
    </row>
    <row r="677">
      <c r="AZ677" s="82"/>
      <c r="BA677" s="82"/>
      <c r="BB677" s="82"/>
      <c r="BC677" s="82"/>
      <c r="BD677" s="82"/>
      <c r="BE677" s="82"/>
      <c r="BH677" s="83"/>
    </row>
    <row r="678">
      <c r="AZ678" s="82"/>
      <c r="BA678" s="82"/>
      <c r="BB678" s="82"/>
      <c r="BC678" s="82"/>
      <c r="BD678" s="82"/>
      <c r="BE678" s="82"/>
      <c r="BH678" s="83"/>
    </row>
    <row r="679">
      <c r="AZ679" s="82"/>
      <c r="BA679" s="82"/>
      <c r="BB679" s="82"/>
      <c r="BC679" s="82"/>
      <c r="BD679" s="82"/>
      <c r="BE679" s="82"/>
      <c r="BH679" s="83"/>
    </row>
    <row r="680">
      <c r="AZ680" s="82"/>
      <c r="BA680" s="82"/>
      <c r="BB680" s="82"/>
      <c r="BC680" s="82"/>
      <c r="BD680" s="82"/>
      <c r="BE680" s="82"/>
      <c r="BH680" s="83"/>
    </row>
    <row r="681">
      <c r="AZ681" s="82"/>
      <c r="BA681" s="82"/>
      <c r="BB681" s="82"/>
      <c r="BC681" s="82"/>
      <c r="BD681" s="82"/>
      <c r="BE681" s="82"/>
      <c r="BH681" s="83"/>
    </row>
    <row r="682">
      <c r="AZ682" s="82"/>
      <c r="BA682" s="82"/>
      <c r="BB682" s="82"/>
      <c r="BC682" s="82"/>
      <c r="BD682" s="82"/>
      <c r="BE682" s="82"/>
      <c r="BH682" s="83"/>
    </row>
    <row r="683">
      <c r="AZ683" s="82"/>
      <c r="BA683" s="82"/>
      <c r="BB683" s="82"/>
      <c r="BC683" s="82"/>
      <c r="BD683" s="82"/>
      <c r="BE683" s="82"/>
      <c r="BH683" s="83"/>
    </row>
    <row r="684">
      <c r="AZ684" s="82"/>
      <c r="BA684" s="82"/>
      <c r="BB684" s="82"/>
      <c r="BC684" s="82"/>
      <c r="BD684" s="82"/>
      <c r="BE684" s="82"/>
      <c r="BH684" s="83"/>
    </row>
    <row r="685">
      <c r="AZ685" s="82"/>
      <c r="BA685" s="82"/>
      <c r="BB685" s="82"/>
      <c r="BC685" s="82"/>
      <c r="BD685" s="82"/>
      <c r="BE685" s="82"/>
      <c r="BH685" s="83"/>
    </row>
    <row r="686">
      <c r="AZ686" s="82"/>
      <c r="BA686" s="82"/>
      <c r="BB686" s="82"/>
      <c r="BC686" s="82"/>
      <c r="BD686" s="82"/>
      <c r="BE686" s="82"/>
      <c r="BH686" s="83"/>
    </row>
    <row r="687">
      <c r="AZ687" s="82"/>
      <c r="BA687" s="82"/>
      <c r="BB687" s="82"/>
      <c r="BC687" s="82"/>
      <c r="BD687" s="82"/>
      <c r="BE687" s="82"/>
      <c r="BH687" s="83"/>
    </row>
    <row r="688">
      <c r="AZ688" s="82"/>
      <c r="BA688" s="82"/>
      <c r="BB688" s="82"/>
      <c r="BC688" s="82"/>
      <c r="BD688" s="82"/>
      <c r="BE688" s="82"/>
      <c r="BH688" s="83"/>
    </row>
    <row r="689">
      <c r="AZ689" s="82"/>
      <c r="BA689" s="82"/>
      <c r="BB689" s="82"/>
      <c r="BC689" s="82"/>
      <c r="BD689" s="82"/>
      <c r="BE689" s="82"/>
      <c r="BH689" s="83"/>
    </row>
    <row r="690">
      <c r="AZ690" s="82"/>
      <c r="BA690" s="82"/>
      <c r="BB690" s="82"/>
      <c r="BC690" s="82"/>
      <c r="BD690" s="82"/>
      <c r="BE690" s="82"/>
      <c r="BH690" s="83"/>
    </row>
    <row r="691">
      <c r="AZ691" s="82"/>
      <c r="BA691" s="82"/>
      <c r="BB691" s="82"/>
      <c r="BC691" s="82"/>
      <c r="BD691" s="82"/>
      <c r="BE691" s="82"/>
      <c r="BH691" s="83"/>
    </row>
    <row r="692">
      <c r="AZ692" s="82"/>
      <c r="BA692" s="82"/>
      <c r="BB692" s="82"/>
      <c r="BC692" s="82"/>
      <c r="BD692" s="82"/>
      <c r="BE692" s="82"/>
      <c r="BH692" s="83"/>
    </row>
    <row r="693">
      <c r="AZ693" s="82"/>
      <c r="BA693" s="82"/>
      <c r="BB693" s="82"/>
      <c r="BC693" s="82"/>
      <c r="BD693" s="82"/>
      <c r="BE693" s="82"/>
      <c r="BH693" s="83"/>
    </row>
    <row r="694">
      <c r="AZ694" s="82"/>
      <c r="BA694" s="82"/>
      <c r="BB694" s="82"/>
      <c r="BC694" s="82"/>
      <c r="BD694" s="82"/>
      <c r="BE694" s="82"/>
      <c r="BH694" s="83"/>
    </row>
    <row r="695">
      <c r="AZ695" s="82"/>
      <c r="BA695" s="82"/>
      <c r="BB695" s="82"/>
      <c r="BC695" s="82"/>
      <c r="BD695" s="82"/>
      <c r="BE695" s="82"/>
      <c r="BH695" s="83"/>
    </row>
    <row r="696">
      <c r="AZ696" s="82"/>
      <c r="BA696" s="82"/>
      <c r="BB696" s="82"/>
      <c r="BC696" s="82"/>
      <c r="BD696" s="82"/>
      <c r="BE696" s="82"/>
      <c r="BH696" s="83"/>
    </row>
    <row r="697">
      <c r="AZ697" s="82"/>
      <c r="BA697" s="82"/>
      <c r="BB697" s="82"/>
      <c r="BC697" s="82"/>
      <c r="BD697" s="82"/>
      <c r="BE697" s="82"/>
      <c r="BH697" s="83"/>
    </row>
    <row r="698">
      <c r="AZ698" s="82"/>
      <c r="BA698" s="82"/>
      <c r="BB698" s="82"/>
      <c r="BC698" s="82"/>
      <c r="BD698" s="82"/>
      <c r="BE698" s="82"/>
      <c r="BH698" s="83"/>
    </row>
    <row r="699">
      <c r="AZ699" s="82"/>
      <c r="BA699" s="82"/>
      <c r="BB699" s="82"/>
      <c r="BC699" s="82"/>
      <c r="BD699" s="82"/>
      <c r="BE699" s="82"/>
      <c r="BH699" s="83"/>
    </row>
    <row r="700">
      <c r="AZ700" s="82"/>
      <c r="BA700" s="82"/>
      <c r="BB700" s="82"/>
      <c r="BC700" s="82"/>
      <c r="BD700" s="82"/>
      <c r="BE700" s="82"/>
      <c r="BH700" s="83"/>
    </row>
    <row r="701">
      <c r="AZ701" s="82"/>
      <c r="BA701" s="82"/>
      <c r="BB701" s="82"/>
      <c r="BC701" s="82"/>
      <c r="BD701" s="82"/>
      <c r="BE701" s="82"/>
      <c r="BH701" s="83"/>
    </row>
    <row r="702">
      <c r="AZ702" s="82"/>
      <c r="BA702" s="82"/>
      <c r="BB702" s="82"/>
      <c r="BC702" s="82"/>
      <c r="BD702" s="82"/>
      <c r="BE702" s="82"/>
      <c r="BH702" s="83"/>
    </row>
    <row r="703">
      <c r="AZ703" s="82"/>
      <c r="BA703" s="82"/>
      <c r="BB703" s="82"/>
      <c r="BC703" s="82"/>
      <c r="BD703" s="82"/>
      <c r="BE703" s="82"/>
      <c r="BH703" s="83"/>
    </row>
    <row r="704">
      <c r="AZ704" s="82"/>
      <c r="BA704" s="82"/>
      <c r="BB704" s="82"/>
      <c r="BC704" s="82"/>
      <c r="BD704" s="82"/>
      <c r="BE704" s="82"/>
      <c r="BH704" s="83"/>
    </row>
    <row r="705">
      <c r="AZ705" s="82"/>
      <c r="BA705" s="82"/>
      <c r="BB705" s="82"/>
      <c r="BC705" s="82"/>
      <c r="BD705" s="82"/>
      <c r="BE705" s="82"/>
      <c r="BH705" s="83"/>
    </row>
    <row r="706">
      <c r="AZ706" s="82"/>
      <c r="BA706" s="82"/>
      <c r="BB706" s="82"/>
      <c r="BC706" s="82"/>
      <c r="BD706" s="82"/>
      <c r="BE706" s="82"/>
      <c r="BH706" s="83"/>
    </row>
    <row r="707">
      <c r="AZ707" s="82"/>
      <c r="BA707" s="82"/>
      <c r="BB707" s="82"/>
      <c r="BC707" s="82"/>
      <c r="BD707" s="82"/>
      <c r="BE707" s="82"/>
      <c r="BH707" s="83"/>
    </row>
    <row r="708">
      <c r="AZ708" s="82"/>
      <c r="BA708" s="82"/>
      <c r="BB708" s="82"/>
      <c r="BC708" s="82"/>
      <c r="BD708" s="82"/>
      <c r="BE708" s="82"/>
      <c r="BH708" s="83"/>
    </row>
    <row r="709">
      <c r="AZ709" s="82"/>
      <c r="BA709" s="82"/>
      <c r="BB709" s="82"/>
      <c r="BC709" s="82"/>
      <c r="BD709" s="82"/>
      <c r="BE709" s="82"/>
      <c r="BH709" s="83"/>
    </row>
    <row r="710">
      <c r="AZ710" s="82"/>
      <c r="BA710" s="82"/>
      <c r="BB710" s="82"/>
      <c r="BC710" s="82"/>
      <c r="BD710" s="82"/>
      <c r="BE710" s="82"/>
      <c r="BH710" s="83"/>
    </row>
    <row r="711">
      <c r="AZ711" s="82"/>
      <c r="BA711" s="82"/>
      <c r="BB711" s="82"/>
      <c r="BC711" s="82"/>
      <c r="BD711" s="82"/>
      <c r="BE711" s="82"/>
      <c r="BH711" s="83"/>
    </row>
    <row r="712">
      <c r="AZ712" s="82"/>
      <c r="BA712" s="82"/>
      <c r="BB712" s="82"/>
      <c r="BC712" s="82"/>
      <c r="BD712" s="82"/>
      <c r="BE712" s="82"/>
      <c r="BH712" s="83"/>
    </row>
    <row r="713">
      <c r="AZ713" s="82"/>
      <c r="BA713" s="82"/>
      <c r="BB713" s="82"/>
      <c r="BC713" s="82"/>
      <c r="BD713" s="82"/>
      <c r="BE713" s="82"/>
      <c r="BH713" s="83"/>
    </row>
    <row r="714">
      <c r="AZ714" s="82"/>
      <c r="BA714" s="82"/>
      <c r="BB714" s="82"/>
      <c r="BC714" s="82"/>
      <c r="BD714" s="82"/>
      <c r="BE714" s="82"/>
      <c r="BH714" s="83"/>
    </row>
    <row r="715">
      <c r="AZ715" s="82"/>
      <c r="BA715" s="82"/>
      <c r="BB715" s="82"/>
      <c r="BC715" s="82"/>
      <c r="BD715" s="82"/>
      <c r="BE715" s="82"/>
      <c r="BH715" s="83"/>
    </row>
    <row r="716">
      <c r="AZ716" s="82"/>
      <c r="BA716" s="82"/>
      <c r="BB716" s="82"/>
      <c r="BC716" s="82"/>
      <c r="BD716" s="82"/>
      <c r="BE716" s="82"/>
      <c r="BH716" s="83"/>
    </row>
    <row r="717">
      <c r="AZ717" s="82"/>
      <c r="BA717" s="82"/>
      <c r="BB717" s="82"/>
      <c r="BC717" s="82"/>
      <c r="BD717" s="82"/>
      <c r="BE717" s="82"/>
      <c r="BH717" s="83"/>
    </row>
    <row r="718">
      <c r="AZ718" s="82"/>
      <c r="BA718" s="82"/>
      <c r="BB718" s="82"/>
      <c r="BC718" s="82"/>
      <c r="BD718" s="82"/>
      <c r="BE718" s="82"/>
      <c r="BH718" s="83"/>
    </row>
    <row r="719">
      <c r="AZ719" s="82"/>
      <c r="BA719" s="82"/>
      <c r="BB719" s="82"/>
      <c r="BC719" s="82"/>
      <c r="BD719" s="82"/>
      <c r="BE719" s="82"/>
      <c r="BH719" s="83"/>
    </row>
    <row r="720">
      <c r="AZ720" s="82"/>
      <c r="BA720" s="82"/>
      <c r="BB720" s="82"/>
      <c r="BC720" s="82"/>
      <c r="BD720" s="82"/>
      <c r="BE720" s="82"/>
      <c r="BH720" s="83"/>
    </row>
    <row r="721">
      <c r="AZ721" s="82"/>
      <c r="BA721" s="82"/>
      <c r="BB721" s="82"/>
      <c r="BC721" s="82"/>
      <c r="BD721" s="82"/>
      <c r="BE721" s="82"/>
      <c r="BH721" s="83"/>
    </row>
    <row r="722">
      <c r="AZ722" s="82"/>
      <c r="BA722" s="82"/>
      <c r="BB722" s="82"/>
      <c r="BC722" s="82"/>
      <c r="BD722" s="82"/>
      <c r="BE722" s="82"/>
      <c r="BH722" s="83"/>
    </row>
    <row r="723">
      <c r="AZ723" s="82"/>
      <c r="BA723" s="82"/>
      <c r="BB723" s="82"/>
      <c r="BC723" s="82"/>
      <c r="BD723" s="82"/>
      <c r="BE723" s="82"/>
      <c r="BH723" s="83"/>
    </row>
    <row r="724">
      <c r="AZ724" s="82"/>
      <c r="BA724" s="82"/>
      <c r="BB724" s="82"/>
      <c r="BC724" s="82"/>
      <c r="BD724" s="82"/>
      <c r="BE724" s="82"/>
      <c r="BH724" s="83"/>
    </row>
    <row r="725">
      <c r="AZ725" s="82"/>
      <c r="BA725" s="82"/>
      <c r="BB725" s="82"/>
      <c r="BC725" s="82"/>
      <c r="BD725" s="82"/>
      <c r="BE725" s="82"/>
      <c r="BH725" s="83"/>
    </row>
    <row r="726">
      <c r="AZ726" s="82"/>
      <c r="BA726" s="82"/>
      <c r="BB726" s="82"/>
      <c r="BC726" s="82"/>
      <c r="BD726" s="82"/>
      <c r="BE726" s="82"/>
      <c r="BH726" s="83"/>
    </row>
    <row r="727">
      <c r="AZ727" s="82"/>
      <c r="BA727" s="82"/>
      <c r="BB727" s="82"/>
      <c r="BC727" s="82"/>
      <c r="BD727" s="82"/>
      <c r="BE727" s="82"/>
      <c r="BH727" s="83"/>
    </row>
    <row r="728">
      <c r="AZ728" s="82"/>
      <c r="BA728" s="82"/>
      <c r="BB728" s="82"/>
      <c r="BC728" s="82"/>
      <c r="BD728" s="82"/>
      <c r="BE728" s="82"/>
      <c r="BH728" s="83"/>
    </row>
    <row r="729">
      <c r="AZ729" s="82"/>
      <c r="BA729" s="82"/>
      <c r="BB729" s="82"/>
      <c r="BC729" s="82"/>
      <c r="BD729" s="82"/>
      <c r="BE729" s="82"/>
      <c r="BH729" s="83"/>
    </row>
    <row r="730">
      <c r="AZ730" s="82"/>
      <c r="BA730" s="82"/>
      <c r="BB730" s="82"/>
      <c r="BC730" s="82"/>
      <c r="BD730" s="82"/>
      <c r="BE730" s="82"/>
      <c r="BH730" s="83"/>
    </row>
    <row r="731">
      <c r="AZ731" s="82"/>
      <c r="BA731" s="82"/>
      <c r="BB731" s="82"/>
      <c r="BC731" s="82"/>
      <c r="BD731" s="82"/>
      <c r="BE731" s="82"/>
      <c r="BH731" s="83"/>
    </row>
    <row r="732">
      <c r="AZ732" s="82"/>
      <c r="BA732" s="82"/>
      <c r="BB732" s="82"/>
      <c r="BC732" s="82"/>
      <c r="BD732" s="82"/>
      <c r="BE732" s="82"/>
      <c r="BH732" s="83"/>
    </row>
    <row r="733">
      <c r="AZ733" s="82"/>
      <c r="BA733" s="82"/>
      <c r="BB733" s="82"/>
      <c r="BC733" s="82"/>
      <c r="BD733" s="82"/>
      <c r="BE733" s="82"/>
      <c r="BH733" s="83"/>
    </row>
    <row r="734">
      <c r="AZ734" s="82"/>
      <c r="BA734" s="82"/>
      <c r="BB734" s="82"/>
      <c r="BC734" s="82"/>
      <c r="BD734" s="82"/>
      <c r="BE734" s="82"/>
      <c r="BH734" s="83"/>
    </row>
    <row r="735">
      <c r="AZ735" s="82"/>
      <c r="BA735" s="82"/>
      <c r="BB735" s="82"/>
      <c r="BC735" s="82"/>
      <c r="BD735" s="82"/>
      <c r="BE735" s="82"/>
      <c r="BH735" s="83"/>
    </row>
    <row r="736">
      <c r="AZ736" s="82"/>
      <c r="BA736" s="82"/>
      <c r="BB736" s="82"/>
      <c r="BC736" s="82"/>
      <c r="BD736" s="82"/>
      <c r="BE736" s="82"/>
      <c r="BH736" s="83"/>
    </row>
    <row r="737">
      <c r="AZ737" s="82"/>
      <c r="BA737" s="82"/>
      <c r="BB737" s="82"/>
      <c r="BC737" s="82"/>
      <c r="BD737" s="82"/>
      <c r="BE737" s="82"/>
      <c r="BH737" s="83"/>
    </row>
    <row r="738">
      <c r="AZ738" s="82"/>
      <c r="BA738" s="82"/>
      <c r="BB738" s="82"/>
      <c r="BC738" s="82"/>
      <c r="BD738" s="82"/>
      <c r="BE738" s="82"/>
      <c r="BH738" s="83"/>
    </row>
    <row r="739">
      <c r="AZ739" s="82"/>
      <c r="BA739" s="82"/>
      <c r="BB739" s="82"/>
      <c r="BC739" s="82"/>
      <c r="BD739" s="82"/>
      <c r="BE739" s="82"/>
      <c r="BH739" s="83"/>
    </row>
    <row r="740">
      <c r="AZ740" s="82"/>
      <c r="BA740" s="82"/>
      <c r="BB740" s="82"/>
      <c r="BC740" s="82"/>
      <c r="BD740" s="82"/>
      <c r="BE740" s="82"/>
      <c r="BH740" s="83"/>
    </row>
    <row r="741">
      <c r="AZ741" s="82"/>
      <c r="BA741" s="82"/>
      <c r="BB741" s="82"/>
      <c r="BC741" s="82"/>
      <c r="BD741" s="82"/>
      <c r="BE741" s="82"/>
      <c r="BH741" s="83"/>
    </row>
    <row r="742">
      <c r="AZ742" s="82"/>
      <c r="BA742" s="82"/>
      <c r="BB742" s="82"/>
      <c r="BC742" s="82"/>
      <c r="BD742" s="82"/>
      <c r="BE742" s="82"/>
      <c r="BH742" s="83"/>
    </row>
    <row r="743">
      <c r="AZ743" s="82"/>
      <c r="BA743" s="82"/>
      <c r="BB743" s="82"/>
      <c r="BC743" s="82"/>
      <c r="BD743" s="82"/>
      <c r="BE743" s="82"/>
      <c r="BH743" s="83"/>
    </row>
    <row r="744">
      <c r="AZ744" s="82"/>
      <c r="BA744" s="82"/>
      <c r="BB744" s="82"/>
      <c r="BC744" s="82"/>
      <c r="BD744" s="82"/>
      <c r="BE744" s="82"/>
      <c r="BH744" s="83"/>
    </row>
    <row r="745">
      <c r="AZ745" s="82"/>
      <c r="BA745" s="82"/>
      <c r="BB745" s="82"/>
      <c r="BC745" s="82"/>
      <c r="BD745" s="82"/>
      <c r="BE745" s="82"/>
      <c r="BH745" s="83"/>
    </row>
    <row r="746">
      <c r="AZ746" s="82"/>
      <c r="BA746" s="82"/>
      <c r="BB746" s="82"/>
      <c r="BC746" s="82"/>
      <c r="BD746" s="82"/>
      <c r="BE746" s="82"/>
      <c r="BH746" s="83"/>
    </row>
    <row r="747">
      <c r="AZ747" s="82"/>
      <c r="BA747" s="82"/>
      <c r="BB747" s="82"/>
      <c r="BC747" s="82"/>
      <c r="BD747" s="82"/>
      <c r="BE747" s="82"/>
      <c r="BH747" s="83"/>
    </row>
    <row r="748">
      <c r="AZ748" s="82"/>
      <c r="BA748" s="82"/>
      <c r="BB748" s="82"/>
      <c r="BC748" s="82"/>
      <c r="BD748" s="82"/>
      <c r="BE748" s="82"/>
      <c r="BH748" s="83"/>
    </row>
    <row r="749">
      <c r="AZ749" s="82"/>
      <c r="BA749" s="82"/>
      <c r="BB749" s="82"/>
      <c r="BC749" s="82"/>
      <c r="BD749" s="82"/>
      <c r="BE749" s="82"/>
      <c r="BH749" s="83"/>
    </row>
    <row r="750">
      <c r="AZ750" s="82"/>
      <c r="BA750" s="82"/>
      <c r="BB750" s="82"/>
      <c r="BC750" s="82"/>
      <c r="BD750" s="82"/>
      <c r="BE750" s="82"/>
      <c r="BH750" s="83"/>
    </row>
    <row r="751">
      <c r="AZ751" s="82"/>
      <c r="BA751" s="82"/>
      <c r="BB751" s="82"/>
      <c r="BC751" s="82"/>
      <c r="BD751" s="82"/>
      <c r="BE751" s="82"/>
      <c r="BH751" s="83"/>
    </row>
    <row r="752">
      <c r="AZ752" s="82"/>
      <c r="BA752" s="82"/>
      <c r="BB752" s="82"/>
      <c r="BC752" s="82"/>
      <c r="BD752" s="82"/>
      <c r="BE752" s="82"/>
      <c r="BH752" s="83"/>
    </row>
    <row r="753">
      <c r="AZ753" s="82"/>
      <c r="BA753" s="82"/>
      <c r="BB753" s="82"/>
      <c r="BC753" s="82"/>
      <c r="BD753" s="82"/>
      <c r="BE753" s="82"/>
      <c r="BH753" s="83"/>
    </row>
    <row r="754">
      <c r="AZ754" s="82"/>
      <c r="BA754" s="82"/>
      <c r="BB754" s="82"/>
      <c r="BC754" s="82"/>
      <c r="BD754" s="82"/>
      <c r="BE754" s="82"/>
      <c r="BH754" s="83"/>
    </row>
    <row r="755">
      <c r="AZ755" s="82"/>
      <c r="BA755" s="82"/>
      <c r="BB755" s="82"/>
      <c r="BC755" s="82"/>
      <c r="BD755" s="82"/>
      <c r="BE755" s="82"/>
      <c r="BH755" s="83"/>
    </row>
    <row r="756">
      <c r="AZ756" s="82"/>
      <c r="BA756" s="82"/>
      <c r="BB756" s="82"/>
      <c r="BC756" s="82"/>
      <c r="BD756" s="82"/>
      <c r="BE756" s="82"/>
      <c r="BH756" s="83"/>
    </row>
    <row r="757">
      <c r="AZ757" s="82"/>
      <c r="BA757" s="82"/>
      <c r="BB757" s="82"/>
      <c r="BC757" s="82"/>
      <c r="BD757" s="82"/>
      <c r="BE757" s="82"/>
      <c r="BH757" s="83"/>
    </row>
    <row r="758">
      <c r="AZ758" s="82"/>
      <c r="BA758" s="82"/>
      <c r="BB758" s="82"/>
      <c r="BC758" s="82"/>
      <c r="BD758" s="82"/>
      <c r="BE758" s="82"/>
      <c r="BH758" s="83"/>
    </row>
    <row r="759">
      <c r="AZ759" s="82"/>
      <c r="BA759" s="82"/>
      <c r="BB759" s="82"/>
      <c r="BC759" s="82"/>
      <c r="BD759" s="82"/>
      <c r="BE759" s="82"/>
      <c r="BH759" s="83"/>
    </row>
    <row r="760">
      <c r="AZ760" s="82"/>
      <c r="BA760" s="82"/>
      <c r="BB760" s="82"/>
      <c r="BC760" s="82"/>
      <c r="BD760" s="82"/>
      <c r="BE760" s="82"/>
      <c r="BH760" s="83"/>
    </row>
    <row r="761">
      <c r="AZ761" s="82"/>
      <c r="BA761" s="82"/>
      <c r="BB761" s="82"/>
      <c r="BC761" s="82"/>
      <c r="BD761" s="82"/>
      <c r="BE761" s="82"/>
      <c r="BH761" s="83"/>
    </row>
    <row r="762">
      <c r="AZ762" s="82"/>
      <c r="BA762" s="82"/>
      <c r="BB762" s="82"/>
      <c r="BC762" s="82"/>
      <c r="BD762" s="82"/>
      <c r="BE762" s="82"/>
      <c r="BH762" s="83"/>
    </row>
    <row r="763">
      <c r="AZ763" s="82"/>
      <c r="BA763" s="82"/>
      <c r="BB763" s="82"/>
      <c r="BC763" s="82"/>
      <c r="BD763" s="82"/>
      <c r="BE763" s="82"/>
      <c r="BH763" s="83"/>
    </row>
    <row r="764">
      <c r="AZ764" s="82"/>
      <c r="BA764" s="82"/>
      <c r="BB764" s="82"/>
      <c r="BC764" s="82"/>
      <c r="BD764" s="82"/>
      <c r="BE764" s="82"/>
      <c r="BH764" s="83"/>
    </row>
    <row r="765">
      <c r="AZ765" s="82"/>
      <c r="BA765" s="82"/>
      <c r="BB765" s="82"/>
      <c r="BC765" s="82"/>
      <c r="BD765" s="82"/>
      <c r="BE765" s="82"/>
      <c r="BH765" s="83"/>
    </row>
    <row r="766">
      <c r="AZ766" s="82"/>
      <c r="BA766" s="82"/>
      <c r="BB766" s="82"/>
      <c r="BC766" s="82"/>
      <c r="BD766" s="82"/>
      <c r="BE766" s="82"/>
      <c r="BH766" s="83"/>
    </row>
    <row r="767">
      <c r="AZ767" s="82"/>
      <c r="BA767" s="82"/>
      <c r="BB767" s="82"/>
      <c r="BC767" s="82"/>
      <c r="BD767" s="82"/>
      <c r="BE767" s="82"/>
      <c r="BH767" s="83"/>
    </row>
    <row r="768">
      <c r="AZ768" s="82"/>
      <c r="BA768" s="82"/>
      <c r="BB768" s="82"/>
      <c r="BC768" s="82"/>
      <c r="BD768" s="82"/>
      <c r="BE768" s="82"/>
      <c r="BH768" s="83"/>
    </row>
    <row r="769">
      <c r="AZ769" s="82"/>
      <c r="BA769" s="82"/>
      <c r="BB769" s="82"/>
      <c r="BC769" s="82"/>
      <c r="BD769" s="82"/>
      <c r="BE769" s="82"/>
      <c r="BH769" s="83"/>
    </row>
    <row r="770">
      <c r="AZ770" s="82"/>
      <c r="BA770" s="82"/>
      <c r="BB770" s="82"/>
      <c r="BC770" s="82"/>
      <c r="BD770" s="82"/>
      <c r="BE770" s="82"/>
      <c r="BH770" s="83"/>
    </row>
    <row r="771">
      <c r="AZ771" s="82"/>
      <c r="BA771" s="82"/>
      <c r="BB771" s="82"/>
      <c r="BC771" s="82"/>
      <c r="BD771" s="82"/>
      <c r="BE771" s="82"/>
      <c r="BH771" s="83"/>
    </row>
    <row r="772">
      <c r="AZ772" s="82"/>
      <c r="BA772" s="82"/>
      <c r="BB772" s="82"/>
      <c r="BC772" s="82"/>
      <c r="BD772" s="82"/>
      <c r="BE772" s="82"/>
      <c r="BH772" s="83"/>
    </row>
    <row r="773">
      <c r="AZ773" s="82"/>
      <c r="BA773" s="82"/>
      <c r="BB773" s="82"/>
      <c r="BC773" s="82"/>
      <c r="BD773" s="82"/>
      <c r="BE773" s="82"/>
      <c r="BH773" s="83"/>
    </row>
    <row r="774">
      <c r="AZ774" s="82"/>
      <c r="BA774" s="82"/>
      <c r="BB774" s="82"/>
      <c r="BC774" s="82"/>
      <c r="BD774" s="82"/>
      <c r="BE774" s="82"/>
      <c r="BH774" s="83"/>
    </row>
    <row r="775">
      <c r="AZ775" s="82"/>
      <c r="BA775" s="82"/>
      <c r="BB775" s="82"/>
      <c r="BC775" s="82"/>
      <c r="BD775" s="82"/>
      <c r="BE775" s="82"/>
      <c r="BH775" s="83"/>
    </row>
    <row r="776">
      <c r="AZ776" s="82"/>
      <c r="BA776" s="82"/>
      <c r="BB776" s="82"/>
      <c r="BC776" s="82"/>
      <c r="BD776" s="82"/>
      <c r="BE776" s="82"/>
      <c r="BH776" s="83"/>
    </row>
    <row r="777">
      <c r="AZ777" s="82"/>
      <c r="BA777" s="82"/>
      <c r="BB777" s="82"/>
      <c r="BC777" s="82"/>
      <c r="BD777" s="82"/>
      <c r="BE777" s="82"/>
      <c r="BH777" s="83"/>
    </row>
    <row r="778">
      <c r="AZ778" s="82"/>
      <c r="BA778" s="82"/>
      <c r="BB778" s="82"/>
      <c r="BC778" s="82"/>
      <c r="BD778" s="82"/>
      <c r="BE778" s="82"/>
      <c r="BH778" s="83"/>
    </row>
    <row r="779">
      <c r="AZ779" s="82"/>
      <c r="BA779" s="82"/>
      <c r="BB779" s="82"/>
      <c r="BC779" s="82"/>
      <c r="BD779" s="82"/>
      <c r="BE779" s="82"/>
      <c r="BH779" s="83"/>
    </row>
    <row r="780">
      <c r="AZ780" s="82"/>
      <c r="BA780" s="82"/>
      <c r="BB780" s="82"/>
      <c r="BC780" s="82"/>
      <c r="BD780" s="82"/>
      <c r="BE780" s="82"/>
      <c r="BH780" s="83"/>
    </row>
    <row r="781">
      <c r="AZ781" s="82"/>
      <c r="BA781" s="82"/>
      <c r="BB781" s="82"/>
      <c r="BC781" s="82"/>
      <c r="BD781" s="82"/>
      <c r="BE781" s="82"/>
      <c r="BH781" s="83"/>
    </row>
    <row r="782">
      <c r="AZ782" s="82"/>
      <c r="BA782" s="82"/>
      <c r="BB782" s="82"/>
      <c r="BC782" s="82"/>
      <c r="BD782" s="82"/>
      <c r="BE782" s="82"/>
      <c r="BH782" s="83"/>
    </row>
    <row r="783">
      <c r="AZ783" s="82"/>
      <c r="BA783" s="82"/>
      <c r="BB783" s="82"/>
      <c r="BC783" s="82"/>
      <c r="BD783" s="82"/>
      <c r="BE783" s="82"/>
      <c r="BH783" s="83"/>
    </row>
    <row r="784">
      <c r="AZ784" s="82"/>
      <c r="BA784" s="82"/>
      <c r="BB784" s="82"/>
      <c r="BC784" s="82"/>
      <c r="BD784" s="82"/>
      <c r="BE784" s="82"/>
      <c r="BH784" s="83"/>
    </row>
    <row r="785">
      <c r="AZ785" s="82"/>
      <c r="BA785" s="82"/>
      <c r="BB785" s="82"/>
      <c r="BC785" s="82"/>
      <c r="BD785" s="82"/>
      <c r="BE785" s="82"/>
      <c r="BH785" s="83"/>
    </row>
    <row r="786">
      <c r="AZ786" s="82"/>
      <c r="BA786" s="82"/>
      <c r="BB786" s="82"/>
      <c r="BC786" s="82"/>
      <c r="BD786" s="82"/>
      <c r="BE786" s="82"/>
      <c r="BH786" s="83"/>
    </row>
    <row r="787">
      <c r="AZ787" s="82"/>
      <c r="BA787" s="82"/>
      <c r="BB787" s="82"/>
      <c r="BC787" s="82"/>
      <c r="BD787" s="82"/>
      <c r="BE787" s="82"/>
      <c r="BH787" s="83"/>
    </row>
    <row r="788">
      <c r="AZ788" s="82"/>
      <c r="BA788" s="82"/>
      <c r="BB788" s="82"/>
      <c r="BC788" s="82"/>
      <c r="BD788" s="82"/>
      <c r="BE788" s="82"/>
      <c r="BH788" s="83"/>
    </row>
    <row r="789">
      <c r="AZ789" s="82"/>
      <c r="BA789" s="82"/>
      <c r="BB789" s="82"/>
      <c r="BC789" s="82"/>
      <c r="BD789" s="82"/>
      <c r="BE789" s="82"/>
      <c r="BH789" s="83"/>
    </row>
    <row r="790">
      <c r="AZ790" s="82"/>
      <c r="BA790" s="82"/>
      <c r="BB790" s="82"/>
      <c r="BC790" s="82"/>
      <c r="BD790" s="82"/>
      <c r="BE790" s="82"/>
      <c r="BH790" s="83"/>
    </row>
    <row r="791">
      <c r="AZ791" s="82"/>
      <c r="BA791" s="82"/>
      <c r="BB791" s="82"/>
      <c r="BC791" s="82"/>
      <c r="BD791" s="82"/>
      <c r="BE791" s="82"/>
      <c r="BH791" s="83"/>
    </row>
    <row r="792">
      <c r="AZ792" s="82"/>
      <c r="BA792" s="82"/>
      <c r="BB792" s="82"/>
      <c r="BC792" s="82"/>
      <c r="BD792" s="82"/>
      <c r="BE792" s="82"/>
      <c r="BH792" s="83"/>
    </row>
    <row r="793">
      <c r="AZ793" s="82"/>
      <c r="BA793" s="82"/>
      <c r="BB793" s="82"/>
      <c r="BC793" s="82"/>
      <c r="BD793" s="82"/>
      <c r="BE793" s="82"/>
      <c r="BH793" s="83"/>
    </row>
    <row r="794">
      <c r="AZ794" s="82"/>
      <c r="BA794" s="82"/>
      <c r="BB794" s="82"/>
      <c r="BC794" s="82"/>
      <c r="BD794" s="82"/>
      <c r="BE794" s="82"/>
      <c r="BH794" s="83"/>
    </row>
    <row r="795">
      <c r="AZ795" s="82"/>
      <c r="BA795" s="82"/>
      <c r="BB795" s="82"/>
      <c r="BC795" s="82"/>
      <c r="BD795" s="82"/>
      <c r="BE795" s="82"/>
      <c r="BH795" s="83"/>
    </row>
    <row r="796">
      <c r="AZ796" s="82"/>
      <c r="BA796" s="82"/>
      <c r="BB796" s="82"/>
      <c r="BC796" s="82"/>
      <c r="BD796" s="82"/>
      <c r="BE796" s="82"/>
      <c r="BH796" s="83"/>
    </row>
    <row r="797">
      <c r="AZ797" s="82"/>
      <c r="BA797" s="82"/>
      <c r="BB797" s="82"/>
      <c r="BC797" s="82"/>
      <c r="BD797" s="82"/>
      <c r="BE797" s="82"/>
      <c r="BH797" s="83"/>
    </row>
    <row r="798">
      <c r="AZ798" s="82"/>
      <c r="BA798" s="82"/>
      <c r="BB798" s="82"/>
      <c r="BC798" s="82"/>
      <c r="BD798" s="82"/>
      <c r="BE798" s="82"/>
      <c r="BH798" s="83"/>
    </row>
    <row r="799">
      <c r="AZ799" s="82"/>
      <c r="BA799" s="82"/>
      <c r="BB799" s="82"/>
      <c r="BC799" s="82"/>
      <c r="BD799" s="82"/>
      <c r="BE799" s="82"/>
      <c r="BH799" s="83"/>
    </row>
    <row r="800">
      <c r="AZ800" s="82"/>
      <c r="BA800" s="82"/>
      <c r="BB800" s="82"/>
      <c r="BC800" s="82"/>
      <c r="BD800" s="82"/>
      <c r="BE800" s="82"/>
      <c r="BH800" s="83"/>
    </row>
    <row r="801">
      <c r="AZ801" s="82"/>
      <c r="BA801" s="82"/>
      <c r="BB801" s="82"/>
      <c r="BC801" s="82"/>
      <c r="BD801" s="82"/>
      <c r="BE801" s="82"/>
      <c r="BH801" s="83"/>
    </row>
    <row r="802">
      <c r="AZ802" s="82"/>
      <c r="BA802" s="82"/>
      <c r="BB802" s="82"/>
      <c r="BC802" s="82"/>
      <c r="BD802" s="82"/>
      <c r="BE802" s="82"/>
      <c r="BH802" s="83"/>
    </row>
    <row r="803">
      <c r="AZ803" s="82"/>
      <c r="BA803" s="82"/>
      <c r="BB803" s="82"/>
      <c r="BC803" s="82"/>
      <c r="BD803" s="82"/>
      <c r="BE803" s="82"/>
      <c r="BH803" s="83"/>
    </row>
    <row r="804">
      <c r="AZ804" s="82"/>
      <c r="BA804" s="82"/>
      <c r="BB804" s="82"/>
      <c r="BC804" s="82"/>
      <c r="BD804" s="82"/>
      <c r="BE804" s="82"/>
      <c r="BH804" s="83"/>
    </row>
    <row r="805">
      <c r="AZ805" s="82"/>
      <c r="BA805" s="82"/>
      <c r="BB805" s="82"/>
      <c r="BC805" s="82"/>
      <c r="BD805" s="82"/>
      <c r="BE805" s="82"/>
      <c r="BH805" s="83"/>
    </row>
    <row r="806">
      <c r="AZ806" s="82"/>
      <c r="BA806" s="82"/>
      <c r="BB806" s="82"/>
      <c r="BC806" s="82"/>
      <c r="BD806" s="82"/>
      <c r="BE806" s="82"/>
      <c r="BH806" s="83"/>
    </row>
    <row r="807">
      <c r="AZ807" s="82"/>
      <c r="BA807" s="82"/>
      <c r="BB807" s="82"/>
      <c r="BC807" s="82"/>
      <c r="BD807" s="82"/>
      <c r="BE807" s="82"/>
      <c r="BH807" s="83"/>
    </row>
    <row r="808">
      <c r="AZ808" s="82"/>
      <c r="BA808" s="82"/>
      <c r="BB808" s="82"/>
      <c r="BC808" s="82"/>
      <c r="BD808" s="82"/>
      <c r="BE808" s="82"/>
      <c r="BH808" s="83"/>
    </row>
    <row r="809">
      <c r="AZ809" s="82"/>
      <c r="BA809" s="82"/>
      <c r="BB809" s="82"/>
      <c r="BC809" s="82"/>
      <c r="BD809" s="82"/>
      <c r="BE809" s="82"/>
      <c r="BH809" s="83"/>
    </row>
    <row r="810">
      <c r="AZ810" s="82"/>
      <c r="BA810" s="82"/>
      <c r="BB810" s="82"/>
      <c r="BC810" s="82"/>
      <c r="BD810" s="82"/>
      <c r="BE810" s="82"/>
      <c r="BH810" s="83"/>
    </row>
    <row r="811">
      <c r="AZ811" s="82"/>
      <c r="BA811" s="82"/>
      <c r="BB811" s="82"/>
      <c r="BC811" s="82"/>
      <c r="BD811" s="82"/>
      <c r="BE811" s="82"/>
      <c r="BH811" s="83"/>
    </row>
    <row r="812">
      <c r="AZ812" s="82"/>
      <c r="BA812" s="82"/>
      <c r="BB812" s="82"/>
      <c r="BC812" s="82"/>
      <c r="BD812" s="82"/>
      <c r="BE812" s="82"/>
      <c r="BH812" s="83"/>
    </row>
    <row r="813">
      <c r="AZ813" s="82"/>
      <c r="BA813" s="82"/>
      <c r="BB813" s="82"/>
      <c r="BC813" s="82"/>
      <c r="BD813" s="82"/>
      <c r="BE813" s="82"/>
      <c r="BH813" s="83"/>
    </row>
    <row r="814">
      <c r="AZ814" s="82"/>
      <c r="BA814" s="82"/>
      <c r="BB814" s="82"/>
      <c r="BC814" s="82"/>
      <c r="BD814" s="82"/>
      <c r="BE814" s="82"/>
      <c r="BH814" s="83"/>
    </row>
    <row r="815">
      <c r="AZ815" s="82"/>
      <c r="BA815" s="82"/>
      <c r="BB815" s="82"/>
      <c r="BC815" s="82"/>
      <c r="BD815" s="82"/>
      <c r="BE815" s="82"/>
      <c r="BH815" s="83"/>
    </row>
    <row r="816">
      <c r="AZ816" s="82"/>
      <c r="BA816" s="82"/>
      <c r="BB816" s="82"/>
      <c r="BC816" s="82"/>
      <c r="BD816" s="82"/>
      <c r="BE816" s="82"/>
      <c r="BH816" s="83"/>
    </row>
    <row r="817">
      <c r="AZ817" s="82"/>
      <c r="BA817" s="82"/>
      <c r="BB817" s="82"/>
      <c r="BC817" s="82"/>
      <c r="BD817" s="82"/>
      <c r="BE817" s="82"/>
      <c r="BH817" s="83"/>
    </row>
    <row r="818">
      <c r="AZ818" s="82"/>
      <c r="BA818" s="82"/>
      <c r="BB818" s="82"/>
      <c r="BC818" s="82"/>
      <c r="BD818" s="82"/>
      <c r="BE818" s="82"/>
      <c r="BH818" s="83"/>
    </row>
    <row r="819">
      <c r="AZ819" s="82"/>
      <c r="BA819" s="82"/>
      <c r="BB819" s="82"/>
      <c r="BC819" s="82"/>
      <c r="BD819" s="82"/>
      <c r="BE819" s="82"/>
      <c r="BH819" s="83"/>
    </row>
    <row r="820">
      <c r="AZ820" s="82"/>
      <c r="BA820" s="82"/>
      <c r="BB820" s="82"/>
      <c r="BC820" s="82"/>
      <c r="BD820" s="82"/>
      <c r="BE820" s="82"/>
      <c r="BH820" s="83"/>
    </row>
    <row r="821">
      <c r="AZ821" s="82"/>
      <c r="BA821" s="82"/>
      <c r="BB821" s="82"/>
      <c r="BC821" s="82"/>
      <c r="BD821" s="82"/>
      <c r="BE821" s="82"/>
      <c r="BH821" s="83"/>
    </row>
    <row r="822">
      <c r="AZ822" s="82"/>
      <c r="BA822" s="82"/>
      <c r="BB822" s="82"/>
      <c r="BC822" s="82"/>
      <c r="BD822" s="82"/>
      <c r="BE822" s="82"/>
      <c r="BH822" s="83"/>
    </row>
    <row r="823">
      <c r="AZ823" s="82"/>
      <c r="BA823" s="82"/>
      <c r="BB823" s="82"/>
      <c r="BC823" s="82"/>
      <c r="BD823" s="82"/>
      <c r="BE823" s="82"/>
      <c r="BH823" s="83"/>
    </row>
    <row r="824">
      <c r="AZ824" s="82"/>
      <c r="BA824" s="82"/>
      <c r="BB824" s="82"/>
      <c r="BC824" s="82"/>
      <c r="BD824" s="82"/>
      <c r="BE824" s="82"/>
      <c r="BH824" s="83"/>
    </row>
    <row r="825">
      <c r="AZ825" s="82"/>
      <c r="BA825" s="82"/>
      <c r="BB825" s="82"/>
      <c r="BC825" s="82"/>
      <c r="BD825" s="82"/>
      <c r="BE825" s="82"/>
      <c r="BH825" s="83"/>
    </row>
    <row r="826">
      <c r="AZ826" s="82"/>
      <c r="BA826" s="82"/>
      <c r="BB826" s="82"/>
      <c r="BC826" s="82"/>
      <c r="BD826" s="82"/>
      <c r="BE826" s="82"/>
      <c r="BH826" s="83"/>
    </row>
    <row r="827">
      <c r="AZ827" s="82"/>
      <c r="BA827" s="82"/>
      <c r="BB827" s="82"/>
      <c r="BC827" s="82"/>
      <c r="BD827" s="82"/>
      <c r="BE827" s="82"/>
      <c r="BH827" s="83"/>
    </row>
    <row r="828">
      <c r="AZ828" s="82"/>
      <c r="BA828" s="82"/>
      <c r="BB828" s="82"/>
      <c r="BC828" s="82"/>
      <c r="BD828" s="82"/>
      <c r="BE828" s="82"/>
      <c r="BH828" s="83"/>
    </row>
    <row r="829">
      <c r="AZ829" s="82"/>
      <c r="BA829" s="82"/>
      <c r="BB829" s="82"/>
      <c r="BC829" s="82"/>
      <c r="BD829" s="82"/>
      <c r="BE829" s="82"/>
      <c r="BH829" s="83"/>
    </row>
    <row r="830">
      <c r="AZ830" s="82"/>
      <c r="BA830" s="82"/>
      <c r="BB830" s="82"/>
      <c r="BC830" s="82"/>
      <c r="BD830" s="82"/>
      <c r="BE830" s="82"/>
      <c r="BH830" s="83"/>
    </row>
    <row r="831">
      <c r="AZ831" s="82"/>
      <c r="BA831" s="82"/>
      <c r="BB831" s="82"/>
      <c r="BC831" s="82"/>
      <c r="BD831" s="82"/>
      <c r="BE831" s="82"/>
      <c r="BH831" s="83"/>
    </row>
    <row r="832">
      <c r="AZ832" s="82"/>
      <c r="BA832" s="82"/>
      <c r="BB832" s="82"/>
      <c r="BC832" s="82"/>
      <c r="BD832" s="82"/>
      <c r="BE832" s="82"/>
      <c r="BH832" s="83"/>
    </row>
    <row r="833">
      <c r="AZ833" s="82"/>
      <c r="BA833" s="82"/>
      <c r="BB833" s="82"/>
      <c r="BC833" s="82"/>
      <c r="BD833" s="82"/>
      <c r="BE833" s="82"/>
      <c r="BH833" s="83"/>
    </row>
    <row r="834">
      <c r="AZ834" s="82"/>
      <c r="BA834" s="82"/>
      <c r="BB834" s="82"/>
      <c r="BC834" s="82"/>
      <c r="BD834" s="82"/>
      <c r="BE834" s="82"/>
      <c r="BH834" s="83"/>
    </row>
    <row r="835">
      <c r="AZ835" s="82"/>
      <c r="BA835" s="82"/>
      <c r="BB835" s="82"/>
      <c r="BC835" s="82"/>
      <c r="BD835" s="82"/>
      <c r="BE835" s="82"/>
      <c r="BH835" s="83"/>
    </row>
    <row r="836">
      <c r="AZ836" s="82"/>
      <c r="BA836" s="82"/>
      <c r="BB836" s="82"/>
      <c r="BC836" s="82"/>
      <c r="BD836" s="82"/>
      <c r="BE836" s="82"/>
      <c r="BH836" s="83"/>
    </row>
    <row r="837">
      <c r="AZ837" s="82"/>
      <c r="BA837" s="82"/>
      <c r="BB837" s="82"/>
      <c r="BC837" s="82"/>
      <c r="BD837" s="82"/>
      <c r="BE837" s="82"/>
      <c r="BH837" s="83"/>
    </row>
    <row r="838">
      <c r="AZ838" s="82"/>
      <c r="BA838" s="82"/>
      <c r="BB838" s="82"/>
      <c r="BC838" s="82"/>
      <c r="BD838" s="82"/>
      <c r="BE838" s="82"/>
      <c r="BH838" s="83"/>
    </row>
    <row r="839">
      <c r="AZ839" s="82"/>
      <c r="BA839" s="82"/>
      <c r="BB839" s="82"/>
      <c r="BC839" s="82"/>
      <c r="BD839" s="82"/>
      <c r="BE839" s="82"/>
      <c r="BH839" s="83"/>
    </row>
    <row r="840">
      <c r="AZ840" s="82"/>
      <c r="BA840" s="82"/>
      <c r="BB840" s="82"/>
      <c r="BC840" s="82"/>
      <c r="BD840" s="82"/>
      <c r="BE840" s="82"/>
      <c r="BH840" s="83"/>
    </row>
    <row r="841">
      <c r="AZ841" s="82"/>
      <c r="BA841" s="82"/>
      <c r="BB841" s="82"/>
      <c r="BC841" s="82"/>
      <c r="BD841" s="82"/>
      <c r="BE841" s="82"/>
      <c r="BH841" s="83"/>
    </row>
    <row r="842">
      <c r="AZ842" s="82"/>
      <c r="BA842" s="82"/>
      <c r="BB842" s="82"/>
      <c r="BC842" s="82"/>
      <c r="BD842" s="82"/>
      <c r="BE842" s="82"/>
      <c r="BH842" s="83"/>
    </row>
    <row r="843">
      <c r="AZ843" s="82"/>
      <c r="BA843" s="82"/>
      <c r="BB843" s="82"/>
      <c r="BC843" s="82"/>
      <c r="BD843" s="82"/>
      <c r="BE843" s="82"/>
      <c r="BH843" s="83"/>
    </row>
    <row r="844">
      <c r="AZ844" s="82"/>
      <c r="BA844" s="82"/>
      <c r="BB844" s="82"/>
      <c r="BC844" s="82"/>
      <c r="BD844" s="82"/>
      <c r="BE844" s="82"/>
      <c r="BH844" s="83"/>
    </row>
    <row r="845">
      <c r="AZ845" s="82"/>
      <c r="BA845" s="82"/>
      <c r="BB845" s="82"/>
      <c r="BC845" s="82"/>
      <c r="BD845" s="82"/>
      <c r="BE845" s="82"/>
      <c r="BH845" s="83"/>
    </row>
    <row r="846">
      <c r="AZ846" s="82"/>
      <c r="BA846" s="82"/>
      <c r="BB846" s="82"/>
      <c r="BC846" s="82"/>
      <c r="BD846" s="82"/>
      <c r="BE846" s="82"/>
      <c r="BH846" s="83"/>
    </row>
    <row r="847">
      <c r="AZ847" s="82"/>
      <c r="BA847" s="82"/>
      <c r="BB847" s="82"/>
      <c r="BC847" s="82"/>
      <c r="BD847" s="82"/>
      <c r="BE847" s="82"/>
      <c r="BH847" s="83"/>
    </row>
    <row r="848">
      <c r="AZ848" s="82"/>
      <c r="BA848" s="82"/>
      <c r="BB848" s="82"/>
      <c r="BC848" s="82"/>
      <c r="BD848" s="82"/>
      <c r="BE848" s="82"/>
      <c r="BH848" s="83"/>
    </row>
    <row r="849">
      <c r="AZ849" s="82"/>
      <c r="BA849" s="82"/>
      <c r="BB849" s="82"/>
      <c r="BC849" s="82"/>
      <c r="BD849" s="82"/>
      <c r="BE849" s="82"/>
      <c r="BH849" s="83"/>
    </row>
    <row r="850">
      <c r="AZ850" s="82"/>
      <c r="BA850" s="82"/>
      <c r="BB850" s="82"/>
      <c r="BC850" s="82"/>
      <c r="BD850" s="82"/>
      <c r="BE850" s="82"/>
      <c r="BH850" s="83"/>
    </row>
    <row r="851">
      <c r="AZ851" s="82"/>
      <c r="BA851" s="82"/>
      <c r="BB851" s="82"/>
      <c r="BC851" s="82"/>
      <c r="BD851" s="82"/>
      <c r="BE851" s="82"/>
      <c r="BH851" s="83"/>
    </row>
    <row r="852">
      <c r="AZ852" s="82"/>
      <c r="BA852" s="82"/>
      <c r="BB852" s="82"/>
      <c r="BC852" s="82"/>
      <c r="BD852" s="82"/>
      <c r="BE852" s="82"/>
      <c r="BH852" s="83"/>
    </row>
    <row r="853">
      <c r="AZ853" s="82"/>
      <c r="BA853" s="82"/>
      <c r="BB853" s="82"/>
      <c r="BC853" s="82"/>
      <c r="BD853" s="82"/>
      <c r="BE853" s="82"/>
      <c r="BH853" s="83"/>
    </row>
    <row r="854">
      <c r="AZ854" s="82"/>
      <c r="BA854" s="82"/>
      <c r="BB854" s="82"/>
      <c r="BC854" s="82"/>
      <c r="BD854" s="82"/>
      <c r="BE854" s="82"/>
      <c r="BH854" s="83"/>
    </row>
    <row r="855">
      <c r="AZ855" s="82"/>
      <c r="BA855" s="82"/>
      <c r="BB855" s="82"/>
      <c r="BC855" s="82"/>
      <c r="BD855" s="82"/>
      <c r="BE855" s="82"/>
      <c r="BH855" s="83"/>
    </row>
    <row r="856">
      <c r="AZ856" s="82"/>
      <c r="BA856" s="82"/>
      <c r="BB856" s="82"/>
      <c r="BC856" s="82"/>
      <c r="BD856" s="82"/>
      <c r="BE856" s="82"/>
      <c r="BH856" s="83"/>
    </row>
    <row r="857">
      <c r="AZ857" s="82"/>
      <c r="BA857" s="82"/>
      <c r="BB857" s="82"/>
      <c r="BC857" s="82"/>
      <c r="BD857" s="82"/>
      <c r="BE857" s="82"/>
      <c r="BH857" s="83"/>
    </row>
    <row r="858">
      <c r="AZ858" s="82"/>
      <c r="BA858" s="82"/>
      <c r="BB858" s="82"/>
      <c r="BC858" s="82"/>
      <c r="BD858" s="82"/>
      <c r="BE858" s="82"/>
      <c r="BH858" s="83"/>
    </row>
    <row r="859">
      <c r="AZ859" s="82"/>
      <c r="BA859" s="82"/>
      <c r="BB859" s="82"/>
      <c r="BC859" s="82"/>
      <c r="BD859" s="82"/>
      <c r="BE859" s="82"/>
      <c r="BH859" s="83"/>
    </row>
    <row r="860">
      <c r="AZ860" s="82"/>
      <c r="BA860" s="82"/>
      <c r="BB860" s="82"/>
      <c r="BC860" s="82"/>
      <c r="BD860" s="82"/>
      <c r="BE860" s="82"/>
      <c r="BH860" s="83"/>
    </row>
    <row r="861">
      <c r="AZ861" s="82"/>
      <c r="BA861" s="82"/>
      <c r="BB861" s="82"/>
      <c r="BC861" s="82"/>
      <c r="BD861" s="82"/>
      <c r="BE861" s="82"/>
      <c r="BH861" s="83"/>
    </row>
    <row r="862">
      <c r="AZ862" s="82"/>
      <c r="BA862" s="82"/>
      <c r="BB862" s="82"/>
      <c r="BC862" s="82"/>
      <c r="BD862" s="82"/>
      <c r="BE862" s="82"/>
      <c r="BH862" s="83"/>
    </row>
    <row r="863">
      <c r="AZ863" s="82"/>
      <c r="BA863" s="82"/>
      <c r="BB863" s="82"/>
      <c r="BC863" s="82"/>
      <c r="BD863" s="82"/>
      <c r="BE863" s="82"/>
      <c r="BH863" s="83"/>
    </row>
    <row r="864">
      <c r="AZ864" s="82"/>
      <c r="BA864" s="82"/>
      <c r="BB864" s="82"/>
      <c r="BC864" s="82"/>
      <c r="BD864" s="82"/>
      <c r="BE864" s="82"/>
      <c r="BH864" s="83"/>
    </row>
    <row r="865">
      <c r="AZ865" s="82"/>
      <c r="BA865" s="82"/>
      <c r="BB865" s="82"/>
      <c r="BC865" s="82"/>
      <c r="BD865" s="82"/>
      <c r="BE865" s="82"/>
      <c r="BH865" s="83"/>
    </row>
    <row r="866">
      <c r="AZ866" s="82"/>
      <c r="BA866" s="82"/>
      <c r="BB866" s="82"/>
      <c r="BC866" s="82"/>
      <c r="BD866" s="82"/>
      <c r="BE866" s="82"/>
      <c r="BH866" s="83"/>
    </row>
    <row r="867">
      <c r="AZ867" s="82"/>
      <c r="BA867" s="82"/>
      <c r="BB867" s="82"/>
      <c r="BC867" s="82"/>
      <c r="BD867" s="82"/>
      <c r="BE867" s="82"/>
      <c r="BH867" s="83"/>
    </row>
    <row r="868">
      <c r="AZ868" s="82"/>
      <c r="BA868" s="82"/>
      <c r="BB868" s="82"/>
      <c r="BC868" s="82"/>
      <c r="BD868" s="82"/>
      <c r="BE868" s="82"/>
      <c r="BH868" s="83"/>
    </row>
    <row r="869">
      <c r="AZ869" s="82"/>
      <c r="BA869" s="82"/>
      <c r="BB869" s="82"/>
      <c r="BC869" s="82"/>
      <c r="BD869" s="82"/>
      <c r="BE869" s="82"/>
      <c r="BH869" s="83"/>
    </row>
    <row r="870">
      <c r="AZ870" s="82"/>
      <c r="BA870" s="82"/>
      <c r="BB870" s="82"/>
      <c r="BC870" s="82"/>
      <c r="BD870" s="82"/>
      <c r="BE870" s="82"/>
      <c r="BH870" s="83"/>
    </row>
    <row r="871">
      <c r="AZ871" s="82"/>
      <c r="BA871" s="82"/>
      <c r="BB871" s="82"/>
      <c r="BC871" s="82"/>
      <c r="BD871" s="82"/>
      <c r="BE871" s="82"/>
      <c r="BH871" s="83"/>
    </row>
    <row r="872">
      <c r="AZ872" s="82"/>
      <c r="BA872" s="82"/>
      <c r="BB872" s="82"/>
      <c r="BC872" s="82"/>
      <c r="BD872" s="82"/>
      <c r="BE872" s="82"/>
      <c r="BH872" s="83"/>
    </row>
    <row r="873">
      <c r="AZ873" s="82"/>
      <c r="BA873" s="82"/>
      <c r="BB873" s="82"/>
      <c r="BC873" s="82"/>
      <c r="BD873" s="82"/>
      <c r="BE873" s="82"/>
      <c r="BH873" s="83"/>
    </row>
    <row r="874">
      <c r="AZ874" s="82"/>
      <c r="BA874" s="82"/>
      <c r="BB874" s="82"/>
      <c r="BC874" s="82"/>
      <c r="BD874" s="82"/>
      <c r="BE874" s="82"/>
      <c r="BH874" s="83"/>
    </row>
    <row r="875">
      <c r="AZ875" s="82"/>
      <c r="BA875" s="82"/>
      <c r="BB875" s="82"/>
      <c r="BC875" s="82"/>
      <c r="BD875" s="82"/>
      <c r="BE875" s="82"/>
      <c r="BH875" s="83"/>
    </row>
    <row r="876">
      <c r="AZ876" s="82"/>
      <c r="BA876" s="82"/>
      <c r="BB876" s="82"/>
      <c r="BC876" s="82"/>
      <c r="BD876" s="82"/>
      <c r="BE876" s="82"/>
      <c r="BH876" s="83"/>
    </row>
    <row r="877">
      <c r="AZ877" s="82"/>
      <c r="BA877" s="82"/>
      <c r="BB877" s="82"/>
      <c r="BC877" s="82"/>
      <c r="BD877" s="82"/>
      <c r="BE877" s="82"/>
      <c r="BH877" s="83"/>
    </row>
    <row r="878">
      <c r="AZ878" s="82"/>
      <c r="BA878" s="82"/>
      <c r="BB878" s="82"/>
      <c r="BC878" s="82"/>
      <c r="BD878" s="82"/>
      <c r="BE878" s="82"/>
      <c r="BH878" s="83"/>
    </row>
    <row r="879">
      <c r="AZ879" s="82"/>
      <c r="BA879" s="82"/>
      <c r="BB879" s="82"/>
      <c r="BC879" s="82"/>
      <c r="BD879" s="82"/>
      <c r="BE879" s="82"/>
      <c r="BH879" s="83"/>
    </row>
    <row r="880">
      <c r="AZ880" s="82"/>
      <c r="BA880" s="82"/>
      <c r="BB880" s="82"/>
      <c r="BC880" s="82"/>
      <c r="BD880" s="82"/>
      <c r="BE880" s="82"/>
      <c r="BH880" s="83"/>
    </row>
    <row r="881">
      <c r="AZ881" s="82"/>
      <c r="BA881" s="82"/>
      <c r="BB881" s="82"/>
      <c r="BC881" s="82"/>
      <c r="BD881" s="82"/>
      <c r="BE881" s="82"/>
      <c r="BH881" s="83"/>
    </row>
    <row r="882">
      <c r="AZ882" s="82"/>
      <c r="BA882" s="82"/>
      <c r="BB882" s="82"/>
      <c r="BC882" s="82"/>
      <c r="BD882" s="82"/>
      <c r="BE882" s="82"/>
      <c r="BH882" s="83"/>
    </row>
    <row r="883">
      <c r="AZ883" s="82"/>
      <c r="BA883" s="82"/>
      <c r="BB883" s="82"/>
      <c r="BC883" s="82"/>
      <c r="BD883" s="82"/>
      <c r="BE883" s="82"/>
      <c r="BH883" s="83"/>
    </row>
    <row r="884">
      <c r="AZ884" s="82"/>
      <c r="BA884" s="82"/>
      <c r="BB884" s="82"/>
      <c r="BC884" s="82"/>
      <c r="BD884" s="82"/>
      <c r="BE884" s="82"/>
      <c r="BH884" s="83"/>
    </row>
    <row r="885">
      <c r="AZ885" s="82"/>
      <c r="BA885" s="82"/>
      <c r="BB885" s="82"/>
      <c r="BC885" s="82"/>
      <c r="BD885" s="82"/>
      <c r="BE885" s="82"/>
      <c r="BH885" s="83"/>
    </row>
    <row r="886">
      <c r="AZ886" s="82"/>
      <c r="BA886" s="82"/>
      <c r="BB886" s="82"/>
      <c r="BC886" s="82"/>
      <c r="BD886" s="82"/>
      <c r="BE886" s="82"/>
      <c r="BH886" s="83"/>
    </row>
    <row r="887">
      <c r="AZ887" s="82"/>
      <c r="BA887" s="82"/>
      <c r="BB887" s="82"/>
      <c r="BC887" s="82"/>
      <c r="BD887" s="82"/>
      <c r="BE887" s="82"/>
      <c r="BH887" s="83"/>
    </row>
    <row r="888">
      <c r="AZ888" s="82"/>
      <c r="BA888" s="82"/>
      <c r="BB888" s="82"/>
      <c r="BC888" s="82"/>
      <c r="BD888" s="82"/>
      <c r="BE888" s="82"/>
      <c r="BH888" s="83"/>
    </row>
    <row r="889">
      <c r="AZ889" s="82"/>
      <c r="BA889" s="82"/>
      <c r="BB889" s="82"/>
      <c r="BC889" s="82"/>
      <c r="BD889" s="82"/>
      <c r="BE889" s="82"/>
      <c r="BH889" s="83"/>
    </row>
    <row r="890">
      <c r="AZ890" s="82"/>
      <c r="BA890" s="82"/>
      <c r="BB890" s="82"/>
      <c r="BC890" s="82"/>
      <c r="BD890" s="82"/>
      <c r="BE890" s="82"/>
      <c r="BH890" s="83"/>
    </row>
    <row r="891">
      <c r="AZ891" s="82"/>
      <c r="BA891" s="82"/>
      <c r="BB891" s="82"/>
      <c r="BC891" s="82"/>
      <c r="BD891" s="82"/>
      <c r="BE891" s="82"/>
      <c r="BH891" s="83"/>
    </row>
    <row r="892">
      <c r="AZ892" s="82"/>
      <c r="BA892" s="82"/>
      <c r="BB892" s="82"/>
      <c r="BC892" s="82"/>
      <c r="BD892" s="82"/>
      <c r="BE892" s="82"/>
      <c r="BH892" s="83"/>
    </row>
    <row r="893">
      <c r="AZ893" s="82"/>
      <c r="BA893" s="82"/>
      <c r="BB893" s="82"/>
      <c r="BC893" s="82"/>
      <c r="BD893" s="82"/>
      <c r="BE893" s="82"/>
      <c r="BH893" s="83"/>
    </row>
    <row r="894">
      <c r="AZ894" s="82"/>
      <c r="BA894" s="82"/>
      <c r="BB894" s="82"/>
      <c r="BC894" s="82"/>
      <c r="BD894" s="82"/>
      <c r="BE894" s="82"/>
      <c r="BH894" s="83"/>
    </row>
    <row r="895">
      <c r="AZ895" s="82"/>
      <c r="BA895" s="82"/>
      <c r="BB895" s="82"/>
      <c r="BC895" s="82"/>
      <c r="BD895" s="82"/>
      <c r="BE895" s="82"/>
      <c r="BH895" s="83"/>
    </row>
    <row r="896">
      <c r="AZ896" s="82"/>
      <c r="BA896" s="82"/>
      <c r="BB896" s="82"/>
      <c r="BC896" s="82"/>
      <c r="BD896" s="82"/>
      <c r="BE896" s="82"/>
      <c r="BH896" s="83"/>
    </row>
    <row r="897">
      <c r="AZ897" s="82"/>
      <c r="BA897" s="82"/>
      <c r="BB897" s="82"/>
      <c r="BC897" s="82"/>
      <c r="BD897" s="82"/>
      <c r="BE897" s="82"/>
      <c r="BH897" s="83"/>
    </row>
    <row r="898">
      <c r="AZ898" s="82"/>
      <c r="BA898" s="82"/>
      <c r="BB898" s="82"/>
      <c r="BC898" s="82"/>
      <c r="BD898" s="82"/>
      <c r="BE898" s="82"/>
      <c r="BH898" s="83"/>
    </row>
    <row r="899">
      <c r="AZ899" s="82"/>
      <c r="BA899" s="82"/>
      <c r="BB899" s="82"/>
      <c r="BC899" s="82"/>
      <c r="BD899" s="82"/>
      <c r="BE899" s="82"/>
      <c r="BH899" s="83"/>
    </row>
    <row r="900">
      <c r="AZ900" s="82"/>
      <c r="BA900" s="82"/>
      <c r="BB900" s="82"/>
      <c r="BC900" s="82"/>
      <c r="BD900" s="82"/>
      <c r="BE900" s="82"/>
      <c r="BH900" s="83"/>
    </row>
    <row r="901">
      <c r="AZ901" s="82"/>
      <c r="BA901" s="82"/>
      <c r="BB901" s="82"/>
      <c r="BC901" s="82"/>
      <c r="BD901" s="82"/>
      <c r="BE901" s="82"/>
      <c r="BH901" s="83"/>
    </row>
    <row r="902">
      <c r="AZ902" s="82"/>
      <c r="BA902" s="82"/>
      <c r="BB902" s="82"/>
      <c r="BC902" s="82"/>
      <c r="BD902" s="82"/>
      <c r="BE902" s="82"/>
      <c r="BH902" s="83"/>
    </row>
    <row r="903">
      <c r="AZ903" s="82"/>
      <c r="BA903" s="82"/>
      <c r="BB903" s="82"/>
      <c r="BC903" s="82"/>
      <c r="BD903" s="82"/>
      <c r="BE903" s="82"/>
      <c r="BH903" s="83"/>
    </row>
    <row r="904">
      <c r="AZ904" s="82"/>
      <c r="BA904" s="82"/>
      <c r="BB904" s="82"/>
      <c r="BC904" s="82"/>
      <c r="BD904" s="82"/>
      <c r="BE904" s="82"/>
      <c r="BH904" s="83"/>
    </row>
    <row r="905">
      <c r="AZ905" s="82"/>
      <c r="BA905" s="82"/>
      <c r="BB905" s="82"/>
      <c r="BC905" s="82"/>
      <c r="BD905" s="82"/>
      <c r="BE905" s="82"/>
      <c r="BH905" s="83"/>
    </row>
    <row r="906">
      <c r="AZ906" s="82"/>
      <c r="BA906" s="82"/>
      <c r="BB906" s="82"/>
      <c r="BC906" s="82"/>
      <c r="BD906" s="82"/>
      <c r="BE906" s="82"/>
      <c r="BH906" s="83"/>
    </row>
    <row r="907">
      <c r="AZ907" s="82"/>
      <c r="BA907" s="82"/>
      <c r="BB907" s="82"/>
      <c r="BC907" s="82"/>
      <c r="BD907" s="82"/>
      <c r="BE907" s="82"/>
      <c r="BH907" s="83"/>
    </row>
    <row r="908">
      <c r="AZ908" s="82"/>
      <c r="BA908" s="82"/>
      <c r="BB908" s="82"/>
      <c r="BC908" s="82"/>
      <c r="BD908" s="82"/>
      <c r="BE908" s="82"/>
      <c r="BH908" s="83"/>
    </row>
    <row r="909">
      <c r="AZ909" s="82"/>
      <c r="BA909" s="82"/>
      <c r="BB909" s="82"/>
      <c r="BC909" s="82"/>
      <c r="BD909" s="82"/>
      <c r="BE909" s="82"/>
      <c r="BH909" s="83"/>
    </row>
    <row r="910">
      <c r="AZ910" s="82"/>
      <c r="BA910" s="82"/>
      <c r="BB910" s="82"/>
      <c r="BC910" s="82"/>
      <c r="BD910" s="82"/>
      <c r="BE910" s="82"/>
      <c r="BH910" s="83"/>
    </row>
    <row r="911">
      <c r="AZ911" s="82"/>
      <c r="BA911" s="82"/>
      <c r="BB911" s="82"/>
      <c r="BC911" s="82"/>
      <c r="BD911" s="82"/>
      <c r="BE911" s="82"/>
      <c r="BH911" s="83"/>
    </row>
    <row r="912">
      <c r="AZ912" s="82"/>
      <c r="BA912" s="82"/>
      <c r="BB912" s="82"/>
      <c r="BC912" s="82"/>
      <c r="BD912" s="82"/>
      <c r="BE912" s="82"/>
      <c r="BH912" s="83"/>
    </row>
    <row r="913">
      <c r="AZ913" s="82"/>
      <c r="BA913" s="82"/>
      <c r="BB913" s="82"/>
      <c r="BC913" s="82"/>
      <c r="BD913" s="82"/>
      <c r="BE913" s="82"/>
      <c r="BH913" s="83"/>
    </row>
    <row r="914">
      <c r="AZ914" s="82"/>
      <c r="BA914" s="82"/>
      <c r="BB914" s="82"/>
      <c r="BC914" s="82"/>
      <c r="BD914" s="82"/>
      <c r="BE914" s="82"/>
      <c r="BH914" s="83"/>
    </row>
    <row r="915">
      <c r="AZ915" s="82"/>
      <c r="BA915" s="82"/>
      <c r="BB915" s="82"/>
      <c r="BC915" s="82"/>
      <c r="BD915" s="82"/>
      <c r="BE915" s="82"/>
      <c r="BH915" s="83"/>
    </row>
    <row r="916">
      <c r="AZ916" s="82"/>
      <c r="BA916" s="82"/>
      <c r="BB916" s="82"/>
      <c r="BC916" s="82"/>
      <c r="BD916" s="82"/>
      <c r="BE916" s="82"/>
      <c r="BH916" s="83"/>
    </row>
    <row r="917">
      <c r="AZ917" s="82"/>
      <c r="BA917" s="82"/>
      <c r="BB917" s="82"/>
      <c r="BC917" s="82"/>
      <c r="BD917" s="82"/>
      <c r="BE917" s="82"/>
      <c r="BH917" s="83"/>
    </row>
    <row r="918">
      <c r="AZ918" s="82"/>
      <c r="BA918" s="82"/>
      <c r="BB918" s="82"/>
      <c r="BC918" s="82"/>
      <c r="BD918" s="82"/>
      <c r="BE918" s="82"/>
      <c r="BH918" s="83"/>
    </row>
    <row r="919">
      <c r="AZ919" s="82"/>
      <c r="BA919" s="82"/>
      <c r="BB919" s="82"/>
      <c r="BC919" s="82"/>
      <c r="BD919" s="82"/>
      <c r="BE919" s="82"/>
      <c r="BH919" s="83"/>
    </row>
    <row r="920">
      <c r="AZ920" s="82"/>
      <c r="BA920" s="82"/>
      <c r="BB920" s="82"/>
      <c r="BC920" s="82"/>
      <c r="BD920" s="82"/>
      <c r="BE920" s="82"/>
      <c r="BH920" s="83"/>
    </row>
    <row r="921">
      <c r="AZ921" s="82"/>
      <c r="BA921" s="82"/>
      <c r="BB921" s="82"/>
      <c r="BC921" s="82"/>
      <c r="BD921" s="82"/>
      <c r="BE921" s="82"/>
      <c r="BH921" s="83"/>
    </row>
    <row r="922">
      <c r="AZ922" s="82"/>
      <c r="BA922" s="82"/>
      <c r="BB922" s="82"/>
      <c r="BC922" s="82"/>
      <c r="BD922" s="82"/>
      <c r="BE922" s="82"/>
      <c r="BH922" s="83"/>
    </row>
    <row r="923">
      <c r="AZ923" s="82"/>
      <c r="BA923" s="82"/>
      <c r="BB923" s="82"/>
      <c r="BC923" s="82"/>
      <c r="BD923" s="82"/>
      <c r="BE923" s="82"/>
      <c r="BH923" s="83"/>
    </row>
    <row r="924">
      <c r="AZ924" s="82"/>
      <c r="BA924" s="82"/>
      <c r="BB924" s="82"/>
      <c r="BC924" s="82"/>
      <c r="BD924" s="82"/>
      <c r="BE924" s="82"/>
      <c r="BH924" s="83"/>
    </row>
    <row r="925">
      <c r="AZ925" s="82"/>
      <c r="BA925" s="82"/>
      <c r="BB925" s="82"/>
      <c r="BC925" s="82"/>
      <c r="BD925" s="82"/>
      <c r="BE925" s="82"/>
      <c r="BH925" s="83"/>
    </row>
    <row r="926">
      <c r="AZ926" s="82"/>
      <c r="BA926" s="82"/>
      <c r="BB926" s="82"/>
      <c r="BC926" s="82"/>
      <c r="BD926" s="82"/>
      <c r="BE926" s="82"/>
      <c r="BH926" s="83"/>
    </row>
    <row r="927">
      <c r="AZ927" s="82"/>
      <c r="BA927" s="82"/>
      <c r="BB927" s="82"/>
      <c r="BC927" s="82"/>
      <c r="BD927" s="82"/>
      <c r="BE927" s="82"/>
      <c r="BH927" s="83"/>
    </row>
    <row r="928">
      <c r="AZ928" s="82"/>
      <c r="BA928" s="82"/>
      <c r="BB928" s="82"/>
      <c r="BC928" s="82"/>
      <c r="BD928" s="82"/>
      <c r="BE928" s="82"/>
      <c r="BH928" s="83"/>
    </row>
    <row r="929">
      <c r="AZ929" s="82"/>
      <c r="BA929" s="82"/>
      <c r="BB929" s="82"/>
      <c r="BC929" s="82"/>
      <c r="BD929" s="82"/>
      <c r="BE929" s="82"/>
      <c r="BH929" s="83"/>
    </row>
    <row r="930">
      <c r="AZ930" s="82"/>
      <c r="BA930" s="82"/>
      <c r="BB930" s="82"/>
      <c r="BC930" s="82"/>
      <c r="BD930" s="82"/>
      <c r="BE930" s="82"/>
      <c r="BH930" s="83"/>
    </row>
    <row r="931">
      <c r="AZ931" s="82"/>
      <c r="BA931" s="82"/>
      <c r="BB931" s="82"/>
      <c r="BC931" s="82"/>
      <c r="BD931" s="82"/>
      <c r="BE931" s="82"/>
      <c r="BH931" s="83"/>
    </row>
    <row r="932">
      <c r="AZ932" s="82"/>
      <c r="BA932" s="82"/>
      <c r="BB932" s="82"/>
      <c r="BC932" s="82"/>
      <c r="BD932" s="82"/>
      <c r="BE932" s="82"/>
      <c r="BH932" s="83"/>
    </row>
    <row r="933">
      <c r="AZ933" s="82"/>
      <c r="BA933" s="82"/>
      <c r="BB933" s="82"/>
      <c r="BC933" s="82"/>
      <c r="BD933" s="82"/>
      <c r="BE933" s="82"/>
      <c r="BH933" s="83"/>
    </row>
    <row r="934">
      <c r="AZ934" s="82"/>
      <c r="BA934" s="82"/>
      <c r="BB934" s="82"/>
      <c r="BC934" s="82"/>
      <c r="BD934" s="82"/>
      <c r="BE934" s="82"/>
      <c r="BH934" s="83"/>
    </row>
    <row r="935">
      <c r="AZ935" s="82"/>
      <c r="BA935" s="82"/>
      <c r="BB935" s="82"/>
      <c r="BC935" s="82"/>
      <c r="BD935" s="82"/>
      <c r="BE935" s="82"/>
      <c r="BH935" s="83"/>
    </row>
    <row r="936">
      <c r="AZ936" s="82"/>
      <c r="BA936" s="82"/>
      <c r="BB936" s="82"/>
      <c r="BC936" s="82"/>
      <c r="BD936" s="82"/>
      <c r="BE936" s="82"/>
      <c r="BH936" s="83"/>
    </row>
    <row r="937">
      <c r="AZ937" s="82"/>
      <c r="BA937" s="82"/>
      <c r="BB937" s="82"/>
      <c r="BC937" s="82"/>
      <c r="BD937" s="82"/>
      <c r="BE937" s="82"/>
      <c r="BH937" s="83"/>
    </row>
    <row r="938">
      <c r="AZ938" s="82"/>
      <c r="BA938" s="82"/>
      <c r="BB938" s="82"/>
      <c r="BC938" s="82"/>
      <c r="BD938" s="82"/>
      <c r="BE938" s="82"/>
      <c r="BH938" s="83"/>
    </row>
    <row r="939">
      <c r="AZ939" s="82"/>
      <c r="BA939" s="82"/>
      <c r="BB939" s="82"/>
      <c r="BC939" s="82"/>
      <c r="BD939" s="82"/>
      <c r="BE939" s="82"/>
      <c r="BH939" s="83"/>
    </row>
    <row r="940">
      <c r="AZ940" s="82"/>
      <c r="BA940" s="82"/>
      <c r="BB940" s="82"/>
      <c r="BC940" s="82"/>
      <c r="BD940" s="82"/>
      <c r="BE940" s="82"/>
      <c r="BH940" s="83"/>
    </row>
    <row r="941">
      <c r="AZ941" s="82"/>
      <c r="BA941" s="82"/>
      <c r="BB941" s="82"/>
      <c r="BC941" s="82"/>
      <c r="BD941" s="82"/>
      <c r="BE941" s="82"/>
      <c r="BH941" s="83"/>
    </row>
    <row r="942">
      <c r="AZ942" s="82"/>
      <c r="BA942" s="82"/>
      <c r="BB942" s="82"/>
      <c r="BC942" s="82"/>
      <c r="BD942" s="82"/>
      <c r="BE942" s="82"/>
      <c r="BH942" s="83"/>
    </row>
    <row r="943">
      <c r="AZ943" s="82"/>
      <c r="BA943" s="82"/>
      <c r="BB943" s="82"/>
      <c r="BC943" s="82"/>
      <c r="BD943" s="82"/>
      <c r="BE943" s="82"/>
      <c r="BH943" s="83"/>
    </row>
    <row r="944">
      <c r="AZ944" s="82"/>
      <c r="BA944" s="82"/>
      <c r="BB944" s="82"/>
      <c r="BC944" s="82"/>
      <c r="BD944" s="82"/>
      <c r="BE944" s="82"/>
      <c r="BH944" s="83"/>
    </row>
    <row r="945">
      <c r="AZ945" s="82"/>
      <c r="BA945" s="82"/>
      <c r="BB945" s="82"/>
      <c r="BC945" s="82"/>
      <c r="BD945" s="82"/>
      <c r="BE945" s="82"/>
      <c r="BH945" s="83"/>
    </row>
    <row r="946">
      <c r="AZ946" s="82"/>
      <c r="BA946" s="82"/>
      <c r="BB946" s="82"/>
      <c r="BC946" s="82"/>
      <c r="BD946" s="82"/>
      <c r="BE946" s="82"/>
      <c r="BH946" s="83"/>
    </row>
    <row r="947">
      <c r="AZ947" s="82"/>
      <c r="BA947" s="82"/>
      <c r="BB947" s="82"/>
      <c r="BC947" s="82"/>
      <c r="BD947" s="82"/>
      <c r="BE947" s="82"/>
      <c r="BH947" s="83"/>
    </row>
    <row r="948">
      <c r="AZ948" s="82"/>
      <c r="BA948" s="82"/>
      <c r="BB948" s="82"/>
      <c r="BC948" s="82"/>
      <c r="BD948" s="82"/>
      <c r="BE948" s="82"/>
      <c r="BH948" s="83"/>
    </row>
    <row r="949">
      <c r="AZ949" s="82"/>
      <c r="BA949" s="82"/>
      <c r="BB949" s="82"/>
      <c r="BC949" s="82"/>
      <c r="BD949" s="82"/>
      <c r="BE949" s="82"/>
      <c r="BH949" s="83"/>
    </row>
    <row r="950">
      <c r="AZ950" s="82"/>
      <c r="BA950" s="82"/>
      <c r="BB950" s="82"/>
      <c r="BC950" s="82"/>
      <c r="BD950" s="82"/>
      <c r="BE950" s="82"/>
      <c r="BH950" s="83"/>
    </row>
    <row r="951">
      <c r="AZ951" s="82"/>
      <c r="BA951" s="82"/>
      <c r="BB951" s="82"/>
      <c r="BC951" s="82"/>
      <c r="BD951" s="82"/>
      <c r="BE951" s="82"/>
      <c r="BH951" s="83"/>
    </row>
    <row r="952">
      <c r="AZ952" s="82"/>
      <c r="BA952" s="82"/>
      <c r="BB952" s="82"/>
      <c r="BC952" s="82"/>
      <c r="BD952" s="82"/>
      <c r="BE952" s="82"/>
      <c r="BH952" s="83"/>
    </row>
    <row r="953">
      <c r="AZ953" s="82"/>
      <c r="BA953" s="82"/>
      <c r="BB953" s="82"/>
      <c r="BC953" s="82"/>
      <c r="BD953" s="82"/>
      <c r="BE953" s="82"/>
      <c r="BH953" s="83"/>
    </row>
    <row r="954">
      <c r="AZ954" s="82"/>
      <c r="BA954" s="82"/>
      <c r="BB954" s="82"/>
      <c r="BC954" s="82"/>
      <c r="BD954" s="82"/>
      <c r="BE954" s="82"/>
      <c r="BH954" s="83"/>
    </row>
    <row r="955">
      <c r="AZ955" s="82"/>
      <c r="BA955" s="82"/>
      <c r="BB955" s="82"/>
      <c r="BC955" s="82"/>
      <c r="BD955" s="82"/>
      <c r="BE955" s="82"/>
      <c r="BH955" s="83"/>
    </row>
    <row r="956">
      <c r="AZ956" s="82"/>
      <c r="BA956" s="82"/>
      <c r="BB956" s="82"/>
      <c r="BC956" s="82"/>
      <c r="BD956" s="82"/>
      <c r="BE956" s="82"/>
      <c r="BH956" s="83"/>
    </row>
    <row r="957">
      <c r="AZ957" s="82"/>
      <c r="BA957" s="82"/>
      <c r="BB957" s="82"/>
      <c r="BC957" s="82"/>
      <c r="BD957" s="82"/>
      <c r="BE957" s="82"/>
      <c r="BH957" s="83"/>
    </row>
    <row r="958">
      <c r="AZ958" s="82"/>
      <c r="BA958" s="82"/>
      <c r="BB958" s="82"/>
      <c r="BC958" s="82"/>
      <c r="BD958" s="82"/>
      <c r="BE958" s="82"/>
      <c r="BH958" s="83"/>
    </row>
    <row r="959">
      <c r="AZ959" s="82"/>
      <c r="BA959" s="82"/>
      <c r="BB959" s="82"/>
      <c r="BC959" s="82"/>
      <c r="BD959" s="82"/>
      <c r="BE959" s="82"/>
      <c r="BH959" s="83"/>
    </row>
    <row r="960">
      <c r="AZ960" s="82"/>
      <c r="BA960" s="82"/>
      <c r="BB960" s="82"/>
      <c r="BC960" s="82"/>
      <c r="BD960" s="82"/>
      <c r="BE960" s="82"/>
      <c r="BH960" s="83"/>
    </row>
    <row r="961">
      <c r="AZ961" s="82"/>
      <c r="BA961" s="82"/>
      <c r="BB961" s="82"/>
      <c r="BC961" s="82"/>
      <c r="BD961" s="82"/>
      <c r="BE961" s="82"/>
      <c r="BH961" s="83"/>
    </row>
    <row r="962">
      <c r="AZ962" s="82"/>
      <c r="BA962" s="82"/>
      <c r="BB962" s="82"/>
      <c r="BC962" s="82"/>
      <c r="BD962" s="82"/>
      <c r="BE962" s="82"/>
      <c r="BH962" s="83"/>
    </row>
    <row r="963">
      <c r="AZ963" s="82"/>
      <c r="BA963" s="82"/>
      <c r="BB963" s="82"/>
      <c r="BC963" s="82"/>
      <c r="BD963" s="82"/>
      <c r="BE963" s="82"/>
      <c r="BH963" s="83"/>
    </row>
    <row r="964">
      <c r="AZ964" s="82"/>
      <c r="BA964" s="82"/>
      <c r="BB964" s="82"/>
      <c r="BC964" s="82"/>
      <c r="BD964" s="82"/>
      <c r="BE964" s="82"/>
      <c r="BH964" s="83"/>
    </row>
    <row r="965">
      <c r="AZ965" s="82"/>
      <c r="BA965" s="82"/>
      <c r="BB965" s="82"/>
      <c r="BC965" s="82"/>
      <c r="BD965" s="82"/>
      <c r="BE965" s="82"/>
      <c r="BH965" s="83"/>
    </row>
    <row r="966">
      <c r="AZ966" s="82"/>
      <c r="BA966" s="82"/>
      <c r="BB966" s="82"/>
      <c r="BC966" s="82"/>
      <c r="BD966" s="82"/>
      <c r="BE966" s="82"/>
      <c r="BH966" s="83"/>
    </row>
    <row r="967">
      <c r="AZ967" s="82"/>
      <c r="BA967" s="82"/>
      <c r="BB967" s="82"/>
      <c r="BC967" s="82"/>
      <c r="BD967" s="82"/>
      <c r="BE967" s="82"/>
      <c r="BH967" s="83"/>
    </row>
    <row r="968">
      <c r="AZ968" s="82"/>
      <c r="BA968" s="82"/>
      <c r="BB968" s="82"/>
      <c r="BC968" s="82"/>
      <c r="BD968" s="82"/>
      <c r="BE968" s="82"/>
      <c r="BH968" s="83"/>
    </row>
    <row r="969">
      <c r="AZ969" s="82"/>
      <c r="BA969" s="82"/>
      <c r="BB969" s="82"/>
      <c r="BC969" s="82"/>
      <c r="BD969" s="82"/>
      <c r="BE969" s="82"/>
      <c r="BH969" s="83"/>
    </row>
    <row r="970">
      <c r="AZ970" s="82"/>
      <c r="BA970" s="82"/>
      <c r="BB970" s="82"/>
      <c r="BC970" s="82"/>
      <c r="BD970" s="82"/>
      <c r="BE970" s="82"/>
      <c r="BH970" s="83"/>
    </row>
    <row r="971">
      <c r="AZ971" s="82"/>
      <c r="BA971" s="82"/>
      <c r="BB971" s="82"/>
      <c r="BC971" s="82"/>
      <c r="BD971" s="82"/>
      <c r="BE971" s="82"/>
      <c r="BH971" s="83"/>
    </row>
    <row r="972">
      <c r="AZ972" s="82"/>
      <c r="BA972" s="82"/>
      <c r="BB972" s="82"/>
      <c r="BC972" s="82"/>
      <c r="BD972" s="82"/>
      <c r="BE972" s="82"/>
      <c r="BH972" s="83"/>
    </row>
    <row r="973">
      <c r="AZ973" s="82"/>
      <c r="BA973" s="82"/>
      <c r="BB973" s="82"/>
      <c r="BC973" s="82"/>
      <c r="BD973" s="82"/>
      <c r="BE973" s="82"/>
      <c r="BH973" s="83"/>
    </row>
    <row r="974">
      <c r="AZ974" s="82"/>
      <c r="BA974" s="82"/>
      <c r="BB974" s="82"/>
      <c r="BC974" s="82"/>
      <c r="BD974" s="82"/>
      <c r="BE974" s="82"/>
      <c r="BH974" s="83"/>
    </row>
    <row r="975">
      <c r="AZ975" s="82"/>
      <c r="BA975" s="82"/>
      <c r="BB975" s="82"/>
      <c r="BC975" s="82"/>
      <c r="BD975" s="82"/>
      <c r="BE975" s="82"/>
      <c r="BH975" s="83"/>
    </row>
    <row r="976">
      <c r="AZ976" s="82"/>
      <c r="BA976" s="82"/>
      <c r="BB976" s="82"/>
      <c r="BC976" s="82"/>
      <c r="BD976" s="82"/>
      <c r="BE976" s="82"/>
      <c r="BH976" s="83"/>
    </row>
    <row r="977">
      <c r="AZ977" s="82"/>
      <c r="BA977" s="82"/>
      <c r="BB977" s="82"/>
      <c r="BC977" s="82"/>
      <c r="BD977" s="82"/>
      <c r="BE977" s="82"/>
      <c r="BH977" s="83"/>
    </row>
    <row r="978">
      <c r="AZ978" s="82"/>
      <c r="BA978" s="82"/>
      <c r="BB978" s="82"/>
      <c r="BC978" s="82"/>
      <c r="BD978" s="82"/>
      <c r="BE978" s="82"/>
      <c r="BH978" s="83"/>
    </row>
    <row r="979">
      <c r="AZ979" s="82"/>
      <c r="BA979" s="82"/>
      <c r="BB979" s="82"/>
      <c r="BC979" s="82"/>
      <c r="BD979" s="82"/>
      <c r="BE979" s="82"/>
      <c r="BH979" s="83"/>
    </row>
    <row r="980">
      <c r="AZ980" s="82"/>
      <c r="BA980" s="82"/>
      <c r="BB980" s="82"/>
      <c r="BC980" s="82"/>
      <c r="BD980" s="82"/>
      <c r="BE980" s="82"/>
      <c r="BH980" s="83"/>
    </row>
    <row r="981">
      <c r="AZ981" s="82"/>
      <c r="BA981" s="82"/>
      <c r="BB981" s="82"/>
      <c r="BC981" s="82"/>
      <c r="BD981" s="82"/>
      <c r="BE981" s="82"/>
      <c r="BH981" s="83"/>
    </row>
    <row r="982">
      <c r="AZ982" s="82"/>
      <c r="BA982" s="82"/>
      <c r="BB982" s="82"/>
      <c r="BC982" s="82"/>
      <c r="BD982" s="82"/>
      <c r="BE982" s="82"/>
      <c r="BH982" s="83"/>
    </row>
    <row r="983">
      <c r="AZ983" s="82"/>
      <c r="BA983" s="82"/>
      <c r="BB983" s="82"/>
      <c r="BC983" s="82"/>
      <c r="BD983" s="82"/>
      <c r="BE983" s="82"/>
      <c r="BH983" s="83"/>
    </row>
    <row r="984">
      <c r="AZ984" s="82"/>
      <c r="BA984" s="82"/>
      <c r="BB984" s="82"/>
      <c r="BC984" s="82"/>
      <c r="BD984" s="82"/>
      <c r="BE984" s="82"/>
      <c r="BH984" s="83"/>
    </row>
    <row r="985">
      <c r="AZ985" s="82"/>
      <c r="BA985" s="82"/>
      <c r="BB985" s="82"/>
      <c r="BC985" s="82"/>
      <c r="BD985" s="82"/>
      <c r="BE985" s="82"/>
      <c r="BH985" s="83"/>
    </row>
    <row r="986">
      <c r="AZ986" s="82"/>
      <c r="BA986" s="82"/>
      <c r="BB986" s="82"/>
      <c r="BC986" s="82"/>
      <c r="BD986" s="82"/>
      <c r="BE986" s="82"/>
      <c r="BH986" s="83"/>
    </row>
    <row r="987">
      <c r="AZ987" s="82"/>
      <c r="BA987" s="82"/>
      <c r="BB987" s="82"/>
      <c r="BC987" s="82"/>
      <c r="BD987" s="82"/>
      <c r="BE987" s="82"/>
      <c r="BH987" s="83"/>
    </row>
    <row r="988">
      <c r="AZ988" s="82"/>
      <c r="BA988" s="82"/>
      <c r="BB988" s="82"/>
      <c r="BC988" s="82"/>
      <c r="BD988" s="82"/>
      <c r="BE988" s="82"/>
      <c r="BH988" s="83"/>
    </row>
    <row r="989">
      <c r="AZ989" s="82"/>
      <c r="BA989" s="82"/>
      <c r="BB989" s="82"/>
      <c r="BC989" s="82"/>
      <c r="BD989" s="82"/>
      <c r="BE989" s="82"/>
      <c r="BH989" s="83"/>
    </row>
    <row r="990">
      <c r="AZ990" s="82"/>
      <c r="BA990" s="82"/>
      <c r="BB990" s="82"/>
      <c r="BC990" s="82"/>
      <c r="BD990" s="82"/>
      <c r="BE990" s="82"/>
      <c r="BH990" s="83"/>
    </row>
    <row r="991">
      <c r="AZ991" s="82"/>
      <c r="BA991" s="82"/>
      <c r="BB991" s="82"/>
      <c r="BC991" s="82"/>
      <c r="BD991" s="82"/>
      <c r="BE991" s="82"/>
      <c r="BH991" s="83"/>
    </row>
    <row r="992">
      <c r="AZ992" s="82"/>
      <c r="BA992" s="82"/>
      <c r="BB992" s="82"/>
      <c r="BC992" s="82"/>
      <c r="BD992" s="82"/>
      <c r="BE992" s="82"/>
      <c r="BH992" s="83"/>
    </row>
    <row r="993">
      <c r="AZ993" s="82"/>
      <c r="BA993" s="82"/>
      <c r="BB993" s="82"/>
      <c r="BC993" s="82"/>
      <c r="BD993" s="82"/>
      <c r="BE993" s="82"/>
      <c r="BH993" s="83"/>
    </row>
    <row r="994">
      <c r="AZ994" s="82"/>
      <c r="BA994" s="82"/>
      <c r="BB994" s="82"/>
      <c r="BC994" s="82"/>
      <c r="BD994" s="82"/>
      <c r="BE994" s="82"/>
      <c r="BH994" s="83"/>
    </row>
    <row r="995">
      <c r="AZ995" s="82"/>
      <c r="BA995" s="82"/>
      <c r="BB995" s="82"/>
      <c r="BC995" s="82"/>
      <c r="BD995" s="82"/>
      <c r="BE995" s="82"/>
      <c r="BH995" s="83"/>
    </row>
    <row r="996">
      <c r="AZ996" s="82"/>
      <c r="BA996" s="82"/>
      <c r="BB996" s="82"/>
      <c r="BC996" s="82"/>
      <c r="BD996" s="82"/>
      <c r="BE996" s="82"/>
      <c r="BH996" s="83"/>
    </row>
    <row r="997">
      <c r="AZ997" s="82"/>
      <c r="BA997" s="82"/>
      <c r="BB997" s="82"/>
      <c r="BC997" s="82"/>
      <c r="BD997" s="82"/>
      <c r="BE997" s="82"/>
      <c r="BH997" s="83"/>
    </row>
    <row r="998">
      <c r="AZ998" s="82"/>
      <c r="BA998" s="82"/>
      <c r="BB998" s="82"/>
      <c r="BC998" s="82"/>
      <c r="BD998" s="82"/>
      <c r="BE998" s="82"/>
      <c r="BH998" s="83"/>
    </row>
    <row r="999">
      <c r="AZ999" s="82"/>
      <c r="BA999" s="82"/>
      <c r="BB999" s="82"/>
      <c r="BC999" s="82"/>
      <c r="BD999" s="82"/>
      <c r="BE999" s="82"/>
      <c r="BH999" s="83"/>
    </row>
    <row r="1000">
      <c r="AZ1000" s="82"/>
      <c r="BA1000" s="82"/>
      <c r="BB1000" s="82"/>
      <c r="BC1000" s="82"/>
      <c r="BD1000" s="82"/>
      <c r="BE1000" s="82"/>
      <c r="BH1000" s="8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41.88"/>
    <col customWidth="1" min="60" max="60" width="10.38"/>
    <col customWidth="1" min="61" max="61" width="38.38"/>
  </cols>
  <sheetData>
    <row r="1">
      <c r="A1" s="9" t="s">
        <v>553</v>
      </c>
      <c r="B1" s="9" t="s">
        <v>1</v>
      </c>
      <c r="C1" s="9" t="s">
        <v>2</v>
      </c>
      <c r="D1" s="10" t="s">
        <v>554</v>
      </c>
      <c r="E1" s="11" t="s">
        <v>555</v>
      </c>
      <c r="F1" s="11" t="s">
        <v>556</v>
      </c>
      <c r="G1" s="12" t="s">
        <v>557</v>
      </c>
      <c r="H1" s="22" t="s">
        <v>558</v>
      </c>
      <c r="I1" s="84" t="s">
        <v>559</v>
      </c>
      <c r="J1" s="15" t="s">
        <v>560</v>
      </c>
      <c r="K1" s="15" t="s">
        <v>561</v>
      </c>
      <c r="L1" s="15" t="s">
        <v>562</v>
      </c>
      <c r="M1" s="14" t="s">
        <v>563</v>
      </c>
      <c r="N1" s="16" t="s">
        <v>564</v>
      </c>
      <c r="O1" s="12" t="s">
        <v>559</v>
      </c>
      <c r="P1" s="9" t="s">
        <v>565</v>
      </c>
      <c r="Q1" s="15" t="s">
        <v>566</v>
      </c>
      <c r="R1" s="15" t="s">
        <v>567</v>
      </c>
      <c r="S1" s="14" t="s">
        <v>568</v>
      </c>
      <c r="T1" s="16" t="s">
        <v>569</v>
      </c>
      <c r="U1" s="12" t="s">
        <v>559</v>
      </c>
      <c r="V1" s="9" t="s">
        <v>570</v>
      </c>
      <c r="W1" s="15" t="s">
        <v>571</v>
      </c>
      <c r="X1" s="15" t="s">
        <v>572</v>
      </c>
      <c r="Y1" s="14" t="s">
        <v>573</v>
      </c>
      <c r="Z1" s="16" t="s">
        <v>574</v>
      </c>
      <c r="AA1" s="12" t="s">
        <v>559</v>
      </c>
      <c r="AB1" s="9" t="s">
        <v>575</v>
      </c>
      <c r="AC1" s="15" t="s">
        <v>576</v>
      </c>
      <c r="AD1" s="15" t="s">
        <v>577</v>
      </c>
      <c r="AE1" s="14" t="s">
        <v>578</v>
      </c>
      <c r="AF1" s="16" t="s">
        <v>579</v>
      </c>
      <c r="AG1" s="12" t="s">
        <v>559</v>
      </c>
      <c r="AH1" s="9" t="s">
        <v>580</v>
      </c>
      <c r="AI1" s="15" t="s">
        <v>581</v>
      </c>
      <c r="AJ1" s="15" t="s">
        <v>582</v>
      </c>
      <c r="AK1" s="14" t="s">
        <v>583</v>
      </c>
      <c r="AL1" s="16" t="s">
        <v>584</v>
      </c>
      <c r="AM1" s="12" t="s">
        <v>559</v>
      </c>
      <c r="AN1" s="9" t="s">
        <v>585</v>
      </c>
      <c r="AO1" s="15" t="s">
        <v>586</v>
      </c>
      <c r="AP1" s="15" t="s">
        <v>587</v>
      </c>
      <c r="AQ1" s="14" t="s">
        <v>588</v>
      </c>
      <c r="AR1" s="16" t="s">
        <v>589</v>
      </c>
      <c r="AS1" s="12" t="s">
        <v>559</v>
      </c>
      <c r="AT1" s="9" t="s">
        <v>590</v>
      </c>
      <c r="AU1" s="15" t="s">
        <v>591</v>
      </c>
      <c r="AV1" s="15" t="s">
        <v>592</v>
      </c>
      <c r="AW1" s="14" t="s">
        <v>593</v>
      </c>
      <c r="AX1" s="16" t="s">
        <v>594</v>
      </c>
      <c r="AY1" s="12" t="s">
        <v>559</v>
      </c>
      <c r="AZ1" s="85" t="s">
        <v>595</v>
      </c>
      <c r="BA1" s="85" t="s">
        <v>596</v>
      </c>
      <c r="BB1" s="85" t="s">
        <v>597</v>
      </c>
      <c r="BC1" s="85" t="s">
        <v>598</v>
      </c>
      <c r="BD1" s="85" t="s">
        <v>599</v>
      </c>
      <c r="BE1" s="85" t="s">
        <v>559</v>
      </c>
      <c r="BF1" s="85" t="s">
        <v>600</v>
      </c>
      <c r="BG1" s="85" t="s">
        <v>601</v>
      </c>
      <c r="BH1" s="86" t="s">
        <v>602</v>
      </c>
      <c r="BI1" s="87" t="s">
        <v>694</v>
      </c>
      <c r="BJ1" s="24" t="s">
        <v>695</v>
      </c>
      <c r="BK1" s="24" t="s">
        <v>696</v>
      </c>
      <c r="BL1" s="24" t="s">
        <v>697</v>
      </c>
      <c r="BM1" s="24" t="s">
        <v>698</v>
      </c>
      <c r="BN1" s="24" t="s">
        <v>699</v>
      </c>
      <c r="BO1" s="24" t="s">
        <v>700</v>
      </c>
      <c r="BP1" s="24" t="s">
        <v>701</v>
      </c>
      <c r="BQ1" s="24" t="s">
        <v>702</v>
      </c>
      <c r="BR1" s="24" t="s">
        <v>703</v>
      </c>
    </row>
    <row r="2">
      <c r="A2" s="25" t="s">
        <v>613</v>
      </c>
      <c r="B2" s="26" t="s">
        <v>21</v>
      </c>
      <c r="C2" s="88" t="s">
        <v>22</v>
      </c>
      <c r="D2" s="89">
        <v>36.0</v>
      </c>
      <c r="E2" s="29">
        <v>19.0</v>
      </c>
      <c r="F2" s="29">
        <f t="shared" ref="F2:F38" si="1">IF(ISBLANK(D2), "",D2+E2)</f>
        <v>55</v>
      </c>
      <c r="G2" s="29">
        <f t="shared" ref="G2:G38" si="2">IF(ISBLANK(D2),"",IF(OR(D2&lt;20,E2&lt;18,F2&lt;40),0,IF(F2&gt;=90,10,IF(F2&gt;=80,9,IF(F2&gt;=70,8,IF(F2&gt;=60,7,IF(F2&gt;=55,6,IF(F2&gt;=50,5,IF(F2&gt;=40,4,0)))))))))</f>
        <v>6</v>
      </c>
      <c r="H2" s="30" t="str">
        <f t="shared" ref="H2:H38" si="3">IF(ISBLANK(D2),"", IF(D2&lt;20,"NE",IF(OR(E2&lt;18,F2&lt;40),"F",IF(F2&gt;=90,"O",IF(F2&gt;=80,"A+",IF(F2&gt;=70,"A",IF(F2&gt;=60,"B+", IF(F2&gt;=55,"B", IF(F2&gt;=50,"C",IF(F2&gt;=40,"P","F"))))))))))</f>
        <v>B</v>
      </c>
      <c r="I2" s="90" t="s">
        <v>626</v>
      </c>
      <c r="J2" s="28">
        <v>28.0</v>
      </c>
      <c r="K2" s="29">
        <v>38.0</v>
      </c>
      <c r="L2" s="29">
        <f t="shared" ref="L2:L38" si="4">IF(ISBLANK(J2), "",J2+K2)</f>
        <v>66</v>
      </c>
      <c r="M2" s="29">
        <f t="shared" ref="M2:M38" si="5">IF(ISBLANK(J2),"",IF(OR(J2&lt;20,K2&lt;18,L2&lt;40),0,IF(L2&gt;=90,10,IF(L2&gt;=80,9,IF(L2&gt;=70,8,IF(L2&gt;=60,7,IF(L2&gt;=55,6,IF(L2&gt;=50,5,IF(L2&gt;=40,4,0)))))))))</f>
        <v>7</v>
      </c>
      <c r="N2" s="30" t="str">
        <f t="shared" ref="N2:N38" si="6">IF(ISBLANK(J2),"", IF(J2&lt;20,"NE",IF(OR(K2&lt;18,L2&lt;40),"F",IF(L2&gt;=90,"O",IF(L2&gt;=80,"A+",IF(L2&gt;=70,"A",IF(L2&gt;=60,"B+", IF(L2&gt;=55,"B", IF(L2&gt;=50,"C",IF(L2&gt;=40,"P","F"))))))))))</f>
        <v>B+</v>
      </c>
      <c r="O2" s="91" t="s">
        <v>626</v>
      </c>
      <c r="P2" s="28">
        <v>29.0</v>
      </c>
      <c r="Q2" s="29">
        <v>18.0</v>
      </c>
      <c r="R2" s="29">
        <f t="shared" ref="R2:R38" si="7">IF(ISBLANK(P2), "",P2+Q2)</f>
        <v>47</v>
      </c>
      <c r="S2" s="29">
        <f t="shared" ref="S2:S38" si="8">IF(ISBLANK(P2),"",IF(OR(P2&lt;20,Q2&lt;18,R2&lt;40),0,IF(R2&gt;=90,10,IF(R2&gt;=80,9,IF(R2&gt;=70,8,IF(R2&gt;=60,7,IF(R2&gt;=55,6,IF(R2&gt;=50,5,IF(R2&gt;=40,4,0)))))))))</f>
        <v>4</v>
      </c>
      <c r="T2" s="30" t="str">
        <f t="shared" ref="T2:T38" si="9">IF(ISBLANK(P2),"", IF(P2&lt;20,"NE",IF(OR(Q2&lt;18,R2&lt;40),"F",IF(R2&gt;=90,"O",IF(R2&gt;=80,"A+",IF(R2&gt;=70,"A",IF(R2&gt;=60,"B+", IF(R2&gt;=55,"B", IF(R2&gt;=50,"C",IF(R2&gt;=40,"P","F"))))))))))</f>
        <v>P</v>
      </c>
      <c r="U2" s="91" t="s">
        <v>626</v>
      </c>
      <c r="V2" s="28">
        <v>28.0</v>
      </c>
      <c r="W2" s="29">
        <v>34.0</v>
      </c>
      <c r="X2" s="29">
        <f t="shared" ref="X2:X38" si="10">IF(ISBLANK(V2), "",V2+W2)</f>
        <v>62</v>
      </c>
      <c r="Y2" s="29">
        <f t="shared" ref="Y2:Y38" si="11">IF(ISBLANK(V2),"",IF(OR(V2&lt;20,W2&lt;18,X2&lt;40),0,IF(X2&gt;=90,10,IF(X2&gt;=80,9,IF(X2&gt;=70,8,IF(X2&gt;=60,7,IF(X2&gt;=55,6,IF(X2&gt;=50,5,IF(X2&gt;=40,4,0)))))))))</f>
        <v>7</v>
      </c>
      <c r="Z2" s="30" t="str">
        <f t="shared" ref="Z2:Z38" si="12">IF(ISBLANK(V2),"", IF(V2&lt;20,"NE",IF(OR(W2&lt;18,X2&lt;40),"F",IF(X2&gt;=90,"O",IF(X2&gt;=80,"A+",IF(X2&gt;=70,"A",IF(X2&gt;=60,"B+", IF(X2&gt;=55,"B", IF(X2&gt;=50,"C",IF(X2&gt;=40,"P","F"))))))))))</f>
        <v>B+</v>
      </c>
      <c r="AA2" s="91" t="s">
        <v>626</v>
      </c>
      <c r="AB2" s="28">
        <v>36.0</v>
      </c>
      <c r="AC2" s="29">
        <v>29.0</v>
      </c>
      <c r="AD2" s="29">
        <f t="shared" ref="AD2:AD38" si="13">IF(ISBLANK(AB2), "",AB2+AC2)</f>
        <v>65</v>
      </c>
      <c r="AE2" s="29">
        <f t="shared" ref="AE2:AE38" si="14">IF(ISBLANK(AB2),"",IF(OR(AB2&lt;20,AC2&lt;18,AD2&lt;40),0,IF(AD2&gt;=90,10,IF(AD2&gt;=80,9,IF(AD2&gt;=70,8,IF(AD2&gt;=60,7,IF(AD2&gt;=55,6,IF(AD2&gt;=50,5,IF(AD2&gt;=40,4,0)))))))))</f>
        <v>7</v>
      </c>
      <c r="AF2" s="30" t="str">
        <f t="shared" ref="AF2:AF38" si="15">IF(ISBLANK(AB2),"", IF(AB2&lt;20,"NE",IF(OR(AC2&lt;18,AD2&lt;40),"F",IF(AD2&gt;=90,"O",IF(AD2&gt;=80,"A+",IF(AD2&gt;=70,"A",IF(AD2&gt;=60,"B+", IF(AD2&gt;=55,"B", IF(AD2&gt;=50,"C",IF(AD2&gt;=40,"P","F"))))))))))</f>
        <v>B+</v>
      </c>
      <c r="AG2" s="91" t="s">
        <v>626</v>
      </c>
      <c r="AH2" s="28">
        <v>39.0</v>
      </c>
      <c r="AI2" s="29">
        <v>21.0</v>
      </c>
      <c r="AJ2" s="29">
        <f t="shared" ref="AJ2:AJ38" si="16">IF(ISBLANK(AH2), "",AH2+AI2)</f>
        <v>60</v>
      </c>
      <c r="AK2" s="29">
        <f t="shared" ref="AK2:AK38" si="17">IF(ISBLANK(AH2),"",IF(OR(AH2&lt;20,AI2&lt;18,AJ2&lt;40),0,IF(AJ2&gt;=90,10,IF(AJ2&gt;=80,9,IF(AJ2&gt;=70,8,IF(AJ2&gt;=60,7,IF(AJ2&gt;=55,6,IF(AJ2&gt;=50,5,IF(AJ2&gt;=40,4,0)))))))))</f>
        <v>7</v>
      </c>
      <c r="AL2" s="30" t="str">
        <f t="shared" ref="AL2:AL38" si="18">IF(ISBLANK(AH2),"", IF(AH2&lt;20,"NE",IF(OR(AI2&lt;18,AJ2&lt;40),"F",IF(AJ2&gt;=90,"O",IF(AJ2&gt;=80,"A+",IF(AJ2&gt;=70,"A",IF(AJ2&gt;=60,"B+", IF(AJ2&gt;=55,"B", IF(AJ2&gt;=50,"C",IF(AJ2&gt;=40,"P","F"))))))))))</f>
        <v>B+</v>
      </c>
      <c r="AM2" s="91" t="s">
        <v>626</v>
      </c>
      <c r="AN2" s="28">
        <v>38.0</v>
      </c>
      <c r="AO2" s="29">
        <v>38.0</v>
      </c>
      <c r="AP2" s="29">
        <f t="shared" ref="AP2:AP38" si="19">IF(ISBLANK(AN2), "",AN2+AO2)</f>
        <v>76</v>
      </c>
      <c r="AQ2" s="29">
        <f t="shared" ref="AQ2:AQ38" si="20">IF(ISBLANK(AN2),"",IF(OR(AN2&lt;20,AO2&lt;18,AP2&lt;40),0,IF(AP2&gt;=90,10,IF(AP2&gt;=80,9,IF(AP2&gt;=70,8,IF(AP2&gt;=60,7,IF(AP2&gt;=55,6,IF(AP2&gt;=50,5,IF(AP2&gt;=40,4,0)))))))))</f>
        <v>8</v>
      </c>
      <c r="AR2" s="30" t="str">
        <f t="shared" ref="AR2:AR38" si="21">IF(ISBLANK(AN2),"", IF(AN2&lt;20,"NE",IF(OR(AO2&lt;18,AP2&lt;40),"F",IF(AP2&gt;=90,"O",IF(AP2&gt;=80,"A+",IF(AP2&gt;=70,"A",IF(AP2&gt;=60,"B+", IF(AP2&gt;=55,"B", IF(AP2&gt;=50,"C",IF(AP2&gt;=40,"P","F"))))))))))</f>
        <v>A</v>
      </c>
      <c r="AS2" s="91" t="s">
        <v>626</v>
      </c>
      <c r="AT2" s="28">
        <v>30.0</v>
      </c>
      <c r="AU2" s="29">
        <v>24.0</v>
      </c>
      <c r="AV2" s="29">
        <f t="shared" ref="AV2:AV38" si="22">IF(ISBLANK(AT2), "",AT2+AU2)</f>
        <v>54</v>
      </c>
      <c r="AW2" s="29">
        <f t="shared" ref="AW2:AW38" si="23">IF(ISBLANK(AT2),"",IF(OR(AT2&lt;20,AU2&lt;18,AV2&lt;40),0,IF(AV2&gt;=90,10,IF(AV2&gt;=80,9,IF(AV2&gt;=70,8,IF(AV2&gt;=60,7,IF(AV2&gt;=55,6,IF(AV2&gt;=50,5,IF(AV2&gt;=40,4,0)))))))))</f>
        <v>5</v>
      </c>
      <c r="AX2" s="30" t="str">
        <f t="shared" ref="AX2:AX38" si="24">IF(ISBLANK(AT2),"", IF(AT2&lt;20,"NE",IF(OR(AU2&lt;18,AV2&lt;40),"F",IF(AV2&gt;=90,"O",IF(AV2&gt;=80,"A+",IF(AV2&gt;=70,"A",IF(AV2&gt;=60,"B+", IF(AV2&gt;=55,"B", IF(AV2&gt;=50,"C",IF(AV2&gt;=40,"P","F"))))))))))</f>
        <v>C</v>
      </c>
      <c r="AY2" s="92" t="s">
        <v>626</v>
      </c>
      <c r="AZ2" s="28">
        <v>21.0</v>
      </c>
      <c r="BA2" s="29">
        <v>27.0</v>
      </c>
      <c r="BB2" s="29">
        <f t="shared" ref="BB2:BB38" si="25">IF(ISBLANK(AZ2), "",AZ2+BA2)</f>
        <v>48</v>
      </c>
      <c r="BC2" s="29">
        <f t="shared" ref="BC2:BC38" si="26">IF(ISBLANK(AZ2),"",IF(OR(AZ2&lt;20,BA2&lt;18,BB2&lt;40),0,IF(BB2&gt;=90,10,IF(BB2&gt;=80,9,IF(BB2&gt;=70,8,IF(BB2&gt;=60,7,IF(BB2&gt;=55,6,IF(BB2&gt;=50,5,IF(BB2&gt;=40,4,0)))))))))</f>
        <v>4</v>
      </c>
      <c r="BD2" s="30" t="str">
        <f t="shared" ref="BD2:BD38" si="27">IF(ISBLANK(AZ2),"", IF(AZ2&lt;20,"NE",IF(OR(BA2&lt;18,BB2&lt;40),"F",IF(BB2&gt;=90,"O",IF(BB2&gt;=80,"A+",IF(BB2&gt;=70,"A",IF(BB2&gt;=60,"B+", IF(BB2&gt;=55,"B", IF(BB2&gt;=50,"C",IF(BB2&gt;=40,"P","F"))))))))))</f>
        <v>P</v>
      </c>
      <c r="BE2" s="31" t="s">
        <v>626</v>
      </c>
      <c r="BF2" s="34">
        <f t="shared" ref="BF2:BF57" si="28">SUM(3*G2,3*M2,3*S2,3*Y2,3*AE2,1*AK2,1*AQ2,2*AW2,1*BC2)/20</f>
        <v>6.1</v>
      </c>
      <c r="BG2" s="93">
        <f t="shared" ref="BG2:BG38" si="29">BF2*10</f>
        <v>61</v>
      </c>
      <c r="BH2" s="36" t="str">
        <f t="shared" ref="BH2:BH57" si="30">IF(IF(OR(H2="F",N2="F",T2="F",Z2="F",AF2="F",AL2="F",AR2="F",AX2="F",BD2="F",H2="NE",N2="NE",T2="NE",Z2="NE",AF2="NE",AL2="NE",AR2="NE",AX2="NE",BD2="NE"),"Fail","Pass")="Pass",IF(BG2&gt;=70,"FCD",IF(BG2&gt;=60,"FC",IF(BG2&gt;=40,"SC"))),"Fail")</f>
        <v>FC</v>
      </c>
      <c r="BI2" s="94"/>
      <c r="BJ2" s="95" t="s">
        <v>704</v>
      </c>
      <c r="BK2" s="96" t="s">
        <v>705</v>
      </c>
      <c r="BL2" s="96" t="s">
        <v>706</v>
      </c>
      <c r="BM2" s="97" t="s">
        <v>707</v>
      </c>
      <c r="BN2" s="98" t="s">
        <v>708</v>
      </c>
      <c r="BO2" s="95" t="s">
        <v>709</v>
      </c>
      <c r="BP2" s="96" t="s">
        <v>710</v>
      </c>
      <c r="BQ2" s="96" t="s">
        <v>711</v>
      </c>
      <c r="BR2" s="99" t="s">
        <v>712</v>
      </c>
    </row>
    <row r="3">
      <c r="A3" s="41" t="s">
        <v>624</v>
      </c>
      <c r="B3" s="42" t="s">
        <v>37</v>
      </c>
      <c r="C3" s="100" t="s">
        <v>38</v>
      </c>
      <c r="D3" s="52">
        <v>45.0</v>
      </c>
      <c r="E3" s="44">
        <v>21.0</v>
      </c>
      <c r="F3" s="44">
        <f t="shared" si="1"/>
        <v>66</v>
      </c>
      <c r="G3" s="44">
        <f t="shared" si="2"/>
        <v>7</v>
      </c>
      <c r="H3" s="32" t="str">
        <f t="shared" si="3"/>
        <v>B+</v>
      </c>
      <c r="I3" s="90" t="s">
        <v>626</v>
      </c>
      <c r="J3" s="41">
        <v>37.0</v>
      </c>
      <c r="K3" s="44">
        <v>37.0</v>
      </c>
      <c r="L3" s="44">
        <f t="shared" si="4"/>
        <v>74</v>
      </c>
      <c r="M3" s="44">
        <f t="shared" si="5"/>
        <v>8</v>
      </c>
      <c r="N3" s="32" t="str">
        <f t="shared" si="6"/>
        <v>A</v>
      </c>
      <c r="O3" s="101" t="s">
        <v>626</v>
      </c>
      <c r="P3" s="41">
        <v>44.0</v>
      </c>
      <c r="Q3" s="44">
        <v>21.0</v>
      </c>
      <c r="R3" s="44">
        <f t="shared" si="7"/>
        <v>65</v>
      </c>
      <c r="S3" s="44">
        <f t="shared" si="8"/>
        <v>7</v>
      </c>
      <c r="T3" s="32" t="str">
        <f t="shared" si="9"/>
        <v>B+</v>
      </c>
      <c r="U3" s="101" t="s">
        <v>626</v>
      </c>
      <c r="V3" s="41">
        <v>38.0</v>
      </c>
      <c r="W3" s="44">
        <v>26.0</v>
      </c>
      <c r="X3" s="44">
        <f t="shared" si="10"/>
        <v>64</v>
      </c>
      <c r="Y3" s="44">
        <f t="shared" si="11"/>
        <v>7</v>
      </c>
      <c r="Z3" s="32" t="str">
        <f t="shared" si="12"/>
        <v>B+</v>
      </c>
      <c r="AA3" s="101" t="s">
        <v>626</v>
      </c>
      <c r="AB3" s="41">
        <v>38.0</v>
      </c>
      <c r="AC3" s="44">
        <v>39.0</v>
      </c>
      <c r="AD3" s="44">
        <f t="shared" si="13"/>
        <v>77</v>
      </c>
      <c r="AE3" s="44">
        <f t="shared" si="14"/>
        <v>8</v>
      </c>
      <c r="AF3" s="32" t="str">
        <f t="shared" si="15"/>
        <v>A</v>
      </c>
      <c r="AG3" s="101" t="s">
        <v>626</v>
      </c>
      <c r="AH3" s="41">
        <v>44.0</v>
      </c>
      <c r="AI3" s="44">
        <v>40.0</v>
      </c>
      <c r="AJ3" s="44">
        <f t="shared" si="16"/>
        <v>84</v>
      </c>
      <c r="AK3" s="44">
        <f t="shared" si="17"/>
        <v>9</v>
      </c>
      <c r="AL3" s="32" t="str">
        <f t="shared" si="18"/>
        <v>A+</v>
      </c>
      <c r="AM3" s="101" t="s">
        <v>626</v>
      </c>
      <c r="AN3" s="41">
        <v>42.0</v>
      </c>
      <c r="AO3" s="44">
        <v>44.0</v>
      </c>
      <c r="AP3" s="44">
        <f t="shared" si="19"/>
        <v>86</v>
      </c>
      <c r="AQ3" s="44">
        <f t="shared" si="20"/>
        <v>9</v>
      </c>
      <c r="AR3" s="32" t="str">
        <f t="shared" si="21"/>
        <v>A+</v>
      </c>
      <c r="AS3" s="101" t="s">
        <v>626</v>
      </c>
      <c r="AT3" s="41">
        <v>46.0</v>
      </c>
      <c r="AU3" s="44">
        <v>30.0</v>
      </c>
      <c r="AV3" s="44">
        <f t="shared" si="22"/>
        <v>76</v>
      </c>
      <c r="AW3" s="44">
        <f t="shared" si="23"/>
        <v>8</v>
      </c>
      <c r="AX3" s="32" t="str">
        <f t="shared" si="24"/>
        <v>A</v>
      </c>
      <c r="AY3" s="92" t="s">
        <v>626</v>
      </c>
      <c r="AZ3" s="41">
        <v>40.0</v>
      </c>
      <c r="BA3" s="44">
        <v>42.0</v>
      </c>
      <c r="BB3" s="44">
        <f t="shared" si="25"/>
        <v>82</v>
      </c>
      <c r="BC3" s="44">
        <f t="shared" si="26"/>
        <v>9</v>
      </c>
      <c r="BD3" s="32" t="str">
        <f t="shared" si="27"/>
        <v>A+</v>
      </c>
      <c r="BE3" s="31" t="s">
        <v>626</v>
      </c>
      <c r="BF3" s="34">
        <f t="shared" si="28"/>
        <v>7.7</v>
      </c>
      <c r="BG3" s="102">
        <f t="shared" si="29"/>
        <v>77</v>
      </c>
      <c r="BH3" s="36" t="str">
        <f t="shared" si="30"/>
        <v>FCD</v>
      </c>
      <c r="BI3" s="94"/>
      <c r="BJ3" s="95" t="s">
        <v>704</v>
      </c>
      <c r="BK3" s="96" t="s">
        <v>705</v>
      </c>
      <c r="BL3" s="96" t="s">
        <v>706</v>
      </c>
      <c r="BM3" s="97" t="s">
        <v>707</v>
      </c>
      <c r="BN3" s="98" t="s">
        <v>708</v>
      </c>
      <c r="BO3" s="95" t="s">
        <v>709</v>
      </c>
      <c r="BP3" s="96" t="s">
        <v>710</v>
      </c>
      <c r="BQ3" s="96" t="s">
        <v>711</v>
      </c>
      <c r="BR3" s="99" t="s">
        <v>712</v>
      </c>
    </row>
    <row r="4">
      <c r="A4" s="41" t="s">
        <v>625</v>
      </c>
      <c r="B4" s="42" t="s">
        <v>49</v>
      </c>
      <c r="C4" s="43" t="s">
        <v>50</v>
      </c>
      <c r="D4" s="52">
        <v>38.0</v>
      </c>
      <c r="E4" s="44">
        <v>19.0</v>
      </c>
      <c r="F4" s="44">
        <f t="shared" si="1"/>
        <v>57</v>
      </c>
      <c r="G4" s="44">
        <f t="shared" si="2"/>
        <v>6</v>
      </c>
      <c r="H4" s="51" t="str">
        <f t="shared" si="3"/>
        <v>B</v>
      </c>
      <c r="I4" s="90" t="s">
        <v>626</v>
      </c>
      <c r="J4" s="52">
        <v>26.0</v>
      </c>
      <c r="K4" s="44">
        <v>26.0</v>
      </c>
      <c r="L4" s="44">
        <f t="shared" si="4"/>
        <v>52</v>
      </c>
      <c r="M4" s="44">
        <f t="shared" si="5"/>
        <v>5</v>
      </c>
      <c r="N4" s="51" t="str">
        <f t="shared" si="6"/>
        <v>C</v>
      </c>
      <c r="O4" s="101" t="s">
        <v>713</v>
      </c>
      <c r="P4" s="52">
        <v>35.0</v>
      </c>
      <c r="Q4" s="44">
        <v>18.0</v>
      </c>
      <c r="R4" s="44">
        <f t="shared" si="7"/>
        <v>53</v>
      </c>
      <c r="S4" s="44">
        <f t="shared" si="8"/>
        <v>5</v>
      </c>
      <c r="T4" s="32" t="str">
        <f t="shared" si="9"/>
        <v>C</v>
      </c>
      <c r="U4" s="101" t="s">
        <v>626</v>
      </c>
      <c r="V4" s="41">
        <v>27.0</v>
      </c>
      <c r="W4" s="44">
        <v>18.0</v>
      </c>
      <c r="X4" s="44">
        <f t="shared" si="10"/>
        <v>45</v>
      </c>
      <c r="Y4" s="44">
        <f t="shared" si="11"/>
        <v>4</v>
      </c>
      <c r="Z4" s="32" t="str">
        <f t="shared" si="12"/>
        <v>P</v>
      </c>
      <c r="AA4" s="101" t="s">
        <v>626</v>
      </c>
      <c r="AB4" s="41">
        <v>48.0</v>
      </c>
      <c r="AC4" s="44">
        <v>30.0</v>
      </c>
      <c r="AD4" s="44">
        <f t="shared" si="13"/>
        <v>78</v>
      </c>
      <c r="AE4" s="44">
        <f t="shared" si="14"/>
        <v>8</v>
      </c>
      <c r="AF4" s="32" t="str">
        <f t="shared" si="15"/>
        <v>A</v>
      </c>
      <c r="AG4" s="101" t="s">
        <v>626</v>
      </c>
      <c r="AH4" s="41">
        <v>45.0</v>
      </c>
      <c r="AI4" s="44">
        <v>36.0</v>
      </c>
      <c r="AJ4" s="44">
        <f t="shared" si="16"/>
        <v>81</v>
      </c>
      <c r="AK4" s="44">
        <f t="shared" si="17"/>
        <v>9</v>
      </c>
      <c r="AL4" s="32" t="str">
        <f t="shared" si="18"/>
        <v>A+</v>
      </c>
      <c r="AM4" s="101" t="s">
        <v>626</v>
      </c>
      <c r="AN4" s="41">
        <v>45.0</v>
      </c>
      <c r="AO4" s="44">
        <v>40.0</v>
      </c>
      <c r="AP4" s="44">
        <f t="shared" si="19"/>
        <v>85</v>
      </c>
      <c r="AQ4" s="44">
        <f t="shared" si="20"/>
        <v>9</v>
      </c>
      <c r="AR4" s="32" t="str">
        <f t="shared" si="21"/>
        <v>A+</v>
      </c>
      <c r="AS4" s="101" t="s">
        <v>626</v>
      </c>
      <c r="AT4" s="41">
        <v>46.0</v>
      </c>
      <c r="AU4" s="44">
        <v>33.0</v>
      </c>
      <c r="AV4" s="44">
        <f t="shared" si="22"/>
        <v>79</v>
      </c>
      <c r="AW4" s="44">
        <f t="shared" si="23"/>
        <v>8</v>
      </c>
      <c r="AX4" s="32" t="str">
        <f t="shared" si="24"/>
        <v>A</v>
      </c>
      <c r="AY4" s="92" t="s">
        <v>626</v>
      </c>
      <c r="AZ4" s="41">
        <v>41.0</v>
      </c>
      <c r="BA4" s="44">
        <v>35.0</v>
      </c>
      <c r="BB4" s="44">
        <f t="shared" si="25"/>
        <v>76</v>
      </c>
      <c r="BC4" s="44">
        <f t="shared" si="26"/>
        <v>8</v>
      </c>
      <c r="BD4" s="32" t="str">
        <f t="shared" si="27"/>
        <v>A</v>
      </c>
      <c r="BE4" s="31" t="s">
        <v>626</v>
      </c>
      <c r="BF4" s="34">
        <f t="shared" si="28"/>
        <v>6.3</v>
      </c>
      <c r="BG4" s="102">
        <f t="shared" si="29"/>
        <v>63</v>
      </c>
      <c r="BH4" s="36" t="str">
        <f t="shared" si="30"/>
        <v>FC</v>
      </c>
      <c r="BI4" s="103" t="s">
        <v>705</v>
      </c>
      <c r="BJ4" s="95" t="s">
        <v>704</v>
      </c>
      <c r="BK4" s="96" t="s">
        <v>705</v>
      </c>
      <c r="BL4" s="96" t="s">
        <v>706</v>
      </c>
      <c r="BM4" s="97" t="s">
        <v>707</v>
      </c>
      <c r="BN4" s="98" t="s">
        <v>708</v>
      </c>
      <c r="BO4" s="95" t="s">
        <v>709</v>
      </c>
      <c r="BP4" s="96" t="s">
        <v>710</v>
      </c>
      <c r="BQ4" s="96" t="s">
        <v>711</v>
      </c>
      <c r="BR4" s="99" t="s">
        <v>712</v>
      </c>
    </row>
    <row r="5">
      <c r="A5" s="41" t="s">
        <v>629</v>
      </c>
      <c r="B5" s="42" t="s">
        <v>58</v>
      </c>
      <c r="C5" s="100" t="s">
        <v>59</v>
      </c>
      <c r="D5" s="52">
        <v>47.0</v>
      </c>
      <c r="E5" s="44">
        <v>29.0</v>
      </c>
      <c r="F5" s="44">
        <f t="shared" si="1"/>
        <v>76</v>
      </c>
      <c r="G5" s="44">
        <f t="shared" si="2"/>
        <v>8</v>
      </c>
      <c r="H5" s="32" t="str">
        <f t="shared" si="3"/>
        <v>A</v>
      </c>
      <c r="I5" s="90" t="s">
        <v>626</v>
      </c>
      <c r="J5" s="41">
        <v>35.0</v>
      </c>
      <c r="K5" s="44">
        <v>42.0</v>
      </c>
      <c r="L5" s="44">
        <f t="shared" si="4"/>
        <v>77</v>
      </c>
      <c r="M5" s="44">
        <f t="shared" si="5"/>
        <v>8</v>
      </c>
      <c r="N5" s="32" t="str">
        <f t="shared" si="6"/>
        <v>A</v>
      </c>
      <c r="O5" s="101" t="s">
        <v>626</v>
      </c>
      <c r="P5" s="41">
        <v>41.0</v>
      </c>
      <c r="Q5" s="44">
        <v>22.0</v>
      </c>
      <c r="R5" s="44">
        <f t="shared" si="7"/>
        <v>63</v>
      </c>
      <c r="S5" s="44">
        <f t="shared" si="8"/>
        <v>7</v>
      </c>
      <c r="T5" s="32" t="str">
        <f t="shared" si="9"/>
        <v>B+</v>
      </c>
      <c r="U5" s="101" t="s">
        <v>626</v>
      </c>
      <c r="V5" s="41">
        <v>37.0</v>
      </c>
      <c r="W5" s="44">
        <v>29.0</v>
      </c>
      <c r="X5" s="44">
        <f t="shared" si="10"/>
        <v>66</v>
      </c>
      <c r="Y5" s="44">
        <f t="shared" si="11"/>
        <v>7</v>
      </c>
      <c r="Z5" s="32" t="str">
        <f t="shared" si="12"/>
        <v>B+</v>
      </c>
      <c r="AA5" s="101" t="s">
        <v>626</v>
      </c>
      <c r="AB5" s="41">
        <v>35.0</v>
      </c>
      <c r="AC5" s="44">
        <v>40.0</v>
      </c>
      <c r="AD5" s="44">
        <f t="shared" si="13"/>
        <v>75</v>
      </c>
      <c r="AE5" s="44">
        <f t="shared" si="14"/>
        <v>8</v>
      </c>
      <c r="AF5" s="32" t="str">
        <f t="shared" si="15"/>
        <v>A</v>
      </c>
      <c r="AG5" s="101" t="s">
        <v>626</v>
      </c>
      <c r="AH5" s="41">
        <v>38.0</v>
      </c>
      <c r="AI5" s="44">
        <v>40.0</v>
      </c>
      <c r="AJ5" s="44">
        <f t="shared" si="16"/>
        <v>78</v>
      </c>
      <c r="AK5" s="44">
        <f t="shared" si="17"/>
        <v>8</v>
      </c>
      <c r="AL5" s="32" t="str">
        <f t="shared" si="18"/>
        <v>A</v>
      </c>
      <c r="AM5" s="101" t="s">
        <v>626</v>
      </c>
      <c r="AN5" s="41">
        <v>44.0</v>
      </c>
      <c r="AO5" s="44">
        <v>38.0</v>
      </c>
      <c r="AP5" s="44">
        <f t="shared" si="19"/>
        <v>82</v>
      </c>
      <c r="AQ5" s="44">
        <f t="shared" si="20"/>
        <v>9</v>
      </c>
      <c r="AR5" s="32" t="str">
        <f t="shared" si="21"/>
        <v>A+</v>
      </c>
      <c r="AS5" s="101" t="s">
        <v>626</v>
      </c>
      <c r="AT5" s="41">
        <v>41.0</v>
      </c>
      <c r="AU5" s="44">
        <v>24.0</v>
      </c>
      <c r="AV5" s="44">
        <f t="shared" si="22"/>
        <v>65</v>
      </c>
      <c r="AW5" s="44">
        <f t="shared" si="23"/>
        <v>7</v>
      </c>
      <c r="AX5" s="32" t="str">
        <f t="shared" si="24"/>
        <v>B+</v>
      </c>
      <c r="AY5" s="92" t="s">
        <v>626</v>
      </c>
      <c r="AZ5" s="41">
        <v>45.0</v>
      </c>
      <c r="BA5" s="44">
        <v>38.0</v>
      </c>
      <c r="BB5" s="44">
        <f t="shared" si="25"/>
        <v>83</v>
      </c>
      <c r="BC5" s="44">
        <f t="shared" si="26"/>
        <v>9</v>
      </c>
      <c r="BD5" s="32" t="str">
        <f t="shared" si="27"/>
        <v>A+</v>
      </c>
      <c r="BE5" s="31" t="s">
        <v>626</v>
      </c>
      <c r="BF5" s="34">
        <f t="shared" si="28"/>
        <v>7.7</v>
      </c>
      <c r="BG5" s="102">
        <f t="shared" si="29"/>
        <v>77</v>
      </c>
      <c r="BH5" s="36" t="str">
        <f t="shared" si="30"/>
        <v>FCD</v>
      </c>
      <c r="BI5" s="94"/>
      <c r="BJ5" s="95" t="s">
        <v>704</v>
      </c>
      <c r="BK5" s="96" t="s">
        <v>705</v>
      </c>
      <c r="BL5" s="96" t="s">
        <v>706</v>
      </c>
      <c r="BM5" s="97" t="s">
        <v>707</v>
      </c>
      <c r="BN5" s="98" t="s">
        <v>708</v>
      </c>
      <c r="BO5" s="95" t="s">
        <v>709</v>
      </c>
      <c r="BP5" s="96" t="s">
        <v>710</v>
      </c>
      <c r="BQ5" s="96" t="s">
        <v>711</v>
      </c>
      <c r="BR5" s="99" t="s">
        <v>712</v>
      </c>
    </row>
    <row r="6">
      <c r="A6" s="41" t="s">
        <v>630</v>
      </c>
      <c r="B6" s="42" t="s">
        <v>67</v>
      </c>
      <c r="C6" s="100" t="s">
        <v>68</v>
      </c>
      <c r="D6" s="52">
        <v>35.0</v>
      </c>
      <c r="E6" s="44">
        <v>18.0</v>
      </c>
      <c r="F6" s="44">
        <f t="shared" si="1"/>
        <v>53</v>
      </c>
      <c r="G6" s="44">
        <f t="shared" si="2"/>
        <v>5</v>
      </c>
      <c r="H6" s="32" t="str">
        <f t="shared" si="3"/>
        <v>C</v>
      </c>
      <c r="I6" s="90" t="s">
        <v>626</v>
      </c>
      <c r="J6" s="41">
        <v>30.0</v>
      </c>
      <c r="K6" s="44">
        <v>20.0</v>
      </c>
      <c r="L6" s="44">
        <f t="shared" si="4"/>
        <v>50</v>
      </c>
      <c r="M6" s="44">
        <f t="shared" si="5"/>
        <v>5</v>
      </c>
      <c r="N6" s="32" t="str">
        <f t="shared" si="6"/>
        <v>C</v>
      </c>
      <c r="O6" s="101" t="s">
        <v>626</v>
      </c>
      <c r="P6" s="41">
        <v>32.0</v>
      </c>
      <c r="Q6" s="44">
        <v>18.0</v>
      </c>
      <c r="R6" s="44">
        <f t="shared" si="7"/>
        <v>50</v>
      </c>
      <c r="S6" s="44">
        <f t="shared" si="8"/>
        <v>5</v>
      </c>
      <c r="T6" s="32" t="str">
        <f t="shared" si="9"/>
        <v>C</v>
      </c>
      <c r="U6" s="101" t="s">
        <v>626</v>
      </c>
      <c r="V6" s="41">
        <v>31.0</v>
      </c>
      <c r="W6" s="44">
        <v>30.0</v>
      </c>
      <c r="X6" s="44">
        <f t="shared" si="10"/>
        <v>61</v>
      </c>
      <c r="Y6" s="44">
        <f t="shared" si="11"/>
        <v>7</v>
      </c>
      <c r="Z6" s="32" t="str">
        <f t="shared" si="12"/>
        <v>B+</v>
      </c>
      <c r="AA6" s="101" t="s">
        <v>626</v>
      </c>
      <c r="AB6" s="41">
        <v>32.0</v>
      </c>
      <c r="AC6" s="44">
        <v>35.0</v>
      </c>
      <c r="AD6" s="44">
        <f t="shared" si="13"/>
        <v>67</v>
      </c>
      <c r="AE6" s="44">
        <f t="shared" si="14"/>
        <v>7</v>
      </c>
      <c r="AF6" s="32" t="str">
        <f t="shared" si="15"/>
        <v>B+</v>
      </c>
      <c r="AG6" s="101" t="s">
        <v>626</v>
      </c>
      <c r="AH6" s="41">
        <v>42.0</v>
      </c>
      <c r="AI6" s="44">
        <v>37.0</v>
      </c>
      <c r="AJ6" s="44">
        <f t="shared" si="16"/>
        <v>79</v>
      </c>
      <c r="AK6" s="44">
        <f t="shared" si="17"/>
        <v>8</v>
      </c>
      <c r="AL6" s="32" t="str">
        <f t="shared" si="18"/>
        <v>A</v>
      </c>
      <c r="AM6" s="101" t="s">
        <v>626</v>
      </c>
      <c r="AN6" s="41">
        <v>42.0</v>
      </c>
      <c r="AO6" s="44">
        <v>38.0</v>
      </c>
      <c r="AP6" s="44">
        <f t="shared" si="19"/>
        <v>80</v>
      </c>
      <c r="AQ6" s="44">
        <f t="shared" si="20"/>
        <v>9</v>
      </c>
      <c r="AR6" s="32" t="str">
        <f t="shared" si="21"/>
        <v>A+</v>
      </c>
      <c r="AS6" s="101" t="s">
        <v>626</v>
      </c>
      <c r="AT6" s="41">
        <v>44.0</v>
      </c>
      <c r="AU6" s="44">
        <v>29.0</v>
      </c>
      <c r="AV6" s="44">
        <f t="shared" si="22"/>
        <v>73</v>
      </c>
      <c r="AW6" s="44">
        <f t="shared" si="23"/>
        <v>8</v>
      </c>
      <c r="AX6" s="32" t="str">
        <f t="shared" si="24"/>
        <v>A</v>
      </c>
      <c r="AY6" s="92" t="s">
        <v>626</v>
      </c>
      <c r="AZ6" s="41">
        <v>40.0</v>
      </c>
      <c r="BA6" s="44">
        <v>38.0</v>
      </c>
      <c r="BB6" s="44">
        <f t="shared" si="25"/>
        <v>78</v>
      </c>
      <c r="BC6" s="44">
        <f t="shared" si="26"/>
        <v>8</v>
      </c>
      <c r="BD6" s="32" t="str">
        <f t="shared" si="27"/>
        <v>A</v>
      </c>
      <c r="BE6" s="31" t="s">
        <v>626</v>
      </c>
      <c r="BF6" s="34">
        <f t="shared" si="28"/>
        <v>6.4</v>
      </c>
      <c r="BG6" s="102">
        <f t="shared" si="29"/>
        <v>64</v>
      </c>
      <c r="BH6" s="36" t="str">
        <f t="shared" si="30"/>
        <v>FC</v>
      </c>
      <c r="BI6" s="94"/>
      <c r="BJ6" s="95" t="s">
        <v>704</v>
      </c>
      <c r="BK6" s="96" t="s">
        <v>705</v>
      </c>
      <c r="BL6" s="96" t="s">
        <v>706</v>
      </c>
      <c r="BM6" s="97" t="s">
        <v>707</v>
      </c>
      <c r="BN6" s="98" t="s">
        <v>708</v>
      </c>
      <c r="BO6" s="95" t="s">
        <v>709</v>
      </c>
      <c r="BP6" s="96" t="s">
        <v>710</v>
      </c>
      <c r="BQ6" s="96" t="s">
        <v>711</v>
      </c>
      <c r="BR6" s="99" t="s">
        <v>712</v>
      </c>
    </row>
    <row r="7">
      <c r="A7" s="41" t="s">
        <v>632</v>
      </c>
      <c r="B7" s="42" t="s">
        <v>78</v>
      </c>
      <c r="C7" s="100" t="s">
        <v>79</v>
      </c>
      <c r="D7" s="52">
        <v>32.0</v>
      </c>
      <c r="E7" s="44">
        <v>21.0</v>
      </c>
      <c r="F7" s="44">
        <f t="shared" si="1"/>
        <v>53</v>
      </c>
      <c r="G7" s="44">
        <f t="shared" si="2"/>
        <v>5</v>
      </c>
      <c r="H7" s="51" t="str">
        <f t="shared" si="3"/>
        <v>C</v>
      </c>
      <c r="I7" s="90" t="s">
        <v>633</v>
      </c>
      <c r="J7" s="52">
        <v>21.0</v>
      </c>
      <c r="K7" s="44">
        <v>19.0</v>
      </c>
      <c r="L7" s="44">
        <f t="shared" si="4"/>
        <v>40</v>
      </c>
      <c r="M7" s="44">
        <f t="shared" si="5"/>
        <v>4</v>
      </c>
      <c r="N7" s="51" t="str">
        <f t="shared" si="6"/>
        <v>P</v>
      </c>
      <c r="O7" s="101" t="s">
        <v>633</v>
      </c>
      <c r="P7" s="52">
        <v>30.0</v>
      </c>
      <c r="Q7" s="44">
        <v>18.0</v>
      </c>
      <c r="R7" s="44">
        <f t="shared" si="7"/>
        <v>48</v>
      </c>
      <c r="S7" s="44">
        <f t="shared" si="8"/>
        <v>4</v>
      </c>
      <c r="T7" s="32" t="str">
        <f t="shared" si="9"/>
        <v>P</v>
      </c>
      <c r="U7" s="101" t="s">
        <v>626</v>
      </c>
      <c r="V7" s="41">
        <v>32.0</v>
      </c>
      <c r="W7" s="44">
        <v>18.0</v>
      </c>
      <c r="X7" s="44">
        <f t="shared" si="10"/>
        <v>50</v>
      </c>
      <c r="Y7" s="44">
        <f t="shared" si="11"/>
        <v>5</v>
      </c>
      <c r="Z7" s="32" t="str">
        <f t="shared" si="12"/>
        <v>C</v>
      </c>
      <c r="AA7" s="101" t="s">
        <v>626</v>
      </c>
      <c r="AB7" s="41">
        <v>31.0</v>
      </c>
      <c r="AC7" s="44">
        <v>27.0</v>
      </c>
      <c r="AD7" s="44">
        <f t="shared" si="13"/>
        <v>58</v>
      </c>
      <c r="AE7" s="44">
        <f t="shared" si="14"/>
        <v>6</v>
      </c>
      <c r="AF7" s="32" t="str">
        <f t="shared" si="15"/>
        <v>B</v>
      </c>
      <c r="AG7" s="101" t="s">
        <v>626</v>
      </c>
      <c r="AH7" s="41">
        <v>35.0</v>
      </c>
      <c r="AI7" s="44">
        <v>35.0</v>
      </c>
      <c r="AJ7" s="44">
        <f t="shared" si="16"/>
        <v>70</v>
      </c>
      <c r="AK7" s="44">
        <f t="shared" si="17"/>
        <v>8</v>
      </c>
      <c r="AL7" s="32" t="str">
        <f t="shared" si="18"/>
        <v>A</v>
      </c>
      <c r="AM7" s="101" t="s">
        <v>626</v>
      </c>
      <c r="AN7" s="41">
        <v>41.0</v>
      </c>
      <c r="AO7" s="44">
        <v>36.0</v>
      </c>
      <c r="AP7" s="44">
        <f t="shared" si="19"/>
        <v>77</v>
      </c>
      <c r="AQ7" s="44">
        <f t="shared" si="20"/>
        <v>8</v>
      </c>
      <c r="AR7" s="32" t="str">
        <f t="shared" si="21"/>
        <v>A</v>
      </c>
      <c r="AS7" s="101" t="s">
        <v>626</v>
      </c>
      <c r="AT7" s="41">
        <v>41.0</v>
      </c>
      <c r="AU7" s="44">
        <v>26.0</v>
      </c>
      <c r="AV7" s="44">
        <f t="shared" si="22"/>
        <v>67</v>
      </c>
      <c r="AW7" s="44">
        <f t="shared" si="23"/>
        <v>7</v>
      </c>
      <c r="AX7" s="32" t="str">
        <f t="shared" si="24"/>
        <v>B+</v>
      </c>
      <c r="AY7" s="92" t="s">
        <v>626</v>
      </c>
      <c r="AZ7" s="41">
        <v>35.0</v>
      </c>
      <c r="BA7" s="44">
        <v>30.0</v>
      </c>
      <c r="BB7" s="44">
        <f t="shared" si="25"/>
        <v>65</v>
      </c>
      <c r="BC7" s="44">
        <f t="shared" si="26"/>
        <v>7</v>
      </c>
      <c r="BD7" s="32" t="str">
        <f t="shared" si="27"/>
        <v>B+</v>
      </c>
      <c r="BE7" s="31" t="s">
        <v>626</v>
      </c>
      <c r="BF7" s="34">
        <f t="shared" si="28"/>
        <v>5.45</v>
      </c>
      <c r="BG7" s="102">
        <f t="shared" si="29"/>
        <v>54.5</v>
      </c>
      <c r="BH7" s="36" t="str">
        <f t="shared" si="30"/>
        <v>SC</v>
      </c>
      <c r="BI7" s="103" t="s">
        <v>714</v>
      </c>
      <c r="BJ7" s="95" t="s">
        <v>704</v>
      </c>
      <c r="BK7" s="96" t="s">
        <v>705</v>
      </c>
      <c r="BL7" s="96" t="s">
        <v>706</v>
      </c>
      <c r="BM7" s="97" t="s">
        <v>707</v>
      </c>
      <c r="BN7" s="98" t="s">
        <v>708</v>
      </c>
      <c r="BO7" s="95" t="s">
        <v>709</v>
      </c>
      <c r="BP7" s="96" t="s">
        <v>710</v>
      </c>
      <c r="BQ7" s="96" t="s">
        <v>711</v>
      </c>
      <c r="BR7" s="99" t="s">
        <v>712</v>
      </c>
    </row>
    <row r="8">
      <c r="A8" s="41" t="s">
        <v>635</v>
      </c>
      <c r="B8" s="42" t="s">
        <v>88</v>
      </c>
      <c r="C8" s="100" t="s">
        <v>89</v>
      </c>
      <c r="D8" s="52">
        <v>43.0</v>
      </c>
      <c r="E8" s="44">
        <v>25.0</v>
      </c>
      <c r="F8" s="44">
        <f t="shared" si="1"/>
        <v>68</v>
      </c>
      <c r="G8" s="44">
        <f t="shared" si="2"/>
        <v>7</v>
      </c>
      <c r="H8" s="32" t="str">
        <f t="shared" si="3"/>
        <v>B+</v>
      </c>
      <c r="I8" s="90" t="s">
        <v>626</v>
      </c>
      <c r="J8" s="41">
        <v>35.0</v>
      </c>
      <c r="K8" s="44">
        <v>26.0</v>
      </c>
      <c r="L8" s="44">
        <f t="shared" si="4"/>
        <v>61</v>
      </c>
      <c r="M8" s="44">
        <f t="shared" si="5"/>
        <v>7</v>
      </c>
      <c r="N8" s="32" t="str">
        <f t="shared" si="6"/>
        <v>B+</v>
      </c>
      <c r="O8" s="101" t="s">
        <v>626</v>
      </c>
      <c r="P8" s="41">
        <v>37.0</v>
      </c>
      <c r="Q8" s="44">
        <v>20.0</v>
      </c>
      <c r="R8" s="44">
        <f t="shared" si="7"/>
        <v>57</v>
      </c>
      <c r="S8" s="44">
        <f t="shared" si="8"/>
        <v>6</v>
      </c>
      <c r="T8" s="32" t="str">
        <f t="shared" si="9"/>
        <v>B</v>
      </c>
      <c r="U8" s="101" t="s">
        <v>626</v>
      </c>
      <c r="V8" s="41">
        <v>37.0</v>
      </c>
      <c r="W8" s="44">
        <v>30.0</v>
      </c>
      <c r="X8" s="44">
        <f t="shared" si="10"/>
        <v>67</v>
      </c>
      <c r="Y8" s="44">
        <f t="shared" si="11"/>
        <v>7</v>
      </c>
      <c r="Z8" s="32" t="str">
        <f t="shared" si="12"/>
        <v>B+</v>
      </c>
      <c r="AA8" s="101" t="s">
        <v>626</v>
      </c>
      <c r="AB8" s="41">
        <v>28.0</v>
      </c>
      <c r="AC8" s="44">
        <v>24.0</v>
      </c>
      <c r="AD8" s="44">
        <f t="shared" si="13"/>
        <v>52</v>
      </c>
      <c r="AE8" s="44">
        <f t="shared" si="14"/>
        <v>5</v>
      </c>
      <c r="AF8" s="32" t="str">
        <f t="shared" si="15"/>
        <v>C</v>
      </c>
      <c r="AG8" s="101" t="s">
        <v>626</v>
      </c>
      <c r="AH8" s="41">
        <v>44.0</v>
      </c>
      <c r="AI8" s="44">
        <v>41.0</v>
      </c>
      <c r="AJ8" s="44">
        <f t="shared" si="16"/>
        <v>85</v>
      </c>
      <c r="AK8" s="44">
        <f t="shared" si="17"/>
        <v>9</v>
      </c>
      <c r="AL8" s="32" t="str">
        <f t="shared" si="18"/>
        <v>A+</v>
      </c>
      <c r="AM8" s="101" t="s">
        <v>626</v>
      </c>
      <c r="AN8" s="41">
        <v>45.0</v>
      </c>
      <c r="AO8" s="44">
        <v>42.0</v>
      </c>
      <c r="AP8" s="44">
        <f t="shared" si="19"/>
        <v>87</v>
      </c>
      <c r="AQ8" s="44">
        <f t="shared" si="20"/>
        <v>9</v>
      </c>
      <c r="AR8" s="32" t="str">
        <f t="shared" si="21"/>
        <v>A+</v>
      </c>
      <c r="AS8" s="101" t="s">
        <v>626</v>
      </c>
      <c r="AT8" s="41">
        <v>45.0</v>
      </c>
      <c r="AU8" s="44">
        <v>30.0</v>
      </c>
      <c r="AV8" s="44">
        <f t="shared" si="22"/>
        <v>75</v>
      </c>
      <c r="AW8" s="44">
        <f t="shared" si="23"/>
        <v>8</v>
      </c>
      <c r="AX8" s="32" t="str">
        <f t="shared" si="24"/>
        <v>A</v>
      </c>
      <c r="AY8" s="92" t="s">
        <v>626</v>
      </c>
      <c r="AZ8" s="41">
        <v>35.0</v>
      </c>
      <c r="BA8" s="44">
        <v>36.0</v>
      </c>
      <c r="BB8" s="44">
        <f t="shared" si="25"/>
        <v>71</v>
      </c>
      <c r="BC8" s="44">
        <f t="shared" si="26"/>
        <v>8</v>
      </c>
      <c r="BD8" s="32" t="str">
        <f t="shared" si="27"/>
        <v>A</v>
      </c>
      <c r="BE8" s="31" t="s">
        <v>626</v>
      </c>
      <c r="BF8" s="34">
        <f t="shared" si="28"/>
        <v>6.9</v>
      </c>
      <c r="BG8" s="102">
        <f t="shared" si="29"/>
        <v>69</v>
      </c>
      <c r="BH8" s="36" t="str">
        <f t="shared" si="30"/>
        <v>FC</v>
      </c>
      <c r="BI8" s="94"/>
      <c r="BJ8" s="95" t="s">
        <v>704</v>
      </c>
      <c r="BK8" s="96" t="s">
        <v>705</v>
      </c>
      <c r="BL8" s="96" t="s">
        <v>706</v>
      </c>
      <c r="BM8" s="97" t="s">
        <v>707</v>
      </c>
      <c r="BN8" s="98" t="s">
        <v>708</v>
      </c>
      <c r="BO8" s="95" t="s">
        <v>709</v>
      </c>
      <c r="BP8" s="96" t="s">
        <v>710</v>
      </c>
      <c r="BQ8" s="96" t="s">
        <v>711</v>
      </c>
      <c r="BR8" s="99" t="s">
        <v>712</v>
      </c>
    </row>
    <row r="9">
      <c r="A9" s="41" t="s">
        <v>636</v>
      </c>
      <c r="B9" s="42" t="s">
        <v>99</v>
      </c>
      <c r="C9" s="100" t="s">
        <v>100</v>
      </c>
      <c r="D9" s="52">
        <v>48.0</v>
      </c>
      <c r="E9" s="44">
        <v>35.0</v>
      </c>
      <c r="F9" s="44">
        <f t="shared" si="1"/>
        <v>83</v>
      </c>
      <c r="G9" s="44">
        <f t="shared" si="2"/>
        <v>9</v>
      </c>
      <c r="H9" s="32" t="str">
        <f t="shared" si="3"/>
        <v>A+</v>
      </c>
      <c r="I9" s="90" t="s">
        <v>626</v>
      </c>
      <c r="J9" s="41">
        <v>41.0</v>
      </c>
      <c r="K9" s="44">
        <v>38.0</v>
      </c>
      <c r="L9" s="44">
        <f t="shared" si="4"/>
        <v>79</v>
      </c>
      <c r="M9" s="44">
        <f t="shared" si="5"/>
        <v>8</v>
      </c>
      <c r="N9" s="32" t="str">
        <f t="shared" si="6"/>
        <v>A</v>
      </c>
      <c r="O9" s="101" t="s">
        <v>626</v>
      </c>
      <c r="P9" s="41">
        <v>48.0</v>
      </c>
      <c r="Q9" s="44">
        <v>31.0</v>
      </c>
      <c r="R9" s="44">
        <f t="shared" si="7"/>
        <v>79</v>
      </c>
      <c r="S9" s="44">
        <f t="shared" si="8"/>
        <v>8</v>
      </c>
      <c r="T9" s="32" t="str">
        <f t="shared" si="9"/>
        <v>A</v>
      </c>
      <c r="U9" s="101" t="s">
        <v>626</v>
      </c>
      <c r="V9" s="41">
        <v>47.0</v>
      </c>
      <c r="W9" s="44">
        <v>24.0</v>
      </c>
      <c r="X9" s="44">
        <f t="shared" si="10"/>
        <v>71</v>
      </c>
      <c r="Y9" s="44">
        <f t="shared" si="11"/>
        <v>8</v>
      </c>
      <c r="Z9" s="32" t="str">
        <f t="shared" si="12"/>
        <v>A</v>
      </c>
      <c r="AA9" s="101" t="s">
        <v>626</v>
      </c>
      <c r="AB9" s="41">
        <v>47.0</v>
      </c>
      <c r="AC9" s="44">
        <v>49.0</v>
      </c>
      <c r="AD9" s="44">
        <f t="shared" si="13"/>
        <v>96</v>
      </c>
      <c r="AE9" s="44">
        <f t="shared" si="14"/>
        <v>10</v>
      </c>
      <c r="AF9" s="32" t="str">
        <f t="shared" si="15"/>
        <v>O</v>
      </c>
      <c r="AG9" s="101" t="s">
        <v>626</v>
      </c>
      <c r="AH9" s="41">
        <v>45.0</v>
      </c>
      <c r="AI9" s="44">
        <v>48.0</v>
      </c>
      <c r="AJ9" s="44">
        <f t="shared" si="16"/>
        <v>93</v>
      </c>
      <c r="AK9" s="44">
        <f t="shared" si="17"/>
        <v>10</v>
      </c>
      <c r="AL9" s="32" t="str">
        <f t="shared" si="18"/>
        <v>O</v>
      </c>
      <c r="AM9" s="101" t="s">
        <v>626</v>
      </c>
      <c r="AN9" s="41">
        <v>45.0</v>
      </c>
      <c r="AO9" s="44">
        <v>45.0</v>
      </c>
      <c r="AP9" s="44">
        <f t="shared" si="19"/>
        <v>90</v>
      </c>
      <c r="AQ9" s="44">
        <f t="shared" si="20"/>
        <v>10</v>
      </c>
      <c r="AR9" s="32" t="str">
        <f t="shared" si="21"/>
        <v>O</v>
      </c>
      <c r="AS9" s="101" t="s">
        <v>626</v>
      </c>
      <c r="AT9" s="41">
        <v>43.0</v>
      </c>
      <c r="AU9" s="44">
        <v>37.0</v>
      </c>
      <c r="AV9" s="44">
        <f t="shared" si="22"/>
        <v>80</v>
      </c>
      <c r="AW9" s="44">
        <f t="shared" si="23"/>
        <v>9</v>
      </c>
      <c r="AX9" s="32" t="str">
        <f t="shared" si="24"/>
        <v>A+</v>
      </c>
      <c r="AY9" s="92" t="s">
        <v>626</v>
      </c>
      <c r="AZ9" s="41">
        <v>43.0</v>
      </c>
      <c r="BA9" s="44">
        <v>44.0</v>
      </c>
      <c r="BB9" s="44">
        <f t="shared" si="25"/>
        <v>87</v>
      </c>
      <c r="BC9" s="44">
        <f t="shared" si="26"/>
        <v>9</v>
      </c>
      <c r="BD9" s="32" t="str">
        <f t="shared" si="27"/>
        <v>A+</v>
      </c>
      <c r="BE9" s="31" t="s">
        <v>626</v>
      </c>
      <c r="BF9" s="34">
        <f t="shared" si="28"/>
        <v>8.8</v>
      </c>
      <c r="BG9" s="102">
        <f t="shared" si="29"/>
        <v>88</v>
      </c>
      <c r="BH9" s="36" t="str">
        <f t="shared" si="30"/>
        <v>FCD</v>
      </c>
      <c r="BI9" s="94"/>
      <c r="BJ9" s="95" t="s">
        <v>704</v>
      </c>
      <c r="BK9" s="96" t="s">
        <v>705</v>
      </c>
      <c r="BL9" s="96" t="s">
        <v>706</v>
      </c>
      <c r="BM9" s="97" t="s">
        <v>707</v>
      </c>
      <c r="BN9" s="98" t="s">
        <v>708</v>
      </c>
      <c r="BO9" s="95" t="s">
        <v>709</v>
      </c>
      <c r="BP9" s="96" t="s">
        <v>710</v>
      </c>
      <c r="BQ9" s="96" t="s">
        <v>711</v>
      </c>
      <c r="BR9" s="99" t="s">
        <v>712</v>
      </c>
    </row>
    <row r="10">
      <c r="A10" s="41" t="s">
        <v>637</v>
      </c>
      <c r="B10" s="42" t="s">
        <v>109</v>
      </c>
      <c r="C10" s="100" t="s">
        <v>110</v>
      </c>
      <c r="D10" s="52">
        <v>47.0</v>
      </c>
      <c r="E10" s="44">
        <v>33.0</v>
      </c>
      <c r="F10" s="44">
        <f t="shared" si="1"/>
        <v>80</v>
      </c>
      <c r="G10" s="44">
        <f t="shared" si="2"/>
        <v>9</v>
      </c>
      <c r="H10" s="32" t="str">
        <f t="shared" si="3"/>
        <v>A+</v>
      </c>
      <c r="I10" s="90" t="s">
        <v>626</v>
      </c>
      <c r="J10" s="41">
        <v>46.0</v>
      </c>
      <c r="K10" s="44">
        <v>24.0</v>
      </c>
      <c r="L10" s="44">
        <f t="shared" si="4"/>
        <v>70</v>
      </c>
      <c r="M10" s="44">
        <f t="shared" si="5"/>
        <v>8</v>
      </c>
      <c r="N10" s="32" t="str">
        <f t="shared" si="6"/>
        <v>A</v>
      </c>
      <c r="O10" s="101" t="s">
        <v>626</v>
      </c>
      <c r="P10" s="41">
        <v>45.0</v>
      </c>
      <c r="Q10" s="44">
        <v>24.0</v>
      </c>
      <c r="R10" s="44">
        <f t="shared" si="7"/>
        <v>69</v>
      </c>
      <c r="S10" s="44">
        <f t="shared" si="8"/>
        <v>7</v>
      </c>
      <c r="T10" s="32" t="str">
        <f t="shared" si="9"/>
        <v>B+</v>
      </c>
      <c r="U10" s="101" t="s">
        <v>626</v>
      </c>
      <c r="V10" s="41">
        <v>46.0</v>
      </c>
      <c r="W10" s="44">
        <v>31.0</v>
      </c>
      <c r="X10" s="44">
        <f t="shared" si="10"/>
        <v>77</v>
      </c>
      <c r="Y10" s="44">
        <f t="shared" si="11"/>
        <v>8</v>
      </c>
      <c r="Z10" s="32" t="str">
        <f t="shared" si="12"/>
        <v>A</v>
      </c>
      <c r="AA10" s="101" t="s">
        <v>626</v>
      </c>
      <c r="AB10" s="41">
        <v>47.0</v>
      </c>
      <c r="AC10" s="44">
        <v>48.0</v>
      </c>
      <c r="AD10" s="44">
        <f t="shared" si="13"/>
        <v>95</v>
      </c>
      <c r="AE10" s="44">
        <f t="shared" si="14"/>
        <v>10</v>
      </c>
      <c r="AF10" s="32" t="str">
        <f t="shared" si="15"/>
        <v>O</v>
      </c>
      <c r="AG10" s="101" t="s">
        <v>626</v>
      </c>
      <c r="AH10" s="41">
        <v>47.0</v>
      </c>
      <c r="AI10" s="44">
        <v>43.0</v>
      </c>
      <c r="AJ10" s="44">
        <f t="shared" si="16"/>
        <v>90</v>
      </c>
      <c r="AK10" s="44">
        <f t="shared" si="17"/>
        <v>10</v>
      </c>
      <c r="AL10" s="32" t="str">
        <f t="shared" si="18"/>
        <v>O</v>
      </c>
      <c r="AM10" s="101" t="s">
        <v>626</v>
      </c>
      <c r="AN10" s="41">
        <v>48.0</v>
      </c>
      <c r="AO10" s="44">
        <v>47.0</v>
      </c>
      <c r="AP10" s="44">
        <f t="shared" si="19"/>
        <v>95</v>
      </c>
      <c r="AQ10" s="44">
        <f t="shared" si="20"/>
        <v>10</v>
      </c>
      <c r="AR10" s="32" t="str">
        <f t="shared" si="21"/>
        <v>O</v>
      </c>
      <c r="AS10" s="101" t="s">
        <v>626</v>
      </c>
      <c r="AT10" s="41">
        <v>41.0</v>
      </c>
      <c r="AU10" s="44">
        <v>33.0</v>
      </c>
      <c r="AV10" s="44">
        <f t="shared" si="22"/>
        <v>74</v>
      </c>
      <c r="AW10" s="44">
        <f t="shared" si="23"/>
        <v>8</v>
      </c>
      <c r="AX10" s="32" t="str">
        <f t="shared" si="24"/>
        <v>A</v>
      </c>
      <c r="AY10" s="92" t="s">
        <v>626</v>
      </c>
      <c r="AZ10" s="41">
        <v>37.0</v>
      </c>
      <c r="BA10" s="44">
        <v>37.0</v>
      </c>
      <c r="BB10" s="44">
        <f t="shared" si="25"/>
        <v>74</v>
      </c>
      <c r="BC10" s="44">
        <f t="shared" si="26"/>
        <v>8</v>
      </c>
      <c r="BD10" s="32" t="str">
        <f t="shared" si="27"/>
        <v>A</v>
      </c>
      <c r="BE10" s="31" t="s">
        <v>626</v>
      </c>
      <c r="BF10" s="34">
        <f t="shared" si="28"/>
        <v>8.5</v>
      </c>
      <c r="BG10" s="102">
        <f t="shared" si="29"/>
        <v>85</v>
      </c>
      <c r="BH10" s="36" t="str">
        <f t="shared" si="30"/>
        <v>FCD</v>
      </c>
      <c r="BI10" s="94"/>
      <c r="BJ10" s="95" t="s">
        <v>704</v>
      </c>
      <c r="BK10" s="96" t="s">
        <v>705</v>
      </c>
      <c r="BL10" s="96" t="s">
        <v>706</v>
      </c>
      <c r="BM10" s="97" t="s">
        <v>707</v>
      </c>
      <c r="BN10" s="98" t="s">
        <v>708</v>
      </c>
      <c r="BO10" s="95" t="s">
        <v>709</v>
      </c>
      <c r="BP10" s="96" t="s">
        <v>710</v>
      </c>
      <c r="BQ10" s="96" t="s">
        <v>711</v>
      </c>
      <c r="BR10" s="99" t="s">
        <v>712</v>
      </c>
    </row>
    <row r="11">
      <c r="A11" s="41" t="s">
        <v>638</v>
      </c>
      <c r="B11" s="42" t="s">
        <v>116</v>
      </c>
      <c r="C11" s="100" t="s">
        <v>117</v>
      </c>
      <c r="D11" s="52">
        <v>26.0</v>
      </c>
      <c r="E11" s="44">
        <v>12.0</v>
      </c>
      <c r="F11" s="44">
        <f t="shared" si="1"/>
        <v>38</v>
      </c>
      <c r="G11" s="44">
        <f t="shared" si="2"/>
        <v>0</v>
      </c>
      <c r="H11" s="32" t="str">
        <f t="shared" si="3"/>
        <v>F</v>
      </c>
      <c r="I11" s="90"/>
      <c r="J11" s="41">
        <v>21.0</v>
      </c>
      <c r="K11" s="44">
        <v>19.0</v>
      </c>
      <c r="L11" s="44">
        <f t="shared" si="4"/>
        <v>40</v>
      </c>
      <c r="M11" s="44">
        <f t="shared" si="5"/>
        <v>4</v>
      </c>
      <c r="N11" s="32" t="str">
        <f t="shared" si="6"/>
        <v>P</v>
      </c>
      <c r="O11" s="101" t="s">
        <v>626</v>
      </c>
      <c r="P11" s="41">
        <v>33.0</v>
      </c>
      <c r="Q11" s="44">
        <v>11.0</v>
      </c>
      <c r="R11" s="44">
        <f t="shared" si="7"/>
        <v>44</v>
      </c>
      <c r="S11" s="44">
        <f t="shared" si="8"/>
        <v>0</v>
      </c>
      <c r="T11" s="32" t="str">
        <f t="shared" si="9"/>
        <v>F</v>
      </c>
      <c r="U11" s="101"/>
      <c r="V11" s="41">
        <v>23.0</v>
      </c>
      <c r="W11" s="44">
        <v>13.0</v>
      </c>
      <c r="X11" s="44">
        <f t="shared" si="10"/>
        <v>36</v>
      </c>
      <c r="Y11" s="44">
        <f t="shared" si="11"/>
        <v>0</v>
      </c>
      <c r="Z11" s="32" t="str">
        <f t="shared" si="12"/>
        <v>F</v>
      </c>
      <c r="AA11" s="101"/>
      <c r="AB11" s="41">
        <v>32.0</v>
      </c>
      <c r="AC11" s="44">
        <v>24.0</v>
      </c>
      <c r="AD11" s="44">
        <f t="shared" si="13"/>
        <v>56</v>
      </c>
      <c r="AE11" s="44">
        <f t="shared" si="14"/>
        <v>6</v>
      </c>
      <c r="AF11" s="32" t="str">
        <f t="shared" si="15"/>
        <v>B</v>
      </c>
      <c r="AG11" s="101" t="s">
        <v>626</v>
      </c>
      <c r="AH11" s="41">
        <v>40.0</v>
      </c>
      <c r="AI11" s="44">
        <v>23.0</v>
      </c>
      <c r="AJ11" s="44">
        <f t="shared" si="16"/>
        <v>63</v>
      </c>
      <c r="AK11" s="44">
        <f t="shared" si="17"/>
        <v>7</v>
      </c>
      <c r="AL11" s="32" t="str">
        <f t="shared" si="18"/>
        <v>B+</v>
      </c>
      <c r="AM11" s="101" t="s">
        <v>626</v>
      </c>
      <c r="AN11" s="41">
        <v>40.0</v>
      </c>
      <c r="AO11" s="44">
        <v>28.0</v>
      </c>
      <c r="AP11" s="44">
        <f t="shared" si="19"/>
        <v>68</v>
      </c>
      <c r="AQ11" s="44">
        <f t="shared" si="20"/>
        <v>7</v>
      </c>
      <c r="AR11" s="32" t="str">
        <f t="shared" si="21"/>
        <v>B+</v>
      </c>
      <c r="AS11" s="101" t="s">
        <v>626</v>
      </c>
      <c r="AT11" s="41">
        <v>44.0</v>
      </c>
      <c r="AU11" s="44">
        <v>36.0</v>
      </c>
      <c r="AV11" s="44">
        <f t="shared" si="22"/>
        <v>80</v>
      </c>
      <c r="AW11" s="44">
        <f t="shared" si="23"/>
        <v>9</v>
      </c>
      <c r="AX11" s="32" t="str">
        <f t="shared" si="24"/>
        <v>A+</v>
      </c>
      <c r="AY11" s="92" t="s">
        <v>626</v>
      </c>
      <c r="AZ11" s="41">
        <v>23.0</v>
      </c>
      <c r="BA11" s="44">
        <v>40.0</v>
      </c>
      <c r="BB11" s="44">
        <f t="shared" si="25"/>
        <v>63</v>
      </c>
      <c r="BC11" s="44">
        <f t="shared" si="26"/>
        <v>7</v>
      </c>
      <c r="BD11" s="32" t="str">
        <f t="shared" si="27"/>
        <v>B+</v>
      </c>
      <c r="BE11" s="31" t="s">
        <v>626</v>
      </c>
      <c r="BF11" s="34">
        <f t="shared" si="28"/>
        <v>3.45</v>
      </c>
      <c r="BG11" s="102">
        <f t="shared" si="29"/>
        <v>34.5</v>
      </c>
      <c r="BH11" s="36" t="str">
        <f t="shared" si="30"/>
        <v>Fail</v>
      </c>
      <c r="BI11" s="103" t="s">
        <v>715</v>
      </c>
      <c r="BJ11" s="95" t="s">
        <v>704</v>
      </c>
      <c r="BK11" s="96" t="s">
        <v>705</v>
      </c>
      <c r="BL11" s="96" t="s">
        <v>706</v>
      </c>
      <c r="BM11" s="97" t="s">
        <v>707</v>
      </c>
      <c r="BN11" s="98" t="s">
        <v>708</v>
      </c>
      <c r="BO11" s="95" t="s">
        <v>709</v>
      </c>
      <c r="BP11" s="96" t="s">
        <v>710</v>
      </c>
      <c r="BQ11" s="96" t="s">
        <v>711</v>
      </c>
      <c r="BR11" s="99" t="s">
        <v>712</v>
      </c>
    </row>
    <row r="12">
      <c r="A12" s="41" t="s">
        <v>640</v>
      </c>
      <c r="B12" s="42" t="s">
        <v>125</v>
      </c>
      <c r="C12" s="100" t="s">
        <v>126</v>
      </c>
      <c r="D12" s="52">
        <v>49.0</v>
      </c>
      <c r="E12" s="44">
        <v>48.0</v>
      </c>
      <c r="F12" s="44">
        <f t="shared" si="1"/>
        <v>97</v>
      </c>
      <c r="G12" s="44">
        <f t="shared" si="2"/>
        <v>10</v>
      </c>
      <c r="H12" s="32" t="str">
        <f t="shared" si="3"/>
        <v>O</v>
      </c>
      <c r="I12" s="90" t="s">
        <v>626</v>
      </c>
      <c r="J12" s="41">
        <v>43.0</v>
      </c>
      <c r="K12" s="44">
        <v>34.0</v>
      </c>
      <c r="L12" s="44">
        <f t="shared" si="4"/>
        <v>77</v>
      </c>
      <c r="M12" s="44">
        <f t="shared" si="5"/>
        <v>8</v>
      </c>
      <c r="N12" s="32" t="str">
        <f t="shared" si="6"/>
        <v>A</v>
      </c>
      <c r="O12" s="101" t="s">
        <v>626</v>
      </c>
      <c r="P12" s="41">
        <v>50.0</v>
      </c>
      <c r="Q12" s="44">
        <v>36.0</v>
      </c>
      <c r="R12" s="44">
        <f t="shared" si="7"/>
        <v>86</v>
      </c>
      <c r="S12" s="44">
        <f t="shared" si="8"/>
        <v>9</v>
      </c>
      <c r="T12" s="32" t="str">
        <f t="shared" si="9"/>
        <v>A+</v>
      </c>
      <c r="U12" s="101" t="s">
        <v>626</v>
      </c>
      <c r="V12" s="41">
        <v>49.0</v>
      </c>
      <c r="W12" s="44">
        <v>38.0</v>
      </c>
      <c r="X12" s="44">
        <f t="shared" si="10"/>
        <v>87</v>
      </c>
      <c r="Y12" s="44">
        <f t="shared" si="11"/>
        <v>9</v>
      </c>
      <c r="Z12" s="32" t="str">
        <f t="shared" si="12"/>
        <v>A+</v>
      </c>
      <c r="AA12" s="101" t="s">
        <v>626</v>
      </c>
      <c r="AB12" s="41">
        <v>50.0</v>
      </c>
      <c r="AC12" s="44">
        <v>50.0</v>
      </c>
      <c r="AD12" s="44">
        <f t="shared" si="13"/>
        <v>100</v>
      </c>
      <c r="AE12" s="44">
        <f t="shared" si="14"/>
        <v>10</v>
      </c>
      <c r="AF12" s="32" t="str">
        <f t="shared" si="15"/>
        <v>O</v>
      </c>
      <c r="AG12" s="101" t="s">
        <v>626</v>
      </c>
      <c r="AH12" s="41">
        <v>42.0</v>
      </c>
      <c r="AI12" s="44">
        <v>41.0</v>
      </c>
      <c r="AJ12" s="44">
        <f t="shared" si="16"/>
        <v>83</v>
      </c>
      <c r="AK12" s="44">
        <f t="shared" si="17"/>
        <v>9</v>
      </c>
      <c r="AL12" s="32" t="str">
        <f t="shared" si="18"/>
        <v>A+</v>
      </c>
      <c r="AM12" s="101" t="s">
        <v>626</v>
      </c>
      <c r="AN12" s="41">
        <v>46.0</v>
      </c>
      <c r="AO12" s="44">
        <v>42.0</v>
      </c>
      <c r="AP12" s="44">
        <f t="shared" si="19"/>
        <v>88</v>
      </c>
      <c r="AQ12" s="44">
        <f t="shared" si="20"/>
        <v>9</v>
      </c>
      <c r="AR12" s="32" t="str">
        <f t="shared" si="21"/>
        <v>A+</v>
      </c>
      <c r="AS12" s="101" t="s">
        <v>626</v>
      </c>
      <c r="AT12" s="41">
        <v>45.0</v>
      </c>
      <c r="AU12" s="44">
        <v>33.0</v>
      </c>
      <c r="AV12" s="44">
        <f t="shared" si="22"/>
        <v>78</v>
      </c>
      <c r="AW12" s="44">
        <f t="shared" si="23"/>
        <v>8</v>
      </c>
      <c r="AX12" s="32" t="str">
        <f t="shared" si="24"/>
        <v>A</v>
      </c>
      <c r="AY12" s="92" t="s">
        <v>626</v>
      </c>
      <c r="AZ12" s="41">
        <v>44.0</v>
      </c>
      <c r="BA12" s="44">
        <v>44.0</v>
      </c>
      <c r="BB12" s="44">
        <f t="shared" si="25"/>
        <v>88</v>
      </c>
      <c r="BC12" s="44">
        <f t="shared" si="26"/>
        <v>9</v>
      </c>
      <c r="BD12" s="32" t="str">
        <f t="shared" si="27"/>
        <v>A+</v>
      </c>
      <c r="BE12" s="31" t="s">
        <v>626</v>
      </c>
      <c r="BF12" s="34">
        <f t="shared" si="28"/>
        <v>9.05</v>
      </c>
      <c r="BG12" s="102">
        <f t="shared" si="29"/>
        <v>90.5</v>
      </c>
      <c r="BH12" s="36" t="str">
        <f t="shared" si="30"/>
        <v>FCD</v>
      </c>
      <c r="BI12" s="94"/>
      <c r="BJ12" s="95" t="s">
        <v>704</v>
      </c>
      <c r="BK12" s="96" t="s">
        <v>705</v>
      </c>
      <c r="BL12" s="96" t="s">
        <v>706</v>
      </c>
      <c r="BM12" s="97" t="s">
        <v>707</v>
      </c>
      <c r="BN12" s="98" t="s">
        <v>708</v>
      </c>
      <c r="BO12" s="95" t="s">
        <v>709</v>
      </c>
      <c r="BP12" s="96" t="s">
        <v>710</v>
      </c>
      <c r="BQ12" s="96" t="s">
        <v>711</v>
      </c>
      <c r="BR12" s="99" t="s">
        <v>712</v>
      </c>
    </row>
    <row r="13">
      <c r="A13" s="41" t="s">
        <v>641</v>
      </c>
      <c r="B13" s="42" t="s">
        <v>133</v>
      </c>
      <c r="C13" s="100" t="s">
        <v>134</v>
      </c>
      <c r="D13" s="52">
        <v>42.0</v>
      </c>
      <c r="E13" s="44">
        <v>41.0</v>
      </c>
      <c r="F13" s="44">
        <f t="shared" si="1"/>
        <v>83</v>
      </c>
      <c r="G13" s="44">
        <f t="shared" si="2"/>
        <v>9</v>
      </c>
      <c r="H13" s="32" t="str">
        <f t="shared" si="3"/>
        <v>A+</v>
      </c>
      <c r="I13" s="90" t="s">
        <v>626</v>
      </c>
      <c r="J13" s="41">
        <v>32.0</v>
      </c>
      <c r="K13" s="44">
        <v>26.0</v>
      </c>
      <c r="L13" s="44">
        <f t="shared" si="4"/>
        <v>58</v>
      </c>
      <c r="M13" s="44">
        <f t="shared" si="5"/>
        <v>6</v>
      </c>
      <c r="N13" s="32" t="str">
        <f t="shared" si="6"/>
        <v>B</v>
      </c>
      <c r="O13" s="101" t="s">
        <v>626</v>
      </c>
      <c r="P13" s="41">
        <v>37.0</v>
      </c>
      <c r="Q13" s="44">
        <v>28.0</v>
      </c>
      <c r="R13" s="44">
        <f t="shared" si="7"/>
        <v>65</v>
      </c>
      <c r="S13" s="44">
        <f t="shared" si="8"/>
        <v>7</v>
      </c>
      <c r="T13" s="32" t="str">
        <f t="shared" si="9"/>
        <v>B+</v>
      </c>
      <c r="U13" s="101" t="s">
        <v>626</v>
      </c>
      <c r="V13" s="41">
        <v>45.0</v>
      </c>
      <c r="W13" s="44">
        <v>34.0</v>
      </c>
      <c r="X13" s="44">
        <f t="shared" si="10"/>
        <v>79</v>
      </c>
      <c r="Y13" s="44">
        <f t="shared" si="11"/>
        <v>8</v>
      </c>
      <c r="Z13" s="32" t="str">
        <f t="shared" si="12"/>
        <v>A</v>
      </c>
      <c r="AA13" s="101" t="s">
        <v>626</v>
      </c>
      <c r="AB13" s="41">
        <v>50.0</v>
      </c>
      <c r="AC13" s="44">
        <v>47.0</v>
      </c>
      <c r="AD13" s="44">
        <f t="shared" si="13"/>
        <v>97</v>
      </c>
      <c r="AE13" s="44">
        <f t="shared" si="14"/>
        <v>10</v>
      </c>
      <c r="AF13" s="32" t="str">
        <f t="shared" si="15"/>
        <v>O</v>
      </c>
      <c r="AG13" s="101" t="s">
        <v>626</v>
      </c>
      <c r="AH13" s="41">
        <v>42.0</v>
      </c>
      <c r="AI13" s="44">
        <v>38.0</v>
      </c>
      <c r="AJ13" s="44">
        <f t="shared" si="16"/>
        <v>80</v>
      </c>
      <c r="AK13" s="44">
        <f t="shared" si="17"/>
        <v>9</v>
      </c>
      <c r="AL13" s="32" t="str">
        <f t="shared" si="18"/>
        <v>A+</v>
      </c>
      <c r="AM13" s="101" t="s">
        <v>626</v>
      </c>
      <c r="AN13" s="41">
        <v>43.0</v>
      </c>
      <c r="AO13" s="44">
        <v>39.0</v>
      </c>
      <c r="AP13" s="44">
        <f t="shared" si="19"/>
        <v>82</v>
      </c>
      <c r="AQ13" s="44">
        <f t="shared" si="20"/>
        <v>9</v>
      </c>
      <c r="AR13" s="32" t="str">
        <f t="shared" si="21"/>
        <v>A+</v>
      </c>
      <c r="AS13" s="101" t="s">
        <v>626</v>
      </c>
      <c r="AT13" s="41">
        <v>39.0</v>
      </c>
      <c r="AU13" s="44">
        <v>30.0</v>
      </c>
      <c r="AV13" s="44">
        <f t="shared" si="22"/>
        <v>69</v>
      </c>
      <c r="AW13" s="44">
        <f t="shared" si="23"/>
        <v>7</v>
      </c>
      <c r="AX13" s="32" t="str">
        <f t="shared" si="24"/>
        <v>B+</v>
      </c>
      <c r="AY13" s="92" t="s">
        <v>626</v>
      </c>
      <c r="AZ13" s="41">
        <v>32.0</v>
      </c>
      <c r="BA13" s="44">
        <v>22.0</v>
      </c>
      <c r="BB13" s="44">
        <f t="shared" si="25"/>
        <v>54</v>
      </c>
      <c r="BC13" s="44">
        <f t="shared" si="26"/>
        <v>5</v>
      </c>
      <c r="BD13" s="32" t="str">
        <f t="shared" si="27"/>
        <v>C</v>
      </c>
      <c r="BE13" s="31" t="s">
        <v>626</v>
      </c>
      <c r="BF13" s="34">
        <f t="shared" si="28"/>
        <v>7.85</v>
      </c>
      <c r="BG13" s="102">
        <f t="shared" si="29"/>
        <v>78.5</v>
      </c>
      <c r="BH13" s="36" t="str">
        <f t="shared" si="30"/>
        <v>FCD</v>
      </c>
      <c r="BI13" s="94"/>
      <c r="BJ13" s="95" t="s">
        <v>704</v>
      </c>
      <c r="BK13" s="96" t="s">
        <v>705</v>
      </c>
      <c r="BL13" s="96" t="s">
        <v>706</v>
      </c>
      <c r="BM13" s="97" t="s">
        <v>707</v>
      </c>
      <c r="BN13" s="98" t="s">
        <v>708</v>
      </c>
      <c r="BO13" s="95" t="s">
        <v>709</v>
      </c>
      <c r="BP13" s="96" t="s">
        <v>710</v>
      </c>
      <c r="BQ13" s="96" t="s">
        <v>711</v>
      </c>
      <c r="BR13" s="99" t="s">
        <v>712</v>
      </c>
    </row>
    <row r="14">
      <c r="A14" s="41" t="s">
        <v>642</v>
      </c>
      <c r="B14" s="42" t="s">
        <v>141</v>
      </c>
      <c r="C14" s="100" t="s">
        <v>142</v>
      </c>
      <c r="D14" s="52">
        <v>47.0</v>
      </c>
      <c r="E14" s="44">
        <v>36.0</v>
      </c>
      <c r="F14" s="44">
        <f t="shared" si="1"/>
        <v>83</v>
      </c>
      <c r="G14" s="44">
        <f t="shared" si="2"/>
        <v>9</v>
      </c>
      <c r="H14" s="32" t="str">
        <f t="shared" si="3"/>
        <v>A+</v>
      </c>
      <c r="I14" s="90" t="s">
        <v>626</v>
      </c>
      <c r="J14" s="41">
        <v>32.0</v>
      </c>
      <c r="K14" s="44">
        <v>30.0</v>
      </c>
      <c r="L14" s="44">
        <f t="shared" si="4"/>
        <v>62</v>
      </c>
      <c r="M14" s="44">
        <f t="shared" si="5"/>
        <v>7</v>
      </c>
      <c r="N14" s="32" t="str">
        <f t="shared" si="6"/>
        <v>B+</v>
      </c>
      <c r="O14" s="101" t="s">
        <v>626</v>
      </c>
      <c r="P14" s="41">
        <v>38.0</v>
      </c>
      <c r="Q14" s="44">
        <v>18.0</v>
      </c>
      <c r="R14" s="44">
        <f t="shared" si="7"/>
        <v>56</v>
      </c>
      <c r="S14" s="44">
        <f t="shared" si="8"/>
        <v>6</v>
      </c>
      <c r="T14" s="32" t="str">
        <f t="shared" si="9"/>
        <v>B</v>
      </c>
      <c r="U14" s="101" t="s">
        <v>626</v>
      </c>
      <c r="V14" s="104">
        <v>43.0</v>
      </c>
      <c r="W14" s="44">
        <v>31.0</v>
      </c>
      <c r="X14" s="44">
        <f t="shared" si="10"/>
        <v>74</v>
      </c>
      <c r="Y14" s="44">
        <f t="shared" si="11"/>
        <v>8</v>
      </c>
      <c r="Z14" s="32" t="str">
        <f t="shared" si="12"/>
        <v>A</v>
      </c>
      <c r="AA14" s="101" t="s">
        <v>626</v>
      </c>
      <c r="AB14" s="41">
        <v>40.0</v>
      </c>
      <c r="AC14" s="44">
        <v>47.0</v>
      </c>
      <c r="AD14" s="44">
        <f t="shared" si="13"/>
        <v>87</v>
      </c>
      <c r="AE14" s="44">
        <f t="shared" si="14"/>
        <v>9</v>
      </c>
      <c r="AF14" s="32" t="str">
        <f t="shared" si="15"/>
        <v>A+</v>
      </c>
      <c r="AG14" s="101" t="s">
        <v>626</v>
      </c>
      <c r="AH14" s="41">
        <v>45.0</v>
      </c>
      <c r="AI14" s="44">
        <v>27.0</v>
      </c>
      <c r="AJ14" s="44">
        <f t="shared" si="16"/>
        <v>72</v>
      </c>
      <c r="AK14" s="44">
        <f t="shared" si="17"/>
        <v>8</v>
      </c>
      <c r="AL14" s="32" t="str">
        <f t="shared" si="18"/>
        <v>A</v>
      </c>
      <c r="AM14" s="101" t="s">
        <v>626</v>
      </c>
      <c r="AN14" s="41">
        <v>45.0</v>
      </c>
      <c r="AO14" s="44">
        <v>47.0</v>
      </c>
      <c r="AP14" s="44">
        <f t="shared" si="19"/>
        <v>92</v>
      </c>
      <c r="AQ14" s="44">
        <f t="shared" si="20"/>
        <v>10</v>
      </c>
      <c r="AR14" s="32" t="str">
        <f t="shared" si="21"/>
        <v>O</v>
      </c>
      <c r="AS14" s="101" t="s">
        <v>626</v>
      </c>
      <c r="AT14" s="41">
        <v>46.0</v>
      </c>
      <c r="AU14" s="44">
        <v>27.0</v>
      </c>
      <c r="AV14" s="44">
        <f t="shared" si="22"/>
        <v>73</v>
      </c>
      <c r="AW14" s="44">
        <f t="shared" si="23"/>
        <v>8</v>
      </c>
      <c r="AX14" s="32" t="str">
        <f t="shared" si="24"/>
        <v>A</v>
      </c>
      <c r="AY14" s="92" t="s">
        <v>626</v>
      </c>
      <c r="AZ14" s="41">
        <v>29.0</v>
      </c>
      <c r="BA14" s="44">
        <v>26.0</v>
      </c>
      <c r="BB14" s="44">
        <f t="shared" si="25"/>
        <v>55</v>
      </c>
      <c r="BC14" s="44">
        <f t="shared" si="26"/>
        <v>6</v>
      </c>
      <c r="BD14" s="32" t="str">
        <f t="shared" si="27"/>
        <v>B</v>
      </c>
      <c r="BE14" s="31" t="s">
        <v>626</v>
      </c>
      <c r="BF14" s="34">
        <f t="shared" si="28"/>
        <v>7.85</v>
      </c>
      <c r="BG14" s="102">
        <f t="shared" si="29"/>
        <v>78.5</v>
      </c>
      <c r="BH14" s="36" t="str">
        <f t="shared" si="30"/>
        <v>FCD</v>
      </c>
      <c r="BI14" s="94"/>
      <c r="BJ14" s="95" t="s">
        <v>704</v>
      </c>
      <c r="BK14" s="96" t="s">
        <v>705</v>
      </c>
      <c r="BL14" s="96" t="s">
        <v>706</v>
      </c>
      <c r="BM14" s="97" t="s">
        <v>707</v>
      </c>
      <c r="BN14" s="98" t="s">
        <v>708</v>
      </c>
      <c r="BO14" s="95" t="s">
        <v>709</v>
      </c>
      <c r="BP14" s="96" t="s">
        <v>710</v>
      </c>
      <c r="BQ14" s="96" t="s">
        <v>711</v>
      </c>
      <c r="BR14" s="99" t="s">
        <v>712</v>
      </c>
    </row>
    <row r="15">
      <c r="A15" s="41" t="s">
        <v>643</v>
      </c>
      <c r="B15" s="42" t="s">
        <v>152</v>
      </c>
      <c r="C15" s="100" t="s">
        <v>153</v>
      </c>
      <c r="D15" s="52">
        <v>45.0</v>
      </c>
      <c r="E15" s="44">
        <v>42.0</v>
      </c>
      <c r="F15" s="44">
        <f t="shared" si="1"/>
        <v>87</v>
      </c>
      <c r="G15" s="44">
        <f t="shared" si="2"/>
        <v>9</v>
      </c>
      <c r="H15" s="32" t="str">
        <f t="shared" si="3"/>
        <v>A+</v>
      </c>
      <c r="I15" s="90" t="s">
        <v>626</v>
      </c>
      <c r="J15" s="41">
        <v>30.0</v>
      </c>
      <c r="K15" s="44">
        <v>27.0</v>
      </c>
      <c r="L15" s="44">
        <f t="shared" si="4"/>
        <v>57</v>
      </c>
      <c r="M15" s="44">
        <f t="shared" si="5"/>
        <v>6</v>
      </c>
      <c r="N15" s="32" t="str">
        <f t="shared" si="6"/>
        <v>B</v>
      </c>
      <c r="O15" s="101" t="s">
        <v>626</v>
      </c>
      <c r="P15" s="41">
        <v>39.0</v>
      </c>
      <c r="Q15" s="44">
        <v>25.0</v>
      </c>
      <c r="R15" s="44">
        <f t="shared" si="7"/>
        <v>64</v>
      </c>
      <c r="S15" s="44">
        <f t="shared" si="8"/>
        <v>7</v>
      </c>
      <c r="T15" s="32" t="str">
        <f t="shared" si="9"/>
        <v>B+</v>
      </c>
      <c r="U15" s="101" t="s">
        <v>626</v>
      </c>
      <c r="V15" s="41">
        <v>38.0</v>
      </c>
      <c r="W15" s="44">
        <v>18.0</v>
      </c>
      <c r="X15" s="44">
        <f t="shared" si="10"/>
        <v>56</v>
      </c>
      <c r="Y15" s="44">
        <f t="shared" si="11"/>
        <v>6</v>
      </c>
      <c r="Z15" s="32" t="str">
        <f t="shared" si="12"/>
        <v>B</v>
      </c>
      <c r="AA15" s="101" t="s">
        <v>626</v>
      </c>
      <c r="AB15" s="41">
        <v>46.0</v>
      </c>
      <c r="AC15" s="44">
        <v>49.0</v>
      </c>
      <c r="AD15" s="44">
        <f t="shared" si="13"/>
        <v>95</v>
      </c>
      <c r="AE15" s="44">
        <f t="shared" si="14"/>
        <v>10</v>
      </c>
      <c r="AF15" s="32" t="str">
        <f t="shared" si="15"/>
        <v>O</v>
      </c>
      <c r="AG15" s="101" t="s">
        <v>626</v>
      </c>
      <c r="AH15" s="41">
        <v>37.0</v>
      </c>
      <c r="AI15" s="44">
        <v>41.0</v>
      </c>
      <c r="AJ15" s="44">
        <f t="shared" si="16"/>
        <v>78</v>
      </c>
      <c r="AK15" s="44">
        <f t="shared" si="17"/>
        <v>8</v>
      </c>
      <c r="AL15" s="32" t="str">
        <f t="shared" si="18"/>
        <v>A</v>
      </c>
      <c r="AM15" s="101" t="s">
        <v>626</v>
      </c>
      <c r="AN15" s="41">
        <v>42.0</v>
      </c>
      <c r="AO15" s="44">
        <v>42.0</v>
      </c>
      <c r="AP15" s="44">
        <f t="shared" si="19"/>
        <v>84</v>
      </c>
      <c r="AQ15" s="44">
        <f t="shared" si="20"/>
        <v>9</v>
      </c>
      <c r="AR15" s="32" t="str">
        <f t="shared" si="21"/>
        <v>A+</v>
      </c>
      <c r="AS15" s="101" t="s">
        <v>626</v>
      </c>
      <c r="AT15" s="41">
        <v>38.0</v>
      </c>
      <c r="AU15" s="44">
        <v>29.0</v>
      </c>
      <c r="AV15" s="44">
        <f t="shared" si="22"/>
        <v>67</v>
      </c>
      <c r="AW15" s="44">
        <f t="shared" si="23"/>
        <v>7</v>
      </c>
      <c r="AX15" s="32" t="str">
        <f t="shared" si="24"/>
        <v>B+</v>
      </c>
      <c r="AY15" s="92" t="s">
        <v>626</v>
      </c>
      <c r="AZ15" s="41">
        <v>41.0</v>
      </c>
      <c r="BA15" s="44">
        <v>36.0</v>
      </c>
      <c r="BB15" s="44">
        <f t="shared" si="25"/>
        <v>77</v>
      </c>
      <c r="BC15" s="44">
        <f t="shared" si="26"/>
        <v>8</v>
      </c>
      <c r="BD15" s="32" t="str">
        <f t="shared" si="27"/>
        <v>A</v>
      </c>
      <c r="BE15" s="31" t="s">
        <v>626</v>
      </c>
      <c r="BF15" s="34">
        <f t="shared" si="28"/>
        <v>7.65</v>
      </c>
      <c r="BG15" s="102">
        <f t="shared" si="29"/>
        <v>76.5</v>
      </c>
      <c r="BH15" s="36" t="str">
        <f t="shared" si="30"/>
        <v>FCD</v>
      </c>
      <c r="BI15" s="94"/>
      <c r="BJ15" s="95" t="s">
        <v>704</v>
      </c>
      <c r="BK15" s="96" t="s">
        <v>705</v>
      </c>
      <c r="BL15" s="96" t="s">
        <v>706</v>
      </c>
      <c r="BM15" s="97" t="s">
        <v>707</v>
      </c>
      <c r="BN15" s="98" t="s">
        <v>708</v>
      </c>
      <c r="BO15" s="95" t="s">
        <v>709</v>
      </c>
      <c r="BP15" s="96" t="s">
        <v>710</v>
      </c>
      <c r="BQ15" s="96" t="s">
        <v>711</v>
      </c>
      <c r="BR15" s="99" t="s">
        <v>712</v>
      </c>
    </row>
    <row r="16">
      <c r="A16" s="41" t="s">
        <v>644</v>
      </c>
      <c r="B16" s="42" t="s">
        <v>162</v>
      </c>
      <c r="C16" s="100" t="s">
        <v>163</v>
      </c>
      <c r="D16" s="52">
        <v>43.0</v>
      </c>
      <c r="E16" s="44">
        <v>22.0</v>
      </c>
      <c r="F16" s="44">
        <f t="shared" si="1"/>
        <v>65</v>
      </c>
      <c r="G16" s="44">
        <f t="shared" si="2"/>
        <v>7</v>
      </c>
      <c r="H16" s="32" t="str">
        <f t="shared" si="3"/>
        <v>B+</v>
      </c>
      <c r="I16" s="90" t="s">
        <v>626</v>
      </c>
      <c r="J16" s="41">
        <v>35.0</v>
      </c>
      <c r="K16" s="44">
        <v>23.0</v>
      </c>
      <c r="L16" s="44">
        <f t="shared" si="4"/>
        <v>58</v>
      </c>
      <c r="M16" s="44">
        <f t="shared" si="5"/>
        <v>6</v>
      </c>
      <c r="N16" s="32" t="str">
        <f t="shared" si="6"/>
        <v>B</v>
      </c>
      <c r="O16" s="101" t="s">
        <v>626</v>
      </c>
      <c r="P16" s="41">
        <v>35.0</v>
      </c>
      <c r="Q16" s="44">
        <v>20.0</v>
      </c>
      <c r="R16" s="44">
        <f t="shared" si="7"/>
        <v>55</v>
      </c>
      <c r="S16" s="44">
        <f t="shared" si="8"/>
        <v>6</v>
      </c>
      <c r="T16" s="32" t="str">
        <f t="shared" si="9"/>
        <v>B</v>
      </c>
      <c r="U16" s="101" t="s">
        <v>626</v>
      </c>
      <c r="V16" s="41">
        <v>35.0</v>
      </c>
      <c r="W16" s="44">
        <v>18.0</v>
      </c>
      <c r="X16" s="44">
        <f t="shared" si="10"/>
        <v>53</v>
      </c>
      <c r="Y16" s="44">
        <f t="shared" si="11"/>
        <v>5</v>
      </c>
      <c r="Z16" s="32" t="str">
        <f t="shared" si="12"/>
        <v>C</v>
      </c>
      <c r="AA16" s="101" t="s">
        <v>626</v>
      </c>
      <c r="AB16" s="41">
        <v>36.0</v>
      </c>
      <c r="AC16" s="44">
        <v>46.0</v>
      </c>
      <c r="AD16" s="44">
        <f t="shared" si="13"/>
        <v>82</v>
      </c>
      <c r="AE16" s="44">
        <f t="shared" si="14"/>
        <v>9</v>
      </c>
      <c r="AF16" s="32" t="str">
        <f t="shared" si="15"/>
        <v>A+</v>
      </c>
      <c r="AG16" s="101" t="s">
        <v>626</v>
      </c>
      <c r="AH16" s="41">
        <v>41.0</v>
      </c>
      <c r="AI16" s="44">
        <v>30.0</v>
      </c>
      <c r="AJ16" s="44">
        <f t="shared" si="16"/>
        <v>71</v>
      </c>
      <c r="AK16" s="44">
        <f t="shared" si="17"/>
        <v>8</v>
      </c>
      <c r="AL16" s="32" t="str">
        <f t="shared" si="18"/>
        <v>A</v>
      </c>
      <c r="AM16" s="101" t="s">
        <v>626</v>
      </c>
      <c r="AN16" s="41">
        <v>40.0</v>
      </c>
      <c r="AO16" s="44">
        <v>41.0</v>
      </c>
      <c r="AP16" s="44">
        <f t="shared" si="19"/>
        <v>81</v>
      </c>
      <c r="AQ16" s="44">
        <f t="shared" si="20"/>
        <v>9</v>
      </c>
      <c r="AR16" s="32" t="str">
        <f t="shared" si="21"/>
        <v>A+</v>
      </c>
      <c r="AS16" s="101" t="s">
        <v>626</v>
      </c>
      <c r="AT16" s="41">
        <v>41.0</v>
      </c>
      <c r="AU16" s="44">
        <v>30.0</v>
      </c>
      <c r="AV16" s="44">
        <f t="shared" si="22"/>
        <v>71</v>
      </c>
      <c r="AW16" s="44">
        <f t="shared" si="23"/>
        <v>8</v>
      </c>
      <c r="AX16" s="32" t="str">
        <f t="shared" si="24"/>
        <v>A</v>
      </c>
      <c r="AY16" s="92" t="s">
        <v>626</v>
      </c>
      <c r="AZ16" s="41">
        <v>24.0</v>
      </c>
      <c r="BA16" s="44">
        <v>31.0</v>
      </c>
      <c r="BB16" s="44">
        <f t="shared" si="25"/>
        <v>55</v>
      </c>
      <c r="BC16" s="44">
        <f t="shared" si="26"/>
        <v>6</v>
      </c>
      <c r="BD16" s="32" t="str">
        <f t="shared" si="27"/>
        <v>B</v>
      </c>
      <c r="BE16" s="31" t="s">
        <v>626</v>
      </c>
      <c r="BF16" s="34">
        <f t="shared" si="28"/>
        <v>6.9</v>
      </c>
      <c r="BG16" s="102">
        <f t="shared" si="29"/>
        <v>69</v>
      </c>
      <c r="BH16" s="36" t="str">
        <f t="shared" si="30"/>
        <v>FC</v>
      </c>
      <c r="BI16" s="94"/>
      <c r="BJ16" s="95" t="s">
        <v>704</v>
      </c>
      <c r="BK16" s="96" t="s">
        <v>705</v>
      </c>
      <c r="BL16" s="96" t="s">
        <v>706</v>
      </c>
      <c r="BM16" s="97" t="s">
        <v>707</v>
      </c>
      <c r="BN16" s="98" t="s">
        <v>708</v>
      </c>
      <c r="BO16" s="95" t="s">
        <v>709</v>
      </c>
      <c r="BP16" s="96" t="s">
        <v>710</v>
      </c>
      <c r="BQ16" s="96" t="s">
        <v>711</v>
      </c>
      <c r="BR16" s="99" t="s">
        <v>712</v>
      </c>
    </row>
    <row r="17">
      <c r="A17" s="41" t="s">
        <v>645</v>
      </c>
      <c r="B17" s="42" t="s">
        <v>169</v>
      </c>
      <c r="C17" s="100" t="s">
        <v>170</v>
      </c>
      <c r="D17" s="52">
        <v>38.0</v>
      </c>
      <c r="E17" s="44">
        <v>18.0</v>
      </c>
      <c r="F17" s="44">
        <f t="shared" si="1"/>
        <v>56</v>
      </c>
      <c r="G17" s="44">
        <f t="shared" si="2"/>
        <v>6</v>
      </c>
      <c r="H17" s="32" t="str">
        <f t="shared" si="3"/>
        <v>B</v>
      </c>
      <c r="I17" s="90" t="s">
        <v>626</v>
      </c>
      <c r="J17" s="41">
        <v>24.0</v>
      </c>
      <c r="K17" s="44">
        <v>25.0</v>
      </c>
      <c r="L17" s="44">
        <f t="shared" si="4"/>
        <v>49</v>
      </c>
      <c r="M17" s="44">
        <f t="shared" si="5"/>
        <v>4</v>
      </c>
      <c r="N17" s="32" t="str">
        <f t="shared" si="6"/>
        <v>P</v>
      </c>
      <c r="O17" s="101" t="s">
        <v>626</v>
      </c>
      <c r="P17" s="41">
        <v>33.0</v>
      </c>
      <c r="Q17" s="44">
        <v>19.0</v>
      </c>
      <c r="R17" s="44">
        <f t="shared" si="7"/>
        <v>52</v>
      </c>
      <c r="S17" s="44">
        <f t="shared" si="8"/>
        <v>5</v>
      </c>
      <c r="T17" s="32" t="str">
        <f t="shared" si="9"/>
        <v>C</v>
      </c>
      <c r="U17" s="101" t="s">
        <v>626</v>
      </c>
      <c r="V17" s="41">
        <v>29.0</v>
      </c>
      <c r="W17" s="44">
        <v>23.0</v>
      </c>
      <c r="X17" s="44">
        <f t="shared" si="10"/>
        <v>52</v>
      </c>
      <c r="Y17" s="44">
        <f t="shared" si="11"/>
        <v>5</v>
      </c>
      <c r="Z17" s="32" t="str">
        <f t="shared" si="12"/>
        <v>C</v>
      </c>
      <c r="AA17" s="101" t="s">
        <v>626</v>
      </c>
      <c r="AB17" s="41">
        <v>42.0</v>
      </c>
      <c r="AC17" s="44">
        <v>47.0</v>
      </c>
      <c r="AD17" s="44">
        <f t="shared" si="13"/>
        <v>89</v>
      </c>
      <c r="AE17" s="44">
        <f t="shared" si="14"/>
        <v>9</v>
      </c>
      <c r="AF17" s="32" t="str">
        <f t="shared" si="15"/>
        <v>A+</v>
      </c>
      <c r="AG17" s="101" t="s">
        <v>626</v>
      </c>
      <c r="AH17" s="41">
        <v>41.0</v>
      </c>
      <c r="AI17" s="44">
        <v>35.0</v>
      </c>
      <c r="AJ17" s="44">
        <f t="shared" si="16"/>
        <v>76</v>
      </c>
      <c r="AK17" s="44">
        <f t="shared" si="17"/>
        <v>8</v>
      </c>
      <c r="AL17" s="32" t="str">
        <f t="shared" si="18"/>
        <v>A</v>
      </c>
      <c r="AM17" s="101" t="s">
        <v>626</v>
      </c>
      <c r="AN17" s="41">
        <v>43.0</v>
      </c>
      <c r="AO17" s="44">
        <v>47.0</v>
      </c>
      <c r="AP17" s="44">
        <f t="shared" si="19"/>
        <v>90</v>
      </c>
      <c r="AQ17" s="44">
        <f t="shared" si="20"/>
        <v>10</v>
      </c>
      <c r="AR17" s="32" t="str">
        <f t="shared" si="21"/>
        <v>O</v>
      </c>
      <c r="AS17" s="101" t="s">
        <v>626</v>
      </c>
      <c r="AT17" s="41">
        <v>44.0</v>
      </c>
      <c r="AU17" s="44">
        <v>31.0</v>
      </c>
      <c r="AV17" s="44">
        <f t="shared" si="22"/>
        <v>75</v>
      </c>
      <c r="AW17" s="44">
        <f t="shared" si="23"/>
        <v>8</v>
      </c>
      <c r="AX17" s="32" t="str">
        <f t="shared" si="24"/>
        <v>A</v>
      </c>
      <c r="AY17" s="92" t="s">
        <v>626</v>
      </c>
      <c r="AZ17" s="41">
        <v>34.0</v>
      </c>
      <c r="BA17" s="44">
        <v>33.0</v>
      </c>
      <c r="BB17" s="44">
        <f t="shared" si="25"/>
        <v>67</v>
      </c>
      <c r="BC17" s="44">
        <f t="shared" si="26"/>
        <v>7</v>
      </c>
      <c r="BD17" s="32" t="str">
        <f t="shared" si="27"/>
        <v>B+</v>
      </c>
      <c r="BE17" s="31" t="s">
        <v>626</v>
      </c>
      <c r="BF17" s="34">
        <f t="shared" si="28"/>
        <v>6.4</v>
      </c>
      <c r="BG17" s="102">
        <f t="shared" si="29"/>
        <v>64</v>
      </c>
      <c r="BH17" s="36" t="str">
        <f t="shared" si="30"/>
        <v>FC</v>
      </c>
      <c r="BI17" s="94"/>
      <c r="BJ17" s="95" t="s">
        <v>704</v>
      </c>
      <c r="BK17" s="96" t="s">
        <v>705</v>
      </c>
      <c r="BL17" s="96" t="s">
        <v>706</v>
      </c>
      <c r="BM17" s="97" t="s">
        <v>707</v>
      </c>
      <c r="BN17" s="98" t="s">
        <v>708</v>
      </c>
      <c r="BO17" s="95" t="s">
        <v>709</v>
      </c>
      <c r="BP17" s="96" t="s">
        <v>710</v>
      </c>
      <c r="BQ17" s="96" t="s">
        <v>711</v>
      </c>
      <c r="BR17" s="99" t="s">
        <v>712</v>
      </c>
    </row>
    <row r="18">
      <c r="A18" s="41" t="s">
        <v>646</v>
      </c>
      <c r="B18" s="42" t="s">
        <v>177</v>
      </c>
      <c r="C18" s="100" t="s">
        <v>178</v>
      </c>
      <c r="D18" s="52">
        <v>47.0</v>
      </c>
      <c r="E18" s="44">
        <v>34.0</v>
      </c>
      <c r="F18" s="44">
        <f t="shared" si="1"/>
        <v>81</v>
      </c>
      <c r="G18" s="44">
        <f t="shared" si="2"/>
        <v>9</v>
      </c>
      <c r="H18" s="32" t="str">
        <f t="shared" si="3"/>
        <v>A+</v>
      </c>
      <c r="I18" s="90" t="s">
        <v>626</v>
      </c>
      <c r="J18" s="41">
        <v>44.0</v>
      </c>
      <c r="K18" s="44">
        <v>38.0</v>
      </c>
      <c r="L18" s="44">
        <f t="shared" si="4"/>
        <v>82</v>
      </c>
      <c r="M18" s="44">
        <f t="shared" si="5"/>
        <v>9</v>
      </c>
      <c r="N18" s="32" t="str">
        <f t="shared" si="6"/>
        <v>A+</v>
      </c>
      <c r="O18" s="101" t="s">
        <v>626</v>
      </c>
      <c r="P18" s="41">
        <v>47.0</v>
      </c>
      <c r="Q18" s="44">
        <v>31.0</v>
      </c>
      <c r="R18" s="44">
        <f t="shared" si="7"/>
        <v>78</v>
      </c>
      <c r="S18" s="44">
        <f t="shared" si="8"/>
        <v>8</v>
      </c>
      <c r="T18" s="32" t="str">
        <f t="shared" si="9"/>
        <v>A</v>
      </c>
      <c r="U18" s="101" t="s">
        <v>626</v>
      </c>
      <c r="V18" s="41">
        <v>48.0</v>
      </c>
      <c r="W18" s="44">
        <v>39.0</v>
      </c>
      <c r="X18" s="44">
        <f t="shared" si="10"/>
        <v>87</v>
      </c>
      <c r="Y18" s="44">
        <f t="shared" si="11"/>
        <v>9</v>
      </c>
      <c r="Z18" s="32" t="str">
        <f t="shared" si="12"/>
        <v>A+</v>
      </c>
      <c r="AA18" s="101" t="s">
        <v>626</v>
      </c>
      <c r="AB18" s="41">
        <v>44.0</v>
      </c>
      <c r="AC18" s="44">
        <v>49.0</v>
      </c>
      <c r="AD18" s="44">
        <f t="shared" si="13"/>
        <v>93</v>
      </c>
      <c r="AE18" s="44">
        <f t="shared" si="14"/>
        <v>10</v>
      </c>
      <c r="AF18" s="32" t="str">
        <f t="shared" si="15"/>
        <v>O</v>
      </c>
      <c r="AG18" s="101" t="s">
        <v>626</v>
      </c>
      <c r="AH18" s="41">
        <v>48.0</v>
      </c>
      <c r="AI18" s="44">
        <v>39.0</v>
      </c>
      <c r="AJ18" s="44">
        <f t="shared" si="16"/>
        <v>87</v>
      </c>
      <c r="AK18" s="44">
        <f t="shared" si="17"/>
        <v>9</v>
      </c>
      <c r="AL18" s="32" t="str">
        <f t="shared" si="18"/>
        <v>A+</v>
      </c>
      <c r="AM18" s="101" t="s">
        <v>626</v>
      </c>
      <c r="AN18" s="41">
        <v>45.0</v>
      </c>
      <c r="AO18" s="44">
        <v>46.0</v>
      </c>
      <c r="AP18" s="44">
        <f t="shared" si="19"/>
        <v>91</v>
      </c>
      <c r="AQ18" s="44">
        <f t="shared" si="20"/>
        <v>10</v>
      </c>
      <c r="AR18" s="32" t="str">
        <f t="shared" si="21"/>
        <v>O</v>
      </c>
      <c r="AS18" s="101" t="s">
        <v>626</v>
      </c>
      <c r="AT18" s="41">
        <v>46.0</v>
      </c>
      <c r="AU18" s="44">
        <v>39.0</v>
      </c>
      <c r="AV18" s="44">
        <f t="shared" si="22"/>
        <v>85</v>
      </c>
      <c r="AW18" s="44">
        <f t="shared" si="23"/>
        <v>9</v>
      </c>
      <c r="AX18" s="32" t="str">
        <f t="shared" si="24"/>
        <v>A+</v>
      </c>
      <c r="AY18" s="92" t="s">
        <v>626</v>
      </c>
      <c r="AZ18" s="41">
        <v>41.0</v>
      </c>
      <c r="BA18" s="44">
        <v>41.0</v>
      </c>
      <c r="BB18" s="44">
        <f t="shared" si="25"/>
        <v>82</v>
      </c>
      <c r="BC18" s="44">
        <f t="shared" si="26"/>
        <v>9</v>
      </c>
      <c r="BD18" s="32" t="str">
        <f t="shared" si="27"/>
        <v>A+</v>
      </c>
      <c r="BE18" s="31" t="s">
        <v>626</v>
      </c>
      <c r="BF18" s="34">
        <f t="shared" si="28"/>
        <v>9.05</v>
      </c>
      <c r="BG18" s="102">
        <f t="shared" si="29"/>
        <v>90.5</v>
      </c>
      <c r="BH18" s="36" t="str">
        <f t="shared" si="30"/>
        <v>FCD</v>
      </c>
      <c r="BI18" s="94"/>
      <c r="BJ18" s="95" t="s">
        <v>704</v>
      </c>
      <c r="BK18" s="96" t="s">
        <v>705</v>
      </c>
      <c r="BL18" s="96" t="s">
        <v>706</v>
      </c>
      <c r="BM18" s="97" t="s">
        <v>707</v>
      </c>
      <c r="BN18" s="98" t="s">
        <v>708</v>
      </c>
      <c r="BO18" s="95" t="s">
        <v>709</v>
      </c>
      <c r="BP18" s="96" t="s">
        <v>710</v>
      </c>
      <c r="BQ18" s="96" t="s">
        <v>711</v>
      </c>
      <c r="BR18" s="99" t="s">
        <v>712</v>
      </c>
    </row>
    <row r="19">
      <c r="A19" s="41" t="s">
        <v>647</v>
      </c>
      <c r="B19" s="42" t="s">
        <v>186</v>
      </c>
      <c r="C19" s="100" t="s">
        <v>187</v>
      </c>
      <c r="D19" s="105">
        <v>24.0</v>
      </c>
      <c r="E19" s="44">
        <v>18.0</v>
      </c>
      <c r="F19" s="44">
        <f t="shared" si="1"/>
        <v>42</v>
      </c>
      <c r="G19" s="44">
        <f t="shared" si="2"/>
        <v>4</v>
      </c>
      <c r="H19" s="51" t="str">
        <f t="shared" si="3"/>
        <v>P</v>
      </c>
      <c r="I19" s="90" t="s">
        <v>713</v>
      </c>
      <c r="J19" s="52">
        <v>20.0</v>
      </c>
      <c r="K19" s="106">
        <v>14.0</v>
      </c>
      <c r="L19" s="44">
        <f t="shared" si="4"/>
        <v>34</v>
      </c>
      <c r="M19" s="44">
        <f t="shared" si="5"/>
        <v>0</v>
      </c>
      <c r="N19" s="51" t="str">
        <f t="shared" si="6"/>
        <v>F</v>
      </c>
      <c r="O19" s="101"/>
      <c r="P19" s="52">
        <v>27.0</v>
      </c>
      <c r="Q19" s="44">
        <v>20.0</v>
      </c>
      <c r="R19" s="44">
        <f t="shared" si="7"/>
        <v>47</v>
      </c>
      <c r="S19" s="44">
        <f t="shared" si="8"/>
        <v>4</v>
      </c>
      <c r="T19" s="51" t="str">
        <f t="shared" si="9"/>
        <v>P</v>
      </c>
      <c r="U19" s="101" t="s">
        <v>713</v>
      </c>
      <c r="V19" s="52">
        <v>29.0</v>
      </c>
      <c r="W19" s="44">
        <v>29.0</v>
      </c>
      <c r="X19" s="44">
        <f t="shared" si="10"/>
        <v>58</v>
      </c>
      <c r="Y19" s="44">
        <f t="shared" si="11"/>
        <v>6</v>
      </c>
      <c r="Z19" s="32" t="str">
        <f t="shared" si="12"/>
        <v>B</v>
      </c>
      <c r="AA19" s="101" t="s">
        <v>626</v>
      </c>
      <c r="AB19" s="41">
        <v>41.0</v>
      </c>
      <c r="AC19" s="44">
        <v>46.0</v>
      </c>
      <c r="AD19" s="44">
        <f t="shared" si="13"/>
        <v>87</v>
      </c>
      <c r="AE19" s="44">
        <f t="shared" si="14"/>
        <v>9</v>
      </c>
      <c r="AF19" s="32" t="str">
        <f t="shared" si="15"/>
        <v>A+</v>
      </c>
      <c r="AG19" s="101" t="s">
        <v>626</v>
      </c>
      <c r="AH19" s="41">
        <v>37.0</v>
      </c>
      <c r="AI19" s="44">
        <v>20.0</v>
      </c>
      <c r="AJ19" s="44">
        <f t="shared" si="16"/>
        <v>57</v>
      </c>
      <c r="AK19" s="44">
        <f t="shared" si="17"/>
        <v>6</v>
      </c>
      <c r="AL19" s="32" t="str">
        <f t="shared" si="18"/>
        <v>B</v>
      </c>
      <c r="AM19" s="101" t="s">
        <v>626</v>
      </c>
      <c r="AN19" s="41">
        <v>41.0</v>
      </c>
      <c r="AO19" s="44">
        <v>40.0</v>
      </c>
      <c r="AP19" s="44">
        <f t="shared" si="19"/>
        <v>81</v>
      </c>
      <c r="AQ19" s="44">
        <f t="shared" si="20"/>
        <v>9</v>
      </c>
      <c r="AR19" s="32" t="str">
        <f t="shared" si="21"/>
        <v>A+</v>
      </c>
      <c r="AS19" s="101" t="s">
        <v>626</v>
      </c>
      <c r="AT19" s="41">
        <v>38.0</v>
      </c>
      <c r="AU19" s="44">
        <v>31.0</v>
      </c>
      <c r="AV19" s="44">
        <f t="shared" si="22"/>
        <v>69</v>
      </c>
      <c r="AW19" s="44">
        <f t="shared" si="23"/>
        <v>7</v>
      </c>
      <c r="AX19" s="32" t="str">
        <f t="shared" si="24"/>
        <v>B+</v>
      </c>
      <c r="AY19" s="92" t="s">
        <v>626</v>
      </c>
      <c r="AZ19" s="41">
        <v>21.0</v>
      </c>
      <c r="BA19" s="44">
        <v>33.0</v>
      </c>
      <c r="BB19" s="44">
        <f t="shared" si="25"/>
        <v>54</v>
      </c>
      <c r="BC19" s="44">
        <f t="shared" si="26"/>
        <v>5</v>
      </c>
      <c r="BD19" s="32" t="str">
        <f t="shared" si="27"/>
        <v>C</v>
      </c>
      <c r="BE19" s="31" t="s">
        <v>626</v>
      </c>
      <c r="BF19" s="34">
        <f t="shared" si="28"/>
        <v>5.15</v>
      </c>
      <c r="BG19" s="102">
        <f t="shared" si="29"/>
        <v>51.5</v>
      </c>
      <c r="BH19" s="36" t="str">
        <f t="shared" si="30"/>
        <v>Fail</v>
      </c>
      <c r="BI19" s="103" t="s">
        <v>716</v>
      </c>
      <c r="BJ19" s="95" t="s">
        <v>704</v>
      </c>
      <c r="BK19" s="96" t="s">
        <v>705</v>
      </c>
      <c r="BL19" s="96" t="s">
        <v>706</v>
      </c>
      <c r="BM19" s="97" t="s">
        <v>707</v>
      </c>
      <c r="BN19" s="98" t="s">
        <v>708</v>
      </c>
      <c r="BO19" s="95" t="s">
        <v>709</v>
      </c>
      <c r="BP19" s="96" t="s">
        <v>710</v>
      </c>
      <c r="BQ19" s="96" t="s">
        <v>711</v>
      </c>
      <c r="BR19" s="99" t="s">
        <v>712</v>
      </c>
    </row>
    <row r="20">
      <c r="A20" s="41" t="s">
        <v>649</v>
      </c>
      <c r="B20" s="42" t="s">
        <v>193</v>
      </c>
      <c r="C20" s="100" t="s">
        <v>194</v>
      </c>
      <c r="D20" s="52">
        <v>49.0</v>
      </c>
      <c r="E20" s="44">
        <v>43.0</v>
      </c>
      <c r="F20" s="44">
        <f t="shared" si="1"/>
        <v>92</v>
      </c>
      <c r="G20" s="44">
        <f t="shared" si="2"/>
        <v>10</v>
      </c>
      <c r="H20" s="32" t="str">
        <f t="shared" si="3"/>
        <v>O</v>
      </c>
      <c r="I20" s="90" t="s">
        <v>626</v>
      </c>
      <c r="J20" s="41">
        <v>40.0</v>
      </c>
      <c r="K20" s="44">
        <v>41.0</v>
      </c>
      <c r="L20" s="44">
        <f t="shared" si="4"/>
        <v>81</v>
      </c>
      <c r="M20" s="44">
        <f t="shared" si="5"/>
        <v>9</v>
      </c>
      <c r="N20" s="32" t="str">
        <f t="shared" si="6"/>
        <v>A+</v>
      </c>
      <c r="O20" s="101" t="s">
        <v>626</v>
      </c>
      <c r="P20" s="41">
        <v>47.0</v>
      </c>
      <c r="Q20" s="44">
        <v>34.0</v>
      </c>
      <c r="R20" s="44">
        <f t="shared" si="7"/>
        <v>81</v>
      </c>
      <c r="S20" s="44">
        <f t="shared" si="8"/>
        <v>9</v>
      </c>
      <c r="T20" s="32" t="str">
        <f t="shared" si="9"/>
        <v>A+</v>
      </c>
      <c r="U20" s="101" t="s">
        <v>626</v>
      </c>
      <c r="V20" s="41">
        <v>48.0</v>
      </c>
      <c r="W20" s="44">
        <v>30.0</v>
      </c>
      <c r="X20" s="44">
        <f t="shared" si="10"/>
        <v>78</v>
      </c>
      <c r="Y20" s="44">
        <f t="shared" si="11"/>
        <v>8</v>
      </c>
      <c r="Z20" s="32" t="str">
        <f t="shared" si="12"/>
        <v>A</v>
      </c>
      <c r="AA20" s="101" t="s">
        <v>626</v>
      </c>
      <c r="AB20" s="41">
        <v>46.0</v>
      </c>
      <c r="AC20" s="44">
        <v>43.0</v>
      </c>
      <c r="AD20" s="44">
        <f t="shared" si="13"/>
        <v>89</v>
      </c>
      <c r="AE20" s="44">
        <f t="shared" si="14"/>
        <v>9</v>
      </c>
      <c r="AF20" s="32" t="str">
        <f t="shared" si="15"/>
        <v>A+</v>
      </c>
      <c r="AG20" s="101" t="s">
        <v>626</v>
      </c>
      <c r="AH20" s="41">
        <v>40.0</v>
      </c>
      <c r="AI20" s="44">
        <v>45.0</v>
      </c>
      <c r="AJ20" s="44">
        <f t="shared" si="16"/>
        <v>85</v>
      </c>
      <c r="AK20" s="44">
        <f t="shared" si="17"/>
        <v>9</v>
      </c>
      <c r="AL20" s="32" t="str">
        <f t="shared" si="18"/>
        <v>A+</v>
      </c>
      <c r="AM20" s="101" t="s">
        <v>626</v>
      </c>
      <c r="AN20" s="41">
        <v>45.0</v>
      </c>
      <c r="AO20" s="44">
        <v>42.0</v>
      </c>
      <c r="AP20" s="44">
        <f t="shared" si="19"/>
        <v>87</v>
      </c>
      <c r="AQ20" s="44">
        <f t="shared" si="20"/>
        <v>9</v>
      </c>
      <c r="AR20" s="32" t="str">
        <f t="shared" si="21"/>
        <v>A+</v>
      </c>
      <c r="AS20" s="101" t="s">
        <v>626</v>
      </c>
      <c r="AT20" s="41">
        <v>45.0</v>
      </c>
      <c r="AU20" s="44">
        <v>42.0</v>
      </c>
      <c r="AV20" s="44">
        <f t="shared" si="22"/>
        <v>87</v>
      </c>
      <c r="AW20" s="44">
        <f t="shared" si="23"/>
        <v>9</v>
      </c>
      <c r="AX20" s="32" t="str">
        <f t="shared" si="24"/>
        <v>A+</v>
      </c>
      <c r="AY20" s="92" t="s">
        <v>626</v>
      </c>
      <c r="AZ20" s="41">
        <v>38.0</v>
      </c>
      <c r="BA20" s="44">
        <v>39.0</v>
      </c>
      <c r="BB20" s="44">
        <f t="shared" si="25"/>
        <v>77</v>
      </c>
      <c r="BC20" s="44">
        <f t="shared" si="26"/>
        <v>8</v>
      </c>
      <c r="BD20" s="32" t="str">
        <f t="shared" si="27"/>
        <v>A</v>
      </c>
      <c r="BE20" s="31" t="s">
        <v>626</v>
      </c>
      <c r="BF20" s="34">
        <f t="shared" si="28"/>
        <v>8.95</v>
      </c>
      <c r="BG20" s="102">
        <f t="shared" si="29"/>
        <v>89.5</v>
      </c>
      <c r="BH20" s="36" t="str">
        <f t="shared" si="30"/>
        <v>FCD</v>
      </c>
      <c r="BI20" s="94"/>
      <c r="BJ20" s="95" t="s">
        <v>704</v>
      </c>
      <c r="BK20" s="96" t="s">
        <v>705</v>
      </c>
      <c r="BL20" s="96" t="s">
        <v>706</v>
      </c>
      <c r="BM20" s="97" t="s">
        <v>707</v>
      </c>
      <c r="BN20" s="98" t="s">
        <v>708</v>
      </c>
      <c r="BO20" s="95" t="s">
        <v>709</v>
      </c>
      <c r="BP20" s="96" t="s">
        <v>710</v>
      </c>
      <c r="BQ20" s="96" t="s">
        <v>711</v>
      </c>
      <c r="BR20" s="99" t="s">
        <v>712</v>
      </c>
    </row>
    <row r="21">
      <c r="A21" s="41" t="s">
        <v>650</v>
      </c>
      <c r="B21" s="42" t="s">
        <v>201</v>
      </c>
      <c r="C21" s="100" t="s">
        <v>202</v>
      </c>
      <c r="D21" s="52">
        <v>30.0</v>
      </c>
      <c r="E21" s="44">
        <v>19.0</v>
      </c>
      <c r="F21" s="44">
        <f t="shared" si="1"/>
        <v>49</v>
      </c>
      <c r="G21" s="44">
        <f t="shared" si="2"/>
        <v>4</v>
      </c>
      <c r="H21" s="32" t="str">
        <f t="shared" si="3"/>
        <v>P</v>
      </c>
      <c r="I21" s="90" t="s">
        <v>713</v>
      </c>
      <c r="J21" s="41">
        <v>30.0</v>
      </c>
      <c r="K21" s="44">
        <v>18.0</v>
      </c>
      <c r="L21" s="44">
        <f t="shared" si="4"/>
        <v>48</v>
      </c>
      <c r="M21" s="44">
        <f t="shared" si="5"/>
        <v>4</v>
      </c>
      <c r="N21" s="32" t="str">
        <f t="shared" si="6"/>
        <v>P</v>
      </c>
      <c r="O21" s="101" t="s">
        <v>626</v>
      </c>
      <c r="P21" s="41">
        <v>37.0</v>
      </c>
      <c r="Q21" s="44">
        <v>18.0</v>
      </c>
      <c r="R21" s="44">
        <f t="shared" si="7"/>
        <v>55</v>
      </c>
      <c r="S21" s="44">
        <f t="shared" si="8"/>
        <v>6</v>
      </c>
      <c r="T21" s="32" t="str">
        <f t="shared" si="9"/>
        <v>B</v>
      </c>
      <c r="U21" s="101" t="s">
        <v>713</v>
      </c>
      <c r="V21" s="41">
        <v>35.0</v>
      </c>
      <c r="W21" s="44">
        <v>21.0</v>
      </c>
      <c r="X21" s="44">
        <f t="shared" si="10"/>
        <v>56</v>
      </c>
      <c r="Y21" s="44">
        <f t="shared" si="11"/>
        <v>6</v>
      </c>
      <c r="Z21" s="32" t="str">
        <f t="shared" si="12"/>
        <v>B</v>
      </c>
      <c r="AA21" s="101" t="s">
        <v>626</v>
      </c>
      <c r="AB21" s="41">
        <v>38.0</v>
      </c>
      <c r="AC21" s="44">
        <v>39.0</v>
      </c>
      <c r="AD21" s="44">
        <f t="shared" si="13"/>
        <v>77</v>
      </c>
      <c r="AE21" s="44">
        <f t="shared" si="14"/>
        <v>8</v>
      </c>
      <c r="AF21" s="32" t="str">
        <f t="shared" si="15"/>
        <v>A</v>
      </c>
      <c r="AG21" s="101" t="s">
        <v>626</v>
      </c>
      <c r="AH21" s="41">
        <v>38.0</v>
      </c>
      <c r="AI21" s="44">
        <v>23.0</v>
      </c>
      <c r="AJ21" s="44">
        <f t="shared" si="16"/>
        <v>61</v>
      </c>
      <c r="AK21" s="44">
        <f t="shared" si="17"/>
        <v>7</v>
      </c>
      <c r="AL21" s="32" t="str">
        <f t="shared" si="18"/>
        <v>B+</v>
      </c>
      <c r="AM21" s="101" t="s">
        <v>626</v>
      </c>
      <c r="AN21" s="41">
        <v>41.0</v>
      </c>
      <c r="AO21" s="44">
        <v>44.0</v>
      </c>
      <c r="AP21" s="44">
        <f t="shared" si="19"/>
        <v>85</v>
      </c>
      <c r="AQ21" s="44">
        <f t="shared" si="20"/>
        <v>9</v>
      </c>
      <c r="AR21" s="32" t="str">
        <f t="shared" si="21"/>
        <v>A+</v>
      </c>
      <c r="AS21" s="101" t="s">
        <v>626</v>
      </c>
      <c r="AT21" s="41">
        <v>43.0</v>
      </c>
      <c r="AU21" s="44">
        <v>28.0</v>
      </c>
      <c r="AV21" s="44">
        <f t="shared" si="22"/>
        <v>71</v>
      </c>
      <c r="AW21" s="44">
        <f t="shared" si="23"/>
        <v>8</v>
      </c>
      <c r="AX21" s="32" t="str">
        <f t="shared" si="24"/>
        <v>A</v>
      </c>
      <c r="AY21" s="92" t="s">
        <v>626</v>
      </c>
      <c r="AZ21" s="41">
        <v>37.0</v>
      </c>
      <c r="BA21" s="44">
        <v>38.0</v>
      </c>
      <c r="BB21" s="44">
        <f t="shared" si="25"/>
        <v>75</v>
      </c>
      <c r="BC21" s="44">
        <f t="shared" si="26"/>
        <v>8</v>
      </c>
      <c r="BD21" s="32" t="str">
        <f t="shared" si="27"/>
        <v>A</v>
      </c>
      <c r="BE21" s="31" t="s">
        <v>626</v>
      </c>
      <c r="BF21" s="34">
        <f t="shared" si="28"/>
        <v>6.2</v>
      </c>
      <c r="BG21" s="102">
        <f t="shared" si="29"/>
        <v>62</v>
      </c>
      <c r="BH21" s="36" t="str">
        <f t="shared" si="30"/>
        <v>FC</v>
      </c>
      <c r="BI21" s="107" t="s">
        <v>716</v>
      </c>
      <c r="BJ21" s="95" t="s">
        <v>704</v>
      </c>
      <c r="BK21" s="96" t="s">
        <v>705</v>
      </c>
      <c r="BL21" s="96" t="s">
        <v>706</v>
      </c>
      <c r="BM21" s="97" t="s">
        <v>707</v>
      </c>
      <c r="BN21" s="98" t="s">
        <v>708</v>
      </c>
      <c r="BO21" s="95" t="s">
        <v>709</v>
      </c>
      <c r="BP21" s="96" t="s">
        <v>710</v>
      </c>
      <c r="BQ21" s="96" t="s">
        <v>711</v>
      </c>
      <c r="BR21" s="99" t="s">
        <v>712</v>
      </c>
    </row>
    <row r="22">
      <c r="A22" s="41" t="s">
        <v>651</v>
      </c>
      <c r="B22" s="42" t="s">
        <v>210</v>
      </c>
      <c r="C22" s="100" t="s">
        <v>211</v>
      </c>
      <c r="D22" s="52">
        <v>45.0</v>
      </c>
      <c r="E22" s="44">
        <v>38.0</v>
      </c>
      <c r="F22" s="44">
        <f t="shared" si="1"/>
        <v>83</v>
      </c>
      <c r="G22" s="44">
        <f t="shared" si="2"/>
        <v>9</v>
      </c>
      <c r="H22" s="32" t="str">
        <f t="shared" si="3"/>
        <v>A+</v>
      </c>
      <c r="I22" s="90" t="s">
        <v>626</v>
      </c>
      <c r="J22" s="41">
        <v>45.0</v>
      </c>
      <c r="K22" s="44">
        <v>35.0</v>
      </c>
      <c r="L22" s="44">
        <f t="shared" si="4"/>
        <v>80</v>
      </c>
      <c r="M22" s="44">
        <f t="shared" si="5"/>
        <v>9</v>
      </c>
      <c r="N22" s="32" t="str">
        <f t="shared" si="6"/>
        <v>A+</v>
      </c>
      <c r="O22" s="101" t="s">
        <v>626</v>
      </c>
      <c r="P22" s="41">
        <v>45.0</v>
      </c>
      <c r="Q22" s="44">
        <v>29.0</v>
      </c>
      <c r="R22" s="44">
        <f t="shared" si="7"/>
        <v>74</v>
      </c>
      <c r="S22" s="44">
        <f t="shared" si="8"/>
        <v>8</v>
      </c>
      <c r="T22" s="32" t="str">
        <f t="shared" si="9"/>
        <v>A</v>
      </c>
      <c r="U22" s="101" t="s">
        <v>626</v>
      </c>
      <c r="V22" s="41">
        <v>47.0</v>
      </c>
      <c r="W22" s="44">
        <v>36.0</v>
      </c>
      <c r="X22" s="44">
        <f t="shared" si="10"/>
        <v>83</v>
      </c>
      <c r="Y22" s="44">
        <f t="shared" si="11"/>
        <v>9</v>
      </c>
      <c r="Z22" s="32" t="str">
        <f t="shared" si="12"/>
        <v>A+</v>
      </c>
      <c r="AA22" s="101" t="s">
        <v>626</v>
      </c>
      <c r="AB22" s="41">
        <v>45.0</v>
      </c>
      <c r="AC22" s="44">
        <v>48.0</v>
      </c>
      <c r="AD22" s="44">
        <f t="shared" si="13"/>
        <v>93</v>
      </c>
      <c r="AE22" s="44">
        <f t="shared" si="14"/>
        <v>10</v>
      </c>
      <c r="AF22" s="32" t="str">
        <f t="shared" si="15"/>
        <v>O</v>
      </c>
      <c r="AG22" s="101" t="s">
        <v>626</v>
      </c>
      <c r="AH22" s="41">
        <v>46.0</v>
      </c>
      <c r="AI22" s="44">
        <v>47.0</v>
      </c>
      <c r="AJ22" s="44">
        <f t="shared" si="16"/>
        <v>93</v>
      </c>
      <c r="AK22" s="44">
        <f t="shared" si="17"/>
        <v>10</v>
      </c>
      <c r="AL22" s="32" t="str">
        <f t="shared" si="18"/>
        <v>O</v>
      </c>
      <c r="AM22" s="101" t="s">
        <v>626</v>
      </c>
      <c r="AN22" s="41">
        <v>43.0</v>
      </c>
      <c r="AO22" s="44">
        <v>42.0</v>
      </c>
      <c r="AP22" s="44">
        <f t="shared" si="19"/>
        <v>85</v>
      </c>
      <c r="AQ22" s="44">
        <f t="shared" si="20"/>
        <v>9</v>
      </c>
      <c r="AR22" s="32" t="str">
        <f t="shared" si="21"/>
        <v>A+</v>
      </c>
      <c r="AS22" s="101" t="s">
        <v>626</v>
      </c>
      <c r="AT22" s="41">
        <v>44.0</v>
      </c>
      <c r="AU22" s="44">
        <v>28.0</v>
      </c>
      <c r="AV22" s="44">
        <f t="shared" si="22"/>
        <v>72</v>
      </c>
      <c r="AW22" s="44">
        <f t="shared" si="23"/>
        <v>8</v>
      </c>
      <c r="AX22" s="32" t="str">
        <f t="shared" si="24"/>
        <v>A</v>
      </c>
      <c r="AY22" s="92" t="s">
        <v>626</v>
      </c>
      <c r="AZ22" s="41">
        <v>46.0</v>
      </c>
      <c r="BA22" s="44">
        <v>42.0</v>
      </c>
      <c r="BB22" s="44">
        <f t="shared" si="25"/>
        <v>88</v>
      </c>
      <c r="BC22" s="44">
        <f t="shared" si="26"/>
        <v>9</v>
      </c>
      <c r="BD22" s="32" t="str">
        <f t="shared" si="27"/>
        <v>A+</v>
      </c>
      <c r="BE22" s="31" t="s">
        <v>626</v>
      </c>
      <c r="BF22" s="34">
        <f t="shared" si="28"/>
        <v>8.95</v>
      </c>
      <c r="BG22" s="102">
        <f t="shared" si="29"/>
        <v>89.5</v>
      </c>
      <c r="BH22" s="36" t="str">
        <f t="shared" si="30"/>
        <v>FCD</v>
      </c>
      <c r="BI22" s="94"/>
      <c r="BJ22" s="95" t="s">
        <v>704</v>
      </c>
      <c r="BK22" s="96" t="s">
        <v>705</v>
      </c>
      <c r="BL22" s="96" t="s">
        <v>706</v>
      </c>
      <c r="BM22" s="97" t="s">
        <v>707</v>
      </c>
      <c r="BN22" s="98" t="s">
        <v>708</v>
      </c>
      <c r="BO22" s="95" t="s">
        <v>709</v>
      </c>
      <c r="BP22" s="96" t="s">
        <v>710</v>
      </c>
      <c r="BQ22" s="96" t="s">
        <v>711</v>
      </c>
      <c r="BR22" s="99" t="s">
        <v>712</v>
      </c>
    </row>
    <row r="23">
      <c r="A23" s="41" t="s">
        <v>652</v>
      </c>
      <c r="B23" s="42" t="s">
        <v>218</v>
      </c>
      <c r="C23" s="100" t="s">
        <v>219</v>
      </c>
      <c r="D23" s="52">
        <v>45.0</v>
      </c>
      <c r="E23" s="44">
        <v>26.0</v>
      </c>
      <c r="F23" s="44">
        <f t="shared" si="1"/>
        <v>71</v>
      </c>
      <c r="G23" s="44">
        <f t="shared" si="2"/>
        <v>8</v>
      </c>
      <c r="H23" s="32" t="str">
        <f t="shared" si="3"/>
        <v>A</v>
      </c>
      <c r="I23" s="90" t="s">
        <v>626</v>
      </c>
      <c r="J23" s="41">
        <v>40.0</v>
      </c>
      <c r="K23" s="44">
        <v>27.0</v>
      </c>
      <c r="L23" s="44">
        <f t="shared" si="4"/>
        <v>67</v>
      </c>
      <c r="M23" s="44">
        <f t="shared" si="5"/>
        <v>7</v>
      </c>
      <c r="N23" s="32" t="str">
        <f t="shared" si="6"/>
        <v>B+</v>
      </c>
      <c r="O23" s="101" t="s">
        <v>626</v>
      </c>
      <c r="P23" s="41">
        <v>40.0</v>
      </c>
      <c r="Q23" s="44">
        <v>26.0</v>
      </c>
      <c r="R23" s="44">
        <f t="shared" si="7"/>
        <v>66</v>
      </c>
      <c r="S23" s="44">
        <f t="shared" si="8"/>
        <v>7</v>
      </c>
      <c r="T23" s="32" t="str">
        <f t="shared" si="9"/>
        <v>B+</v>
      </c>
      <c r="U23" s="101" t="s">
        <v>626</v>
      </c>
      <c r="V23" s="41">
        <v>41.0</v>
      </c>
      <c r="W23" s="44">
        <v>26.0</v>
      </c>
      <c r="X23" s="44">
        <f t="shared" si="10"/>
        <v>67</v>
      </c>
      <c r="Y23" s="44">
        <f t="shared" si="11"/>
        <v>7</v>
      </c>
      <c r="Z23" s="32" t="str">
        <f t="shared" si="12"/>
        <v>B+</v>
      </c>
      <c r="AA23" s="101" t="s">
        <v>626</v>
      </c>
      <c r="AB23" s="41">
        <v>46.0</v>
      </c>
      <c r="AC23" s="44">
        <v>48.0</v>
      </c>
      <c r="AD23" s="44">
        <f t="shared" si="13"/>
        <v>94</v>
      </c>
      <c r="AE23" s="44">
        <f t="shared" si="14"/>
        <v>10</v>
      </c>
      <c r="AF23" s="32" t="str">
        <f t="shared" si="15"/>
        <v>O</v>
      </c>
      <c r="AG23" s="101" t="s">
        <v>626</v>
      </c>
      <c r="AH23" s="41">
        <v>44.0</v>
      </c>
      <c r="AI23" s="44">
        <v>46.0</v>
      </c>
      <c r="AJ23" s="44">
        <f t="shared" si="16"/>
        <v>90</v>
      </c>
      <c r="AK23" s="44">
        <f t="shared" si="17"/>
        <v>10</v>
      </c>
      <c r="AL23" s="32" t="str">
        <f t="shared" si="18"/>
        <v>O</v>
      </c>
      <c r="AM23" s="101" t="s">
        <v>626</v>
      </c>
      <c r="AN23" s="41">
        <v>41.0</v>
      </c>
      <c r="AO23" s="44">
        <v>39.0</v>
      </c>
      <c r="AP23" s="44">
        <f t="shared" si="19"/>
        <v>80</v>
      </c>
      <c r="AQ23" s="44">
        <f t="shared" si="20"/>
        <v>9</v>
      </c>
      <c r="AR23" s="32" t="str">
        <f t="shared" si="21"/>
        <v>A+</v>
      </c>
      <c r="AS23" s="101" t="s">
        <v>626</v>
      </c>
      <c r="AT23" s="41">
        <v>45.0</v>
      </c>
      <c r="AU23" s="44">
        <v>31.0</v>
      </c>
      <c r="AV23" s="44">
        <f t="shared" si="22"/>
        <v>76</v>
      </c>
      <c r="AW23" s="44">
        <f t="shared" si="23"/>
        <v>8</v>
      </c>
      <c r="AX23" s="32" t="str">
        <f t="shared" si="24"/>
        <v>A</v>
      </c>
      <c r="AY23" s="92" t="s">
        <v>626</v>
      </c>
      <c r="AZ23" s="41">
        <v>44.0</v>
      </c>
      <c r="BA23" s="44">
        <v>36.0</v>
      </c>
      <c r="BB23" s="44">
        <f t="shared" si="25"/>
        <v>80</v>
      </c>
      <c r="BC23" s="44">
        <f t="shared" si="26"/>
        <v>9</v>
      </c>
      <c r="BD23" s="32" t="str">
        <f t="shared" si="27"/>
        <v>A+</v>
      </c>
      <c r="BE23" s="31" t="s">
        <v>626</v>
      </c>
      <c r="BF23" s="34">
        <f t="shared" si="28"/>
        <v>8.05</v>
      </c>
      <c r="BG23" s="102">
        <f t="shared" si="29"/>
        <v>80.5</v>
      </c>
      <c r="BH23" s="36" t="str">
        <f t="shared" si="30"/>
        <v>FCD</v>
      </c>
      <c r="BI23" s="94"/>
      <c r="BJ23" s="95" t="s">
        <v>704</v>
      </c>
      <c r="BK23" s="96" t="s">
        <v>705</v>
      </c>
      <c r="BL23" s="96" t="s">
        <v>706</v>
      </c>
      <c r="BM23" s="97" t="s">
        <v>707</v>
      </c>
      <c r="BN23" s="98" t="s">
        <v>708</v>
      </c>
      <c r="BO23" s="95" t="s">
        <v>709</v>
      </c>
      <c r="BP23" s="96" t="s">
        <v>710</v>
      </c>
      <c r="BQ23" s="96" t="s">
        <v>711</v>
      </c>
      <c r="BR23" s="99" t="s">
        <v>712</v>
      </c>
    </row>
    <row r="24">
      <c r="A24" s="41" t="s">
        <v>653</v>
      </c>
      <c r="B24" s="42" t="s">
        <v>228</v>
      </c>
      <c r="C24" s="100" t="s">
        <v>229</v>
      </c>
      <c r="D24" s="52">
        <v>45.0</v>
      </c>
      <c r="E24" s="44">
        <v>46.0</v>
      </c>
      <c r="F24" s="44">
        <f t="shared" si="1"/>
        <v>91</v>
      </c>
      <c r="G24" s="44">
        <f t="shared" si="2"/>
        <v>10</v>
      </c>
      <c r="H24" s="32" t="str">
        <f t="shared" si="3"/>
        <v>O</v>
      </c>
      <c r="I24" s="90" t="s">
        <v>626</v>
      </c>
      <c r="J24" s="41">
        <v>42.0</v>
      </c>
      <c r="K24" s="44">
        <v>29.0</v>
      </c>
      <c r="L24" s="44">
        <f t="shared" si="4"/>
        <v>71</v>
      </c>
      <c r="M24" s="44">
        <f t="shared" si="5"/>
        <v>8</v>
      </c>
      <c r="N24" s="32" t="str">
        <f t="shared" si="6"/>
        <v>A</v>
      </c>
      <c r="O24" s="101" t="s">
        <v>626</v>
      </c>
      <c r="P24" s="41">
        <v>40.0</v>
      </c>
      <c r="Q24" s="44">
        <v>33.0</v>
      </c>
      <c r="R24" s="44">
        <f t="shared" si="7"/>
        <v>73</v>
      </c>
      <c r="S24" s="44">
        <f t="shared" si="8"/>
        <v>8</v>
      </c>
      <c r="T24" s="32" t="str">
        <f t="shared" si="9"/>
        <v>A</v>
      </c>
      <c r="U24" s="101" t="s">
        <v>626</v>
      </c>
      <c r="V24" s="41">
        <v>44.0</v>
      </c>
      <c r="W24" s="44">
        <v>32.0</v>
      </c>
      <c r="X24" s="44">
        <f t="shared" si="10"/>
        <v>76</v>
      </c>
      <c r="Y24" s="44">
        <f t="shared" si="11"/>
        <v>8</v>
      </c>
      <c r="Z24" s="32" t="str">
        <f t="shared" si="12"/>
        <v>A</v>
      </c>
      <c r="AA24" s="101" t="s">
        <v>626</v>
      </c>
      <c r="AB24" s="41">
        <v>48.0</v>
      </c>
      <c r="AC24" s="44">
        <v>46.0</v>
      </c>
      <c r="AD24" s="44">
        <f t="shared" si="13"/>
        <v>94</v>
      </c>
      <c r="AE24" s="44">
        <f t="shared" si="14"/>
        <v>10</v>
      </c>
      <c r="AF24" s="32" t="str">
        <f t="shared" si="15"/>
        <v>O</v>
      </c>
      <c r="AG24" s="101" t="s">
        <v>626</v>
      </c>
      <c r="AH24" s="41">
        <v>40.0</v>
      </c>
      <c r="AI24" s="44">
        <v>37.0</v>
      </c>
      <c r="AJ24" s="44">
        <f t="shared" si="16"/>
        <v>77</v>
      </c>
      <c r="AK24" s="44">
        <f t="shared" si="17"/>
        <v>8</v>
      </c>
      <c r="AL24" s="32" t="str">
        <f t="shared" si="18"/>
        <v>A</v>
      </c>
      <c r="AM24" s="101" t="s">
        <v>626</v>
      </c>
      <c r="AN24" s="41">
        <v>43.0</v>
      </c>
      <c r="AO24" s="44">
        <v>40.0</v>
      </c>
      <c r="AP24" s="44">
        <f t="shared" si="19"/>
        <v>83</v>
      </c>
      <c r="AQ24" s="44">
        <f t="shared" si="20"/>
        <v>9</v>
      </c>
      <c r="AR24" s="32" t="str">
        <f t="shared" si="21"/>
        <v>A+</v>
      </c>
      <c r="AS24" s="101" t="s">
        <v>626</v>
      </c>
      <c r="AT24" s="41">
        <v>43.0</v>
      </c>
      <c r="AU24" s="44">
        <v>36.0</v>
      </c>
      <c r="AV24" s="44">
        <f t="shared" si="22"/>
        <v>79</v>
      </c>
      <c r="AW24" s="44">
        <f t="shared" si="23"/>
        <v>8</v>
      </c>
      <c r="AX24" s="32" t="str">
        <f t="shared" si="24"/>
        <v>A</v>
      </c>
      <c r="AY24" s="92" t="s">
        <v>626</v>
      </c>
      <c r="AZ24" s="41">
        <v>43.0</v>
      </c>
      <c r="BA24" s="44">
        <v>42.0</v>
      </c>
      <c r="BB24" s="44">
        <f t="shared" si="25"/>
        <v>85</v>
      </c>
      <c r="BC24" s="44">
        <f t="shared" si="26"/>
        <v>9</v>
      </c>
      <c r="BD24" s="32" t="str">
        <f t="shared" si="27"/>
        <v>A+</v>
      </c>
      <c r="BE24" s="31" t="s">
        <v>626</v>
      </c>
      <c r="BF24" s="34">
        <f t="shared" si="28"/>
        <v>8.7</v>
      </c>
      <c r="BG24" s="102">
        <f t="shared" si="29"/>
        <v>87</v>
      </c>
      <c r="BH24" s="36" t="str">
        <f t="shared" si="30"/>
        <v>FCD</v>
      </c>
      <c r="BI24" s="94"/>
      <c r="BJ24" s="95" t="s">
        <v>704</v>
      </c>
      <c r="BK24" s="96" t="s">
        <v>705</v>
      </c>
      <c r="BL24" s="96" t="s">
        <v>706</v>
      </c>
      <c r="BM24" s="97" t="s">
        <v>707</v>
      </c>
      <c r="BN24" s="98" t="s">
        <v>708</v>
      </c>
      <c r="BO24" s="95" t="s">
        <v>709</v>
      </c>
      <c r="BP24" s="96" t="s">
        <v>710</v>
      </c>
      <c r="BQ24" s="96" t="s">
        <v>711</v>
      </c>
      <c r="BR24" s="99" t="s">
        <v>712</v>
      </c>
    </row>
    <row r="25">
      <c r="A25" s="41" t="s">
        <v>654</v>
      </c>
      <c r="B25" s="42" t="s">
        <v>236</v>
      </c>
      <c r="C25" s="100" t="s">
        <v>237</v>
      </c>
      <c r="D25" s="52">
        <v>35.0</v>
      </c>
      <c r="E25" s="44">
        <v>29.0</v>
      </c>
      <c r="F25" s="44">
        <f t="shared" si="1"/>
        <v>64</v>
      </c>
      <c r="G25" s="44">
        <f t="shared" si="2"/>
        <v>7</v>
      </c>
      <c r="H25" s="32" t="str">
        <f t="shared" si="3"/>
        <v>B+</v>
      </c>
      <c r="I25" s="90" t="s">
        <v>626</v>
      </c>
      <c r="J25" s="41">
        <v>34.0</v>
      </c>
      <c r="K25" s="44">
        <v>29.0</v>
      </c>
      <c r="L25" s="44">
        <f t="shared" si="4"/>
        <v>63</v>
      </c>
      <c r="M25" s="44">
        <f t="shared" si="5"/>
        <v>7</v>
      </c>
      <c r="N25" s="32" t="str">
        <f t="shared" si="6"/>
        <v>B+</v>
      </c>
      <c r="O25" s="101" t="s">
        <v>626</v>
      </c>
      <c r="P25" s="41">
        <v>40.0</v>
      </c>
      <c r="Q25" s="44">
        <v>23.0</v>
      </c>
      <c r="R25" s="44">
        <f t="shared" si="7"/>
        <v>63</v>
      </c>
      <c r="S25" s="44">
        <f t="shared" si="8"/>
        <v>7</v>
      </c>
      <c r="T25" s="32" t="str">
        <f t="shared" si="9"/>
        <v>B+</v>
      </c>
      <c r="U25" s="101" t="s">
        <v>626</v>
      </c>
      <c r="V25" s="41">
        <v>43.0</v>
      </c>
      <c r="W25" s="44">
        <v>23.0</v>
      </c>
      <c r="X25" s="44">
        <f t="shared" si="10"/>
        <v>66</v>
      </c>
      <c r="Y25" s="44">
        <f t="shared" si="11"/>
        <v>7</v>
      </c>
      <c r="Z25" s="32" t="str">
        <f t="shared" si="12"/>
        <v>B+</v>
      </c>
      <c r="AA25" s="101" t="s">
        <v>626</v>
      </c>
      <c r="AB25" s="41">
        <v>39.0</v>
      </c>
      <c r="AC25" s="44">
        <v>32.0</v>
      </c>
      <c r="AD25" s="44">
        <f t="shared" si="13"/>
        <v>71</v>
      </c>
      <c r="AE25" s="44">
        <f t="shared" si="14"/>
        <v>8</v>
      </c>
      <c r="AF25" s="32" t="str">
        <f t="shared" si="15"/>
        <v>A</v>
      </c>
      <c r="AG25" s="101" t="s">
        <v>626</v>
      </c>
      <c r="AH25" s="41">
        <v>42.0</v>
      </c>
      <c r="AI25" s="44">
        <v>28.0</v>
      </c>
      <c r="AJ25" s="44">
        <f t="shared" si="16"/>
        <v>70</v>
      </c>
      <c r="AK25" s="44">
        <f t="shared" si="17"/>
        <v>8</v>
      </c>
      <c r="AL25" s="32" t="str">
        <f t="shared" si="18"/>
        <v>A</v>
      </c>
      <c r="AM25" s="101" t="s">
        <v>626</v>
      </c>
      <c r="AN25" s="41">
        <v>42.0</v>
      </c>
      <c r="AO25" s="44">
        <v>42.0</v>
      </c>
      <c r="AP25" s="44">
        <f t="shared" si="19"/>
        <v>84</v>
      </c>
      <c r="AQ25" s="44">
        <f t="shared" si="20"/>
        <v>9</v>
      </c>
      <c r="AR25" s="32" t="str">
        <f t="shared" si="21"/>
        <v>A+</v>
      </c>
      <c r="AS25" s="101" t="s">
        <v>626</v>
      </c>
      <c r="AT25" s="41">
        <v>44.0</v>
      </c>
      <c r="AU25" s="44">
        <v>34.0</v>
      </c>
      <c r="AV25" s="44">
        <f t="shared" si="22"/>
        <v>78</v>
      </c>
      <c r="AW25" s="44">
        <f t="shared" si="23"/>
        <v>8</v>
      </c>
      <c r="AX25" s="32" t="str">
        <f t="shared" si="24"/>
        <v>A</v>
      </c>
      <c r="AY25" s="92" t="s">
        <v>626</v>
      </c>
      <c r="AZ25" s="41">
        <v>37.0</v>
      </c>
      <c r="BA25" s="44">
        <v>39.0</v>
      </c>
      <c r="BB25" s="44">
        <f t="shared" si="25"/>
        <v>76</v>
      </c>
      <c r="BC25" s="44">
        <f t="shared" si="26"/>
        <v>8</v>
      </c>
      <c r="BD25" s="32" t="str">
        <f t="shared" si="27"/>
        <v>A</v>
      </c>
      <c r="BE25" s="31" t="s">
        <v>626</v>
      </c>
      <c r="BF25" s="34">
        <f t="shared" si="28"/>
        <v>7.45</v>
      </c>
      <c r="BG25" s="102">
        <f t="shared" si="29"/>
        <v>74.5</v>
      </c>
      <c r="BH25" s="36" t="str">
        <f t="shared" si="30"/>
        <v>FCD</v>
      </c>
      <c r="BI25" s="94"/>
      <c r="BJ25" s="95" t="s">
        <v>704</v>
      </c>
      <c r="BK25" s="96" t="s">
        <v>705</v>
      </c>
      <c r="BL25" s="96" t="s">
        <v>706</v>
      </c>
      <c r="BM25" s="97" t="s">
        <v>707</v>
      </c>
      <c r="BN25" s="98" t="s">
        <v>708</v>
      </c>
      <c r="BO25" s="95" t="s">
        <v>709</v>
      </c>
      <c r="BP25" s="96" t="s">
        <v>710</v>
      </c>
      <c r="BQ25" s="96" t="s">
        <v>711</v>
      </c>
      <c r="BR25" s="99" t="s">
        <v>712</v>
      </c>
    </row>
    <row r="26">
      <c r="A26" s="41" t="s">
        <v>655</v>
      </c>
      <c r="B26" s="42" t="s">
        <v>244</v>
      </c>
      <c r="C26" s="100" t="s">
        <v>245</v>
      </c>
      <c r="D26" s="52">
        <v>45.0</v>
      </c>
      <c r="E26" s="44">
        <v>32.0</v>
      </c>
      <c r="F26" s="44">
        <f t="shared" si="1"/>
        <v>77</v>
      </c>
      <c r="G26" s="44">
        <f t="shared" si="2"/>
        <v>8</v>
      </c>
      <c r="H26" s="32" t="str">
        <f t="shared" si="3"/>
        <v>A</v>
      </c>
      <c r="I26" s="90" t="s">
        <v>626</v>
      </c>
      <c r="J26" s="41">
        <v>39.0</v>
      </c>
      <c r="K26" s="44">
        <v>40.0</v>
      </c>
      <c r="L26" s="44">
        <f t="shared" si="4"/>
        <v>79</v>
      </c>
      <c r="M26" s="44">
        <f t="shared" si="5"/>
        <v>8</v>
      </c>
      <c r="N26" s="32" t="str">
        <f t="shared" si="6"/>
        <v>A</v>
      </c>
      <c r="O26" s="101" t="s">
        <v>626</v>
      </c>
      <c r="P26" s="41">
        <v>46.0</v>
      </c>
      <c r="Q26" s="44">
        <v>35.0</v>
      </c>
      <c r="R26" s="44">
        <f t="shared" si="7"/>
        <v>81</v>
      </c>
      <c r="S26" s="44">
        <f t="shared" si="8"/>
        <v>9</v>
      </c>
      <c r="T26" s="32" t="str">
        <f t="shared" si="9"/>
        <v>A+</v>
      </c>
      <c r="U26" s="101" t="s">
        <v>626</v>
      </c>
      <c r="V26" s="41">
        <v>44.0</v>
      </c>
      <c r="W26" s="44">
        <v>34.0</v>
      </c>
      <c r="X26" s="44">
        <f t="shared" si="10"/>
        <v>78</v>
      </c>
      <c r="Y26" s="44">
        <f t="shared" si="11"/>
        <v>8</v>
      </c>
      <c r="Z26" s="32" t="str">
        <f t="shared" si="12"/>
        <v>A</v>
      </c>
      <c r="AA26" s="101" t="s">
        <v>626</v>
      </c>
      <c r="AB26" s="41">
        <v>43.0</v>
      </c>
      <c r="AC26" s="44">
        <v>46.0</v>
      </c>
      <c r="AD26" s="44">
        <f t="shared" si="13"/>
        <v>89</v>
      </c>
      <c r="AE26" s="44">
        <f t="shared" si="14"/>
        <v>9</v>
      </c>
      <c r="AF26" s="32" t="str">
        <f t="shared" si="15"/>
        <v>A+</v>
      </c>
      <c r="AG26" s="101" t="s">
        <v>626</v>
      </c>
      <c r="AH26" s="41">
        <v>43.0</v>
      </c>
      <c r="AI26" s="44">
        <v>48.0</v>
      </c>
      <c r="AJ26" s="44">
        <f t="shared" si="16"/>
        <v>91</v>
      </c>
      <c r="AK26" s="44">
        <f t="shared" si="17"/>
        <v>10</v>
      </c>
      <c r="AL26" s="32" t="str">
        <f t="shared" si="18"/>
        <v>O</v>
      </c>
      <c r="AM26" s="101" t="s">
        <v>626</v>
      </c>
      <c r="AN26" s="41">
        <v>42.0</v>
      </c>
      <c r="AO26" s="44">
        <v>39.0</v>
      </c>
      <c r="AP26" s="44">
        <f t="shared" si="19"/>
        <v>81</v>
      </c>
      <c r="AQ26" s="44">
        <f t="shared" si="20"/>
        <v>9</v>
      </c>
      <c r="AR26" s="32" t="str">
        <f t="shared" si="21"/>
        <v>A+</v>
      </c>
      <c r="AS26" s="101" t="s">
        <v>626</v>
      </c>
      <c r="AT26" s="41">
        <v>46.0</v>
      </c>
      <c r="AU26" s="44">
        <v>29.0</v>
      </c>
      <c r="AV26" s="44">
        <f t="shared" si="22"/>
        <v>75</v>
      </c>
      <c r="AW26" s="44">
        <f t="shared" si="23"/>
        <v>8</v>
      </c>
      <c r="AX26" s="32" t="str">
        <f t="shared" si="24"/>
        <v>A</v>
      </c>
      <c r="AY26" s="92" t="s">
        <v>626</v>
      </c>
      <c r="AZ26" s="41">
        <v>44.0</v>
      </c>
      <c r="BA26" s="44">
        <v>43.0</v>
      </c>
      <c r="BB26" s="44">
        <f t="shared" si="25"/>
        <v>87</v>
      </c>
      <c r="BC26" s="44">
        <f t="shared" si="26"/>
        <v>9</v>
      </c>
      <c r="BD26" s="32" t="str">
        <f t="shared" si="27"/>
        <v>A+</v>
      </c>
      <c r="BE26" s="31" t="s">
        <v>626</v>
      </c>
      <c r="BF26" s="34">
        <f t="shared" si="28"/>
        <v>8.5</v>
      </c>
      <c r="BG26" s="102">
        <f t="shared" si="29"/>
        <v>85</v>
      </c>
      <c r="BH26" s="36" t="str">
        <f t="shared" si="30"/>
        <v>FCD</v>
      </c>
      <c r="BI26" s="94"/>
      <c r="BJ26" s="95" t="s">
        <v>704</v>
      </c>
      <c r="BK26" s="96" t="s">
        <v>705</v>
      </c>
      <c r="BL26" s="96" t="s">
        <v>706</v>
      </c>
      <c r="BM26" s="97" t="s">
        <v>707</v>
      </c>
      <c r="BN26" s="98" t="s">
        <v>708</v>
      </c>
      <c r="BO26" s="95" t="s">
        <v>709</v>
      </c>
      <c r="BP26" s="96" t="s">
        <v>710</v>
      </c>
      <c r="BQ26" s="96" t="s">
        <v>711</v>
      </c>
      <c r="BR26" s="99" t="s">
        <v>712</v>
      </c>
    </row>
    <row r="27">
      <c r="A27" s="41" t="s">
        <v>656</v>
      </c>
      <c r="B27" s="42" t="s">
        <v>252</v>
      </c>
      <c r="C27" s="100" t="s">
        <v>253</v>
      </c>
      <c r="D27" s="52">
        <v>36.0</v>
      </c>
      <c r="E27" s="44">
        <v>28.0</v>
      </c>
      <c r="F27" s="44">
        <f t="shared" si="1"/>
        <v>64</v>
      </c>
      <c r="G27" s="44">
        <f t="shared" si="2"/>
        <v>7</v>
      </c>
      <c r="H27" s="32" t="str">
        <f t="shared" si="3"/>
        <v>B+</v>
      </c>
      <c r="I27" s="90" t="s">
        <v>626</v>
      </c>
      <c r="J27" s="41">
        <v>30.0</v>
      </c>
      <c r="K27" s="44">
        <v>33.0</v>
      </c>
      <c r="L27" s="44">
        <f t="shared" si="4"/>
        <v>63</v>
      </c>
      <c r="M27" s="44">
        <f t="shared" si="5"/>
        <v>7</v>
      </c>
      <c r="N27" s="32" t="str">
        <f t="shared" si="6"/>
        <v>B+</v>
      </c>
      <c r="O27" s="101" t="s">
        <v>626</v>
      </c>
      <c r="P27" s="41">
        <v>30.0</v>
      </c>
      <c r="Q27" s="44">
        <v>21.0</v>
      </c>
      <c r="R27" s="44">
        <f t="shared" si="7"/>
        <v>51</v>
      </c>
      <c r="S27" s="44">
        <f t="shared" si="8"/>
        <v>5</v>
      </c>
      <c r="T27" s="32" t="str">
        <f t="shared" si="9"/>
        <v>C</v>
      </c>
      <c r="U27" s="101" t="s">
        <v>626</v>
      </c>
      <c r="V27" s="41">
        <v>38.0</v>
      </c>
      <c r="W27" s="44">
        <v>25.0</v>
      </c>
      <c r="X27" s="44">
        <f t="shared" si="10"/>
        <v>63</v>
      </c>
      <c r="Y27" s="44">
        <f t="shared" si="11"/>
        <v>7</v>
      </c>
      <c r="Z27" s="32" t="str">
        <f t="shared" si="12"/>
        <v>B+</v>
      </c>
      <c r="AA27" s="101" t="s">
        <v>626</v>
      </c>
      <c r="AB27" s="41">
        <v>39.0</v>
      </c>
      <c r="AC27" s="44">
        <v>30.0</v>
      </c>
      <c r="AD27" s="44">
        <f t="shared" si="13"/>
        <v>69</v>
      </c>
      <c r="AE27" s="44">
        <f t="shared" si="14"/>
        <v>7</v>
      </c>
      <c r="AF27" s="32" t="str">
        <f t="shared" si="15"/>
        <v>B+</v>
      </c>
      <c r="AG27" s="101" t="s">
        <v>626</v>
      </c>
      <c r="AH27" s="41">
        <v>27.0</v>
      </c>
      <c r="AI27" s="44">
        <v>26.0</v>
      </c>
      <c r="AJ27" s="44">
        <f t="shared" si="16"/>
        <v>53</v>
      </c>
      <c r="AK27" s="44">
        <f t="shared" si="17"/>
        <v>5</v>
      </c>
      <c r="AL27" s="32" t="str">
        <f t="shared" si="18"/>
        <v>C</v>
      </c>
      <c r="AM27" s="101" t="s">
        <v>626</v>
      </c>
      <c r="AN27" s="41">
        <v>38.0</v>
      </c>
      <c r="AO27" s="44">
        <v>40.0</v>
      </c>
      <c r="AP27" s="44">
        <f t="shared" si="19"/>
        <v>78</v>
      </c>
      <c r="AQ27" s="44">
        <f t="shared" si="20"/>
        <v>8</v>
      </c>
      <c r="AR27" s="32" t="str">
        <f t="shared" si="21"/>
        <v>A</v>
      </c>
      <c r="AS27" s="101" t="s">
        <v>626</v>
      </c>
      <c r="AT27" s="41">
        <v>43.0</v>
      </c>
      <c r="AU27" s="44">
        <v>31.0</v>
      </c>
      <c r="AV27" s="44">
        <f t="shared" si="22"/>
        <v>74</v>
      </c>
      <c r="AW27" s="44">
        <f t="shared" si="23"/>
        <v>8</v>
      </c>
      <c r="AX27" s="32" t="str">
        <f t="shared" si="24"/>
        <v>A</v>
      </c>
      <c r="AY27" s="92" t="s">
        <v>626</v>
      </c>
      <c r="AZ27" s="41">
        <v>37.0</v>
      </c>
      <c r="BA27" s="44">
        <v>38.0</v>
      </c>
      <c r="BB27" s="44">
        <f t="shared" si="25"/>
        <v>75</v>
      </c>
      <c r="BC27" s="44">
        <f t="shared" si="26"/>
        <v>8</v>
      </c>
      <c r="BD27" s="32" t="str">
        <f t="shared" si="27"/>
        <v>A</v>
      </c>
      <c r="BE27" s="31" t="s">
        <v>626</v>
      </c>
      <c r="BF27" s="34">
        <f t="shared" si="28"/>
        <v>6.8</v>
      </c>
      <c r="BG27" s="102">
        <f t="shared" si="29"/>
        <v>68</v>
      </c>
      <c r="BH27" s="36" t="str">
        <f t="shared" si="30"/>
        <v>FC</v>
      </c>
      <c r="BI27" s="103" t="s">
        <v>704</v>
      </c>
      <c r="BJ27" s="95" t="s">
        <v>704</v>
      </c>
      <c r="BK27" s="96" t="s">
        <v>705</v>
      </c>
      <c r="BL27" s="96" t="s">
        <v>706</v>
      </c>
      <c r="BM27" s="97" t="s">
        <v>707</v>
      </c>
      <c r="BN27" s="98" t="s">
        <v>708</v>
      </c>
      <c r="BO27" s="95" t="s">
        <v>709</v>
      </c>
      <c r="BP27" s="96" t="s">
        <v>710</v>
      </c>
      <c r="BQ27" s="96" t="s">
        <v>711</v>
      </c>
      <c r="BR27" s="99" t="s">
        <v>712</v>
      </c>
    </row>
    <row r="28">
      <c r="A28" s="41" t="s">
        <v>657</v>
      </c>
      <c r="B28" s="42" t="s">
        <v>260</v>
      </c>
      <c r="C28" s="100" t="s">
        <v>261</v>
      </c>
      <c r="D28" s="105">
        <v>41.0</v>
      </c>
      <c r="E28" s="44">
        <v>20.0</v>
      </c>
      <c r="F28" s="44">
        <f t="shared" si="1"/>
        <v>61</v>
      </c>
      <c r="G28" s="44">
        <f t="shared" si="2"/>
        <v>7</v>
      </c>
      <c r="H28" s="51" t="str">
        <f t="shared" si="3"/>
        <v>B+</v>
      </c>
      <c r="I28" s="90" t="s">
        <v>626</v>
      </c>
      <c r="J28" s="52">
        <v>28.0</v>
      </c>
      <c r="K28" s="44">
        <v>26.0</v>
      </c>
      <c r="L28" s="44">
        <f t="shared" si="4"/>
        <v>54</v>
      </c>
      <c r="M28" s="44">
        <f t="shared" si="5"/>
        <v>5</v>
      </c>
      <c r="N28" s="32" t="str">
        <f t="shared" si="6"/>
        <v>C</v>
      </c>
      <c r="O28" s="101" t="s">
        <v>626</v>
      </c>
      <c r="P28" s="41">
        <v>34.0</v>
      </c>
      <c r="Q28" s="44">
        <v>18.0</v>
      </c>
      <c r="R28" s="44">
        <f t="shared" si="7"/>
        <v>52</v>
      </c>
      <c r="S28" s="44">
        <f t="shared" si="8"/>
        <v>5</v>
      </c>
      <c r="T28" s="32" t="str">
        <f t="shared" si="9"/>
        <v>C</v>
      </c>
      <c r="U28" s="101" t="s">
        <v>626</v>
      </c>
      <c r="V28" s="41">
        <v>30.0</v>
      </c>
      <c r="W28" s="44">
        <v>22.0</v>
      </c>
      <c r="X28" s="44">
        <f t="shared" si="10"/>
        <v>52</v>
      </c>
      <c r="Y28" s="44">
        <f t="shared" si="11"/>
        <v>5</v>
      </c>
      <c r="Z28" s="32" t="str">
        <f t="shared" si="12"/>
        <v>C</v>
      </c>
      <c r="AA28" s="101" t="s">
        <v>633</v>
      </c>
      <c r="AB28" s="41">
        <v>30.0</v>
      </c>
      <c r="AC28" s="44">
        <v>32.0</v>
      </c>
      <c r="AD28" s="44">
        <f t="shared" si="13"/>
        <v>62</v>
      </c>
      <c r="AE28" s="44">
        <f t="shared" si="14"/>
        <v>7</v>
      </c>
      <c r="AF28" s="32" t="str">
        <f t="shared" si="15"/>
        <v>B+</v>
      </c>
      <c r="AG28" s="101" t="s">
        <v>626</v>
      </c>
      <c r="AH28" s="41">
        <v>33.0</v>
      </c>
      <c r="AI28" s="44">
        <v>20.0</v>
      </c>
      <c r="AJ28" s="44">
        <f t="shared" si="16"/>
        <v>53</v>
      </c>
      <c r="AK28" s="44">
        <f t="shared" si="17"/>
        <v>5</v>
      </c>
      <c r="AL28" s="32" t="str">
        <f t="shared" si="18"/>
        <v>C</v>
      </c>
      <c r="AM28" s="101" t="s">
        <v>626</v>
      </c>
      <c r="AN28" s="41">
        <v>38.0</v>
      </c>
      <c r="AO28" s="44">
        <v>45.0</v>
      </c>
      <c r="AP28" s="44">
        <f t="shared" si="19"/>
        <v>83</v>
      </c>
      <c r="AQ28" s="44">
        <f t="shared" si="20"/>
        <v>9</v>
      </c>
      <c r="AR28" s="32" t="str">
        <f t="shared" si="21"/>
        <v>A+</v>
      </c>
      <c r="AS28" s="101" t="s">
        <v>626</v>
      </c>
      <c r="AT28" s="41">
        <v>27.0</v>
      </c>
      <c r="AU28" s="44">
        <v>21.0</v>
      </c>
      <c r="AV28" s="44">
        <f t="shared" si="22"/>
        <v>48</v>
      </c>
      <c r="AW28" s="44">
        <f t="shared" si="23"/>
        <v>4</v>
      </c>
      <c r="AX28" s="32" t="str">
        <f t="shared" si="24"/>
        <v>P</v>
      </c>
      <c r="AY28" s="92" t="s">
        <v>626</v>
      </c>
      <c r="AZ28" s="41">
        <v>24.0</v>
      </c>
      <c r="BA28" s="44">
        <v>29.0</v>
      </c>
      <c r="BB28" s="44">
        <f t="shared" si="25"/>
        <v>53</v>
      </c>
      <c r="BC28" s="44">
        <f t="shared" si="26"/>
        <v>5</v>
      </c>
      <c r="BD28" s="32" t="str">
        <f t="shared" si="27"/>
        <v>C</v>
      </c>
      <c r="BE28" s="31" t="s">
        <v>626</v>
      </c>
      <c r="BF28" s="34">
        <f t="shared" si="28"/>
        <v>5.7</v>
      </c>
      <c r="BG28" s="102">
        <f t="shared" si="29"/>
        <v>57</v>
      </c>
      <c r="BH28" s="36" t="str">
        <f t="shared" si="30"/>
        <v>SC</v>
      </c>
      <c r="BI28" s="103" t="s">
        <v>717</v>
      </c>
      <c r="BJ28" s="95" t="s">
        <v>704</v>
      </c>
      <c r="BK28" s="96" t="s">
        <v>705</v>
      </c>
      <c r="BL28" s="96" t="s">
        <v>706</v>
      </c>
      <c r="BM28" s="97" t="s">
        <v>707</v>
      </c>
      <c r="BN28" s="98" t="s">
        <v>708</v>
      </c>
      <c r="BO28" s="95" t="s">
        <v>709</v>
      </c>
      <c r="BP28" s="96" t="s">
        <v>710</v>
      </c>
      <c r="BQ28" s="96" t="s">
        <v>711</v>
      </c>
      <c r="BR28" s="99" t="s">
        <v>712</v>
      </c>
    </row>
    <row r="29">
      <c r="A29" s="41" t="s">
        <v>659</v>
      </c>
      <c r="B29" s="42" t="s">
        <v>269</v>
      </c>
      <c r="C29" s="100" t="s">
        <v>270</v>
      </c>
      <c r="D29" s="52">
        <v>39.0</v>
      </c>
      <c r="E29" s="44">
        <v>36.0</v>
      </c>
      <c r="F29" s="44">
        <f t="shared" si="1"/>
        <v>75</v>
      </c>
      <c r="G29" s="44">
        <f t="shared" si="2"/>
        <v>8</v>
      </c>
      <c r="H29" s="32" t="str">
        <f t="shared" si="3"/>
        <v>A</v>
      </c>
      <c r="I29" s="90" t="s">
        <v>626</v>
      </c>
      <c r="J29" s="41">
        <v>35.0</v>
      </c>
      <c r="K29" s="44">
        <v>33.0</v>
      </c>
      <c r="L29" s="44">
        <f t="shared" si="4"/>
        <v>68</v>
      </c>
      <c r="M29" s="44">
        <f t="shared" si="5"/>
        <v>7</v>
      </c>
      <c r="N29" s="32" t="str">
        <f t="shared" si="6"/>
        <v>B+</v>
      </c>
      <c r="O29" s="101" t="s">
        <v>626</v>
      </c>
      <c r="P29" s="41">
        <v>37.0</v>
      </c>
      <c r="Q29" s="44">
        <v>31.0</v>
      </c>
      <c r="R29" s="44">
        <f t="shared" si="7"/>
        <v>68</v>
      </c>
      <c r="S29" s="44">
        <f t="shared" si="8"/>
        <v>7</v>
      </c>
      <c r="T29" s="32" t="str">
        <f t="shared" si="9"/>
        <v>B+</v>
      </c>
      <c r="U29" s="101" t="s">
        <v>626</v>
      </c>
      <c r="V29" s="41">
        <v>34.0</v>
      </c>
      <c r="W29" s="44">
        <v>24.0</v>
      </c>
      <c r="X29" s="44">
        <f t="shared" si="10"/>
        <v>58</v>
      </c>
      <c r="Y29" s="44">
        <f t="shared" si="11"/>
        <v>6</v>
      </c>
      <c r="Z29" s="32" t="str">
        <f t="shared" si="12"/>
        <v>B</v>
      </c>
      <c r="AA29" s="101" t="s">
        <v>626</v>
      </c>
      <c r="AB29" s="41">
        <v>41.0</v>
      </c>
      <c r="AC29" s="44">
        <v>50.0</v>
      </c>
      <c r="AD29" s="44">
        <f t="shared" si="13"/>
        <v>91</v>
      </c>
      <c r="AE29" s="44">
        <f t="shared" si="14"/>
        <v>10</v>
      </c>
      <c r="AF29" s="32" t="str">
        <f t="shared" si="15"/>
        <v>O</v>
      </c>
      <c r="AG29" s="101" t="s">
        <v>626</v>
      </c>
      <c r="AH29" s="41">
        <v>40.0</v>
      </c>
      <c r="AI29" s="44">
        <v>41.0</v>
      </c>
      <c r="AJ29" s="44">
        <f t="shared" si="16"/>
        <v>81</v>
      </c>
      <c r="AK29" s="44">
        <f t="shared" si="17"/>
        <v>9</v>
      </c>
      <c r="AL29" s="32" t="str">
        <f t="shared" si="18"/>
        <v>A+</v>
      </c>
      <c r="AM29" s="101" t="s">
        <v>626</v>
      </c>
      <c r="AN29" s="41">
        <v>44.0</v>
      </c>
      <c r="AO29" s="44">
        <v>39.0</v>
      </c>
      <c r="AP29" s="44">
        <f t="shared" si="19"/>
        <v>83</v>
      </c>
      <c r="AQ29" s="44">
        <f t="shared" si="20"/>
        <v>9</v>
      </c>
      <c r="AR29" s="32" t="str">
        <f t="shared" si="21"/>
        <v>A+</v>
      </c>
      <c r="AS29" s="101" t="s">
        <v>626</v>
      </c>
      <c r="AT29" s="41">
        <v>44.0</v>
      </c>
      <c r="AU29" s="44">
        <v>31.0</v>
      </c>
      <c r="AV29" s="44">
        <f t="shared" si="22"/>
        <v>75</v>
      </c>
      <c r="AW29" s="44">
        <f t="shared" si="23"/>
        <v>8</v>
      </c>
      <c r="AX29" s="32" t="str">
        <f t="shared" si="24"/>
        <v>A</v>
      </c>
      <c r="AY29" s="92" t="s">
        <v>626</v>
      </c>
      <c r="AZ29" s="41">
        <v>47.0</v>
      </c>
      <c r="BA29" s="44">
        <v>42.0</v>
      </c>
      <c r="BB29" s="44">
        <f t="shared" si="25"/>
        <v>89</v>
      </c>
      <c r="BC29" s="44">
        <f t="shared" si="26"/>
        <v>9</v>
      </c>
      <c r="BD29" s="32" t="str">
        <f t="shared" si="27"/>
        <v>A+</v>
      </c>
      <c r="BE29" s="31" t="s">
        <v>626</v>
      </c>
      <c r="BF29" s="34">
        <f t="shared" si="28"/>
        <v>7.85</v>
      </c>
      <c r="BG29" s="102">
        <f t="shared" si="29"/>
        <v>78.5</v>
      </c>
      <c r="BH29" s="36" t="str">
        <f t="shared" si="30"/>
        <v>FCD</v>
      </c>
      <c r="BI29" s="94"/>
      <c r="BJ29" s="95" t="s">
        <v>704</v>
      </c>
      <c r="BK29" s="96" t="s">
        <v>705</v>
      </c>
      <c r="BL29" s="96" t="s">
        <v>706</v>
      </c>
      <c r="BM29" s="97" t="s">
        <v>707</v>
      </c>
      <c r="BN29" s="98" t="s">
        <v>708</v>
      </c>
      <c r="BO29" s="95" t="s">
        <v>709</v>
      </c>
      <c r="BP29" s="96" t="s">
        <v>710</v>
      </c>
      <c r="BQ29" s="96" t="s">
        <v>711</v>
      </c>
      <c r="BR29" s="99" t="s">
        <v>712</v>
      </c>
    </row>
    <row r="30">
      <c r="A30" s="41" t="s">
        <v>660</v>
      </c>
      <c r="B30" s="42" t="s">
        <v>277</v>
      </c>
      <c r="C30" s="100" t="s">
        <v>278</v>
      </c>
      <c r="D30" s="52">
        <v>22.0</v>
      </c>
      <c r="E30" s="44">
        <v>18.0</v>
      </c>
      <c r="F30" s="44">
        <f t="shared" si="1"/>
        <v>40</v>
      </c>
      <c r="G30" s="44">
        <f t="shared" si="2"/>
        <v>4</v>
      </c>
      <c r="H30" s="32" t="str">
        <f t="shared" si="3"/>
        <v>P</v>
      </c>
      <c r="I30" s="90" t="s">
        <v>633</v>
      </c>
      <c r="J30" s="41">
        <v>24.0</v>
      </c>
      <c r="K30" s="44">
        <v>18.0</v>
      </c>
      <c r="L30" s="44">
        <f t="shared" si="4"/>
        <v>42</v>
      </c>
      <c r="M30" s="44">
        <f t="shared" si="5"/>
        <v>4</v>
      </c>
      <c r="N30" s="32" t="str">
        <f t="shared" si="6"/>
        <v>P</v>
      </c>
      <c r="O30" s="101" t="s">
        <v>626</v>
      </c>
      <c r="P30" s="41">
        <v>26.0</v>
      </c>
      <c r="Q30" s="44">
        <v>20.0</v>
      </c>
      <c r="R30" s="44">
        <f t="shared" si="7"/>
        <v>46</v>
      </c>
      <c r="S30" s="44">
        <f t="shared" si="8"/>
        <v>4</v>
      </c>
      <c r="T30" s="32" t="str">
        <f t="shared" si="9"/>
        <v>P</v>
      </c>
      <c r="U30" s="101" t="s">
        <v>626</v>
      </c>
      <c r="V30" s="41">
        <v>21.0</v>
      </c>
      <c r="W30" s="44">
        <v>19.0</v>
      </c>
      <c r="X30" s="44">
        <f t="shared" si="10"/>
        <v>40</v>
      </c>
      <c r="Y30" s="44">
        <f t="shared" si="11"/>
        <v>4</v>
      </c>
      <c r="Z30" s="32" t="str">
        <f t="shared" si="12"/>
        <v>P</v>
      </c>
      <c r="AA30" s="101" t="s">
        <v>626</v>
      </c>
      <c r="AB30" s="41">
        <v>39.0</v>
      </c>
      <c r="AC30" s="44">
        <v>24.0</v>
      </c>
      <c r="AD30" s="44">
        <f t="shared" si="13"/>
        <v>63</v>
      </c>
      <c r="AE30" s="44">
        <f t="shared" si="14"/>
        <v>7</v>
      </c>
      <c r="AF30" s="32" t="str">
        <f t="shared" si="15"/>
        <v>B+</v>
      </c>
      <c r="AG30" s="101" t="s">
        <v>626</v>
      </c>
      <c r="AH30" s="41">
        <v>30.0</v>
      </c>
      <c r="AI30" s="44">
        <v>23.0</v>
      </c>
      <c r="AJ30" s="44">
        <f t="shared" si="16"/>
        <v>53</v>
      </c>
      <c r="AK30" s="44">
        <f t="shared" si="17"/>
        <v>5</v>
      </c>
      <c r="AL30" s="32" t="str">
        <f t="shared" si="18"/>
        <v>C</v>
      </c>
      <c r="AM30" s="101" t="s">
        <v>626</v>
      </c>
      <c r="AN30" s="41">
        <v>34.0</v>
      </c>
      <c r="AO30" s="44">
        <v>34.0</v>
      </c>
      <c r="AP30" s="44">
        <f t="shared" si="19"/>
        <v>68</v>
      </c>
      <c r="AQ30" s="44">
        <f t="shared" si="20"/>
        <v>7</v>
      </c>
      <c r="AR30" s="32" t="str">
        <f t="shared" si="21"/>
        <v>B+</v>
      </c>
      <c r="AS30" s="101" t="s">
        <v>626</v>
      </c>
      <c r="AT30" s="41">
        <v>37.0</v>
      </c>
      <c r="AU30" s="44">
        <v>26.0</v>
      </c>
      <c r="AV30" s="44">
        <f t="shared" si="22"/>
        <v>63</v>
      </c>
      <c r="AW30" s="44">
        <f t="shared" si="23"/>
        <v>7</v>
      </c>
      <c r="AX30" s="32" t="str">
        <f t="shared" si="24"/>
        <v>B+</v>
      </c>
      <c r="AY30" s="92" t="s">
        <v>626</v>
      </c>
      <c r="AZ30" s="41">
        <v>37.0</v>
      </c>
      <c r="BA30" s="44">
        <v>35.0</v>
      </c>
      <c r="BB30" s="44">
        <f t="shared" si="25"/>
        <v>72</v>
      </c>
      <c r="BC30" s="44">
        <f t="shared" si="26"/>
        <v>8</v>
      </c>
      <c r="BD30" s="32" t="str">
        <f t="shared" si="27"/>
        <v>A</v>
      </c>
      <c r="BE30" s="31" t="s">
        <v>626</v>
      </c>
      <c r="BF30" s="34">
        <f t="shared" si="28"/>
        <v>5.15</v>
      </c>
      <c r="BG30" s="102">
        <f t="shared" si="29"/>
        <v>51.5</v>
      </c>
      <c r="BH30" s="36" t="str">
        <f t="shared" si="30"/>
        <v>SC</v>
      </c>
      <c r="BI30" s="107" t="s">
        <v>704</v>
      </c>
      <c r="BJ30" s="95" t="s">
        <v>704</v>
      </c>
      <c r="BK30" s="96" t="s">
        <v>705</v>
      </c>
      <c r="BL30" s="96" t="s">
        <v>706</v>
      </c>
      <c r="BM30" s="97" t="s">
        <v>707</v>
      </c>
      <c r="BN30" s="98" t="s">
        <v>708</v>
      </c>
      <c r="BO30" s="95" t="s">
        <v>709</v>
      </c>
      <c r="BP30" s="96" t="s">
        <v>710</v>
      </c>
      <c r="BQ30" s="96" t="s">
        <v>711</v>
      </c>
      <c r="BR30" s="99" t="s">
        <v>712</v>
      </c>
    </row>
    <row r="31">
      <c r="A31" s="41" t="s">
        <v>662</v>
      </c>
      <c r="B31" s="42" t="s">
        <v>286</v>
      </c>
      <c r="C31" s="100" t="s">
        <v>287</v>
      </c>
      <c r="D31" s="52">
        <v>22.0</v>
      </c>
      <c r="E31" s="44">
        <v>0.0</v>
      </c>
      <c r="F31" s="44">
        <f t="shared" si="1"/>
        <v>22</v>
      </c>
      <c r="G31" s="44">
        <f t="shared" si="2"/>
        <v>0</v>
      </c>
      <c r="H31" s="32" t="str">
        <f t="shared" si="3"/>
        <v>F</v>
      </c>
      <c r="I31" s="90"/>
      <c r="J31" s="41">
        <v>24.0</v>
      </c>
      <c r="K31" s="44">
        <v>18.0</v>
      </c>
      <c r="L31" s="44">
        <f t="shared" si="4"/>
        <v>42</v>
      </c>
      <c r="M31" s="44">
        <f t="shared" si="5"/>
        <v>4</v>
      </c>
      <c r="N31" s="32" t="str">
        <f t="shared" si="6"/>
        <v>P</v>
      </c>
      <c r="O31" s="101" t="s">
        <v>626</v>
      </c>
      <c r="P31" s="41">
        <v>28.0</v>
      </c>
      <c r="Q31" s="44">
        <v>18.0</v>
      </c>
      <c r="R31" s="44">
        <f t="shared" si="7"/>
        <v>46</v>
      </c>
      <c r="S31" s="44">
        <f t="shared" si="8"/>
        <v>4</v>
      </c>
      <c r="T31" s="32" t="str">
        <f t="shared" si="9"/>
        <v>P</v>
      </c>
      <c r="U31" s="101" t="s">
        <v>626</v>
      </c>
      <c r="V31" s="41">
        <v>22.0</v>
      </c>
      <c r="W31" s="44">
        <v>25.0</v>
      </c>
      <c r="X31" s="44">
        <f t="shared" si="10"/>
        <v>47</v>
      </c>
      <c r="Y31" s="44">
        <f t="shared" si="11"/>
        <v>4</v>
      </c>
      <c r="Z31" s="32" t="str">
        <f t="shared" si="12"/>
        <v>P</v>
      </c>
      <c r="AA31" s="101" t="s">
        <v>626</v>
      </c>
      <c r="AB31" s="41">
        <v>30.0</v>
      </c>
      <c r="AC31" s="44">
        <v>20.0</v>
      </c>
      <c r="AD31" s="44">
        <f t="shared" si="13"/>
        <v>50</v>
      </c>
      <c r="AE31" s="44">
        <f t="shared" si="14"/>
        <v>5</v>
      </c>
      <c r="AF31" s="32" t="str">
        <f t="shared" si="15"/>
        <v>C</v>
      </c>
      <c r="AG31" s="101" t="s">
        <v>626</v>
      </c>
      <c r="AH31" s="41">
        <v>31.0</v>
      </c>
      <c r="AI31" s="44">
        <v>20.0</v>
      </c>
      <c r="AJ31" s="44">
        <f t="shared" si="16"/>
        <v>51</v>
      </c>
      <c r="AK31" s="44">
        <f t="shared" si="17"/>
        <v>5</v>
      </c>
      <c r="AL31" s="32" t="str">
        <f t="shared" si="18"/>
        <v>C</v>
      </c>
      <c r="AM31" s="101" t="s">
        <v>626</v>
      </c>
      <c r="AN31" s="41">
        <v>27.0</v>
      </c>
      <c r="AO31" s="44">
        <v>34.0</v>
      </c>
      <c r="AP31" s="44">
        <f t="shared" si="19"/>
        <v>61</v>
      </c>
      <c r="AQ31" s="44">
        <f t="shared" si="20"/>
        <v>7</v>
      </c>
      <c r="AR31" s="32" t="str">
        <f t="shared" si="21"/>
        <v>B+</v>
      </c>
      <c r="AS31" s="101" t="s">
        <v>626</v>
      </c>
      <c r="AT31" s="41">
        <v>35.0</v>
      </c>
      <c r="AU31" s="44">
        <v>27.0</v>
      </c>
      <c r="AV31" s="44">
        <f t="shared" si="22"/>
        <v>62</v>
      </c>
      <c r="AW31" s="44">
        <f t="shared" si="23"/>
        <v>7</v>
      </c>
      <c r="AX31" s="32" t="str">
        <f t="shared" si="24"/>
        <v>B+</v>
      </c>
      <c r="AY31" s="92" t="s">
        <v>626</v>
      </c>
      <c r="AZ31" s="41">
        <v>30.0</v>
      </c>
      <c r="BA31" s="44">
        <v>20.0</v>
      </c>
      <c r="BB31" s="44">
        <f t="shared" si="25"/>
        <v>50</v>
      </c>
      <c r="BC31" s="44">
        <f t="shared" si="26"/>
        <v>5</v>
      </c>
      <c r="BD31" s="32" t="str">
        <f t="shared" si="27"/>
        <v>C</v>
      </c>
      <c r="BE31" s="31" t="s">
        <v>626</v>
      </c>
      <c r="BF31" s="34">
        <f t="shared" si="28"/>
        <v>4.1</v>
      </c>
      <c r="BG31" s="102">
        <f t="shared" si="29"/>
        <v>41</v>
      </c>
      <c r="BH31" s="36" t="str">
        <f t="shared" si="30"/>
        <v>Fail</v>
      </c>
      <c r="BI31" s="103" t="s">
        <v>704</v>
      </c>
      <c r="BJ31" s="95" t="s">
        <v>704</v>
      </c>
      <c r="BK31" s="96" t="s">
        <v>705</v>
      </c>
      <c r="BL31" s="96" t="s">
        <v>706</v>
      </c>
      <c r="BM31" s="97" t="s">
        <v>707</v>
      </c>
      <c r="BN31" s="98" t="s">
        <v>708</v>
      </c>
      <c r="BO31" s="95" t="s">
        <v>709</v>
      </c>
      <c r="BP31" s="96" t="s">
        <v>710</v>
      </c>
      <c r="BQ31" s="96" t="s">
        <v>711</v>
      </c>
      <c r="BR31" s="99" t="s">
        <v>712</v>
      </c>
    </row>
    <row r="32">
      <c r="A32" s="41" t="s">
        <v>663</v>
      </c>
      <c r="B32" s="42" t="s">
        <v>295</v>
      </c>
      <c r="C32" s="100" t="s">
        <v>296</v>
      </c>
      <c r="D32" s="52">
        <v>38.0</v>
      </c>
      <c r="E32" s="44">
        <v>36.0</v>
      </c>
      <c r="F32" s="44">
        <f t="shared" si="1"/>
        <v>74</v>
      </c>
      <c r="G32" s="44">
        <f t="shared" si="2"/>
        <v>8</v>
      </c>
      <c r="H32" s="32" t="str">
        <f t="shared" si="3"/>
        <v>A</v>
      </c>
      <c r="I32" s="90" t="s">
        <v>626</v>
      </c>
      <c r="J32" s="41">
        <v>35.0</v>
      </c>
      <c r="K32" s="44">
        <v>28.0</v>
      </c>
      <c r="L32" s="44">
        <f t="shared" si="4"/>
        <v>63</v>
      </c>
      <c r="M32" s="44">
        <f t="shared" si="5"/>
        <v>7</v>
      </c>
      <c r="N32" s="32" t="str">
        <f t="shared" si="6"/>
        <v>B+</v>
      </c>
      <c r="O32" s="101" t="s">
        <v>626</v>
      </c>
      <c r="P32" s="41">
        <v>43.0</v>
      </c>
      <c r="Q32" s="44">
        <v>26.0</v>
      </c>
      <c r="R32" s="44">
        <f t="shared" si="7"/>
        <v>69</v>
      </c>
      <c r="S32" s="44">
        <f t="shared" si="8"/>
        <v>7</v>
      </c>
      <c r="T32" s="32" t="str">
        <f t="shared" si="9"/>
        <v>B+</v>
      </c>
      <c r="U32" s="101" t="s">
        <v>626</v>
      </c>
      <c r="V32" s="41">
        <v>41.0</v>
      </c>
      <c r="W32" s="44">
        <v>27.0</v>
      </c>
      <c r="X32" s="44">
        <f t="shared" si="10"/>
        <v>68</v>
      </c>
      <c r="Y32" s="44">
        <f t="shared" si="11"/>
        <v>7</v>
      </c>
      <c r="Z32" s="32" t="str">
        <f t="shared" si="12"/>
        <v>B+</v>
      </c>
      <c r="AA32" s="101" t="s">
        <v>626</v>
      </c>
      <c r="AB32" s="41">
        <v>40.0</v>
      </c>
      <c r="AC32" s="44">
        <v>44.0</v>
      </c>
      <c r="AD32" s="44">
        <f t="shared" si="13"/>
        <v>84</v>
      </c>
      <c r="AE32" s="44">
        <f t="shared" si="14"/>
        <v>9</v>
      </c>
      <c r="AF32" s="32" t="str">
        <f t="shared" si="15"/>
        <v>A+</v>
      </c>
      <c r="AG32" s="101" t="s">
        <v>626</v>
      </c>
      <c r="AH32" s="41">
        <v>41.0</v>
      </c>
      <c r="AI32" s="44">
        <v>38.0</v>
      </c>
      <c r="AJ32" s="44">
        <f t="shared" si="16"/>
        <v>79</v>
      </c>
      <c r="AK32" s="44">
        <f t="shared" si="17"/>
        <v>8</v>
      </c>
      <c r="AL32" s="32" t="str">
        <f t="shared" si="18"/>
        <v>A</v>
      </c>
      <c r="AM32" s="101" t="s">
        <v>626</v>
      </c>
      <c r="AN32" s="41">
        <v>42.0</v>
      </c>
      <c r="AO32" s="44">
        <v>39.0</v>
      </c>
      <c r="AP32" s="44">
        <f t="shared" si="19"/>
        <v>81</v>
      </c>
      <c r="AQ32" s="44">
        <f t="shared" si="20"/>
        <v>9</v>
      </c>
      <c r="AR32" s="32" t="str">
        <f t="shared" si="21"/>
        <v>A+</v>
      </c>
      <c r="AS32" s="101" t="s">
        <v>626</v>
      </c>
      <c r="AT32" s="41">
        <v>40.0</v>
      </c>
      <c r="AU32" s="44">
        <v>28.0</v>
      </c>
      <c r="AV32" s="44">
        <f t="shared" si="22"/>
        <v>68</v>
      </c>
      <c r="AW32" s="44">
        <f t="shared" si="23"/>
        <v>7</v>
      </c>
      <c r="AX32" s="32" t="str">
        <f t="shared" si="24"/>
        <v>B+</v>
      </c>
      <c r="AY32" s="92" t="s">
        <v>626</v>
      </c>
      <c r="AZ32" s="41">
        <v>42.0</v>
      </c>
      <c r="BA32" s="44">
        <v>45.0</v>
      </c>
      <c r="BB32" s="44">
        <f t="shared" si="25"/>
        <v>87</v>
      </c>
      <c r="BC32" s="44">
        <f t="shared" si="26"/>
        <v>9</v>
      </c>
      <c r="BD32" s="32" t="str">
        <f t="shared" si="27"/>
        <v>A+</v>
      </c>
      <c r="BE32" s="31" t="s">
        <v>626</v>
      </c>
      <c r="BF32" s="34">
        <f t="shared" si="28"/>
        <v>7.7</v>
      </c>
      <c r="BG32" s="102">
        <f t="shared" si="29"/>
        <v>77</v>
      </c>
      <c r="BH32" s="36" t="str">
        <f t="shared" si="30"/>
        <v>FCD</v>
      </c>
      <c r="BI32" s="94"/>
      <c r="BJ32" s="95" t="s">
        <v>704</v>
      </c>
      <c r="BK32" s="96" t="s">
        <v>705</v>
      </c>
      <c r="BL32" s="96" t="s">
        <v>706</v>
      </c>
      <c r="BM32" s="97" t="s">
        <v>707</v>
      </c>
      <c r="BN32" s="98" t="s">
        <v>708</v>
      </c>
      <c r="BO32" s="95" t="s">
        <v>709</v>
      </c>
      <c r="BP32" s="96" t="s">
        <v>710</v>
      </c>
      <c r="BQ32" s="96" t="s">
        <v>711</v>
      </c>
      <c r="BR32" s="99" t="s">
        <v>712</v>
      </c>
    </row>
    <row r="33">
      <c r="A33" s="41" t="s">
        <v>664</v>
      </c>
      <c r="B33" s="42" t="s">
        <v>304</v>
      </c>
      <c r="C33" s="100" t="s">
        <v>305</v>
      </c>
      <c r="D33" s="52">
        <v>29.0</v>
      </c>
      <c r="E33" s="44">
        <v>21.0</v>
      </c>
      <c r="F33" s="44">
        <f t="shared" si="1"/>
        <v>50</v>
      </c>
      <c r="G33" s="44">
        <f t="shared" si="2"/>
        <v>5</v>
      </c>
      <c r="H33" s="32" t="str">
        <f t="shared" si="3"/>
        <v>C</v>
      </c>
      <c r="I33" s="90" t="s">
        <v>626</v>
      </c>
      <c r="J33" s="41">
        <v>25.0</v>
      </c>
      <c r="K33" s="44">
        <v>24.0</v>
      </c>
      <c r="L33" s="44">
        <f t="shared" si="4"/>
        <v>49</v>
      </c>
      <c r="M33" s="44">
        <f t="shared" si="5"/>
        <v>4</v>
      </c>
      <c r="N33" s="32" t="str">
        <f t="shared" si="6"/>
        <v>P</v>
      </c>
      <c r="O33" s="101" t="s">
        <v>626</v>
      </c>
      <c r="P33" s="41">
        <v>24.0</v>
      </c>
      <c r="Q33" s="44">
        <v>18.0</v>
      </c>
      <c r="R33" s="44">
        <f t="shared" si="7"/>
        <v>42</v>
      </c>
      <c r="S33" s="44">
        <f t="shared" si="8"/>
        <v>4</v>
      </c>
      <c r="T33" s="32" t="str">
        <f t="shared" si="9"/>
        <v>P</v>
      </c>
      <c r="U33" s="101" t="s">
        <v>626</v>
      </c>
      <c r="V33" s="41">
        <v>40.0</v>
      </c>
      <c r="W33" s="44">
        <v>19.0</v>
      </c>
      <c r="X33" s="44">
        <f t="shared" si="10"/>
        <v>59</v>
      </c>
      <c r="Y33" s="44">
        <f t="shared" si="11"/>
        <v>6</v>
      </c>
      <c r="Z33" s="32" t="str">
        <f t="shared" si="12"/>
        <v>B</v>
      </c>
      <c r="AA33" s="101" t="s">
        <v>626</v>
      </c>
      <c r="AB33" s="41">
        <v>42.0</v>
      </c>
      <c r="AC33" s="44">
        <v>20.0</v>
      </c>
      <c r="AD33" s="44">
        <f t="shared" si="13"/>
        <v>62</v>
      </c>
      <c r="AE33" s="44">
        <f t="shared" si="14"/>
        <v>7</v>
      </c>
      <c r="AF33" s="32" t="str">
        <f t="shared" si="15"/>
        <v>B+</v>
      </c>
      <c r="AG33" s="101" t="s">
        <v>626</v>
      </c>
      <c r="AH33" s="41">
        <v>32.0</v>
      </c>
      <c r="AI33" s="44">
        <v>28.0</v>
      </c>
      <c r="AJ33" s="44">
        <f t="shared" si="16"/>
        <v>60</v>
      </c>
      <c r="AK33" s="44">
        <f t="shared" si="17"/>
        <v>7</v>
      </c>
      <c r="AL33" s="32" t="str">
        <f t="shared" si="18"/>
        <v>B+</v>
      </c>
      <c r="AM33" s="101" t="s">
        <v>626</v>
      </c>
      <c r="AN33" s="41">
        <v>37.0</v>
      </c>
      <c r="AO33" s="44">
        <v>35.0</v>
      </c>
      <c r="AP33" s="44">
        <f t="shared" si="19"/>
        <v>72</v>
      </c>
      <c r="AQ33" s="44">
        <f t="shared" si="20"/>
        <v>8</v>
      </c>
      <c r="AR33" s="32" t="str">
        <f t="shared" si="21"/>
        <v>A</v>
      </c>
      <c r="AS33" s="101" t="s">
        <v>626</v>
      </c>
      <c r="AT33" s="41">
        <v>39.0</v>
      </c>
      <c r="AU33" s="44">
        <v>29.0</v>
      </c>
      <c r="AV33" s="44">
        <f t="shared" si="22"/>
        <v>68</v>
      </c>
      <c r="AW33" s="44">
        <f t="shared" si="23"/>
        <v>7</v>
      </c>
      <c r="AX33" s="32" t="str">
        <f t="shared" si="24"/>
        <v>B+</v>
      </c>
      <c r="AY33" s="92" t="s">
        <v>626</v>
      </c>
      <c r="AZ33" s="41">
        <v>28.0</v>
      </c>
      <c r="BA33" s="44">
        <v>29.0</v>
      </c>
      <c r="BB33" s="44">
        <f t="shared" si="25"/>
        <v>57</v>
      </c>
      <c r="BC33" s="44">
        <f t="shared" si="26"/>
        <v>6</v>
      </c>
      <c r="BD33" s="32" t="str">
        <f t="shared" si="27"/>
        <v>B</v>
      </c>
      <c r="BE33" s="31" t="s">
        <v>626</v>
      </c>
      <c r="BF33" s="34">
        <f t="shared" si="28"/>
        <v>5.65</v>
      </c>
      <c r="BG33" s="102">
        <f t="shared" si="29"/>
        <v>56.5</v>
      </c>
      <c r="BH33" s="36" t="str">
        <f t="shared" si="30"/>
        <v>SC</v>
      </c>
      <c r="BI33" s="94"/>
      <c r="BJ33" s="95" t="s">
        <v>704</v>
      </c>
      <c r="BK33" s="96" t="s">
        <v>705</v>
      </c>
      <c r="BL33" s="96" t="s">
        <v>706</v>
      </c>
      <c r="BM33" s="97" t="s">
        <v>707</v>
      </c>
      <c r="BN33" s="98" t="s">
        <v>708</v>
      </c>
      <c r="BO33" s="95" t="s">
        <v>709</v>
      </c>
      <c r="BP33" s="96" t="s">
        <v>710</v>
      </c>
      <c r="BQ33" s="96" t="s">
        <v>711</v>
      </c>
      <c r="BR33" s="99" t="s">
        <v>712</v>
      </c>
    </row>
    <row r="34">
      <c r="A34" s="41" t="s">
        <v>665</v>
      </c>
      <c r="B34" s="42" t="s">
        <v>314</v>
      </c>
      <c r="C34" s="100" t="s">
        <v>315</v>
      </c>
      <c r="D34" s="52">
        <v>46.0</v>
      </c>
      <c r="E34" s="44">
        <v>26.0</v>
      </c>
      <c r="F34" s="44">
        <f t="shared" si="1"/>
        <v>72</v>
      </c>
      <c r="G34" s="44">
        <f t="shared" si="2"/>
        <v>8</v>
      </c>
      <c r="H34" s="32" t="str">
        <f t="shared" si="3"/>
        <v>A</v>
      </c>
      <c r="I34" s="90" t="s">
        <v>626</v>
      </c>
      <c r="J34" s="41">
        <v>40.0</v>
      </c>
      <c r="K34" s="44">
        <v>31.0</v>
      </c>
      <c r="L34" s="44">
        <f t="shared" si="4"/>
        <v>71</v>
      </c>
      <c r="M34" s="44">
        <f t="shared" si="5"/>
        <v>8</v>
      </c>
      <c r="N34" s="32" t="str">
        <f t="shared" si="6"/>
        <v>A</v>
      </c>
      <c r="O34" s="101" t="s">
        <v>626</v>
      </c>
      <c r="P34" s="41">
        <v>41.0</v>
      </c>
      <c r="Q34" s="44">
        <v>25.0</v>
      </c>
      <c r="R34" s="44">
        <f t="shared" si="7"/>
        <v>66</v>
      </c>
      <c r="S34" s="44">
        <f t="shared" si="8"/>
        <v>7</v>
      </c>
      <c r="T34" s="32" t="str">
        <f t="shared" si="9"/>
        <v>B+</v>
      </c>
      <c r="U34" s="101" t="s">
        <v>626</v>
      </c>
      <c r="V34" s="41">
        <v>44.0</v>
      </c>
      <c r="W34" s="44">
        <v>20.0</v>
      </c>
      <c r="X34" s="44">
        <f t="shared" si="10"/>
        <v>64</v>
      </c>
      <c r="Y34" s="44">
        <f t="shared" si="11"/>
        <v>7</v>
      </c>
      <c r="Z34" s="32" t="str">
        <f t="shared" si="12"/>
        <v>B+</v>
      </c>
      <c r="AA34" s="101" t="s">
        <v>626</v>
      </c>
      <c r="AB34" s="41">
        <v>46.0</v>
      </c>
      <c r="AC34" s="44">
        <v>49.0</v>
      </c>
      <c r="AD34" s="44">
        <f t="shared" si="13"/>
        <v>95</v>
      </c>
      <c r="AE34" s="44">
        <f t="shared" si="14"/>
        <v>10</v>
      </c>
      <c r="AF34" s="32" t="str">
        <f t="shared" si="15"/>
        <v>O</v>
      </c>
      <c r="AG34" s="101" t="s">
        <v>626</v>
      </c>
      <c r="AH34" s="41">
        <v>42.0</v>
      </c>
      <c r="AI34" s="44">
        <v>36.0</v>
      </c>
      <c r="AJ34" s="44">
        <f t="shared" si="16"/>
        <v>78</v>
      </c>
      <c r="AK34" s="44">
        <f t="shared" si="17"/>
        <v>8</v>
      </c>
      <c r="AL34" s="32" t="str">
        <f t="shared" si="18"/>
        <v>A</v>
      </c>
      <c r="AM34" s="101" t="s">
        <v>626</v>
      </c>
      <c r="AN34" s="41">
        <v>46.0</v>
      </c>
      <c r="AO34" s="44">
        <v>39.0</v>
      </c>
      <c r="AP34" s="44">
        <f t="shared" si="19"/>
        <v>85</v>
      </c>
      <c r="AQ34" s="44">
        <f t="shared" si="20"/>
        <v>9</v>
      </c>
      <c r="AR34" s="32" t="str">
        <f t="shared" si="21"/>
        <v>A+</v>
      </c>
      <c r="AS34" s="101" t="s">
        <v>626</v>
      </c>
      <c r="AT34" s="41">
        <v>43.0</v>
      </c>
      <c r="AU34" s="44">
        <v>31.0</v>
      </c>
      <c r="AV34" s="44">
        <f t="shared" si="22"/>
        <v>74</v>
      </c>
      <c r="AW34" s="44">
        <f t="shared" si="23"/>
        <v>8</v>
      </c>
      <c r="AX34" s="32" t="str">
        <f t="shared" si="24"/>
        <v>A</v>
      </c>
      <c r="AY34" s="92" t="s">
        <v>626</v>
      </c>
      <c r="AZ34" s="41">
        <v>42.0</v>
      </c>
      <c r="BA34" s="44">
        <v>41.0</v>
      </c>
      <c r="BB34" s="44">
        <f t="shared" si="25"/>
        <v>83</v>
      </c>
      <c r="BC34" s="44">
        <f t="shared" si="26"/>
        <v>9</v>
      </c>
      <c r="BD34" s="32" t="str">
        <f t="shared" si="27"/>
        <v>A+</v>
      </c>
      <c r="BE34" s="31" t="s">
        <v>626</v>
      </c>
      <c r="BF34" s="34">
        <f t="shared" si="28"/>
        <v>8.1</v>
      </c>
      <c r="BG34" s="102">
        <f t="shared" si="29"/>
        <v>81</v>
      </c>
      <c r="BH34" s="36" t="str">
        <f t="shared" si="30"/>
        <v>FCD</v>
      </c>
      <c r="BI34" s="94"/>
      <c r="BJ34" s="95" t="s">
        <v>704</v>
      </c>
      <c r="BK34" s="96" t="s">
        <v>705</v>
      </c>
      <c r="BL34" s="96" t="s">
        <v>706</v>
      </c>
      <c r="BM34" s="97" t="s">
        <v>707</v>
      </c>
      <c r="BN34" s="98" t="s">
        <v>708</v>
      </c>
      <c r="BO34" s="95" t="s">
        <v>709</v>
      </c>
      <c r="BP34" s="96" t="s">
        <v>710</v>
      </c>
      <c r="BQ34" s="96" t="s">
        <v>711</v>
      </c>
      <c r="BR34" s="99" t="s">
        <v>712</v>
      </c>
    </row>
    <row r="35">
      <c r="A35" s="41" t="s">
        <v>666</v>
      </c>
      <c r="B35" s="42" t="s">
        <v>323</v>
      </c>
      <c r="C35" s="100" t="s">
        <v>324</v>
      </c>
      <c r="D35" s="52">
        <v>42.0</v>
      </c>
      <c r="E35" s="44">
        <v>28.0</v>
      </c>
      <c r="F35" s="44">
        <f t="shared" si="1"/>
        <v>70</v>
      </c>
      <c r="G35" s="44">
        <f t="shared" si="2"/>
        <v>8</v>
      </c>
      <c r="H35" s="32" t="str">
        <f t="shared" si="3"/>
        <v>A</v>
      </c>
      <c r="I35" s="90" t="s">
        <v>626</v>
      </c>
      <c r="J35" s="41">
        <v>40.0</v>
      </c>
      <c r="K35" s="44">
        <v>38.0</v>
      </c>
      <c r="L35" s="44">
        <f t="shared" si="4"/>
        <v>78</v>
      </c>
      <c r="M35" s="44">
        <f t="shared" si="5"/>
        <v>8</v>
      </c>
      <c r="N35" s="32" t="str">
        <f t="shared" si="6"/>
        <v>A</v>
      </c>
      <c r="O35" s="101" t="s">
        <v>626</v>
      </c>
      <c r="P35" s="41">
        <v>43.0</v>
      </c>
      <c r="Q35" s="44">
        <v>25.0</v>
      </c>
      <c r="R35" s="44">
        <f t="shared" si="7"/>
        <v>68</v>
      </c>
      <c r="S35" s="44">
        <f t="shared" si="8"/>
        <v>7</v>
      </c>
      <c r="T35" s="32" t="str">
        <f t="shared" si="9"/>
        <v>B+</v>
      </c>
      <c r="U35" s="101" t="s">
        <v>626</v>
      </c>
      <c r="V35" s="41">
        <v>41.0</v>
      </c>
      <c r="W35" s="44">
        <v>26.0</v>
      </c>
      <c r="X35" s="44">
        <f t="shared" si="10"/>
        <v>67</v>
      </c>
      <c r="Y35" s="44">
        <f t="shared" si="11"/>
        <v>7</v>
      </c>
      <c r="Z35" s="32" t="str">
        <f t="shared" si="12"/>
        <v>B+</v>
      </c>
      <c r="AA35" s="101" t="s">
        <v>626</v>
      </c>
      <c r="AB35" s="41">
        <v>46.0</v>
      </c>
      <c r="AC35" s="44">
        <v>41.0</v>
      </c>
      <c r="AD35" s="44">
        <f t="shared" si="13"/>
        <v>87</v>
      </c>
      <c r="AE35" s="44">
        <f t="shared" si="14"/>
        <v>9</v>
      </c>
      <c r="AF35" s="32" t="str">
        <f t="shared" si="15"/>
        <v>A+</v>
      </c>
      <c r="AG35" s="101" t="s">
        <v>626</v>
      </c>
      <c r="AH35" s="41">
        <v>44.0</v>
      </c>
      <c r="AI35" s="44">
        <v>41.0</v>
      </c>
      <c r="AJ35" s="44">
        <f t="shared" si="16"/>
        <v>85</v>
      </c>
      <c r="AK35" s="44">
        <f t="shared" si="17"/>
        <v>9</v>
      </c>
      <c r="AL35" s="32" t="str">
        <f t="shared" si="18"/>
        <v>A+</v>
      </c>
      <c r="AM35" s="101" t="s">
        <v>626</v>
      </c>
      <c r="AN35" s="41">
        <v>44.0</v>
      </c>
      <c r="AO35" s="44">
        <v>40.0</v>
      </c>
      <c r="AP35" s="44">
        <f t="shared" si="19"/>
        <v>84</v>
      </c>
      <c r="AQ35" s="44">
        <f t="shared" si="20"/>
        <v>9</v>
      </c>
      <c r="AR35" s="32" t="str">
        <f t="shared" si="21"/>
        <v>A+</v>
      </c>
      <c r="AS35" s="101" t="s">
        <v>626</v>
      </c>
      <c r="AT35" s="41">
        <v>44.0</v>
      </c>
      <c r="AU35" s="44">
        <v>24.0</v>
      </c>
      <c r="AV35" s="44">
        <f t="shared" si="22"/>
        <v>68</v>
      </c>
      <c r="AW35" s="44">
        <f t="shared" si="23"/>
        <v>7</v>
      </c>
      <c r="AX35" s="32" t="str">
        <f t="shared" si="24"/>
        <v>B+</v>
      </c>
      <c r="AY35" s="92" t="s">
        <v>626</v>
      </c>
      <c r="AZ35" s="41">
        <v>44.0</v>
      </c>
      <c r="BA35" s="44">
        <v>40.0</v>
      </c>
      <c r="BB35" s="44">
        <f t="shared" si="25"/>
        <v>84</v>
      </c>
      <c r="BC35" s="44">
        <f t="shared" si="26"/>
        <v>9</v>
      </c>
      <c r="BD35" s="32" t="str">
        <f t="shared" si="27"/>
        <v>A+</v>
      </c>
      <c r="BE35" s="31" t="s">
        <v>626</v>
      </c>
      <c r="BF35" s="34">
        <f t="shared" si="28"/>
        <v>7.9</v>
      </c>
      <c r="BG35" s="102">
        <f t="shared" si="29"/>
        <v>79</v>
      </c>
      <c r="BH35" s="36" t="str">
        <f t="shared" si="30"/>
        <v>FCD</v>
      </c>
      <c r="BI35" s="108"/>
      <c r="BJ35" s="95" t="s">
        <v>704</v>
      </c>
      <c r="BK35" s="96" t="s">
        <v>705</v>
      </c>
      <c r="BL35" s="96" t="s">
        <v>706</v>
      </c>
      <c r="BM35" s="97" t="s">
        <v>707</v>
      </c>
      <c r="BN35" s="98" t="s">
        <v>708</v>
      </c>
      <c r="BO35" s="95" t="s">
        <v>709</v>
      </c>
      <c r="BP35" s="96" t="s">
        <v>710</v>
      </c>
      <c r="BQ35" s="96" t="s">
        <v>711</v>
      </c>
      <c r="BR35" s="99" t="s">
        <v>712</v>
      </c>
    </row>
    <row r="36">
      <c r="A36" s="41" t="s">
        <v>667</v>
      </c>
      <c r="B36" s="42" t="s">
        <v>331</v>
      </c>
      <c r="C36" s="100" t="s">
        <v>332</v>
      </c>
      <c r="D36" s="52">
        <v>50.0</v>
      </c>
      <c r="E36" s="44">
        <v>48.0</v>
      </c>
      <c r="F36" s="44">
        <f t="shared" si="1"/>
        <v>98</v>
      </c>
      <c r="G36" s="44">
        <f t="shared" si="2"/>
        <v>10</v>
      </c>
      <c r="H36" s="32" t="str">
        <f t="shared" si="3"/>
        <v>O</v>
      </c>
      <c r="I36" s="90" t="s">
        <v>626</v>
      </c>
      <c r="J36" s="41">
        <v>47.0</v>
      </c>
      <c r="K36" s="44">
        <v>39.0</v>
      </c>
      <c r="L36" s="44">
        <f t="shared" si="4"/>
        <v>86</v>
      </c>
      <c r="M36" s="44">
        <f t="shared" si="5"/>
        <v>9</v>
      </c>
      <c r="N36" s="32" t="str">
        <f t="shared" si="6"/>
        <v>A+</v>
      </c>
      <c r="O36" s="101" t="s">
        <v>626</v>
      </c>
      <c r="P36" s="41">
        <v>50.0</v>
      </c>
      <c r="Q36" s="44">
        <v>37.0</v>
      </c>
      <c r="R36" s="44">
        <f t="shared" si="7"/>
        <v>87</v>
      </c>
      <c r="S36" s="44">
        <f t="shared" si="8"/>
        <v>9</v>
      </c>
      <c r="T36" s="32" t="str">
        <f t="shared" si="9"/>
        <v>A+</v>
      </c>
      <c r="U36" s="101" t="s">
        <v>626</v>
      </c>
      <c r="V36" s="41">
        <v>50.0</v>
      </c>
      <c r="W36" s="44">
        <v>48.0</v>
      </c>
      <c r="X36" s="44">
        <f t="shared" si="10"/>
        <v>98</v>
      </c>
      <c r="Y36" s="44">
        <f t="shared" si="11"/>
        <v>10</v>
      </c>
      <c r="Z36" s="32" t="str">
        <f t="shared" si="12"/>
        <v>O</v>
      </c>
      <c r="AA36" s="101" t="s">
        <v>626</v>
      </c>
      <c r="AB36" s="41">
        <v>49.0</v>
      </c>
      <c r="AC36" s="44">
        <v>49.0</v>
      </c>
      <c r="AD36" s="44">
        <f t="shared" si="13"/>
        <v>98</v>
      </c>
      <c r="AE36" s="44">
        <f t="shared" si="14"/>
        <v>10</v>
      </c>
      <c r="AF36" s="32" t="str">
        <f t="shared" si="15"/>
        <v>O</v>
      </c>
      <c r="AG36" s="101" t="s">
        <v>626</v>
      </c>
      <c r="AH36" s="41">
        <v>44.0</v>
      </c>
      <c r="AI36" s="44">
        <v>47.0</v>
      </c>
      <c r="AJ36" s="44">
        <f t="shared" si="16"/>
        <v>91</v>
      </c>
      <c r="AK36" s="44">
        <f t="shared" si="17"/>
        <v>10</v>
      </c>
      <c r="AL36" s="32" t="str">
        <f t="shared" si="18"/>
        <v>O</v>
      </c>
      <c r="AM36" s="101" t="s">
        <v>626</v>
      </c>
      <c r="AN36" s="41">
        <v>44.0</v>
      </c>
      <c r="AO36" s="44">
        <v>42.0</v>
      </c>
      <c r="AP36" s="44">
        <f t="shared" si="19"/>
        <v>86</v>
      </c>
      <c r="AQ36" s="44">
        <f t="shared" si="20"/>
        <v>9</v>
      </c>
      <c r="AR36" s="32" t="str">
        <f t="shared" si="21"/>
        <v>A+</v>
      </c>
      <c r="AS36" s="101" t="s">
        <v>626</v>
      </c>
      <c r="AT36" s="41">
        <v>46.0</v>
      </c>
      <c r="AU36" s="44">
        <v>34.0</v>
      </c>
      <c r="AV36" s="44">
        <f t="shared" si="22"/>
        <v>80</v>
      </c>
      <c r="AW36" s="44">
        <f t="shared" si="23"/>
        <v>9</v>
      </c>
      <c r="AX36" s="32" t="str">
        <f t="shared" si="24"/>
        <v>A+</v>
      </c>
      <c r="AY36" s="92" t="s">
        <v>626</v>
      </c>
      <c r="AZ36" s="41">
        <v>45.0</v>
      </c>
      <c r="BA36" s="44">
        <v>47.0</v>
      </c>
      <c r="BB36" s="44">
        <f t="shared" si="25"/>
        <v>92</v>
      </c>
      <c r="BC36" s="44">
        <f t="shared" si="26"/>
        <v>10</v>
      </c>
      <c r="BD36" s="32" t="str">
        <f t="shared" si="27"/>
        <v>O</v>
      </c>
      <c r="BE36" s="31" t="s">
        <v>626</v>
      </c>
      <c r="BF36" s="34">
        <f t="shared" si="28"/>
        <v>9.55</v>
      </c>
      <c r="BG36" s="102">
        <f t="shared" si="29"/>
        <v>95.5</v>
      </c>
      <c r="BH36" s="36" t="str">
        <f t="shared" si="30"/>
        <v>FCD</v>
      </c>
      <c r="BI36" s="108"/>
      <c r="BJ36" s="95" t="s">
        <v>704</v>
      </c>
      <c r="BK36" s="96" t="s">
        <v>705</v>
      </c>
      <c r="BL36" s="96" t="s">
        <v>706</v>
      </c>
      <c r="BM36" s="97" t="s">
        <v>707</v>
      </c>
      <c r="BN36" s="98" t="s">
        <v>708</v>
      </c>
      <c r="BO36" s="95" t="s">
        <v>709</v>
      </c>
      <c r="BP36" s="96" t="s">
        <v>710</v>
      </c>
      <c r="BQ36" s="96" t="s">
        <v>711</v>
      </c>
      <c r="BR36" s="99" t="s">
        <v>712</v>
      </c>
    </row>
    <row r="37">
      <c r="A37" s="41" t="s">
        <v>668</v>
      </c>
      <c r="B37" s="42" t="s">
        <v>338</v>
      </c>
      <c r="C37" s="100" t="s">
        <v>339</v>
      </c>
      <c r="D37" s="52">
        <v>47.0</v>
      </c>
      <c r="E37" s="44">
        <v>32.0</v>
      </c>
      <c r="F37" s="44">
        <f t="shared" si="1"/>
        <v>79</v>
      </c>
      <c r="G37" s="44">
        <f t="shared" si="2"/>
        <v>8</v>
      </c>
      <c r="H37" s="32" t="str">
        <f t="shared" si="3"/>
        <v>A</v>
      </c>
      <c r="I37" s="90" t="s">
        <v>626</v>
      </c>
      <c r="J37" s="41">
        <v>41.0</v>
      </c>
      <c r="K37" s="44">
        <v>34.0</v>
      </c>
      <c r="L37" s="44">
        <f t="shared" si="4"/>
        <v>75</v>
      </c>
      <c r="M37" s="44">
        <f t="shared" si="5"/>
        <v>8</v>
      </c>
      <c r="N37" s="32" t="str">
        <f t="shared" si="6"/>
        <v>A</v>
      </c>
      <c r="O37" s="101" t="s">
        <v>626</v>
      </c>
      <c r="P37" s="41">
        <v>47.0</v>
      </c>
      <c r="Q37" s="44">
        <v>28.0</v>
      </c>
      <c r="R37" s="44">
        <f t="shared" si="7"/>
        <v>75</v>
      </c>
      <c r="S37" s="44">
        <f t="shared" si="8"/>
        <v>8</v>
      </c>
      <c r="T37" s="32" t="str">
        <f t="shared" si="9"/>
        <v>A</v>
      </c>
      <c r="U37" s="101" t="s">
        <v>626</v>
      </c>
      <c r="V37" s="41">
        <v>43.0</v>
      </c>
      <c r="W37" s="44">
        <v>20.0</v>
      </c>
      <c r="X37" s="44">
        <f t="shared" si="10"/>
        <v>63</v>
      </c>
      <c r="Y37" s="44">
        <f t="shared" si="11"/>
        <v>7</v>
      </c>
      <c r="Z37" s="32" t="str">
        <f t="shared" si="12"/>
        <v>B+</v>
      </c>
      <c r="AA37" s="101" t="s">
        <v>626</v>
      </c>
      <c r="AB37" s="41">
        <v>48.0</v>
      </c>
      <c r="AC37" s="44">
        <v>47.0</v>
      </c>
      <c r="AD37" s="44">
        <f t="shared" si="13"/>
        <v>95</v>
      </c>
      <c r="AE37" s="44">
        <f t="shared" si="14"/>
        <v>10</v>
      </c>
      <c r="AF37" s="32" t="str">
        <f t="shared" si="15"/>
        <v>O</v>
      </c>
      <c r="AG37" s="101" t="s">
        <v>626</v>
      </c>
      <c r="AH37" s="41">
        <v>44.0</v>
      </c>
      <c r="AI37" s="44">
        <v>48.0</v>
      </c>
      <c r="AJ37" s="44">
        <f t="shared" si="16"/>
        <v>92</v>
      </c>
      <c r="AK37" s="44">
        <f t="shared" si="17"/>
        <v>10</v>
      </c>
      <c r="AL37" s="32" t="str">
        <f t="shared" si="18"/>
        <v>O</v>
      </c>
      <c r="AM37" s="101" t="s">
        <v>626</v>
      </c>
      <c r="AN37" s="41">
        <v>44.0</v>
      </c>
      <c r="AO37" s="44">
        <v>39.0</v>
      </c>
      <c r="AP37" s="44">
        <f t="shared" si="19"/>
        <v>83</v>
      </c>
      <c r="AQ37" s="44">
        <f t="shared" si="20"/>
        <v>9</v>
      </c>
      <c r="AR37" s="32" t="str">
        <f t="shared" si="21"/>
        <v>A+</v>
      </c>
      <c r="AS37" s="101" t="s">
        <v>626</v>
      </c>
      <c r="AT37" s="41">
        <v>38.0</v>
      </c>
      <c r="AU37" s="44">
        <v>23.0</v>
      </c>
      <c r="AV37" s="44">
        <f t="shared" si="22"/>
        <v>61</v>
      </c>
      <c r="AW37" s="44">
        <f t="shared" si="23"/>
        <v>7</v>
      </c>
      <c r="AX37" s="32" t="str">
        <f t="shared" si="24"/>
        <v>B+</v>
      </c>
      <c r="AY37" s="92" t="s">
        <v>626</v>
      </c>
      <c r="AZ37" s="41">
        <v>45.0</v>
      </c>
      <c r="BA37" s="44">
        <v>36.0</v>
      </c>
      <c r="BB37" s="44">
        <f t="shared" si="25"/>
        <v>81</v>
      </c>
      <c r="BC37" s="44">
        <f t="shared" si="26"/>
        <v>9</v>
      </c>
      <c r="BD37" s="32" t="str">
        <f t="shared" si="27"/>
        <v>A+</v>
      </c>
      <c r="BE37" s="31" t="s">
        <v>626</v>
      </c>
      <c r="BF37" s="34">
        <f t="shared" si="28"/>
        <v>8.25</v>
      </c>
      <c r="BG37" s="102">
        <f t="shared" si="29"/>
        <v>82.5</v>
      </c>
      <c r="BH37" s="36" t="str">
        <f t="shared" si="30"/>
        <v>FCD</v>
      </c>
      <c r="BI37" s="108"/>
      <c r="BJ37" s="95" t="s">
        <v>704</v>
      </c>
      <c r="BK37" s="96" t="s">
        <v>705</v>
      </c>
      <c r="BL37" s="96" t="s">
        <v>706</v>
      </c>
      <c r="BM37" s="97" t="s">
        <v>707</v>
      </c>
      <c r="BN37" s="98" t="s">
        <v>708</v>
      </c>
      <c r="BO37" s="95" t="s">
        <v>709</v>
      </c>
      <c r="BP37" s="96" t="s">
        <v>710</v>
      </c>
      <c r="BQ37" s="96" t="s">
        <v>711</v>
      </c>
      <c r="BR37" s="99" t="s">
        <v>712</v>
      </c>
    </row>
    <row r="38">
      <c r="A38" s="41" t="s">
        <v>669</v>
      </c>
      <c r="B38" s="42" t="s">
        <v>347</v>
      </c>
      <c r="C38" s="100" t="s">
        <v>348</v>
      </c>
      <c r="D38" s="52">
        <v>39.0</v>
      </c>
      <c r="E38" s="44">
        <v>36.0</v>
      </c>
      <c r="F38" s="44">
        <f t="shared" si="1"/>
        <v>75</v>
      </c>
      <c r="G38" s="44">
        <f t="shared" si="2"/>
        <v>8</v>
      </c>
      <c r="H38" s="32" t="str">
        <f t="shared" si="3"/>
        <v>A</v>
      </c>
      <c r="I38" s="90" t="s">
        <v>626</v>
      </c>
      <c r="J38" s="41">
        <v>42.0</v>
      </c>
      <c r="K38" s="44">
        <v>24.0</v>
      </c>
      <c r="L38" s="44">
        <f t="shared" si="4"/>
        <v>66</v>
      </c>
      <c r="M38" s="44">
        <f t="shared" si="5"/>
        <v>7</v>
      </c>
      <c r="N38" s="32" t="str">
        <f t="shared" si="6"/>
        <v>B+</v>
      </c>
      <c r="O38" s="101" t="s">
        <v>626</v>
      </c>
      <c r="P38" s="41">
        <v>43.0</v>
      </c>
      <c r="Q38" s="44">
        <v>34.0</v>
      </c>
      <c r="R38" s="44">
        <f t="shared" si="7"/>
        <v>77</v>
      </c>
      <c r="S38" s="44">
        <f t="shared" si="8"/>
        <v>8</v>
      </c>
      <c r="T38" s="32" t="str">
        <f t="shared" si="9"/>
        <v>A</v>
      </c>
      <c r="U38" s="101" t="s">
        <v>626</v>
      </c>
      <c r="V38" s="41">
        <v>43.0</v>
      </c>
      <c r="W38" s="44">
        <v>26.0</v>
      </c>
      <c r="X38" s="44">
        <f t="shared" si="10"/>
        <v>69</v>
      </c>
      <c r="Y38" s="44">
        <f t="shared" si="11"/>
        <v>7</v>
      </c>
      <c r="Z38" s="32" t="str">
        <f t="shared" si="12"/>
        <v>B+</v>
      </c>
      <c r="AA38" s="101" t="s">
        <v>626</v>
      </c>
      <c r="AB38" s="41">
        <v>43.0</v>
      </c>
      <c r="AC38" s="44">
        <v>42.0</v>
      </c>
      <c r="AD38" s="44">
        <f t="shared" si="13"/>
        <v>85</v>
      </c>
      <c r="AE38" s="44">
        <f t="shared" si="14"/>
        <v>9</v>
      </c>
      <c r="AF38" s="32" t="str">
        <f t="shared" si="15"/>
        <v>A+</v>
      </c>
      <c r="AG38" s="101" t="s">
        <v>626</v>
      </c>
      <c r="AH38" s="41">
        <v>41.0</v>
      </c>
      <c r="AI38" s="44">
        <v>37.0</v>
      </c>
      <c r="AJ38" s="44">
        <f t="shared" si="16"/>
        <v>78</v>
      </c>
      <c r="AK38" s="44">
        <f t="shared" si="17"/>
        <v>8</v>
      </c>
      <c r="AL38" s="32" t="str">
        <f t="shared" si="18"/>
        <v>A</v>
      </c>
      <c r="AM38" s="101" t="s">
        <v>626</v>
      </c>
      <c r="AN38" s="41">
        <v>43.0</v>
      </c>
      <c r="AO38" s="44">
        <v>43.0</v>
      </c>
      <c r="AP38" s="44">
        <f t="shared" si="19"/>
        <v>86</v>
      </c>
      <c r="AQ38" s="44">
        <f t="shared" si="20"/>
        <v>9</v>
      </c>
      <c r="AR38" s="32" t="str">
        <f t="shared" si="21"/>
        <v>A+</v>
      </c>
      <c r="AS38" s="101" t="s">
        <v>626</v>
      </c>
      <c r="AT38" s="41">
        <v>44.0</v>
      </c>
      <c r="AU38" s="44">
        <v>29.0</v>
      </c>
      <c r="AV38" s="44">
        <f t="shared" si="22"/>
        <v>73</v>
      </c>
      <c r="AW38" s="44">
        <f t="shared" si="23"/>
        <v>8</v>
      </c>
      <c r="AX38" s="32" t="str">
        <f t="shared" si="24"/>
        <v>A</v>
      </c>
      <c r="AY38" s="92" t="s">
        <v>626</v>
      </c>
      <c r="AZ38" s="41">
        <v>47.0</v>
      </c>
      <c r="BA38" s="44">
        <v>43.0</v>
      </c>
      <c r="BB38" s="44">
        <f t="shared" si="25"/>
        <v>90</v>
      </c>
      <c r="BC38" s="44">
        <f t="shared" si="26"/>
        <v>10</v>
      </c>
      <c r="BD38" s="32" t="str">
        <f t="shared" si="27"/>
        <v>O</v>
      </c>
      <c r="BE38" s="31" t="s">
        <v>626</v>
      </c>
      <c r="BF38" s="34">
        <f t="shared" si="28"/>
        <v>8</v>
      </c>
      <c r="BG38" s="102">
        <f t="shared" si="29"/>
        <v>80</v>
      </c>
      <c r="BH38" s="36" t="str">
        <f t="shared" si="30"/>
        <v>FCD</v>
      </c>
      <c r="BI38" s="108"/>
      <c r="BJ38" s="95" t="s">
        <v>704</v>
      </c>
      <c r="BK38" s="96" t="s">
        <v>705</v>
      </c>
      <c r="BL38" s="96" t="s">
        <v>706</v>
      </c>
      <c r="BM38" s="97" t="s">
        <v>707</v>
      </c>
      <c r="BN38" s="98" t="s">
        <v>708</v>
      </c>
      <c r="BO38" s="95" t="s">
        <v>709</v>
      </c>
      <c r="BP38" s="96" t="s">
        <v>710</v>
      </c>
      <c r="BQ38" s="96" t="s">
        <v>711</v>
      </c>
      <c r="BR38" s="99" t="s">
        <v>712</v>
      </c>
    </row>
    <row r="39">
      <c r="A39" s="41" t="s">
        <v>670</v>
      </c>
      <c r="B39" s="42" t="s">
        <v>357</v>
      </c>
      <c r="C39" s="100" t="s">
        <v>358</v>
      </c>
      <c r="D39" s="52">
        <v>47.0</v>
      </c>
      <c r="E39" s="44">
        <v>22.0</v>
      </c>
      <c r="F39" s="44">
        <v>69.0</v>
      </c>
      <c r="G39" s="44">
        <v>7.0</v>
      </c>
      <c r="H39" s="32" t="s">
        <v>72</v>
      </c>
      <c r="I39" s="90" t="s">
        <v>626</v>
      </c>
      <c r="J39" s="41">
        <v>37.0</v>
      </c>
      <c r="K39" s="44">
        <v>27.0</v>
      </c>
      <c r="L39" s="44">
        <v>64.0</v>
      </c>
      <c r="M39" s="44">
        <v>7.0</v>
      </c>
      <c r="N39" s="32" t="s">
        <v>72</v>
      </c>
      <c r="O39" s="101" t="s">
        <v>626</v>
      </c>
      <c r="P39" s="41">
        <v>35.0</v>
      </c>
      <c r="Q39" s="44">
        <v>18.0</v>
      </c>
      <c r="R39" s="44">
        <v>53.0</v>
      </c>
      <c r="S39" s="44">
        <v>5.0</v>
      </c>
      <c r="T39" s="32" t="s">
        <v>679</v>
      </c>
      <c r="U39" s="101" t="s">
        <v>626</v>
      </c>
      <c r="V39" s="41">
        <v>42.0</v>
      </c>
      <c r="W39" s="44">
        <v>21.0</v>
      </c>
      <c r="X39" s="44">
        <v>63.0</v>
      </c>
      <c r="Y39" s="44">
        <v>7.0</v>
      </c>
      <c r="Z39" s="32" t="s">
        <v>72</v>
      </c>
      <c r="AA39" s="101" t="s">
        <v>626</v>
      </c>
      <c r="AB39" s="41">
        <v>39.0</v>
      </c>
      <c r="AC39" s="44">
        <v>46.0</v>
      </c>
      <c r="AD39" s="44">
        <v>85.0</v>
      </c>
      <c r="AE39" s="44">
        <v>9.0</v>
      </c>
      <c r="AF39" s="32" t="s">
        <v>42</v>
      </c>
      <c r="AG39" s="101" t="s">
        <v>626</v>
      </c>
      <c r="AH39" s="41">
        <v>40.0</v>
      </c>
      <c r="AI39" s="44">
        <v>36.0</v>
      </c>
      <c r="AJ39" s="44">
        <v>76.0</v>
      </c>
      <c r="AK39" s="44">
        <v>8.0</v>
      </c>
      <c r="AL39" s="32" t="s">
        <v>671</v>
      </c>
      <c r="AM39" s="101" t="s">
        <v>626</v>
      </c>
      <c r="AN39" s="41">
        <v>43.0</v>
      </c>
      <c r="AO39" s="44">
        <v>44.0</v>
      </c>
      <c r="AP39" s="44">
        <v>87.0</v>
      </c>
      <c r="AQ39" s="44">
        <v>9.0</v>
      </c>
      <c r="AR39" s="32" t="s">
        <v>42</v>
      </c>
      <c r="AS39" s="101" t="s">
        <v>626</v>
      </c>
      <c r="AT39" s="41">
        <v>44.0</v>
      </c>
      <c r="AU39" s="44">
        <v>29.0</v>
      </c>
      <c r="AV39" s="44">
        <v>73.0</v>
      </c>
      <c r="AW39" s="44">
        <v>8.0</v>
      </c>
      <c r="AX39" s="32" t="s">
        <v>671</v>
      </c>
      <c r="AY39" s="92" t="s">
        <v>626</v>
      </c>
      <c r="AZ39" s="41">
        <v>42.0</v>
      </c>
      <c r="BA39" s="44">
        <v>41.0</v>
      </c>
      <c r="BB39" s="44">
        <v>83.0</v>
      </c>
      <c r="BC39" s="44">
        <v>9.0</v>
      </c>
      <c r="BD39" s="32" t="s">
        <v>42</v>
      </c>
      <c r="BE39" s="31" t="s">
        <v>626</v>
      </c>
      <c r="BF39" s="34">
        <f t="shared" si="28"/>
        <v>7.35</v>
      </c>
      <c r="BG39" s="102">
        <v>73.5</v>
      </c>
      <c r="BH39" s="36" t="str">
        <f t="shared" si="30"/>
        <v>FCD</v>
      </c>
      <c r="BI39" s="108"/>
      <c r="BJ39" s="95" t="s">
        <v>704</v>
      </c>
      <c r="BK39" s="96" t="s">
        <v>705</v>
      </c>
      <c r="BL39" s="96" t="s">
        <v>706</v>
      </c>
      <c r="BM39" s="97" t="s">
        <v>707</v>
      </c>
      <c r="BN39" s="98" t="s">
        <v>708</v>
      </c>
      <c r="BO39" s="95" t="s">
        <v>709</v>
      </c>
      <c r="BP39" s="96" t="s">
        <v>710</v>
      </c>
      <c r="BQ39" s="96" t="s">
        <v>711</v>
      </c>
      <c r="BR39" s="99" t="s">
        <v>712</v>
      </c>
    </row>
    <row r="40">
      <c r="A40" s="41" t="s">
        <v>673</v>
      </c>
      <c r="B40" s="42" t="s">
        <v>364</v>
      </c>
      <c r="C40" s="100" t="s">
        <v>365</v>
      </c>
      <c r="D40" s="52">
        <v>46.0</v>
      </c>
      <c r="E40" s="44">
        <v>18.0</v>
      </c>
      <c r="F40" s="44">
        <v>64.0</v>
      </c>
      <c r="G40" s="44">
        <v>7.0</v>
      </c>
      <c r="H40" s="32" t="s">
        <v>72</v>
      </c>
      <c r="I40" s="90" t="s">
        <v>626</v>
      </c>
      <c r="J40" s="41">
        <v>42.0</v>
      </c>
      <c r="K40" s="44">
        <v>26.0</v>
      </c>
      <c r="L40" s="44">
        <v>68.0</v>
      </c>
      <c r="M40" s="44">
        <v>7.0</v>
      </c>
      <c r="N40" s="32" t="s">
        <v>72</v>
      </c>
      <c r="O40" s="101" t="s">
        <v>626</v>
      </c>
      <c r="P40" s="41">
        <v>39.0</v>
      </c>
      <c r="Q40" s="44">
        <v>23.0</v>
      </c>
      <c r="R40" s="44">
        <v>62.0</v>
      </c>
      <c r="S40" s="44">
        <v>7.0</v>
      </c>
      <c r="T40" s="32" t="s">
        <v>72</v>
      </c>
      <c r="U40" s="101" t="s">
        <v>626</v>
      </c>
      <c r="V40" s="41">
        <v>46.0</v>
      </c>
      <c r="W40" s="44">
        <v>30.0</v>
      </c>
      <c r="X40" s="44">
        <v>76.0</v>
      </c>
      <c r="Y40" s="44">
        <v>8.0</v>
      </c>
      <c r="Z40" s="32" t="s">
        <v>671</v>
      </c>
      <c r="AA40" s="101" t="s">
        <v>626</v>
      </c>
      <c r="AB40" s="41">
        <v>43.0</v>
      </c>
      <c r="AC40" s="44">
        <v>40.0</v>
      </c>
      <c r="AD40" s="44">
        <v>83.0</v>
      </c>
      <c r="AE40" s="44">
        <v>9.0</v>
      </c>
      <c r="AF40" s="32" t="s">
        <v>42</v>
      </c>
      <c r="AG40" s="101" t="s">
        <v>626</v>
      </c>
      <c r="AH40" s="41">
        <v>47.0</v>
      </c>
      <c r="AI40" s="44">
        <v>43.0</v>
      </c>
      <c r="AJ40" s="44">
        <v>90.0</v>
      </c>
      <c r="AK40" s="44">
        <v>10.0</v>
      </c>
      <c r="AL40" s="32" t="s">
        <v>672</v>
      </c>
      <c r="AM40" s="101" t="s">
        <v>626</v>
      </c>
      <c r="AN40" s="41">
        <v>43.0</v>
      </c>
      <c r="AO40" s="44">
        <v>42.0</v>
      </c>
      <c r="AP40" s="44">
        <v>85.0</v>
      </c>
      <c r="AQ40" s="44">
        <v>9.0</v>
      </c>
      <c r="AR40" s="32" t="s">
        <v>42</v>
      </c>
      <c r="AS40" s="101" t="s">
        <v>626</v>
      </c>
      <c r="AT40" s="41">
        <v>45.0</v>
      </c>
      <c r="AU40" s="44">
        <v>37.0</v>
      </c>
      <c r="AV40" s="44">
        <v>82.0</v>
      </c>
      <c r="AW40" s="44">
        <v>9.0</v>
      </c>
      <c r="AX40" s="32" t="s">
        <v>42</v>
      </c>
      <c r="AY40" s="92" t="s">
        <v>626</v>
      </c>
      <c r="AZ40" s="41">
        <v>47.0</v>
      </c>
      <c r="BA40" s="44">
        <v>41.0</v>
      </c>
      <c r="BB40" s="44">
        <v>88.0</v>
      </c>
      <c r="BC40" s="44">
        <v>9.0</v>
      </c>
      <c r="BD40" s="32" t="s">
        <v>42</v>
      </c>
      <c r="BE40" s="31" t="s">
        <v>626</v>
      </c>
      <c r="BF40" s="34">
        <f t="shared" si="28"/>
        <v>8</v>
      </c>
      <c r="BG40" s="102">
        <v>80.0</v>
      </c>
      <c r="BH40" s="36" t="str">
        <f t="shared" si="30"/>
        <v>FCD</v>
      </c>
      <c r="BI40" s="108"/>
      <c r="BJ40" s="95" t="s">
        <v>704</v>
      </c>
      <c r="BK40" s="96" t="s">
        <v>705</v>
      </c>
      <c r="BL40" s="96" t="s">
        <v>706</v>
      </c>
      <c r="BM40" s="97" t="s">
        <v>707</v>
      </c>
      <c r="BN40" s="98" t="s">
        <v>708</v>
      </c>
      <c r="BO40" s="95" t="s">
        <v>709</v>
      </c>
      <c r="BP40" s="96" t="s">
        <v>710</v>
      </c>
      <c r="BQ40" s="96" t="s">
        <v>711</v>
      </c>
      <c r="BR40" s="99" t="s">
        <v>712</v>
      </c>
    </row>
    <row r="41">
      <c r="A41" s="41" t="s">
        <v>674</v>
      </c>
      <c r="B41" s="42" t="s">
        <v>371</v>
      </c>
      <c r="C41" s="100" t="s">
        <v>372</v>
      </c>
      <c r="D41" s="52">
        <v>40.0</v>
      </c>
      <c r="E41" s="44">
        <v>21.0</v>
      </c>
      <c r="F41" s="44">
        <v>61.0</v>
      </c>
      <c r="G41" s="44">
        <v>7.0</v>
      </c>
      <c r="H41" s="32" t="s">
        <v>72</v>
      </c>
      <c r="I41" s="90" t="s">
        <v>626</v>
      </c>
      <c r="J41" s="41">
        <v>31.0</v>
      </c>
      <c r="K41" s="44">
        <v>31.0</v>
      </c>
      <c r="L41" s="44">
        <v>62.0</v>
      </c>
      <c r="M41" s="44">
        <v>7.0</v>
      </c>
      <c r="N41" s="32" t="s">
        <v>72</v>
      </c>
      <c r="O41" s="101" t="s">
        <v>626</v>
      </c>
      <c r="P41" s="41">
        <v>33.0</v>
      </c>
      <c r="Q41" s="44">
        <v>18.0</v>
      </c>
      <c r="R41" s="44">
        <v>51.0</v>
      </c>
      <c r="S41" s="44">
        <v>5.0</v>
      </c>
      <c r="T41" s="32" t="s">
        <v>679</v>
      </c>
      <c r="U41" s="101" t="s">
        <v>626</v>
      </c>
      <c r="V41" s="41">
        <v>45.0</v>
      </c>
      <c r="W41" s="44">
        <v>26.0</v>
      </c>
      <c r="X41" s="44">
        <v>71.0</v>
      </c>
      <c r="Y41" s="44">
        <v>8.0</v>
      </c>
      <c r="Z41" s="32" t="s">
        <v>671</v>
      </c>
      <c r="AA41" s="101" t="s">
        <v>626</v>
      </c>
      <c r="AB41" s="41">
        <v>44.0</v>
      </c>
      <c r="AC41" s="44">
        <v>48.0</v>
      </c>
      <c r="AD41" s="44">
        <v>92.0</v>
      </c>
      <c r="AE41" s="44">
        <v>10.0</v>
      </c>
      <c r="AF41" s="32" t="s">
        <v>672</v>
      </c>
      <c r="AG41" s="101" t="s">
        <v>626</v>
      </c>
      <c r="AH41" s="41">
        <v>43.0</v>
      </c>
      <c r="AI41" s="44">
        <v>40.0</v>
      </c>
      <c r="AJ41" s="44">
        <v>83.0</v>
      </c>
      <c r="AK41" s="44">
        <v>9.0</v>
      </c>
      <c r="AL41" s="32" t="s">
        <v>42</v>
      </c>
      <c r="AM41" s="101" t="s">
        <v>626</v>
      </c>
      <c r="AN41" s="41">
        <v>42.0</v>
      </c>
      <c r="AO41" s="44">
        <v>43.0</v>
      </c>
      <c r="AP41" s="44">
        <v>85.0</v>
      </c>
      <c r="AQ41" s="44">
        <v>9.0</v>
      </c>
      <c r="AR41" s="32" t="s">
        <v>42</v>
      </c>
      <c r="AS41" s="101" t="s">
        <v>626</v>
      </c>
      <c r="AT41" s="41">
        <v>45.0</v>
      </c>
      <c r="AU41" s="44">
        <v>28.0</v>
      </c>
      <c r="AV41" s="44">
        <v>73.0</v>
      </c>
      <c r="AW41" s="44">
        <v>8.0</v>
      </c>
      <c r="AX41" s="32" t="s">
        <v>671</v>
      </c>
      <c r="AY41" s="92" t="s">
        <v>626</v>
      </c>
      <c r="AZ41" s="41">
        <v>40.0</v>
      </c>
      <c r="BA41" s="44">
        <v>34.0</v>
      </c>
      <c r="BB41" s="44">
        <v>74.0</v>
      </c>
      <c r="BC41" s="44">
        <v>8.0</v>
      </c>
      <c r="BD41" s="32" t="s">
        <v>671</v>
      </c>
      <c r="BE41" s="31" t="s">
        <v>626</v>
      </c>
      <c r="BF41" s="34">
        <f t="shared" si="28"/>
        <v>7.65</v>
      </c>
      <c r="BG41" s="102">
        <v>76.5</v>
      </c>
      <c r="BH41" s="36" t="str">
        <f t="shared" si="30"/>
        <v>FCD</v>
      </c>
      <c r="BI41" s="108"/>
      <c r="BJ41" s="95" t="s">
        <v>704</v>
      </c>
      <c r="BK41" s="96" t="s">
        <v>705</v>
      </c>
      <c r="BL41" s="96" t="s">
        <v>706</v>
      </c>
      <c r="BM41" s="97" t="s">
        <v>707</v>
      </c>
      <c r="BN41" s="98" t="s">
        <v>708</v>
      </c>
      <c r="BO41" s="95" t="s">
        <v>709</v>
      </c>
      <c r="BP41" s="96" t="s">
        <v>710</v>
      </c>
      <c r="BQ41" s="96" t="s">
        <v>711</v>
      </c>
      <c r="BR41" s="99" t="s">
        <v>712</v>
      </c>
    </row>
    <row r="42">
      <c r="A42" s="41" t="s">
        <v>675</v>
      </c>
      <c r="B42" s="42" t="s">
        <v>379</v>
      </c>
      <c r="C42" s="100" t="s">
        <v>380</v>
      </c>
      <c r="D42" s="52">
        <v>47.0</v>
      </c>
      <c r="E42" s="44">
        <v>43.0</v>
      </c>
      <c r="F42" s="44">
        <v>90.0</v>
      </c>
      <c r="G42" s="44">
        <v>10.0</v>
      </c>
      <c r="H42" s="32" t="s">
        <v>672</v>
      </c>
      <c r="I42" s="90" t="s">
        <v>626</v>
      </c>
      <c r="J42" s="41">
        <v>44.0</v>
      </c>
      <c r="K42" s="44">
        <v>30.0</v>
      </c>
      <c r="L42" s="44">
        <v>74.0</v>
      </c>
      <c r="M42" s="44">
        <v>8.0</v>
      </c>
      <c r="N42" s="32" t="s">
        <v>671</v>
      </c>
      <c r="O42" s="101" t="s">
        <v>626</v>
      </c>
      <c r="P42" s="41">
        <v>42.0</v>
      </c>
      <c r="Q42" s="44">
        <v>30.0</v>
      </c>
      <c r="R42" s="44">
        <v>72.0</v>
      </c>
      <c r="S42" s="44">
        <v>8.0</v>
      </c>
      <c r="T42" s="32" t="s">
        <v>671</v>
      </c>
      <c r="U42" s="101" t="s">
        <v>626</v>
      </c>
      <c r="V42" s="41">
        <v>43.0</v>
      </c>
      <c r="W42" s="44">
        <v>31.0</v>
      </c>
      <c r="X42" s="44">
        <v>74.0</v>
      </c>
      <c r="Y42" s="44">
        <v>8.0</v>
      </c>
      <c r="Z42" s="32" t="s">
        <v>671</v>
      </c>
      <c r="AA42" s="101" t="s">
        <v>626</v>
      </c>
      <c r="AB42" s="41">
        <v>40.0</v>
      </c>
      <c r="AC42" s="44">
        <v>45.0</v>
      </c>
      <c r="AD42" s="44">
        <v>85.0</v>
      </c>
      <c r="AE42" s="44">
        <v>9.0</v>
      </c>
      <c r="AF42" s="32" t="s">
        <v>42</v>
      </c>
      <c r="AG42" s="101" t="s">
        <v>626</v>
      </c>
      <c r="AH42" s="41">
        <v>40.0</v>
      </c>
      <c r="AI42" s="44">
        <v>36.0</v>
      </c>
      <c r="AJ42" s="44">
        <v>76.0</v>
      </c>
      <c r="AK42" s="44">
        <v>8.0</v>
      </c>
      <c r="AL42" s="32" t="s">
        <v>671</v>
      </c>
      <c r="AM42" s="101" t="s">
        <v>626</v>
      </c>
      <c r="AN42" s="41">
        <v>43.0</v>
      </c>
      <c r="AO42" s="44">
        <v>45.0</v>
      </c>
      <c r="AP42" s="44">
        <v>88.0</v>
      </c>
      <c r="AQ42" s="44">
        <v>9.0</v>
      </c>
      <c r="AR42" s="32" t="s">
        <v>42</v>
      </c>
      <c r="AS42" s="101" t="s">
        <v>626</v>
      </c>
      <c r="AT42" s="41">
        <v>47.0</v>
      </c>
      <c r="AU42" s="44">
        <v>31.0</v>
      </c>
      <c r="AV42" s="44">
        <v>78.0</v>
      </c>
      <c r="AW42" s="44">
        <v>8.0</v>
      </c>
      <c r="AX42" s="32" t="s">
        <v>671</v>
      </c>
      <c r="AY42" s="92" t="s">
        <v>626</v>
      </c>
      <c r="AZ42" s="41">
        <v>45.0</v>
      </c>
      <c r="BA42" s="44">
        <v>45.0</v>
      </c>
      <c r="BB42" s="44">
        <v>90.0</v>
      </c>
      <c r="BC42" s="44">
        <v>10.0</v>
      </c>
      <c r="BD42" s="32" t="s">
        <v>672</v>
      </c>
      <c r="BE42" s="31" t="s">
        <v>626</v>
      </c>
      <c r="BF42" s="34">
        <f t="shared" si="28"/>
        <v>8.6</v>
      </c>
      <c r="BG42" s="102">
        <v>86.0</v>
      </c>
      <c r="BH42" s="36" t="str">
        <f t="shared" si="30"/>
        <v>FCD</v>
      </c>
      <c r="BI42" s="108"/>
      <c r="BJ42" s="95" t="s">
        <v>704</v>
      </c>
      <c r="BK42" s="96" t="s">
        <v>705</v>
      </c>
      <c r="BL42" s="96" t="s">
        <v>706</v>
      </c>
      <c r="BM42" s="97" t="s">
        <v>707</v>
      </c>
      <c r="BN42" s="98" t="s">
        <v>708</v>
      </c>
      <c r="BO42" s="95" t="s">
        <v>709</v>
      </c>
      <c r="BP42" s="96" t="s">
        <v>710</v>
      </c>
      <c r="BQ42" s="96" t="s">
        <v>711</v>
      </c>
      <c r="BR42" s="99" t="s">
        <v>712</v>
      </c>
    </row>
    <row r="43">
      <c r="A43" s="41" t="s">
        <v>676</v>
      </c>
      <c r="B43" s="42" t="s">
        <v>387</v>
      </c>
      <c r="C43" s="100" t="s">
        <v>388</v>
      </c>
      <c r="D43" s="52">
        <v>46.0</v>
      </c>
      <c r="E43" s="44">
        <v>32.0</v>
      </c>
      <c r="F43" s="44">
        <v>78.0</v>
      </c>
      <c r="G43" s="44">
        <v>8.0</v>
      </c>
      <c r="H43" s="32" t="s">
        <v>671</v>
      </c>
      <c r="I43" s="90" t="s">
        <v>626</v>
      </c>
      <c r="J43" s="41">
        <v>41.0</v>
      </c>
      <c r="K43" s="44">
        <v>33.0</v>
      </c>
      <c r="L43" s="44">
        <v>74.0</v>
      </c>
      <c r="M43" s="44">
        <v>8.0</v>
      </c>
      <c r="N43" s="32" t="s">
        <v>671</v>
      </c>
      <c r="O43" s="101" t="s">
        <v>626</v>
      </c>
      <c r="P43" s="41">
        <v>36.0</v>
      </c>
      <c r="Q43" s="44">
        <v>31.0</v>
      </c>
      <c r="R43" s="44">
        <v>67.0</v>
      </c>
      <c r="S43" s="44">
        <v>7.0</v>
      </c>
      <c r="T43" s="32" t="s">
        <v>72</v>
      </c>
      <c r="U43" s="101" t="s">
        <v>626</v>
      </c>
      <c r="V43" s="41">
        <v>46.0</v>
      </c>
      <c r="W43" s="44">
        <v>26.0</v>
      </c>
      <c r="X43" s="44">
        <v>72.0</v>
      </c>
      <c r="Y43" s="44">
        <v>8.0</v>
      </c>
      <c r="Z43" s="32" t="s">
        <v>671</v>
      </c>
      <c r="AA43" s="101" t="s">
        <v>626</v>
      </c>
      <c r="AB43" s="41">
        <v>37.0</v>
      </c>
      <c r="AC43" s="44">
        <v>42.0</v>
      </c>
      <c r="AD43" s="44">
        <v>79.0</v>
      </c>
      <c r="AE43" s="44">
        <v>8.0</v>
      </c>
      <c r="AF43" s="32" t="s">
        <v>671</v>
      </c>
      <c r="AG43" s="101" t="s">
        <v>626</v>
      </c>
      <c r="AH43" s="41">
        <v>42.0</v>
      </c>
      <c r="AI43" s="44">
        <v>41.0</v>
      </c>
      <c r="AJ43" s="44">
        <v>83.0</v>
      </c>
      <c r="AK43" s="44">
        <v>9.0</v>
      </c>
      <c r="AL43" s="32" t="s">
        <v>42</v>
      </c>
      <c r="AM43" s="101" t="s">
        <v>626</v>
      </c>
      <c r="AN43" s="41">
        <v>44.0</v>
      </c>
      <c r="AO43" s="44">
        <v>45.0</v>
      </c>
      <c r="AP43" s="44">
        <v>89.0</v>
      </c>
      <c r="AQ43" s="44">
        <v>9.0</v>
      </c>
      <c r="AR43" s="32" t="s">
        <v>42</v>
      </c>
      <c r="AS43" s="101" t="s">
        <v>626</v>
      </c>
      <c r="AT43" s="41">
        <v>46.0</v>
      </c>
      <c r="AU43" s="44">
        <v>32.0</v>
      </c>
      <c r="AV43" s="44">
        <v>78.0</v>
      </c>
      <c r="AW43" s="44">
        <v>8.0</v>
      </c>
      <c r="AX43" s="32" t="s">
        <v>671</v>
      </c>
      <c r="AY43" s="92" t="s">
        <v>626</v>
      </c>
      <c r="AZ43" s="41">
        <v>48.0</v>
      </c>
      <c r="BA43" s="44">
        <v>43.0</v>
      </c>
      <c r="BB43" s="44">
        <v>91.0</v>
      </c>
      <c r="BC43" s="44">
        <v>10.0</v>
      </c>
      <c r="BD43" s="32" t="s">
        <v>672</v>
      </c>
      <c r="BE43" s="31" t="s">
        <v>626</v>
      </c>
      <c r="BF43" s="34">
        <f t="shared" si="28"/>
        <v>8.05</v>
      </c>
      <c r="BG43" s="102">
        <v>80.5</v>
      </c>
      <c r="BH43" s="36" t="str">
        <f t="shared" si="30"/>
        <v>FCD</v>
      </c>
      <c r="BI43" s="108"/>
      <c r="BJ43" s="95" t="s">
        <v>704</v>
      </c>
      <c r="BK43" s="96" t="s">
        <v>705</v>
      </c>
      <c r="BL43" s="96" t="s">
        <v>706</v>
      </c>
      <c r="BM43" s="97" t="s">
        <v>707</v>
      </c>
      <c r="BN43" s="98" t="s">
        <v>708</v>
      </c>
      <c r="BO43" s="95" t="s">
        <v>709</v>
      </c>
      <c r="BP43" s="96" t="s">
        <v>710</v>
      </c>
      <c r="BQ43" s="96" t="s">
        <v>711</v>
      </c>
      <c r="BR43" s="99" t="s">
        <v>712</v>
      </c>
    </row>
    <row r="44">
      <c r="A44" s="41" t="s">
        <v>677</v>
      </c>
      <c r="B44" s="42" t="s">
        <v>396</v>
      </c>
      <c r="C44" s="100" t="s">
        <v>397</v>
      </c>
      <c r="D44" s="52">
        <v>47.0</v>
      </c>
      <c r="E44" s="44">
        <v>37.0</v>
      </c>
      <c r="F44" s="44">
        <v>84.0</v>
      </c>
      <c r="G44" s="44">
        <v>9.0</v>
      </c>
      <c r="H44" s="32" t="s">
        <v>42</v>
      </c>
      <c r="I44" s="90" t="s">
        <v>626</v>
      </c>
      <c r="J44" s="41">
        <v>43.0</v>
      </c>
      <c r="K44" s="44">
        <v>29.0</v>
      </c>
      <c r="L44" s="44">
        <v>72.0</v>
      </c>
      <c r="M44" s="44">
        <v>8.0</v>
      </c>
      <c r="N44" s="32" t="s">
        <v>671</v>
      </c>
      <c r="O44" s="101" t="s">
        <v>626</v>
      </c>
      <c r="P44" s="41">
        <v>43.0</v>
      </c>
      <c r="Q44" s="44">
        <v>34.0</v>
      </c>
      <c r="R44" s="44">
        <v>77.0</v>
      </c>
      <c r="S44" s="44">
        <v>8.0</v>
      </c>
      <c r="T44" s="32" t="s">
        <v>671</v>
      </c>
      <c r="U44" s="101" t="s">
        <v>626</v>
      </c>
      <c r="V44" s="41">
        <v>44.0</v>
      </c>
      <c r="W44" s="44">
        <v>25.0</v>
      </c>
      <c r="X44" s="44">
        <v>69.0</v>
      </c>
      <c r="Y44" s="44">
        <v>7.0</v>
      </c>
      <c r="Z44" s="32" t="s">
        <v>72</v>
      </c>
      <c r="AA44" s="101" t="s">
        <v>626</v>
      </c>
      <c r="AB44" s="41">
        <v>48.0</v>
      </c>
      <c r="AC44" s="44">
        <v>44.0</v>
      </c>
      <c r="AD44" s="44">
        <v>92.0</v>
      </c>
      <c r="AE44" s="44">
        <v>10.0</v>
      </c>
      <c r="AF44" s="32" t="s">
        <v>672</v>
      </c>
      <c r="AG44" s="101" t="s">
        <v>626</v>
      </c>
      <c r="AH44" s="41">
        <v>40.0</v>
      </c>
      <c r="AI44" s="44">
        <v>38.0</v>
      </c>
      <c r="AJ44" s="44">
        <v>78.0</v>
      </c>
      <c r="AK44" s="44">
        <v>8.0</v>
      </c>
      <c r="AL44" s="32" t="s">
        <v>671</v>
      </c>
      <c r="AM44" s="101" t="s">
        <v>626</v>
      </c>
      <c r="AN44" s="41">
        <v>43.0</v>
      </c>
      <c r="AO44" s="44">
        <v>43.0</v>
      </c>
      <c r="AP44" s="44">
        <v>86.0</v>
      </c>
      <c r="AQ44" s="44">
        <v>9.0</v>
      </c>
      <c r="AR44" s="32" t="s">
        <v>42</v>
      </c>
      <c r="AS44" s="101" t="s">
        <v>626</v>
      </c>
      <c r="AT44" s="41">
        <v>42.0</v>
      </c>
      <c r="AU44" s="44">
        <v>31.0</v>
      </c>
      <c r="AV44" s="44">
        <v>73.0</v>
      </c>
      <c r="AW44" s="44">
        <v>8.0</v>
      </c>
      <c r="AX44" s="32" t="s">
        <v>671</v>
      </c>
      <c r="AY44" s="92" t="s">
        <v>626</v>
      </c>
      <c r="AZ44" s="41">
        <v>39.0</v>
      </c>
      <c r="BA44" s="44">
        <v>42.0</v>
      </c>
      <c r="BB44" s="44">
        <v>81.0</v>
      </c>
      <c r="BC44" s="44">
        <v>9.0</v>
      </c>
      <c r="BD44" s="32" t="s">
        <v>42</v>
      </c>
      <c r="BE44" s="31" t="s">
        <v>626</v>
      </c>
      <c r="BF44" s="34">
        <f t="shared" si="28"/>
        <v>8.4</v>
      </c>
      <c r="BG44" s="102">
        <v>84.0</v>
      </c>
      <c r="BH44" s="36" t="str">
        <f t="shared" si="30"/>
        <v>FCD</v>
      </c>
      <c r="BI44" s="108"/>
      <c r="BJ44" s="95" t="s">
        <v>704</v>
      </c>
      <c r="BK44" s="96" t="s">
        <v>705</v>
      </c>
      <c r="BL44" s="96" t="s">
        <v>706</v>
      </c>
      <c r="BM44" s="97" t="s">
        <v>707</v>
      </c>
      <c r="BN44" s="98" t="s">
        <v>708</v>
      </c>
      <c r="BO44" s="95" t="s">
        <v>709</v>
      </c>
      <c r="BP44" s="96" t="s">
        <v>710</v>
      </c>
      <c r="BQ44" s="96" t="s">
        <v>711</v>
      </c>
      <c r="BR44" s="99" t="s">
        <v>712</v>
      </c>
    </row>
    <row r="45">
      <c r="A45" s="41" t="s">
        <v>678</v>
      </c>
      <c r="B45" s="42" t="s">
        <v>406</v>
      </c>
      <c r="C45" s="100" t="s">
        <v>407</v>
      </c>
      <c r="D45" s="52">
        <v>39.0</v>
      </c>
      <c r="E45" s="44">
        <v>30.0</v>
      </c>
      <c r="F45" s="44">
        <v>69.0</v>
      </c>
      <c r="G45" s="44">
        <v>7.0</v>
      </c>
      <c r="H45" s="32" t="s">
        <v>72</v>
      </c>
      <c r="I45" s="90" t="s">
        <v>626</v>
      </c>
      <c r="J45" s="41">
        <v>36.0</v>
      </c>
      <c r="K45" s="44">
        <v>19.0</v>
      </c>
      <c r="L45" s="44">
        <v>55.0</v>
      </c>
      <c r="M45" s="44">
        <v>6.0</v>
      </c>
      <c r="N45" s="32" t="s">
        <v>682</v>
      </c>
      <c r="O45" s="101" t="s">
        <v>626</v>
      </c>
      <c r="P45" s="41">
        <v>37.0</v>
      </c>
      <c r="Q45" s="44">
        <v>18.0</v>
      </c>
      <c r="R45" s="44">
        <v>55.0</v>
      </c>
      <c r="S45" s="44">
        <v>6.0</v>
      </c>
      <c r="T45" s="32" t="s">
        <v>682</v>
      </c>
      <c r="U45" s="101" t="s">
        <v>626</v>
      </c>
      <c r="V45" s="41">
        <v>38.0</v>
      </c>
      <c r="W45" s="44">
        <v>33.0</v>
      </c>
      <c r="X45" s="44">
        <v>71.0</v>
      </c>
      <c r="Y45" s="44">
        <v>8.0</v>
      </c>
      <c r="Z45" s="32" t="s">
        <v>671</v>
      </c>
      <c r="AA45" s="101" t="s">
        <v>626</v>
      </c>
      <c r="AB45" s="41">
        <v>39.0</v>
      </c>
      <c r="AC45" s="44">
        <v>38.0</v>
      </c>
      <c r="AD45" s="44">
        <v>77.0</v>
      </c>
      <c r="AE45" s="44">
        <v>8.0</v>
      </c>
      <c r="AF45" s="32" t="s">
        <v>671</v>
      </c>
      <c r="AG45" s="101" t="s">
        <v>626</v>
      </c>
      <c r="AH45" s="41">
        <v>41.0</v>
      </c>
      <c r="AI45" s="44">
        <v>45.0</v>
      </c>
      <c r="AJ45" s="44">
        <v>86.0</v>
      </c>
      <c r="AK45" s="44">
        <v>9.0</v>
      </c>
      <c r="AL45" s="32" t="s">
        <v>42</v>
      </c>
      <c r="AM45" s="101" t="s">
        <v>626</v>
      </c>
      <c r="AN45" s="41">
        <v>41.0</v>
      </c>
      <c r="AO45" s="44">
        <v>44.0</v>
      </c>
      <c r="AP45" s="44">
        <v>85.0</v>
      </c>
      <c r="AQ45" s="44">
        <v>9.0</v>
      </c>
      <c r="AR45" s="32" t="s">
        <v>42</v>
      </c>
      <c r="AS45" s="101" t="s">
        <v>626</v>
      </c>
      <c r="AT45" s="41">
        <v>43.0</v>
      </c>
      <c r="AU45" s="44">
        <v>29.0</v>
      </c>
      <c r="AV45" s="44">
        <v>72.0</v>
      </c>
      <c r="AW45" s="44">
        <v>8.0</v>
      </c>
      <c r="AX45" s="32" t="s">
        <v>671</v>
      </c>
      <c r="AY45" s="92" t="s">
        <v>626</v>
      </c>
      <c r="AZ45" s="41">
        <v>38.0</v>
      </c>
      <c r="BA45" s="44">
        <v>38.0</v>
      </c>
      <c r="BB45" s="44">
        <v>76.0</v>
      </c>
      <c r="BC45" s="44">
        <v>8.0</v>
      </c>
      <c r="BD45" s="32" t="s">
        <v>671</v>
      </c>
      <c r="BE45" s="31" t="s">
        <v>626</v>
      </c>
      <c r="BF45" s="34">
        <f t="shared" si="28"/>
        <v>7.35</v>
      </c>
      <c r="BG45" s="102">
        <v>73.5</v>
      </c>
      <c r="BH45" s="36" t="str">
        <f t="shared" si="30"/>
        <v>FCD</v>
      </c>
      <c r="BI45" s="108"/>
      <c r="BJ45" s="95" t="s">
        <v>704</v>
      </c>
      <c r="BK45" s="96" t="s">
        <v>705</v>
      </c>
      <c r="BL45" s="96" t="s">
        <v>706</v>
      </c>
      <c r="BM45" s="97" t="s">
        <v>707</v>
      </c>
      <c r="BN45" s="98" t="s">
        <v>708</v>
      </c>
      <c r="BO45" s="95" t="s">
        <v>709</v>
      </c>
      <c r="BP45" s="96" t="s">
        <v>710</v>
      </c>
      <c r="BQ45" s="96" t="s">
        <v>711</v>
      </c>
      <c r="BR45" s="99" t="s">
        <v>712</v>
      </c>
    </row>
    <row r="46">
      <c r="A46" s="41" t="s">
        <v>681</v>
      </c>
      <c r="B46" s="42" t="s">
        <v>413</v>
      </c>
      <c r="C46" s="100" t="s">
        <v>414</v>
      </c>
      <c r="D46" s="52">
        <v>40.0</v>
      </c>
      <c r="E46" s="44">
        <v>30.0</v>
      </c>
      <c r="F46" s="44">
        <v>70.0</v>
      </c>
      <c r="G46" s="44">
        <v>8.0</v>
      </c>
      <c r="H46" s="32" t="s">
        <v>671</v>
      </c>
      <c r="I46" s="90" t="s">
        <v>626</v>
      </c>
      <c r="J46" s="41">
        <v>42.0</v>
      </c>
      <c r="K46" s="44">
        <v>32.0</v>
      </c>
      <c r="L46" s="44">
        <v>74.0</v>
      </c>
      <c r="M46" s="44">
        <v>8.0</v>
      </c>
      <c r="N46" s="32" t="s">
        <v>671</v>
      </c>
      <c r="O46" s="101" t="s">
        <v>626</v>
      </c>
      <c r="P46" s="41">
        <v>36.0</v>
      </c>
      <c r="Q46" s="44">
        <v>28.0</v>
      </c>
      <c r="R46" s="44">
        <v>64.0</v>
      </c>
      <c r="S46" s="44">
        <v>7.0</v>
      </c>
      <c r="T46" s="32" t="s">
        <v>72</v>
      </c>
      <c r="U46" s="101" t="s">
        <v>626</v>
      </c>
      <c r="V46" s="41">
        <v>39.0</v>
      </c>
      <c r="W46" s="44">
        <v>30.0</v>
      </c>
      <c r="X46" s="44">
        <v>69.0</v>
      </c>
      <c r="Y46" s="44">
        <v>7.0</v>
      </c>
      <c r="Z46" s="32" t="s">
        <v>72</v>
      </c>
      <c r="AA46" s="101" t="s">
        <v>626</v>
      </c>
      <c r="AB46" s="41">
        <v>45.0</v>
      </c>
      <c r="AC46" s="44">
        <v>48.0</v>
      </c>
      <c r="AD46" s="44">
        <v>93.0</v>
      </c>
      <c r="AE46" s="44">
        <v>10.0</v>
      </c>
      <c r="AF46" s="32" t="s">
        <v>672</v>
      </c>
      <c r="AG46" s="101" t="s">
        <v>626</v>
      </c>
      <c r="AH46" s="41">
        <v>43.0</v>
      </c>
      <c r="AI46" s="44">
        <v>41.0</v>
      </c>
      <c r="AJ46" s="44">
        <v>84.0</v>
      </c>
      <c r="AK46" s="44">
        <v>9.0</v>
      </c>
      <c r="AL46" s="32" t="s">
        <v>42</v>
      </c>
      <c r="AM46" s="101" t="s">
        <v>626</v>
      </c>
      <c r="AN46" s="41">
        <v>42.0</v>
      </c>
      <c r="AO46" s="44">
        <v>40.0</v>
      </c>
      <c r="AP46" s="44">
        <v>82.0</v>
      </c>
      <c r="AQ46" s="44">
        <v>9.0</v>
      </c>
      <c r="AR46" s="32" t="s">
        <v>42</v>
      </c>
      <c r="AS46" s="101" t="s">
        <v>626</v>
      </c>
      <c r="AT46" s="41">
        <v>41.0</v>
      </c>
      <c r="AU46" s="44">
        <v>30.0</v>
      </c>
      <c r="AV46" s="44">
        <v>71.0</v>
      </c>
      <c r="AW46" s="44">
        <v>8.0</v>
      </c>
      <c r="AX46" s="32" t="s">
        <v>671</v>
      </c>
      <c r="AY46" s="92" t="s">
        <v>626</v>
      </c>
      <c r="AZ46" s="41">
        <v>41.0</v>
      </c>
      <c r="BA46" s="44">
        <v>31.0</v>
      </c>
      <c r="BB46" s="44">
        <v>72.0</v>
      </c>
      <c r="BC46" s="44">
        <v>8.0</v>
      </c>
      <c r="BD46" s="32" t="s">
        <v>671</v>
      </c>
      <c r="BE46" s="31" t="s">
        <v>626</v>
      </c>
      <c r="BF46" s="34">
        <f t="shared" si="28"/>
        <v>8.1</v>
      </c>
      <c r="BG46" s="102">
        <v>81.0</v>
      </c>
      <c r="BH46" s="36" t="str">
        <f t="shared" si="30"/>
        <v>FCD</v>
      </c>
      <c r="BI46" s="108"/>
      <c r="BJ46" s="95" t="s">
        <v>704</v>
      </c>
      <c r="BK46" s="96" t="s">
        <v>705</v>
      </c>
      <c r="BL46" s="96" t="s">
        <v>706</v>
      </c>
      <c r="BM46" s="97" t="s">
        <v>707</v>
      </c>
      <c r="BN46" s="98" t="s">
        <v>708</v>
      </c>
      <c r="BO46" s="95" t="s">
        <v>709</v>
      </c>
      <c r="BP46" s="96" t="s">
        <v>710</v>
      </c>
      <c r="BQ46" s="96" t="s">
        <v>711</v>
      </c>
      <c r="BR46" s="99" t="s">
        <v>712</v>
      </c>
    </row>
    <row r="47">
      <c r="A47" s="41" t="s">
        <v>683</v>
      </c>
      <c r="B47" s="42" t="s">
        <v>421</v>
      </c>
      <c r="C47" s="100" t="s">
        <v>422</v>
      </c>
      <c r="D47" s="52">
        <v>49.0</v>
      </c>
      <c r="E47" s="44">
        <v>41.0</v>
      </c>
      <c r="F47" s="44">
        <v>90.0</v>
      </c>
      <c r="G47" s="44">
        <v>10.0</v>
      </c>
      <c r="H47" s="32" t="s">
        <v>672</v>
      </c>
      <c r="I47" s="90" t="s">
        <v>626</v>
      </c>
      <c r="J47" s="41">
        <v>33.0</v>
      </c>
      <c r="K47" s="44">
        <v>34.0</v>
      </c>
      <c r="L47" s="44">
        <v>67.0</v>
      </c>
      <c r="M47" s="44">
        <v>7.0</v>
      </c>
      <c r="N47" s="32" t="s">
        <v>72</v>
      </c>
      <c r="O47" s="101" t="s">
        <v>626</v>
      </c>
      <c r="P47" s="41">
        <v>37.0</v>
      </c>
      <c r="Q47" s="44">
        <v>18.0</v>
      </c>
      <c r="R47" s="44">
        <v>55.0</v>
      </c>
      <c r="S47" s="44">
        <v>6.0</v>
      </c>
      <c r="T47" s="32" t="s">
        <v>682</v>
      </c>
      <c r="U47" s="101" t="s">
        <v>626</v>
      </c>
      <c r="V47" s="41">
        <v>40.0</v>
      </c>
      <c r="W47" s="44">
        <v>36.0</v>
      </c>
      <c r="X47" s="44">
        <v>76.0</v>
      </c>
      <c r="Y47" s="44">
        <v>8.0</v>
      </c>
      <c r="Z47" s="32" t="s">
        <v>671</v>
      </c>
      <c r="AA47" s="101" t="s">
        <v>626</v>
      </c>
      <c r="AB47" s="41">
        <v>35.0</v>
      </c>
      <c r="AC47" s="44">
        <v>34.0</v>
      </c>
      <c r="AD47" s="44">
        <v>69.0</v>
      </c>
      <c r="AE47" s="44">
        <v>7.0</v>
      </c>
      <c r="AF47" s="32" t="s">
        <v>72</v>
      </c>
      <c r="AG47" s="101" t="s">
        <v>626</v>
      </c>
      <c r="AH47" s="41">
        <v>35.0</v>
      </c>
      <c r="AI47" s="44">
        <v>34.0</v>
      </c>
      <c r="AJ47" s="44">
        <v>69.0</v>
      </c>
      <c r="AK47" s="44">
        <v>7.0</v>
      </c>
      <c r="AL47" s="32" t="s">
        <v>72</v>
      </c>
      <c r="AM47" s="101" t="s">
        <v>626</v>
      </c>
      <c r="AN47" s="41">
        <v>38.0</v>
      </c>
      <c r="AO47" s="44">
        <v>38.0</v>
      </c>
      <c r="AP47" s="44">
        <v>76.0</v>
      </c>
      <c r="AQ47" s="44">
        <v>8.0</v>
      </c>
      <c r="AR47" s="32" t="s">
        <v>671</v>
      </c>
      <c r="AS47" s="101" t="s">
        <v>626</v>
      </c>
      <c r="AT47" s="41">
        <v>43.0</v>
      </c>
      <c r="AU47" s="44">
        <v>26.0</v>
      </c>
      <c r="AV47" s="44">
        <v>69.0</v>
      </c>
      <c r="AW47" s="44">
        <v>7.0</v>
      </c>
      <c r="AX47" s="32" t="s">
        <v>72</v>
      </c>
      <c r="AY47" s="92" t="s">
        <v>626</v>
      </c>
      <c r="AZ47" s="41">
        <v>36.0</v>
      </c>
      <c r="BA47" s="44">
        <v>39.0</v>
      </c>
      <c r="BB47" s="44">
        <v>75.0</v>
      </c>
      <c r="BC47" s="44">
        <v>8.0</v>
      </c>
      <c r="BD47" s="32" t="s">
        <v>671</v>
      </c>
      <c r="BE47" s="31" t="s">
        <v>626</v>
      </c>
      <c r="BF47" s="34">
        <f t="shared" si="28"/>
        <v>7.55</v>
      </c>
      <c r="BG47" s="102">
        <v>75.5</v>
      </c>
      <c r="BH47" s="36" t="str">
        <f t="shared" si="30"/>
        <v>FCD</v>
      </c>
      <c r="BI47" s="108"/>
      <c r="BJ47" s="95" t="s">
        <v>704</v>
      </c>
      <c r="BK47" s="96" t="s">
        <v>705</v>
      </c>
      <c r="BL47" s="96" t="s">
        <v>706</v>
      </c>
      <c r="BM47" s="97" t="s">
        <v>707</v>
      </c>
      <c r="BN47" s="98" t="s">
        <v>708</v>
      </c>
      <c r="BO47" s="95" t="s">
        <v>709</v>
      </c>
      <c r="BP47" s="96" t="s">
        <v>710</v>
      </c>
      <c r="BQ47" s="96" t="s">
        <v>711</v>
      </c>
      <c r="BR47" s="99" t="s">
        <v>712</v>
      </c>
    </row>
    <row r="48">
      <c r="A48" s="41" t="s">
        <v>684</v>
      </c>
      <c r="B48" s="42" t="s">
        <v>430</v>
      </c>
      <c r="C48" s="100" t="s">
        <v>431</v>
      </c>
      <c r="D48" s="52">
        <v>37.0</v>
      </c>
      <c r="E48" s="44">
        <v>27.0</v>
      </c>
      <c r="F48" s="44">
        <v>64.0</v>
      </c>
      <c r="G48" s="44">
        <v>7.0</v>
      </c>
      <c r="H48" s="32" t="s">
        <v>72</v>
      </c>
      <c r="I48" s="90" t="s">
        <v>626</v>
      </c>
      <c r="J48" s="41">
        <v>38.0</v>
      </c>
      <c r="K48" s="44">
        <v>40.0</v>
      </c>
      <c r="L48" s="44">
        <v>78.0</v>
      </c>
      <c r="M48" s="44">
        <v>8.0</v>
      </c>
      <c r="N48" s="32" t="s">
        <v>671</v>
      </c>
      <c r="O48" s="101" t="s">
        <v>626</v>
      </c>
      <c r="P48" s="41">
        <v>40.0</v>
      </c>
      <c r="Q48" s="44">
        <v>23.0</v>
      </c>
      <c r="R48" s="44">
        <v>63.0</v>
      </c>
      <c r="S48" s="44">
        <v>7.0</v>
      </c>
      <c r="T48" s="32" t="s">
        <v>72</v>
      </c>
      <c r="U48" s="101" t="s">
        <v>626</v>
      </c>
      <c r="V48" s="41">
        <v>41.0</v>
      </c>
      <c r="W48" s="44">
        <v>20.0</v>
      </c>
      <c r="X48" s="44">
        <v>61.0</v>
      </c>
      <c r="Y48" s="44">
        <v>7.0</v>
      </c>
      <c r="Z48" s="32" t="s">
        <v>72</v>
      </c>
      <c r="AA48" s="101" t="s">
        <v>626</v>
      </c>
      <c r="AB48" s="41">
        <v>30.0</v>
      </c>
      <c r="AC48" s="44">
        <v>36.0</v>
      </c>
      <c r="AD48" s="44">
        <v>66.0</v>
      </c>
      <c r="AE48" s="44">
        <v>7.0</v>
      </c>
      <c r="AF48" s="32" t="s">
        <v>72</v>
      </c>
      <c r="AG48" s="101" t="s">
        <v>626</v>
      </c>
      <c r="AH48" s="41">
        <v>38.0</v>
      </c>
      <c r="AI48" s="44">
        <v>42.0</v>
      </c>
      <c r="AJ48" s="44">
        <v>80.0</v>
      </c>
      <c r="AK48" s="44">
        <v>9.0</v>
      </c>
      <c r="AL48" s="32" t="s">
        <v>42</v>
      </c>
      <c r="AM48" s="101" t="s">
        <v>626</v>
      </c>
      <c r="AN48" s="41">
        <v>40.0</v>
      </c>
      <c r="AO48" s="44">
        <v>44.0</v>
      </c>
      <c r="AP48" s="44">
        <v>84.0</v>
      </c>
      <c r="AQ48" s="44">
        <v>9.0</v>
      </c>
      <c r="AR48" s="32" t="s">
        <v>42</v>
      </c>
      <c r="AS48" s="101" t="s">
        <v>626</v>
      </c>
      <c r="AT48" s="41">
        <v>43.0</v>
      </c>
      <c r="AU48" s="44">
        <v>26.0</v>
      </c>
      <c r="AV48" s="44">
        <v>69.0</v>
      </c>
      <c r="AW48" s="44">
        <v>7.0</v>
      </c>
      <c r="AX48" s="32" t="s">
        <v>72</v>
      </c>
      <c r="AY48" s="92" t="s">
        <v>626</v>
      </c>
      <c r="AZ48" s="41">
        <v>34.0</v>
      </c>
      <c r="BA48" s="44">
        <v>43.0</v>
      </c>
      <c r="BB48" s="44">
        <v>77.0</v>
      </c>
      <c r="BC48" s="44">
        <v>8.0</v>
      </c>
      <c r="BD48" s="32" t="s">
        <v>671</v>
      </c>
      <c r="BE48" s="31" t="s">
        <v>626</v>
      </c>
      <c r="BF48" s="34">
        <f t="shared" si="28"/>
        <v>7.4</v>
      </c>
      <c r="BG48" s="102">
        <v>74.0</v>
      </c>
      <c r="BH48" s="36" t="str">
        <f t="shared" si="30"/>
        <v>FCD</v>
      </c>
      <c r="BI48" s="108"/>
      <c r="BJ48" s="95" t="s">
        <v>704</v>
      </c>
      <c r="BK48" s="96" t="s">
        <v>705</v>
      </c>
      <c r="BL48" s="96" t="s">
        <v>706</v>
      </c>
      <c r="BM48" s="97" t="s">
        <v>707</v>
      </c>
      <c r="BN48" s="98" t="s">
        <v>708</v>
      </c>
      <c r="BO48" s="95" t="s">
        <v>709</v>
      </c>
      <c r="BP48" s="96" t="s">
        <v>710</v>
      </c>
      <c r="BQ48" s="96" t="s">
        <v>711</v>
      </c>
      <c r="BR48" s="99" t="s">
        <v>712</v>
      </c>
    </row>
    <row r="49">
      <c r="A49" s="41" t="s">
        <v>685</v>
      </c>
      <c r="B49" s="42" t="s">
        <v>439</v>
      </c>
      <c r="C49" s="100" t="s">
        <v>440</v>
      </c>
      <c r="D49" s="52">
        <v>33.0</v>
      </c>
      <c r="E49" s="44">
        <v>19.0</v>
      </c>
      <c r="F49" s="44">
        <v>52.0</v>
      </c>
      <c r="G49" s="44">
        <v>5.0</v>
      </c>
      <c r="H49" s="32" t="s">
        <v>679</v>
      </c>
      <c r="I49" s="90" t="s">
        <v>626</v>
      </c>
      <c r="J49" s="41">
        <v>35.0</v>
      </c>
      <c r="K49" s="44">
        <v>26.0</v>
      </c>
      <c r="L49" s="44">
        <v>61.0</v>
      </c>
      <c r="M49" s="44">
        <v>7.0</v>
      </c>
      <c r="N49" s="32" t="s">
        <v>72</v>
      </c>
      <c r="O49" s="101" t="s">
        <v>626</v>
      </c>
      <c r="P49" s="41">
        <v>34.0</v>
      </c>
      <c r="Q49" s="44">
        <v>18.0</v>
      </c>
      <c r="R49" s="44">
        <v>52.0</v>
      </c>
      <c r="S49" s="44">
        <v>5.0</v>
      </c>
      <c r="T49" s="32" t="s">
        <v>679</v>
      </c>
      <c r="U49" s="101" t="s">
        <v>626</v>
      </c>
      <c r="V49" s="41">
        <v>40.0</v>
      </c>
      <c r="W49" s="44">
        <v>19.0</v>
      </c>
      <c r="X49" s="44">
        <v>59.0</v>
      </c>
      <c r="Y49" s="44">
        <v>6.0</v>
      </c>
      <c r="Z49" s="32" t="s">
        <v>682</v>
      </c>
      <c r="AA49" s="101" t="s">
        <v>626</v>
      </c>
      <c r="AB49" s="41">
        <v>32.0</v>
      </c>
      <c r="AC49" s="44">
        <v>36.0</v>
      </c>
      <c r="AD49" s="44">
        <v>68.0</v>
      </c>
      <c r="AE49" s="44">
        <v>7.0</v>
      </c>
      <c r="AF49" s="32" t="s">
        <v>72</v>
      </c>
      <c r="AG49" s="101" t="s">
        <v>626</v>
      </c>
      <c r="AH49" s="41">
        <v>38.0</v>
      </c>
      <c r="AI49" s="44">
        <v>38.0</v>
      </c>
      <c r="AJ49" s="44">
        <v>76.0</v>
      </c>
      <c r="AK49" s="44">
        <v>8.0</v>
      </c>
      <c r="AL49" s="32" t="s">
        <v>671</v>
      </c>
      <c r="AM49" s="101" t="s">
        <v>626</v>
      </c>
      <c r="AN49" s="41">
        <v>43.0</v>
      </c>
      <c r="AO49" s="44">
        <v>46.0</v>
      </c>
      <c r="AP49" s="44">
        <v>89.0</v>
      </c>
      <c r="AQ49" s="44">
        <v>9.0</v>
      </c>
      <c r="AR49" s="32" t="s">
        <v>42</v>
      </c>
      <c r="AS49" s="101" t="s">
        <v>626</v>
      </c>
      <c r="AT49" s="41">
        <v>37.0</v>
      </c>
      <c r="AU49" s="44">
        <v>36.0</v>
      </c>
      <c r="AV49" s="44">
        <v>73.0</v>
      </c>
      <c r="AW49" s="44">
        <v>8.0</v>
      </c>
      <c r="AX49" s="32" t="s">
        <v>671</v>
      </c>
      <c r="AY49" s="92" t="s">
        <v>626</v>
      </c>
      <c r="AZ49" s="41">
        <v>37.0</v>
      </c>
      <c r="BA49" s="44">
        <v>39.0</v>
      </c>
      <c r="BB49" s="44">
        <v>76.0</v>
      </c>
      <c r="BC49" s="44">
        <v>8.0</v>
      </c>
      <c r="BD49" s="32" t="s">
        <v>671</v>
      </c>
      <c r="BE49" s="31" t="s">
        <v>626</v>
      </c>
      <c r="BF49" s="34">
        <f t="shared" si="28"/>
        <v>6.55</v>
      </c>
      <c r="BG49" s="102">
        <v>65.5</v>
      </c>
      <c r="BH49" s="36" t="str">
        <f t="shared" si="30"/>
        <v>FC</v>
      </c>
      <c r="BI49" s="108"/>
      <c r="BJ49" s="95" t="s">
        <v>704</v>
      </c>
      <c r="BK49" s="96" t="s">
        <v>705</v>
      </c>
      <c r="BL49" s="96" t="s">
        <v>706</v>
      </c>
      <c r="BM49" s="97" t="s">
        <v>707</v>
      </c>
      <c r="BN49" s="98" t="s">
        <v>708</v>
      </c>
      <c r="BO49" s="95" t="s">
        <v>709</v>
      </c>
      <c r="BP49" s="96" t="s">
        <v>710</v>
      </c>
      <c r="BQ49" s="96" t="s">
        <v>711</v>
      </c>
      <c r="BR49" s="99" t="s">
        <v>712</v>
      </c>
    </row>
    <row r="50">
      <c r="A50" s="41" t="s">
        <v>686</v>
      </c>
      <c r="B50" s="42" t="s">
        <v>448</v>
      </c>
      <c r="C50" s="100" t="s">
        <v>449</v>
      </c>
      <c r="D50" s="52">
        <v>39.0</v>
      </c>
      <c r="E50" s="44">
        <v>30.0</v>
      </c>
      <c r="F50" s="44">
        <v>69.0</v>
      </c>
      <c r="G50" s="44">
        <v>7.0</v>
      </c>
      <c r="H50" s="32" t="s">
        <v>72</v>
      </c>
      <c r="I50" s="90" t="s">
        <v>626</v>
      </c>
      <c r="J50" s="41">
        <v>43.0</v>
      </c>
      <c r="K50" s="44">
        <v>26.0</v>
      </c>
      <c r="L50" s="44">
        <v>69.0</v>
      </c>
      <c r="M50" s="44">
        <v>7.0</v>
      </c>
      <c r="N50" s="32" t="s">
        <v>72</v>
      </c>
      <c r="O50" s="101" t="s">
        <v>626</v>
      </c>
      <c r="P50" s="41">
        <v>39.0</v>
      </c>
      <c r="Q50" s="44">
        <v>27.0</v>
      </c>
      <c r="R50" s="44">
        <v>66.0</v>
      </c>
      <c r="S50" s="44">
        <v>7.0</v>
      </c>
      <c r="T50" s="32" t="s">
        <v>72</v>
      </c>
      <c r="U50" s="101" t="s">
        <v>626</v>
      </c>
      <c r="V50" s="41">
        <v>41.0</v>
      </c>
      <c r="W50" s="44">
        <v>28.0</v>
      </c>
      <c r="X50" s="44">
        <v>69.0</v>
      </c>
      <c r="Y50" s="44">
        <v>7.0</v>
      </c>
      <c r="Z50" s="32" t="s">
        <v>72</v>
      </c>
      <c r="AA50" s="101" t="s">
        <v>626</v>
      </c>
      <c r="AB50" s="41">
        <v>37.0</v>
      </c>
      <c r="AC50" s="44">
        <v>35.0</v>
      </c>
      <c r="AD50" s="44">
        <v>72.0</v>
      </c>
      <c r="AE50" s="44">
        <v>8.0</v>
      </c>
      <c r="AF50" s="32" t="s">
        <v>671</v>
      </c>
      <c r="AG50" s="101" t="s">
        <v>626</v>
      </c>
      <c r="AH50" s="41">
        <v>42.0</v>
      </c>
      <c r="AI50" s="44">
        <v>45.0</v>
      </c>
      <c r="AJ50" s="44">
        <v>87.0</v>
      </c>
      <c r="AK50" s="44">
        <v>9.0</v>
      </c>
      <c r="AL50" s="32" t="s">
        <v>42</v>
      </c>
      <c r="AM50" s="101" t="s">
        <v>626</v>
      </c>
      <c r="AN50" s="41">
        <v>43.0</v>
      </c>
      <c r="AO50" s="44">
        <v>45.0</v>
      </c>
      <c r="AP50" s="44">
        <v>88.0</v>
      </c>
      <c r="AQ50" s="44">
        <v>9.0</v>
      </c>
      <c r="AR50" s="32" t="s">
        <v>42</v>
      </c>
      <c r="AS50" s="101" t="s">
        <v>626</v>
      </c>
      <c r="AT50" s="41">
        <v>45.0</v>
      </c>
      <c r="AU50" s="44">
        <v>36.0</v>
      </c>
      <c r="AV50" s="44">
        <v>81.0</v>
      </c>
      <c r="AW50" s="44">
        <v>9.0</v>
      </c>
      <c r="AX50" s="32" t="s">
        <v>42</v>
      </c>
      <c r="AY50" s="92" t="s">
        <v>626</v>
      </c>
      <c r="AZ50" s="41">
        <v>39.0</v>
      </c>
      <c r="BA50" s="44">
        <v>41.0</v>
      </c>
      <c r="BB50" s="44">
        <v>80.0</v>
      </c>
      <c r="BC50" s="44">
        <v>9.0</v>
      </c>
      <c r="BD50" s="32" t="s">
        <v>42</v>
      </c>
      <c r="BE50" s="31" t="s">
        <v>626</v>
      </c>
      <c r="BF50" s="34">
        <f t="shared" si="28"/>
        <v>7.65</v>
      </c>
      <c r="BG50" s="102">
        <v>76.5</v>
      </c>
      <c r="BH50" s="36" t="str">
        <f t="shared" si="30"/>
        <v>FCD</v>
      </c>
      <c r="BI50" s="108"/>
      <c r="BJ50" s="95" t="s">
        <v>704</v>
      </c>
      <c r="BK50" s="96" t="s">
        <v>705</v>
      </c>
      <c r="BL50" s="96" t="s">
        <v>706</v>
      </c>
      <c r="BM50" s="97" t="s">
        <v>707</v>
      </c>
      <c r="BN50" s="98" t="s">
        <v>708</v>
      </c>
      <c r="BO50" s="95" t="s">
        <v>709</v>
      </c>
      <c r="BP50" s="96" t="s">
        <v>710</v>
      </c>
      <c r="BQ50" s="96" t="s">
        <v>711</v>
      </c>
      <c r="BR50" s="99" t="s">
        <v>712</v>
      </c>
    </row>
    <row r="51">
      <c r="A51" s="41" t="s">
        <v>687</v>
      </c>
      <c r="B51" s="42" t="s">
        <v>456</v>
      </c>
      <c r="C51" s="100" t="s">
        <v>457</v>
      </c>
      <c r="D51" s="52">
        <v>42.0</v>
      </c>
      <c r="E51" s="44">
        <v>18.0</v>
      </c>
      <c r="F51" s="44">
        <v>60.0</v>
      </c>
      <c r="G51" s="44">
        <v>7.0</v>
      </c>
      <c r="H51" s="32" t="s">
        <v>72</v>
      </c>
      <c r="I51" s="90" t="s">
        <v>626</v>
      </c>
      <c r="J51" s="41">
        <v>42.0</v>
      </c>
      <c r="K51" s="44">
        <v>33.0</v>
      </c>
      <c r="L51" s="44">
        <v>75.0</v>
      </c>
      <c r="M51" s="44">
        <v>8.0</v>
      </c>
      <c r="N51" s="32" t="s">
        <v>671</v>
      </c>
      <c r="O51" s="101" t="s">
        <v>626</v>
      </c>
      <c r="P51" s="41">
        <v>36.0</v>
      </c>
      <c r="Q51" s="44">
        <v>22.0</v>
      </c>
      <c r="R51" s="44">
        <v>58.0</v>
      </c>
      <c r="S51" s="44">
        <v>6.0</v>
      </c>
      <c r="T51" s="32" t="s">
        <v>682</v>
      </c>
      <c r="U51" s="101" t="s">
        <v>626</v>
      </c>
      <c r="V51" s="41">
        <v>43.0</v>
      </c>
      <c r="W51" s="44">
        <v>24.0</v>
      </c>
      <c r="X51" s="44">
        <v>67.0</v>
      </c>
      <c r="Y51" s="44">
        <v>7.0</v>
      </c>
      <c r="Z51" s="32" t="s">
        <v>72</v>
      </c>
      <c r="AA51" s="101" t="s">
        <v>626</v>
      </c>
      <c r="AB51" s="41">
        <v>40.0</v>
      </c>
      <c r="AC51" s="44">
        <v>36.0</v>
      </c>
      <c r="AD51" s="44">
        <v>76.0</v>
      </c>
      <c r="AE51" s="44">
        <v>8.0</v>
      </c>
      <c r="AF51" s="32" t="s">
        <v>671</v>
      </c>
      <c r="AG51" s="101" t="s">
        <v>626</v>
      </c>
      <c r="AH51" s="41">
        <v>41.0</v>
      </c>
      <c r="AI51" s="44">
        <v>40.0</v>
      </c>
      <c r="AJ51" s="44">
        <v>81.0</v>
      </c>
      <c r="AK51" s="44">
        <v>9.0</v>
      </c>
      <c r="AL51" s="32" t="s">
        <v>42</v>
      </c>
      <c r="AM51" s="101" t="s">
        <v>626</v>
      </c>
      <c r="AN51" s="41">
        <v>38.0</v>
      </c>
      <c r="AO51" s="44">
        <v>42.0</v>
      </c>
      <c r="AP51" s="44">
        <v>80.0</v>
      </c>
      <c r="AQ51" s="44">
        <v>9.0</v>
      </c>
      <c r="AR51" s="32" t="s">
        <v>42</v>
      </c>
      <c r="AS51" s="101" t="s">
        <v>626</v>
      </c>
      <c r="AT51" s="41">
        <v>37.0</v>
      </c>
      <c r="AU51" s="44">
        <v>26.0</v>
      </c>
      <c r="AV51" s="44">
        <v>63.0</v>
      </c>
      <c r="AW51" s="44">
        <v>7.0</v>
      </c>
      <c r="AX51" s="32" t="s">
        <v>72</v>
      </c>
      <c r="AY51" s="92" t="s">
        <v>626</v>
      </c>
      <c r="AZ51" s="41">
        <v>41.0</v>
      </c>
      <c r="BA51" s="44">
        <v>43.0</v>
      </c>
      <c r="BB51" s="44">
        <v>84.0</v>
      </c>
      <c r="BC51" s="44">
        <v>9.0</v>
      </c>
      <c r="BD51" s="32" t="s">
        <v>42</v>
      </c>
      <c r="BE51" s="31" t="s">
        <v>626</v>
      </c>
      <c r="BF51" s="34">
        <f t="shared" si="28"/>
        <v>7.45</v>
      </c>
      <c r="BG51" s="102">
        <v>74.5</v>
      </c>
      <c r="BH51" s="36" t="str">
        <f t="shared" si="30"/>
        <v>FCD</v>
      </c>
      <c r="BI51" s="108"/>
      <c r="BJ51" s="95" t="s">
        <v>704</v>
      </c>
      <c r="BK51" s="96" t="s">
        <v>705</v>
      </c>
      <c r="BL51" s="96" t="s">
        <v>706</v>
      </c>
      <c r="BM51" s="97" t="s">
        <v>707</v>
      </c>
      <c r="BN51" s="98" t="s">
        <v>708</v>
      </c>
      <c r="BO51" s="95" t="s">
        <v>709</v>
      </c>
      <c r="BP51" s="96" t="s">
        <v>710</v>
      </c>
      <c r="BQ51" s="96" t="s">
        <v>711</v>
      </c>
      <c r="BR51" s="99" t="s">
        <v>712</v>
      </c>
    </row>
    <row r="52">
      <c r="A52" s="41" t="s">
        <v>688</v>
      </c>
      <c r="B52" s="42" t="s">
        <v>466</v>
      </c>
      <c r="C52" s="100" t="s">
        <v>467</v>
      </c>
      <c r="D52" s="52">
        <v>48.0</v>
      </c>
      <c r="E52" s="44">
        <v>36.0</v>
      </c>
      <c r="F52" s="44">
        <v>84.0</v>
      </c>
      <c r="G52" s="44">
        <v>9.0</v>
      </c>
      <c r="H52" s="32" t="s">
        <v>42</v>
      </c>
      <c r="I52" s="90" t="s">
        <v>626</v>
      </c>
      <c r="J52" s="41">
        <v>44.0</v>
      </c>
      <c r="K52" s="44">
        <v>31.0</v>
      </c>
      <c r="L52" s="44">
        <v>75.0</v>
      </c>
      <c r="M52" s="44">
        <v>8.0</v>
      </c>
      <c r="N52" s="32" t="s">
        <v>671</v>
      </c>
      <c r="O52" s="101" t="s">
        <v>626</v>
      </c>
      <c r="P52" s="41">
        <v>41.0</v>
      </c>
      <c r="Q52" s="44">
        <v>24.0</v>
      </c>
      <c r="R52" s="44">
        <v>65.0</v>
      </c>
      <c r="S52" s="44">
        <v>7.0</v>
      </c>
      <c r="T52" s="32" t="s">
        <v>72</v>
      </c>
      <c r="U52" s="101" t="s">
        <v>626</v>
      </c>
      <c r="V52" s="41">
        <v>43.0</v>
      </c>
      <c r="W52" s="44">
        <v>36.0</v>
      </c>
      <c r="X52" s="44">
        <v>79.0</v>
      </c>
      <c r="Y52" s="44">
        <v>8.0</v>
      </c>
      <c r="Z52" s="32" t="s">
        <v>671</v>
      </c>
      <c r="AA52" s="101" t="s">
        <v>626</v>
      </c>
      <c r="AB52" s="41">
        <v>35.0</v>
      </c>
      <c r="AC52" s="44">
        <v>37.0</v>
      </c>
      <c r="AD52" s="44">
        <v>72.0</v>
      </c>
      <c r="AE52" s="44">
        <v>8.0</v>
      </c>
      <c r="AF52" s="32" t="s">
        <v>671</v>
      </c>
      <c r="AG52" s="101" t="s">
        <v>626</v>
      </c>
      <c r="AH52" s="41">
        <v>38.0</v>
      </c>
      <c r="AI52" s="44">
        <v>42.0</v>
      </c>
      <c r="AJ52" s="44">
        <v>80.0</v>
      </c>
      <c r="AK52" s="44">
        <v>9.0</v>
      </c>
      <c r="AL52" s="32" t="s">
        <v>42</v>
      </c>
      <c r="AM52" s="101" t="s">
        <v>626</v>
      </c>
      <c r="AN52" s="41">
        <v>37.0</v>
      </c>
      <c r="AO52" s="44">
        <v>43.0</v>
      </c>
      <c r="AP52" s="44">
        <v>80.0</v>
      </c>
      <c r="AQ52" s="44">
        <v>9.0</v>
      </c>
      <c r="AR52" s="32" t="s">
        <v>42</v>
      </c>
      <c r="AS52" s="101" t="s">
        <v>626</v>
      </c>
      <c r="AT52" s="41">
        <v>43.0</v>
      </c>
      <c r="AU52" s="44">
        <v>28.0</v>
      </c>
      <c r="AV52" s="44">
        <v>71.0</v>
      </c>
      <c r="AW52" s="44">
        <v>8.0</v>
      </c>
      <c r="AX52" s="32" t="s">
        <v>671</v>
      </c>
      <c r="AY52" s="92" t="s">
        <v>626</v>
      </c>
      <c r="AZ52" s="41">
        <v>45.0</v>
      </c>
      <c r="BA52" s="44">
        <v>39.0</v>
      </c>
      <c r="BB52" s="44">
        <v>84.0</v>
      </c>
      <c r="BC52" s="44">
        <v>9.0</v>
      </c>
      <c r="BD52" s="32" t="s">
        <v>42</v>
      </c>
      <c r="BE52" s="31" t="s">
        <v>626</v>
      </c>
      <c r="BF52" s="34">
        <f t="shared" si="28"/>
        <v>8.15</v>
      </c>
      <c r="BG52" s="102">
        <v>81.5</v>
      </c>
      <c r="BH52" s="36" t="str">
        <f t="shared" si="30"/>
        <v>FCD</v>
      </c>
      <c r="BI52" s="108"/>
      <c r="BJ52" s="95" t="s">
        <v>704</v>
      </c>
      <c r="BK52" s="96" t="s">
        <v>705</v>
      </c>
      <c r="BL52" s="96" t="s">
        <v>706</v>
      </c>
      <c r="BM52" s="97" t="s">
        <v>707</v>
      </c>
      <c r="BN52" s="98" t="s">
        <v>708</v>
      </c>
      <c r="BO52" s="95" t="s">
        <v>709</v>
      </c>
      <c r="BP52" s="96" t="s">
        <v>710</v>
      </c>
      <c r="BQ52" s="96" t="s">
        <v>711</v>
      </c>
      <c r="BR52" s="99" t="s">
        <v>712</v>
      </c>
    </row>
    <row r="53">
      <c r="A53" s="41" t="s">
        <v>689</v>
      </c>
      <c r="B53" s="42" t="s">
        <v>475</v>
      </c>
      <c r="C53" s="100" t="s">
        <v>476</v>
      </c>
      <c r="D53" s="52">
        <v>41.0</v>
      </c>
      <c r="E53" s="44">
        <v>24.0</v>
      </c>
      <c r="F53" s="44">
        <v>65.0</v>
      </c>
      <c r="G53" s="44">
        <v>7.0</v>
      </c>
      <c r="H53" s="32" t="s">
        <v>72</v>
      </c>
      <c r="I53" s="90" t="s">
        <v>626</v>
      </c>
      <c r="J53" s="41">
        <v>30.0</v>
      </c>
      <c r="K53" s="44">
        <v>27.0</v>
      </c>
      <c r="L53" s="44">
        <v>57.0</v>
      </c>
      <c r="M53" s="44">
        <v>6.0</v>
      </c>
      <c r="N53" s="32" t="s">
        <v>682</v>
      </c>
      <c r="O53" s="101" t="s">
        <v>626</v>
      </c>
      <c r="P53" s="41">
        <v>35.0</v>
      </c>
      <c r="Q53" s="44">
        <v>19.0</v>
      </c>
      <c r="R53" s="44">
        <v>54.0</v>
      </c>
      <c r="S53" s="44">
        <v>5.0</v>
      </c>
      <c r="T53" s="32" t="s">
        <v>679</v>
      </c>
      <c r="U53" s="101" t="s">
        <v>626</v>
      </c>
      <c r="V53" s="41">
        <v>40.0</v>
      </c>
      <c r="W53" s="44">
        <v>26.0</v>
      </c>
      <c r="X53" s="44">
        <v>66.0</v>
      </c>
      <c r="Y53" s="44">
        <v>7.0</v>
      </c>
      <c r="Z53" s="32" t="s">
        <v>72</v>
      </c>
      <c r="AA53" s="101" t="s">
        <v>626</v>
      </c>
      <c r="AB53" s="41">
        <v>34.0</v>
      </c>
      <c r="AC53" s="44">
        <v>34.0</v>
      </c>
      <c r="AD53" s="44">
        <v>68.0</v>
      </c>
      <c r="AE53" s="44">
        <v>7.0</v>
      </c>
      <c r="AF53" s="32" t="s">
        <v>72</v>
      </c>
      <c r="AG53" s="101" t="s">
        <v>626</v>
      </c>
      <c r="AH53" s="41">
        <v>32.0</v>
      </c>
      <c r="AI53" s="44">
        <v>35.0</v>
      </c>
      <c r="AJ53" s="44">
        <v>67.0</v>
      </c>
      <c r="AK53" s="44">
        <v>7.0</v>
      </c>
      <c r="AL53" s="32" t="s">
        <v>72</v>
      </c>
      <c r="AM53" s="101" t="s">
        <v>626</v>
      </c>
      <c r="AN53" s="41">
        <v>42.0</v>
      </c>
      <c r="AO53" s="44">
        <v>43.0</v>
      </c>
      <c r="AP53" s="44">
        <v>85.0</v>
      </c>
      <c r="AQ53" s="44">
        <v>9.0</v>
      </c>
      <c r="AR53" s="32" t="s">
        <v>42</v>
      </c>
      <c r="AS53" s="101" t="s">
        <v>626</v>
      </c>
      <c r="AT53" s="41">
        <v>40.0</v>
      </c>
      <c r="AU53" s="44">
        <v>33.0</v>
      </c>
      <c r="AV53" s="44">
        <v>73.0</v>
      </c>
      <c r="AW53" s="44">
        <v>8.0</v>
      </c>
      <c r="AX53" s="32" t="s">
        <v>671</v>
      </c>
      <c r="AY53" s="92" t="s">
        <v>626</v>
      </c>
      <c r="AZ53" s="41">
        <v>40.0</v>
      </c>
      <c r="BA53" s="44">
        <v>31.0</v>
      </c>
      <c r="BB53" s="44">
        <v>71.0</v>
      </c>
      <c r="BC53" s="44">
        <v>8.0</v>
      </c>
      <c r="BD53" s="32" t="s">
        <v>671</v>
      </c>
      <c r="BE53" s="31" t="s">
        <v>626</v>
      </c>
      <c r="BF53" s="34">
        <f t="shared" si="28"/>
        <v>6.8</v>
      </c>
      <c r="BG53" s="102">
        <v>68.0</v>
      </c>
      <c r="BH53" s="36" t="str">
        <f t="shared" si="30"/>
        <v>FC</v>
      </c>
      <c r="BI53" s="108"/>
      <c r="BJ53" s="95" t="s">
        <v>704</v>
      </c>
      <c r="BK53" s="96" t="s">
        <v>705</v>
      </c>
      <c r="BL53" s="96" t="s">
        <v>706</v>
      </c>
      <c r="BM53" s="97" t="s">
        <v>707</v>
      </c>
      <c r="BN53" s="98" t="s">
        <v>708</v>
      </c>
      <c r="BO53" s="95" t="s">
        <v>709</v>
      </c>
      <c r="BP53" s="96" t="s">
        <v>710</v>
      </c>
      <c r="BQ53" s="96" t="s">
        <v>711</v>
      </c>
      <c r="BR53" s="99" t="s">
        <v>712</v>
      </c>
    </row>
    <row r="54">
      <c r="A54" s="41" t="s">
        <v>690</v>
      </c>
      <c r="B54" s="42" t="s">
        <v>483</v>
      </c>
      <c r="C54" s="100" t="s">
        <v>484</v>
      </c>
      <c r="D54" s="52">
        <v>49.0</v>
      </c>
      <c r="E54" s="44">
        <v>45.0</v>
      </c>
      <c r="F54" s="44">
        <v>94.0</v>
      </c>
      <c r="G54" s="44">
        <v>10.0</v>
      </c>
      <c r="H54" s="32" t="s">
        <v>672</v>
      </c>
      <c r="I54" s="90" t="s">
        <v>626</v>
      </c>
      <c r="J54" s="41">
        <v>46.0</v>
      </c>
      <c r="K54" s="44">
        <v>31.0</v>
      </c>
      <c r="L54" s="44">
        <v>77.0</v>
      </c>
      <c r="M54" s="44">
        <v>8.0</v>
      </c>
      <c r="N54" s="32" t="s">
        <v>671</v>
      </c>
      <c r="O54" s="101" t="s">
        <v>626</v>
      </c>
      <c r="P54" s="41">
        <v>47.0</v>
      </c>
      <c r="Q54" s="44">
        <v>35.0</v>
      </c>
      <c r="R54" s="44">
        <v>82.0</v>
      </c>
      <c r="S54" s="44">
        <v>9.0</v>
      </c>
      <c r="T54" s="32" t="s">
        <v>42</v>
      </c>
      <c r="U54" s="101" t="s">
        <v>626</v>
      </c>
      <c r="V54" s="41">
        <v>45.0</v>
      </c>
      <c r="W54" s="44">
        <v>19.0</v>
      </c>
      <c r="X54" s="44">
        <v>64.0</v>
      </c>
      <c r="Y54" s="44">
        <v>7.0</v>
      </c>
      <c r="Z54" s="32" t="s">
        <v>72</v>
      </c>
      <c r="AA54" s="101" t="s">
        <v>626</v>
      </c>
      <c r="AB54" s="41">
        <v>41.0</v>
      </c>
      <c r="AC54" s="44">
        <v>48.0</v>
      </c>
      <c r="AD54" s="44">
        <v>89.0</v>
      </c>
      <c r="AE54" s="44">
        <v>9.0</v>
      </c>
      <c r="AF54" s="32" t="s">
        <v>42</v>
      </c>
      <c r="AG54" s="101" t="s">
        <v>626</v>
      </c>
      <c r="AH54" s="41">
        <v>39.0</v>
      </c>
      <c r="AI54" s="44">
        <v>40.0</v>
      </c>
      <c r="AJ54" s="44">
        <v>79.0</v>
      </c>
      <c r="AK54" s="44">
        <v>8.0</v>
      </c>
      <c r="AL54" s="32" t="s">
        <v>671</v>
      </c>
      <c r="AM54" s="101" t="s">
        <v>626</v>
      </c>
      <c r="AN54" s="41">
        <v>41.0</v>
      </c>
      <c r="AO54" s="44">
        <v>47.0</v>
      </c>
      <c r="AP54" s="44">
        <v>88.0</v>
      </c>
      <c r="AQ54" s="44">
        <v>9.0</v>
      </c>
      <c r="AR54" s="32" t="s">
        <v>42</v>
      </c>
      <c r="AS54" s="101" t="s">
        <v>626</v>
      </c>
      <c r="AT54" s="41">
        <v>44.0</v>
      </c>
      <c r="AU54" s="44">
        <v>31.0</v>
      </c>
      <c r="AV54" s="44">
        <v>75.0</v>
      </c>
      <c r="AW54" s="44">
        <v>8.0</v>
      </c>
      <c r="AX54" s="32" t="s">
        <v>671</v>
      </c>
      <c r="AY54" s="92" t="s">
        <v>626</v>
      </c>
      <c r="AZ54" s="41">
        <v>43.0</v>
      </c>
      <c r="BA54" s="44">
        <v>44.0</v>
      </c>
      <c r="BB54" s="44">
        <v>87.0</v>
      </c>
      <c r="BC54" s="44">
        <v>9.0</v>
      </c>
      <c r="BD54" s="32" t="s">
        <v>42</v>
      </c>
      <c r="BE54" s="31" t="s">
        <v>626</v>
      </c>
      <c r="BF54" s="34">
        <f t="shared" si="28"/>
        <v>8.55</v>
      </c>
      <c r="BG54" s="102">
        <v>85.5</v>
      </c>
      <c r="BH54" s="36" t="str">
        <f t="shared" si="30"/>
        <v>FCD</v>
      </c>
      <c r="BI54" s="108"/>
      <c r="BJ54" s="95" t="s">
        <v>704</v>
      </c>
      <c r="BK54" s="96" t="s">
        <v>705</v>
      </c>
      <c r="BL54" s="96" t="s">
        <v>706</v>
      </c>
      <c r="BM54" s="97" t="s">
        <v>707</v>
      </c>
      <c r="BN54" s="98" t="s">
        <v>708</v>
      </c>
      <c r="BO54" s="95" t="s">
        <v>709</v>
      </c>
      <c r="BP54" s="96" t="s">
        <v>710</v>
      </c>
      <c r="BQ54" s="96" t="s">
        <v>711</v>
      </c>
      <c r="BR54" s="99" t="s">
        <v>712</v>
      </c>
    </row>
    <row r="55">
      <c r="A55" s="41" t="s">
        <v>691</v>
      </c>
      <c r="B55" s="42" t="s">
        <v>491</v>
      </c>
      <c r="C55" s="100" t="s">
        <v>492</v>
      </c>
      <c r="D55" s="52">
        <v>43.0</v>
      </c>
      <c r="E55" s="44">
        <v>40.0</v>
      </c>
      <c r="F55" s="44">
        <v>83.0</v>
      </c>
      <c r="G55" s="44">
        <v>9.0</v>
      </c>
      <c r="H55" s="32" t="s">
        <v>42</v>
      </c>
      <c r="I55" s="90" t="s">
        <v>626</v>
      </c>
      <c r="J55" s="41">
        <v>37.0</v>
      </c>
      <c r="K55" s="44">
        <v>23.0</v>
      </c>
      <c r="L55" s="44">
        <v>60.0</v>
      </c>
      <c r="M55" s="44">
        <v>7.0</v>
      </c>
      <c r="N55" s="32" t="s">
        <v>72</v>
      </c>
      <c r="O55" s="101" t="s">
        <v>626</v>
      </c>
      <c r="P55" s="41">
        <v>41.0</v>
      </c>
      <c r="Q55" s="44">
        <v>25.0</v>
      </c>
      <c r="R55" s="44">
        <v>66.0</v>
      </c>
      <c r="S55" s="44">
        <v>7.0</v>
      </c>
      <c r="T55" s="32" t="s">
        <v>72</v>
      </c>
      <c r="U55" s="101" t="s">
        <v>626</v>
      </c>
      <c r="V55" s="41">
        <v>43.0</v>
      </c>
      <c r="W55" s="44">
        <v>39.0</v>
      </c>
      <c r="X55" s="44">
        <v>82.0</v>
      </c>
      <c r="Y55" s="44">
        <v>9.0</v>
      </c>
      <c r="Z55" s="32" t="s">
        <v>42</v>
      </c>
      <c r="AA55" s="101" t="s">
        <v>626</v>
      </c>
      <c r="AB55" s="41">
        <v>47.0</v>
      </c>
      <c r="AC55" s="44">
        <v>45.0</v>
      </c>
      <c r="AD55" s="44">
        <v>92.0</v>
      </c>
      <c r="AE55" s="44">
        <v>10.0</v>
      </c>
      <c r="AF55" s="32" t="s">
        <v>672</v>
      </c>
      <c r="AG55" s="101" t="s">
        <v>626</v>
      </c>
      <c r="AH55" s="41">
        <v>39.0</v>
      </c>
      <c r="AI55" s="44">
        <v>42.0</v>
      </c>
      <c r="AJ55" s="44">
        <v>81.0</v>
      </c>
      <c r="AK55" s="44">
        <v>9.0</v>
      </c>
      <c r="AL55" s="32" t="s">
        <v>42</v>
      </c>
      <c r="AM55" s="101" t="s">
        <v>626</v>
      </c>
      <c r="AN55" s="41">
        <v>43.0</v>
      </c>
      <c r="AO55" s="44">
        <v>44.0</v>
      </c>
      <c r="AP55" s="44">
        <v>87.0</v>
      </c>
      <c r="AQ55" s="44">
        <v>9.0</v>
      </c>
      <c r="AR55" s="32" t="s">
        <v>42</v>
      </c>
      <c r="AS55" s="101" t="s">
        <v>626</v>
      </c>
      <c r="AT55" s="41">
        <v>46.0</v>
      </c>
      <c r="AU55" s="44">
        <v>39.0</v>
      </c>
      <c r="AV55" s="44">
        <v>85.0</v>
      </c>
      <c r="AW55" s="44">
        <v>9.0</v>
      </c>
      <c r="AX55" s="32" t="s">
        <v>42</v>
      </c>
      <c r="AY55" s="92" t="s">
        <v>626</v>
      </c>
      <c r="AZ55" s="41">
        <v>41.0</v>
      </c>
      <c r="BA55" s="44">
        <v>44.0</v>
      </c>
      <c r="BB55" s="44">
        <v>85.0</v>
      </c>
      <c r="BC55" s="44">
        <v>9.0</v>
      </c>
      <c r="BD55" s="32" t="s">
        <v>42</v>
      </c>
      <c r="BE55" s="31" t="s">
        <v>626</v>
      </c>
      <c r="BF55" s="34">
        <f t="shared" si="28"/>
        <v>8.55</v>
      </c>
      <c r="BG55" s="102">
        <v>85.5</v>
      </c>
      <c r="BH55" s="36" t="str">
        <f t="shared" si="30"/>
        <v>FCD</v>
      </c>
      <c r="BI55" s="108"/>
      <c r="BJ55" s="95" t="s">
        <v>704</v>
      </c>
      <c r="BK55" s="96" t="s">
        <v>705</v>
      </c>
      <c r="BL55" s="96" t="s">
        <v>706</v>
      </c>
      <c r="BM55" s="97" t="s">
        <v>707</v>
      </c>
      <c r="BN55" s="98" t="s">
        <v>708</v>
      </c>
      <c r="BO55" s="95" t="s">
        <v>709</v>
      </c>
      <c r="BP55" s="96" t="s">
        <v>710</v>
      </c>
      <c r="BQ55" s="96" t="s">
        <v>711</v>
      </c>
      <c r="BR55" s="99" t="s">
        <v>712</v>
      </c>
    </row>
    <row r="56">
      <c r="A56" s="41" t="s">
        <v>692</v>
      </c>
      <c r="B56" s="42" t="s">
        <v>499</v>
      </c>
      <c r="C56" s="100" t="s">
        <v>500</v>
      </c>
      <c r="D56" s="52">
        <v>41.0</v>
      </c>
      <c r="E56" s="44">
        <v>20.0</v>
      </c>
      <c r="F56" s="44">
        <v>61.0</v>
      </c>
      <c r="G56" s="44">
        <v>7.0</v>
      </c>
      <c r="H56" s="32" t="s">
        <v>72</v>
      </c>
      <c r="I56" s="90" t="s">
        <v>626</v>
      </c>
      <c r="J56" s="41">
        <v>38.0</v>
      </c>
      <c r="K56" s="44">
        <v>34.0</v>
      </c>
      <c r="L56" s="44">
        <v>72.0</v>
      </c>
      <c r="M56" s="44">
        <v>8.0</v>
      </c>
      <c r="N56" s="32" t="s">
        <v>671</v>
      </c>
      <c r="O56" s="101" t="s">
        <v>626</v>
      </c>
      <c r="P56" s="41">
        <v>36.0</v>
      </c>
      <c r="Q56" s="44">
        <v>29.0</v>
      </c>
      <c r="R56" s="44">
        <v>65.0</v>
      </c>
      <c r="S56" s="44">
        <v>7.0</v>
      </c>
      <c r="T56" s="32" t="s">
        <v>72</v>
      </c>
      <c r="U56" s="101" t="s">
        <v>626</v>
      </c>
      <c r="V56" s="41">
        <v>44.0</v>
      </c>
      <c r="W56" s="44">
        <v>34.0</v>
      </c>
      <c r="X56" s="44">
        <v>78.0</v>
      </c>
      <c r="Y56" s="44">
        <v>8.0</v>
      </c>
      <c r="Z56" s="32" t="s">
        <v>671</v>
      </c>
      <c r="AA56" s="101" t="s">
        <v>626</v>
      </c>
      <c r="AB56" s="41">
        <v>39.0</v>
      </c>
      <c r="AC56" s="44">
        <v>44.0</v>
      </c>
      <c r="AD56" s="44">
        <v>83.0</v>
      </c>
      <c r="AE56" s="44">
        <v>9.0</v>
      </c>
      <c r="AF56" s="32" t="s">
        <v>42</v>
      </c>
      <c r="AG56" s="92" t="s">
        <v>626</v>
      </c>
      <c r="AH56" s="41">
        <v>45.0</v>
      </c>
      <c r="AI56" s="44">
        <v>46.0</v>
      </c>
      <c r="AJ56" s="44">
        <v>91.0</v>
      </c>
      <c r="AK56" s="44">
        <v>10.0</v>
      </c>
      <c r="AL56" s="32" t="s">
        <v>672</v>
      </c>
      <c r="AM56" s="101" t="s">
        <v>626</v>
      </c>
      <c r="AN56" s="41">
        <v>43.0</v>
      </c>
      <c r="AO56" s="44">
        <v>43.0</v>
      </c>
      <c r="AP56" s="44">
        <v>86.0</v>
      </c>
      <c r="AQ56" s="44">
        <v>9.0</v>
      </c>
      <c r="AR56" s="32" t="s">
        <v>42</v>
      </c>
      <c r="AS56" s="101" t="s">
        <v>626</v>
      </c>
      <c r="AT56" s="41">
        <v>47.0</v>
      </c>
      <c r="AU56" s="44">
        <v>38.0</v>
      </c>
      <c r="AV56" s="44">
        <v>85.0</v>
      </c>
      <c r="AW56" s="44">
        <v>9.0</v>
      </c>
      <c r="AX56" s="32" t="s">
        <v>42</v>
      </c>
      <c r="AY56" s="92" t="s">
        <v>626</v>
      </c>
      <c r="AZ56" s="41">
        <v>43.0</v>
      </c>
      <c r="BA56" s="44">
        <v>42.0</v>
      </c>
      <c r="BB56" s="44">
        <v>85.0</v>
      </c>
      <c r="BC56" s="44">
        <v>9.0</v>
      </c>
      <c r="BD56" s="32" t="s">
        <v>42</v>
      </c>
      <c r="BE56" s="31" t="s">
        <v>626</v>
      </c>
      <c r="BF56" s="34">
        <f t="shared" si="28"/>
        <v>8.15</v>
      </c>
      <c r="BG56" s="102">
        <v>81.5</v>
      </c>
      <c r="BH56" s="36" t="str">
        <f t="shared" si="30"/>
        <v>FCD</v>
      </c>
      <c r="BI56" s="108"/>
      <c r="BJ56" s="95" t="s">
        <v>704</v>
      </c>
      <c r="BK56" s="96" t="s">
        <v>705</v>
      </c>
      <c r="BL56" s="96" t="s">
        <v>706</v>
      </c>
      <c r="BM56" s="97" t="s">
        <v>707</v>
      </c>
      <c r="BN56" s="98" t="s">
        <v>708</v>
      </c>
      <c r="BO56" s="95" t="s">
        <v>709</v>
      </c>
      <c r="BP56" s="96" t="s">
        <v>710</v>
      </c>
      <c r="BQ56" s="96" t="s">
        <v>711</v>
      </c>
      <c r="BR56" s="99" t="s">
        <v>712</v>
      </c>
    </row>
    <row r="57">
      <c r="A57" s="41" t="s">
        <v>693</v>
      </c>
      <c r="B57" s="42" t="s">
        <v>506</v>
      </c>
      <c r="C57" s="100" t="s">
        <v>507</v>
      </c>
      <c r="D57" s="52">
        <v>45.0</v>
      </c>
      <c r="E57" s="44">
        <v>37.0</v>
      </c>
      <c r="F57" s="44">
        <v>82.0</v>
      </c>
      <c r="G57" s="44">
        <v>9.0</v>
      </c>
      <c r="H57" s="32" t="s">
        <v>42</v>
      </c>
      <c r="I57" s="90" t="s">
        <v>626</v>
      </c>
      <c r="J57" s="41">
        <v>42.0</v>
      </c>
      <c r="K57" s="44">
        <v>37.0</v>
      </c>
      <c r="L57" s="44">
        <v>79.0</v>
      </c>
      <c r="M57" s="44">
        <v>8.0</v>
      </c>
      <c r="N57" s="32" t="s">
        <v>671</v>
      </c>
      <c r="O57" s="101" t="s">
        <v>626</v>
      </c>
      <c r="P57" s="41">
        <v>44.0</v>
      </c>
      <c r="Q57" s="44">
        <v>37.0</v>
      </c>
      <c r="R57" s="44">
        <v>81.0</v>
      </c>
      <c r="S57" s="44">
        <v>9.0</v>
      </c>
      <c r="T57" s="32" t="s">
        <v>42</v>
      </c>
      <c r="U57" s="101" t="s">
        <v>626</v>
      </c>
      <c r="V57" s="41">
        <v>45.0</v>
      </c>
      <c r="W57" s="44">
        <v>29.0</v>
      </c>
      <c r="X57" s="44">
        <v>74.0</v>
      </c>
      <c r="Y57" s="44">
        <v>8.0</v>
      </c>
      <c r="Z57" s="32" t="s">
        <v>671</v>
      </c>
      <c r="AA57" s="101" t="s">
        <v>626</v>
      </c>
      <c r="AB57" s="41">
        <v>41.0</v>
      </c>
      <c r="AC57" s="44">
        <v>49.0</v>
      </c>
      <c r="AD57" s="44">
        <v>90.0</v>
      </c>
      <c r="AE57" s="44">
        <v>10.0</v>
      </c>
      <c r="AF57" s="32" t="s">
        <v>672</v>
      </c>
      <c r="AG57" s="101" t="s">
        <v>626</v>
      </c>
      <c r="AH57" s="41">
        <v>44.0</v>
      </c>
      <c r="AI57" s="44">
        <v>42.0</v>
      </c>
      <c r="AJ57" s="44">
        <v>86.0</v>
      </c>
      <c r="AK57" s="44">
        <v>9.0</v>
      </c>
      <c r="AL57" s="32" t="s">
        <v>42</v>
      </c>
      <c r="AM57" s="101" t="s">
        <v>626</v>
      </c>
      <c r="AN57" s="41">
        <v>43.0</v>
      </c>
      <c r="AO57" s="44">
        <v>46.0</v>
      </c>
      <c r="AP57" s="44">
        <v>89.0</v>
      </c>
      <c r="AQ57" s="44">
        <v>9.0</v>
      </c>
      <c r="AR57" s="32" t="s">
        <v>42</v>
      </c>
      <c r="AS57" s="101" t="s">
        <v>626</v>
      </c>
      <c r="AT57" s="41">
        <v>46.0</v>
      </c>
      <c r="AU57" s="44">
        <v>28.0</v>
      </c>
      <c r="AV57" s="44">
        <v>74.0</v>
      </c>
      <c r="AW57" s="44">
        <v>8.0</v>
      </c>
      <c r="AX57" s="32" t="s">
        <v>671</v>
      </c>
      <c r="AY57" s="92" t="s">
        <v>626</v>
      </c>
      <c r="AZ57" s="41">
        <v>42.0</v>
      </c>
      <c r="BA57" s="44">
        <v>40.0</v>
      </c>
      <c r="BB57" s="44">
        <v>82.0</v>
      </c>
      <c r="BC57" s="44">
        <v>9.0</v>
      </c>
      <c r="BD57" s="32" t="s">
        <v>42</v>
      </c>
      <c r="BE57" s="31" t="s">
        <v>626</v>
      </c>
      <c r="BF57" s="34">
        <f t="shared" si="28"/>
        <v>8.75</v>
      </c>
      <c r="BG57" s="102">
        <v>87.5</v>
      </c>
      <c r="BH57" s="36" t="str">
        <f t="shared" si="30"/>
        <v>FCD</v>
      </c>
      <c r="BI57" s="108"/>
      <c r="BJ57" s="95" t="s">
        <v>704</v>
      </c>
      <c r="BK57" s="96" t="s">
        <v>705</v>
      </c>
      <c r="BL57" s="96" t="s">
        <v>706</v>
      </c>
      <c r="BM57" s="97" t="s">
        <v>707</v>
      </c>
      <c r="BN57" s="98" t="s">
        <v>708</v>
      </c>
      <c r="BO57" s="95" t="s">
        <v>709</v>
      </c>
      <c r="BP57" s="96" t="s">
        <v>710</v>
      </c>
      <c r="BQ57" s="96" t="s">
        <v>711</v>
      </c>
      <c r="BR57" s="99" t="s">
        <v>712</v>
      </c>
    </row>
    <row r="58">
      <c r="A58" s="109"/>
      <c r="B58" s="110"/>
      <c r="C58" s="111"/>
      <c r="D58" s="112"/>
      <c r="E58" s="113"/>
      <c r="F58" s="113"/>
      <c r="G58" s="113"/>
      <c r="H58" s="65"/>
      <c r="I58" s="114"/>
      <c r="J58" s="109"/>
      <c r="K58" s="113"/>
      <c r="L58" s="113"/>
      <c r="M58" s="113"/>
      <c r="N58" s="65"/>
      <c r="O58" s="115"/>
      <c r="P58" s="109"/>
      <c r="Q58" s="113"/>
      <c r="R58" s="113"/>
      <c r="S58" s="113"/>
      <c r="T58" s="65"/>
      <c r="U58" s="115"/>
      <c r="V58" s="109"/>
      <c r="W58" s="113"/>
      <c r="X58" s="113"/>
      <c r="Y58" s="113"/>
      <c r="Z58" s="65"/>
      <c r="AA58" s="115"/>
      <c r="AB58" s="109"/>
      <c r="AC58" s="113"/>
      <c r="AD58" s="113"/>
      <c r="AE58" s="113"/>
      <c r="AF58" s="65"/>
      <c r="AG58" s="115"/>
      <c r="AH58" s="109"/>
      <c r="AI58" s="113"/>
      <c r="AJ58" s="113"/>
      <c r="AK58" s="113"/>
      <c r="AL58" s="65"/>
      <c r="AM58" s="115"/>
      <c r="AN58" s="109"/>
      <c r="AO58" s="113"/>
      <c r="AP58" s="113"/>
      <c r="AQ58" s="113"/>
      <c r="AR58" s="65"/>
      <c r="AS58" s="115"/>
      <c r="AT58" s="109"/>
      <c r="AU58" s="113"/>
      <c r="AV58" s="113"/>
      <c r="AW58" s="113"/>
      <c r="AX58" s="65"/>
      <c r="AY58" s="116"/>
      <c r="AZ58" s="109"/>
      <c r="BA58" s="113"/>
      <c r="BB58" s="113"/>
      <c r="BC58" s="113"/>
      <c r="BD58" s="65"/>
      <c r="BE58" s="117"/>
      <c r="BF58" s="118"/>
      <c r="BG58" s="119"/>
      <c r="BH58" s="36"/>
      <c r="BI58" s="120"/>
      <c r="BJ58" s="121"/>
      <c r="BK58" s="122"/>
      <c r="BL58" s="122"/>
      <c r="BM58" s="123"/>
      <c r="BN58" s="124"/>
      <c r="BO58" s="121"/>
      <c r="BP58" s="122"/>
      <c r="BQ58" s="122"/>
      <c r="BR58" s="125"/>
    </row>
    <row r="59">
      <c r="A59" s="126"/>
      <c r="B59" s="127"/>
      <c r="C59" s="128"/>
      <c r="D59" s="129"/>
      <c r="E59" s="122"/>
      <c r="F59" s="122"/>
      <c r="G59" s="130"/>
      <c r="H59" s="131"/>
      <c r="I59" s="114"/>
      <c r="J59" s="122"/>
      <c r="K59" s="122"/>
      <c r="L59" s="122"/>
      <c r="M59" s="130"/>
      <c r="N59" s="132"/>
      <c r="O59" s="115"/>
      <c r="P59" s="129"/>
      <c r="Q59" s="122"/>
      <c r="R59" s="122"/>
      <c r="S59" s="130"/>
      <c r="T59" s="132"/>
      <c r="U59" s="115"/>
      <c r="V59" s="129"/>
      <c r="W59" s="122"/>
      <c r="X59" s="122"/>
      <c r="Y59" s="130"/>
      <c r="Z59" s="132"/>
      <c r="AA59" s="115"/>
      <c r="AB59" s="129"/>
      <c r="AC59" s="122"/>
      <c r="AD59" s="122"/>
      <c r="AE59" s="130"/>
      <c r="AF59" s="132"/>
      <c r="AG59" s="115"/>
      <c r="AH59" s="133"/>
      <c r="AI59" s="134"/>
      <c r="AJ59" s="122"/>
      <c r="AK59" s="130"/>
      <c r="AL59" s="132"/>
      <c r="AM59" s="115"/>
      <c r="AN59" s="129"/>
      <c r="AO59" s="122"/>
      <c r="AP59" s="122"/>
      <c r="AQ59" s="130"/>
      <c r="AR59" s="132"/>
      <c r="AS59" s="115"/>
      <c r="AT59" s="129"/>
      <c r="AU59" s="122"/>
      <c r="AV59" s="122"/>
      <c r="AW59" s="130"/>
      <c r="AX59" s="132"/>
      <c r="AY59" s="116"/>
      <c r="AZ59" s="135"/>
      <c r="BA59" s="135"/>
      <c r="BB59" s="135"/>
      <c r="BC59" s="135"/>
      <c r="BD59" s="135"/>
      <c r="BE59" s="135"/>
      <c r="BF59" s="135"/>
      <c r="BG59" s="136"/>
      <c r="BH59" s="136"/>
      <c r="BI59" s="120"/>
      <c r="BJ59" s="121"/>
      <c r="BK59" s="122"/>
      <c r="BL59" s="122"/>
      <c r="BM59" s="137"/>
      <c r="BN59" s="138"/>
      <c r="BO59" s="121"/>
      <c r="BP59" s="122"/>
      <c r="BQ59" s="122"/>
      <c r="BR59" s="125"/>
    </row>
    <row r="60">
      <c r="A60" s="126"/>
      <c r="B60" s="127"/>
      <c r="C60" s="128"/>
      <c r="D60" s="129"/>
      <c r="E60" s="122"/>
      <c r="F60" s="122"/>
      <c r="G60" s="130"/>
      <c r="H60" s="131"/>
      <c r="I60" s="114"/>
      <c r="J60" s="122"/>
      <c r="K60" s="122"/>
      <c r="L60" s="122"/>
      <c r="M60" s="130"/>
      <c r="N60" s="132"/>
      <c r="O60" s="115"/>
      <c r="P60" s="129"/>
      <c r="Q60" s="122"/>
      <c r="R60" s="122"/>
      <c r="S60" s="130"/>
      <c r="T60" s="132"/>
      <c r="U60" s="115"/>
      <c r="V60" s="129"/>
      <c r="W60" s="122"/>
      <c r="X60" s="122"/>
      <c r="Y60" s="130"/>
      <c r="Z60" s="132"/>
      <c r="AA60" s="115"/>
      <c r="AB60" s="129"/>
      <c r="AC60" s="122"/>
      <c r="AD60" s="122"/>
      <c r="AE60" s="130"/>
      <c r="AF60" s="132"/>
      <c r="AG60" s="115"/>
      <c r="AH60" s="129"/>
      <c r="AI60" s="122"/>
      <c r="AJ60" s="122"/>
      <c r="AK60" s="130"/>
      <c r="AL60" s="132"/>
      <c r="AM60" s="115"/>
      <c r="AN60" s="129"/>
      <c r="AO60" s="122"/>
      <c r="AP60" s="122"/>
      <c r="AQ60" s="130"/>
      <c r="AR60" s="132"/>
      <c r="AS60" s="115"/>
      <c r="AT60" s="129"/>
      <c r="AU60" s="122"/>
      <c r="AV60" s="122"/>
      <c r="AW60" s="130"/>
      <c r="AX60" s="132"/>
      <c r="AY60" s="116"/>
      <c r="AZ60" s="135"/>
      <c r="BA60" s="135"/>
      <c r="BB60" s="135"/>
      <c r="BC60" s="135"/>
      <c r="BD60" s="135"/>
      <c r="BE60" s="135"/>
      <c r="BF60" s="135"/>
      <c r="BG60" s="136"/>
      <c r="BH60" s="136"/>
      <c r="BI60" s="120"/>
      <c r="BJ60" s="121"/>
      <c r="BK60" s="122"/>
      <c r="BL60" s="122"/>
      <c r="BM60" s="137"/>
      <c r="BN60" s="138"/>
      <c r="BO60" s="121"/>
      <c r="BP60" s="122"/>
      <c r="BQ60" s="122"/>
      <c r="BR60" s="125"/>
    </row>
    <row r="61">
      <c r="A61" s="126"/>
      <c r="B61" s="127"/>
      <c r="C61" s="128"/>
      <c r="D61" s="129"/>
      <c r="E61" s="122"/>
      <c r="F61" s="122"/>
      <c r="G61" s="130"/>
      <c r="H61" s="131"/>
      <c r="I61" s="114"/>
      <c r="J61" s="122"/>
      <c r="K61" s="122"/>
      <c r="L61" s="122"/>
      <c r="M61" s="130"/>
      <c r="N61" s="132"/>
      <c r="O61" s="115"/>
      <c r="P61" s="129"/>
      <c r="Q61" s="122"/>
      <c r="R61" s="122"/>
      <c r="S61" s="130"/>
      <c r="T61" s="132"/>
      <c r="U61" s="115"/>
      <c r="V61" s="129"/>
      <c r="W61" s="122"/>
      <c r="X61" s="122"/>
      <c r="Y61" s="130"/>
      <c r="Z61" s="132"/>
      <c r="AA61" s="115"/>
      <c r="AB61" s="129"/>
      <c r="AC61" s="122"/>
      <c r="AD61" s="122"/>
      <c r="AE61" s="130"/>
      <c r="AF61" s="132"/>
      <c r="AG61" s="115"/>
      <c r="AH61" s="129"/>
      <c r="AI61" s="122"/>
      <c r="AJ61" s="122"/>
      <c r="AK61" s="130"/>
      <c r="AL61" s="132"/>
      <c r="AM61" s="115"/>
      <c r="AN61" s="129"/>
      <c r="AO61" s="122"/>
      <c r="AP61" s="122"/>
      <c r="AQ61" s="130"/>
      <c r="AR61" s="132"/>
      <c r="AS61" s="115"/>
      <c r="AT61" s="129"/>
      <c r="AU61" s="122"/>
      <c r="AV61" s="122"/>
      <c r="AW61" s="130"/>
      <c r="AX61" s="132"/>
      <c r="AY61" s="116"/>
      <c r="AZ61" s="135"/>
      <c r="BA61" s="135"/>
      <c r="BB61" s="135"/>
      <c r="BC61" s="135"/>
      <c r="BD61" s="135"/>
      <c r="BE61" s="135"/>
      <c r="BF61" s="135"/>
      <c r="BG61" s="136"/>
      <c r="BH61" s="136"/>
      <c r="BI61" s="120"/>
      <c r="BJ61" s="121"/>
      <c r="BK61" s="122"/>
      <c r="BL61" s="122"/>
      <c r="BM61" s="137"/>
      <c r="BN61" s="138"/>
      <c r="BO61" s="121"/>
      <c r="BP61" s="122"/>
      <c r="BQ61" s="122"/>
      <c r="BR61" s="125"/>
    </row>
    <row r="62">
      <c r="A62" s="126"/>
      <c r="B62" s="127"/>
      <c r="C62" s="128"/>
      <c r="D62" s="129"/>
      <c r="E62" s="122"/>
      <c r="F62" s="122"/>
      <c r="G62" s="130"/>
      <c r="H62" s="131"/>
      <c r="I62" s="114"/>
      <c r="J62" s="122"/>
      <c r="K62" s="122"/>
      <c r="L62" s="122"/>
      <c r="M62" s="130"/>
      <c r="N62" s="132"/>
      <c r="O62" s="115"/>
      <c r="P62" s="129"/>
      <c r="Q62" s="122"/>
      <c r="R62" s="122"/>
      <c r="S62" s="130"/>
      <c r="T62" s="132"/>
      <c r="U62" s="115"/>
      <c r="V62" s="129"/>
      <c r="W62" s="122"/>
      <c r="X62" s="122"/>
      <c r="Y62" s="130"/>
      <c r="Z62" s="132"/>
      <c r="AA62" s="115"/>
      <c r="AB62" s="129"/>
      <c r="AC62" s="122"/>
      <c r="AD62" s="122"/>
      <c r="AE62" s="130"/>
      <c r="AF62" s="132"/>
      <c r="AG62" s="115"/>
      <c r="AH62" s="129"/>
      <c r="AI62" s="122"/>
      <c r="AJ62" s="122"/>
      <c r="AK62" s="130"/>
      <c r="AL62" s="132"/>
      <c r="AM62" s="115"/>
      <c r="AN62" s="129"/>
      <c r="AO62" s="122"/>
      <c r="AP62" s="122"/>
      <c r="AQ62" s="130"/>
      <c r="AR62" s="132"/>
      <c r="AS62" s="115"/>
      <c r="AT62" s="129"/>
      <c r="AU62" s="122"/>
      <c r="AV62" s="122"/>
      <c r="AW62" s="130"/>
      <c r="AX62" s="132"/>
      <c r="AY62" s="116"/>
      <c r="AZ62" s="135"/>
      <c r="BA62" s="135"/>
      <c r="BB62" s="135"/>
      <c r="BC62" s="135"/>
      <c r="BD62" s="135"/>
      <c r="BE62" s="135"/>
      <c r="BF62" s="135"/>
      <c r="BG62" s="136"/>
      <c r="BH62" s="136"/>
      <c r="BI62" s="120"/>
      <c r="BJ62" s="121"/>
      <c r="BK62" s="122"/>
      <c r="BL62" s="122"/>
      <c r="BM62" s="137"/>
      <c r="BN62" s="138"/>
      <c r="BO62" s="121"/>
      <c r="BP62" s="122"/>
      <c r="BQ62" s="122"/>
      <c r="BR62" s="125"/>
    </row>
    <row r="63">
      <c r="A63" s="126"/>
      <c r="B63" s="127"/>
      <c r="C63" s="128"/>
      <c r="D63" s="139"/>
      <c r="E63" s="140"/>
      <c r="F63" s="140"/>
      <c r="G63" s="140"/>
      <c r="H63" s="115"/>
      <c r="I63" s="114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0"/>
      <c r="AO63" s="140"/>
      <c r="AP63" s="140"/>
      <c r="AQ63" s="140"/>
      <c r="AR63" s="140"/>
      <c r="AS63" s="140"/>
      <c r="AT63" s="140"/>
      <c r="AU63" s="140"/>
      <c r="AV63" s="140"/>
      <c r="AW63" s="140"/>
      <c r="AX63" s="140"/>
      <c r="AY63" s="115"/>
      <c r="AZ63" s="141"/>
      <c r="BA63" s="141"/>
      <c r="BB63" s="141"/>
      <c r="BC63" s="141"/>
      <c r="BD63" s="141"/>
      <c r="BE63" s="141"/>
      <c r="BF63" s="142"/>
      <c r="BG63" s="142"/>
      <c r="BH63" s="142"/>
      <c r="BI63" s="120"/>
      <c r="BJ63" s="143"/>
      <c r="BK63" s="140"/>
      <c r="BL63" s="140"/>
      <c r="BM63" s="140"/>
      <c r="BN63" s="140"/>
      <c r="BO63" s="140"/>
      <c r="BP63" s="144"/>
      <c r="BQ63" s="144"/>
      <c r="BR63" s="61"/>
    </row>
    <row r="64">
      <c r="A64" s="126"/>
      <c r="B64" s="127"/>
      <c r="C64" s="128"/>
      <c r="D64" s="139"/>
      <c r="E64" s="140"/>
      <c r="F64" s="140"/>
      <c r="G64" s="140"/>
      <c r="H64" s="115"/>
      <c r="I64" s="114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  <c r="AI64" s="140"/>
      <c r="AJ64" s="140"/>
      <c r="AK64" s="140"/>
      <c r="AL64" s="140"/>
      <c r="AM64" s="140"/>
      <c r="AN64" s="140"/>
      <c r="AO64" s="140"/>
      <c r="AP64" s="140"/>
      <c r="AQ64" s="140"/>
      <c r="AR64" s="140"/>
      <c r="AS64" s="140"/>
      <c r="AT64" s="140"/>
      <c r="AU64" s="140"/>
      <c r="AV64" s="140"/>
      <c r="AW64" s="140"/>
      <c r="AX64" s="140"/>
      <c r="AY64" s="115"/>
      <c r="AZ64" s="141"/>
      <c r="BA64" s="141"/>
      <c r="BB64" s="141"/>
      <c r="BC64" s="141"/>
      <c r="BD64" s="141"/>
      <c r="BE64" s="141"/>
      <c r="BF64" s="142"/>
      <c r="BG64" s="142"/>
      <c r="BH64" s="142"/>
      <c r="BI64" s="120"/>
      <c r="BJ64" s="143"/>
      <c r="BK64" s="140"/>
      <c r="BL64" s="140"/>
      <c r="BM64" s="140"/>
      <c r="BN64" s="140"/>
      <c r="BO64" s="140"/>
      <c r="BP64" s="144"/>
      <c r="BQ64" s="144"/>
      <c r="BR64" s="61"/>
    </row>
    <row r="65">
      <c r="A65" s="126"/>
      <c r="B65" s="127"/>
      <c r="C65" s="128"/>
      <c r="D65" s="139"/>
      <c r="E65" s="140"/>
      <c r="F65" s="140"/>
      <c r="G65" s="140"/>
      <c r="H65" s="115"/>
      <c r="I65" s="114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  <c r="AI65" s="140"/>
      <c r="AJ65" s="140"/>
      <c r="AK65" s="140"/>
      <c r="AL65" s="140"/>
      <c r="AM65" s="140"/>
      <c r="AN65" s="140"/>
      <c r="AO65" s="140"/>
      <c r="AP65" s="140"/>
      <c r="AQ65" s="140"/>
      <c r="AR65" s="140"/>
      <c r="AS65" s="140"/>
      <c r="AT65" s="140"/>
      <c r="AU65" s="140"/>
      <c r="AV65" s="140"/>
      <c r="AW65" s="140"/>
      <c r="AX65" s="140"/>
      <c r="AY65" s="115"/>
      <c r="AZ65" s="141"/>
      <c r="BA65" s="141"/>
      <c r="BB65" s="141"/>
      <c r="BC65" s="141"/>
      <c r="BD65" s="141"/>
      <c r="BE65" s="141"/>
      <c r="BF65" s="142"/>
      <c r="BG65" s="142"/>
      <c r="BH65" s="142"/>
      <c r="BI65" s="120"/>
      <c r="BJ65" s="143"/>
      <c r="BK65" s="140"/>
      <c r="BL65" s="140"/>
      <c r="BM65" s="140"/>
      <c r="BN65" s="140"/>
      <c r="BO65" s="140"/>
      <c r="BP65" s="144"/>
      <c r="BQ65" s="144"/>
      <c r="BR65" s="61"/>
    </row>
    <row r="66">
      <c r="A66" s="126"/>
      <c r="B66" s="127"/>
      <c r="C66" s="128"/>
      <c r="D66" s="145"/>
      <c r="E66" s="146"/>
      <c r="F66" s="146"/>
      <c r="G66" s="146"/>
      <c r="H66" s="147"/>
      <c r="I66" s="148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0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15"/>
      <c r="AZ66" s="141"/>
      <c r="BA66" s="141"/>
      <c r="BB66" s="141"/>
      <c r="BC66" s="141"/>
      <c r="BD66" s="141"/>
      <c r="BE66" s="141"/>
      <c r="BF66" s="142"/>
      <c r="BG66" s="142"/>
      <c r="BH66" s="142"/>
      <c r="BI66" s="120"/>
      <c r="BJ66" s="143"/>
      <c r="BK66" s="140"/>
      <c r="BL66" s="140"/>
      <c r="BM66" s="140"/>
      <c r="BN66" s="140"/>
      <c r="BO66" s="140"/>
      <c r="BP66" s="144"/>
      <c r="BQ66" s="144"/>
      <c r="BR66" s="6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2" max="2" width="19.38"/>
    <col customWidth="1" min="3" max="3" width="52.25"/>
    <col customWidth="1" min="54" max="54" width="10.63"/>
    <col customWidth="1" min="55" max="55" width="39.5"/>
  </cols>
  <sheetData>
    <row r="1">
      <c r="A1" s="149" t="s">
        <v>553</v>
      </c>
      <c r="B1" s="9" t="s">
        <v>1</v>
      </c>
      <c r="C1" s="9" t="s">
        <v>2</v>
      </c>
      <c r="D1" s="10" t="s">
        <v>554</v>
      </c>
      <c r="E1" s="11" t="s">
        <v>555</v>
      </c>
      <c r="F1" s="11" t="s">
        <v>556</v>
      </c>
      <c r="G1" s="12" t="s">
        <v>557</v>
      </c>
      <c r="H1" s="13" t="s">
        <v>558</v>
      </c>
      <c r="I1" s="14" t="s">
        <v>559</v>
      </c>
      <c r="J1" s="10" t="s">
        <v>560</v>
      </c>
      <c r="K1" s="11" t="s">
        <v>561</v>
      </c>
      <c r="L1" s="11" t="s">
        <v>562</v>
      </c>
      <c r="M1" s="12" t="s">
        <v>563</v>
      </c>
      <c r="N1" s="13" t="s">
        <v>564</v>
      </c>
      <c r="O1" s="14" t="s">
        <v>559</v>
      </c>
      <c r="P1" s="9" t="s">
        <v>565</v>
      </c>
      <c r="Q1" s="15" t="s">
        <v>566</v>
      </c>
      <c r="R1" s="15" t="s">
        <v>567</v>
      </c>
      <c r="S1" s="14" t="s">
        <v>568</v>
      </c>
      <c r="T1" s="16" t="s">
        <v>569</v>
      </c>
      <c r="U1" s="14" t="s">
        <v>559</v>
      </c>
      <c r="V1" s="9" t="s">
        <v>570</v>
      </c>
      <c r="W1" s="15" t="s">
        <v>571</v>
      </c>
      <c r="X1" s="15" t="s">
        <v>572</v>
      </c>
      <c r="Y1" s="14" t="s">
        <v>573</v>
      </c>
      <c r="Z1" s="16" t="s">
        <v>574</v>
      </c>
      <c r="AA1" s="14" t="s">
        <v>559</v>
      </c>
      <c r="AB1" s="9" t="s">
        <v>575</v>
      </c>
      <c r="AC1" s="15" t="s">
        <v>576</v>
      </c>
      <c r="AD1" s="15" t="s">
        <v>577</v>
      </c>
      <c r="AE1" s="14" t="s">
        <v>578</v>
      </c>
      <c r="AF1" s="16" t="s">
        <v>579</v>
      </c>
      <c r="AG1" s="14" t="s">
        <v>559</v>
      </c>
      <c r="AH1" s="9" t="s">
        <v>580</v>
      </c>
      <c r="AI1" s="15" t="s">
        <v>581</v>
      </c>
      <c r="AJ1" s="15" t="s">
        <v>582</v>
      </c>
      <c r="AK1" s="14" t="s">
        <v>583</v>
      </c>
      <c r="AL1" s="16" t="s">
        <v>584</v>
      </c>
      <c r="AM1" s="14" t="s">
        <v>559</v>
      </c>
      <c r="AN1" s="9" t="s">
        <v>585</v>
      </c>
      <c r="AO1" s="15" t="s">
        <v>586</v>
      </c>
      <c r="AP1" s="15" t="s">
        <v>587</v>
      </c>
      <c r="AQ1" s="14" t="s">
        <v>588</v>
      </c>
      <c r="AR1" s="16" t="s">
        <v>589</v>
      </c>
      <c r="AS1" s="14" t="s">
        <v>559</v>
      </c>
      <c r="AT1" s="9" t="s">
        <v>590</v>
      </c>
      <c r="AU1" s="15" t="s">
        <v>591</v>
      </c>
      <c r="AV1" s="15" t="s">
        <v>592</v>
      </c>
      <c r="AW1" s="14" t="s">
        <v>593</v>
      </c>
      <c r="AX1" s="16" t="s">
        <v>594</v>
      </c>
      <c r="AY1" s="17" t="s">
        <v>559</v>
      </c>
      <c r="AZ1" s="22" t="s">
        <v>600</v>
      </c>
      <c r="BA1" s="22" t="s">
        <v>601</v>
      </c>
      <c r="BB1" s="22" t="s">
        <v>602</v>
      </c>
      <c r="BC1" s="24" t="s">
        <v>603</v>
      </c>
      <c r="BD1" s="24" t="s">
        <v>718</v>
      </c>
      <c r="BE1" s="24" t="s">
        <v>719</v>
      </c>
      <c r="BF1" s="24" t="s">
        <v>720</v>
      </c>
      <c r="BG1" s="24" t="s">
        <v>721</v>
      </c>
      <c r="BH1" s="24" t="s">
        <v>722</v>
      </c>
      <c r="BI1" s="24" t="s">
        <v>723</v>
      </c>
      <c r="BJ1" s="24" t="s">
        <v>724</v>
      </c>
      <c r="BK1" s="24" t="s">
        <v>725</v>
      </c>
      <c r="BM1" s="150"/>
    </row>
    <row r="2">
      <c r="A2" s="25" t="s">
        <v>613</v>
      </c>
      <c r="B2" s="26" t="s">
        <v>21</v>
      </c>
      <c r="C2" s="27" t="s">
        <v>22</v>
      </c>
      <c r="D2" s="151">
        <v>22.0</v>
      </c>
      <c r="E2" s="152">
        <v>18.0</v>
      </c>
      <c r="F2" s="152">
        <f t="shared" ref="F2:F62" si="1">IF(ISBLANK(D2), "",D2+E2)</f>
        <v>40</v>
      </c>
      <c r="G2" s="152">
        <f t="shared" ref="G2:G62" si="2">IF(ISBLANK(D2),"",IF(OR(D2&lt;20,E2&lt;18,F2&lt;40),0,IF(F2&gt;=90,10,IF(F2&gt;=80,9,IF(F2&gt;=70,8,IF(F2&gt;=60,7,IF(F2&gt;=55,6,IF(F2&gt;=50,5,IF(F2&gt;=40,4,0)))))))))</f>
        <v>4</v>
      </c>
      <c r="H2" s="153" t="str">
        <f t="shared" ref="H2:H62" si="3">IF(ISBLANK(D2),"", IF(D2&lt;20,"NE",IF(OR(E2&lt;18,F2&lt;40),"F",IF(F2&gt;=90,"O",IF(F2&gt;=80,"A+",IF(F2&gt;=70,"A",IF(F2&gt;=60,"B+", IF(F2&gt;=55,"B", IF(F2&gt;=50,"C",IF(F2&gt;=40,"P","F"))))))))))</f>
        <v>P</v>
      </c>
      <c r="I2" s="154" t="s">
        <v>713</v>
      </c>
      <c r="J2" s="155">
        <v>34.0</v>
      </c>
      <c r="K2" s="156">
        <v>23.0</v>
      </c>
      <c r="L2" s="156">
        <f t="shared" ref="L2:L62" si="4">IF(ISBLANK(J2), "",J2+K2)</f>
        <v>57</v>
      </c>
      <c r="M2" s="156">
        <f t="shared" ref="M2:M62" si="5">IF(ISBLANK(J2),"",IF(OR(J2&lt;20,K2&lt;18,L2&lt;40),0,IF(L2&gt;=90,10,IF(L2&gt;=80,9,IF(L2&gt;=70,8,IF(L2&gt;=60,7,IF(L2&gt;=55,6,IF(L2&gt;=50,5,IF(L2&gt;=40,4,0)))))))))</f>
        <v>6</v>
      </c>
      <c r="N2" s="157" t="str">
        <f t="shared" ref="N2:N62" si="6">IF(ISBLANK(J2),"", IF(J2&lt;20,"NE",IF(OR(K2&lt;18,L2&lt;40),"F",IF(L2&gt;=90,"O",IF(L2&gt;=80,"A+",IF(L2&gt;=70,"A",IF(L2&gt;=60,"B+", IF(L2&gt;=55,"B", IF(L2&gt;=50,"C",IF(L2&gt;=40,"P","F"))))))))))</f>
        <v>B</v>
      </c>
      <c r="O2" s="154" t="s">
        <v>713</v>
      </c>
      <c r="P2" s="155">
        <v>25.0</v>
      </c>
      <c r="Q2" s="156">
        <v>33.0</v>
      </c>
      <c r="R2" s="156">
        <f t="shared" ref="R2:R62" si="7">IF(ISBLANK(P2), "",P2+Q2)</f>
        <v>58</v>
      </c>
      <c r="S2" s="156">
        <f t="shared" ref="S2:S62" si="8">IF(ISBLANK(P2),"",IF(OR(P2&lt;20,Q2&lt;18,R2&lt;40),0,IF(R2&gt;=90,10,IF(R2&gt;=80,9,IF(R2&gt;=70,8,IF(R2&gt;=60,7,IF(R2&gt;=55,6,IF(R2&gt;=50,5,IF(R2&gt;=40,4,0)))))))))</f>
        <v>6</v>
      </c>
      <c r="T2" s="157" t="str">
        <f t="shared" ref="T2:T62" si="9">IF(ISBLANK(P2),"", IF(P2&lt;20,"NE",IF(OR(Q2&lt;18,R2&lt;40),"F",IF(R2&gt;=90,"O",IF(R2&gt;=80,"A+",IF(R2&gt;=70,"A",IF(R2&gt;=60,"B+", IF(R2&gt;=55,"B", IF(R2&gt;=50,"C",IF(R2&gt;=40,"P","F"))))))))))</f>
        <v>B</v>
      </c>
      <c r="U2" s="154" t="s">
        <v>713</v>
      </c>
      <c r="V2" s="155">
        <v>31.0</v>
      </c>
      <c r="W2" s="156">
        <v>18.0</v>
      </c>
      <c r="X2" s="156">
        <f t="shared" ref="X2:X62" si="10">IF(ISBLANK(V2), "",V2+W2)</f>
        <v>49</v>
      </c>
      <c r="Y2" s="156">
        <f t="shared" ref="Y2:Y62" si="11">IF(ISBLANK(V2),"",IF(OR(V2&lt;20,W2&lt;18,X2&lt;40),0,IF(X2&gt;=90,10,IF(X2&gt;=80,9,IF(X2&gt;=70,8,IF(X2&gt;=60,7,IF(X2&gt;=55,6,IF(X2&gt;=50,5,IF(X2&gt;=40,4,0)))))))))</f>
        <v>4</v>
      </c>
      <c r="Z2" s="157" t="str">
        <f t="shared" ref="Z2:Z62" si="12">IF(ISBLANK(V2),"", IF(V2&lt;20,"NE",IF(OR(W2&lt;18,X2&lt;40),"F",IF(X2&gt;=90,"O",IF(X2&gt;=80,"A+",IF(X2&gt;=70,"A",IF(X2&gt;=60,"B+", IF(X2&gt;=55,"B", IF(X2&gt;=50,"C",IF(X2&gt;=40,"P","F"))))))))))</f>
        <v>P</v>
      </c>
      <c r="AA2" s="154" t="s">
        <v>713</v>
      </c>
      <c r="AB2" s="155">
        <v>28.0</v>
      </c>
      <c r="AC2" s="156">
        <v>31.0</v>
      </c>
      <c r="AD2" s="156">
        <f t="shared" ref="AD2:AD62" si="13">IF(ISBLANK(AB2), "",AB2+AC2)</f>
        <v>59</v>
      </c>
      <c r="AE2" s="156">
        <f t="shared" ref="AE2:AE62" si="14">IF(ISBLANK(AB2),"",IF(OR(AB2&lt;20,AC2&lt;18,AD2&lt;40),0,IF(AD2&gt;=90,10,IF(AD2&gt;=80,9,IF(AD2&gt;=70,8,IF(AD2&gt;=60,7,IF(AD2&gt;=55,6,IF(AD2&gt;=50,5,IF(AD2&gt;=40,4,0)))))))))</f>
        <v>6</v>
      </c>
      <c r="AF2" s="157" t="str">
        <f t="shared" ref="AF2:AF62" si="15">IF(ISBLANK(AB2),"", IF(AB2&lt;20,"NE",IF(OR(AC2&lt;18,AD2&lt;40),"F",IF(AD2&gt;=90,"O",IF(AD2&gt;=80,"A+",IF(AD2&gt;=70,"A",IF(AD2&gt;=60,"B+", IF(AD2&gt;=55,"B", IF(AD2&gt;=50,"C",IF(AD2&gt;=40,"P","F"))))))))))</f>
        <v>B</v>
      </c>
      <c r="AG2" s="154" t="s">
        <v>713</v>
      </c>
      <c r="AH2" s="155">
        <v>33.0</v>
      </c>
      <c r="AI2" s="156">
        <v>33.0</v>
      </c>
      <c r="AJ2" s="156">
        <f t="shared" ref="AJ2:AJ62" si="16">IF(ISBLANK(AH2), "",AH2+AI2)</f>
        <v>66</v>
      </c>
      <c r="AK2" s="156">
        <f t="shared" ref="AK2:AK62" si="17">IF(ISBLANK(AH2),"",IF(OR(AH2&lt;20,AI2&lt;18,AJ2&lt;40),0,IF(AJ2&gt;=90,10,IF(AJ2&gt;=80,9,IF(AJ2&gt;=70,8,IF(AJ2&gt;=60,7,IF(AJ2&gt;=55,6,IF(AJ2&gt;=50,5,IF(AJ2&gt;=40,4,0)))))))))</f>
        <v>7</v>
      </c>
      <c r="AL2" s="157" t="str">
        <f t="shared" ref="AL2:AL62" si="18">IF(ISBLANK(AH2),"", IF(AH2&lt;20,"NE",IF(OR(AI2&lt;18,AJ2&lt;40),"F",IF(AJ2&gt;=90,"O",IF(AJ2&gt;=80,"A+",IF(AJ2&gt;=70,"A",IF(AJ2&gt;=60,"B+", IF(AJ2&gt;=55,"B", IF(AJ2&gt;=50,"C",IF(AJ2&gt;=40,"P","F"))))))))))</f>
        <v>B+</v>
      </c>
      <c r="AM2" s="154" t="s">
        <v>713</v>
      </c>
      <c r="AN2" s="155">
        <v>46.0</v>
      </c>
      <c r="AO2" s="156">
        <v>38.0</v>
      </c>
      <c r="AP2" s="156">
        <f t="shared" ref="AP2:AP62" si="19">IF(ISBLANK(AN2), "",AN2+AO2)</f>
        <v>84</v>
      </c>
      <c r="AQ2" s="156">
        <f t="shared" ref="AQ2:AQ62" si="20">IF(ISBLANK(AN2),"",IF(OR(AN2&lt;20,AO2&lt;18,AP2&lt;40),0,IF(AP2&gt;=90,10,IF(AP2&gt;=80,9,IF(AP2&gt;=70,8,IF(AP2&gt;=60,7,IF(AP2&gt;=55,6,IF(AP2&gt;=50,5,IF(AP2&gt;=40,4,0)))))))))</f>
        <v>9</v>
      </c>
      <c r="AR2" s="157" t="str">
        <f t="shared" ref="AR2:AR62" si="21">IF(ISBLANK(AN2),"", IF(AN2&lt;20,"NE",IF(OR(AO2&lt;18,AP2&lt;40),"F",IF(AP2&gt;=90,"O",IF(AP2&gt;=80,"A+",IF(AP2&gt;=70,"A",IF(AP2&gt;=60,"B+", IF(AP2&gt;=55,"B", IF(AP2&gt;=50,"C",IF(AP2&gt;=40,"P","F"))))))))))</f>
        <v>A+</v>
      </c>
      <c r="AS2" s="154" t="s">
        <v>713</v>
      </c>
      <c r="AT2" s="155">
        <v>31.0</v>
      </c>
      <c r="AU2" s="156">
        <v>18.0</v>
      </c>
      <c r="AV2" s="156">
        <f t="shared" ref="AV2:AV62" si="22">IF(ISBLANK(AT2), "",AT2+AU2)</f>
        <v>49</v>
      </c>
      <c r="AW2" s="156">
        <f t="shared" ref="AW2:AW62" si="23">IF(ISBLANK(AT2),"",IF(OR(AT2&lt;20,AU2&lt;18,AV2&lt;40),0,IF(AV2&gt;=90,10,IF(AV2&gt;=80,9,IF(AV2&gt;=70,8,IF(AV2&gt;=60,7,IF(AV2&gt;=55,6,IF(AV2&gt;=50,5,IF(AV2&gt;=40,4,0)))))))))</f>
        <v>4</v>
      </c>
      <c r="AX2" s="158" t="str">
        <f t="shared" ref="AX2:AX62" si="24">IF(ISBLANK(AT2),"", IF(AT2&lt;20,"NE",IF(OR(AU2&lt;18,AV2&lt;40),"F",IF(AV2&gt;=90,"O",IF(AV2&gt;=80,"A+",IF(AV2&gt;=70,"A",IF(AV2&gt;=60,"B+", IF(AV2&gt;=55,"B", IF(AV2&gt;=50,"C",IF(AV2&gt;=40,"P","F"))))))))))</f>
        <v>P</v>
      </c>
      <c r="AY2" s="154" t="s">
        <v>713</v>
      </c>
      <c r="AZ2" s="159">
        <f t="shared" ref="AZ2:AZ62" si="25">SUM(3*G2,1*M2,4*S2,4*Y2,3*AE2,1*AK2,1*AQ2,1*AW2)/18</f>
        <v>5.333333333</v>
      </c>
      <c r="BA2" s="35">
        <f t="shared" ref="BA2:BA62" si="26">10*AZ2</f>
        <v>53.33333333</v>
      </c>
      <c r="BB2" s="36" t="str">
        <f>IF(IF(OR(B2="F",H2="F",N2="F",T2="F",Z2="F",AF2="F",AL2="F",AR2="F",AX2="F",B2="NE",H2="NE",N2="NE",T2="NE",Z2="NE",AF2="NE",AL2="NE",AR2="NE",AX2="NE"),"Fail","Pass")="Pass",IF(BA2&gt;=70,"FCD",IF(BA2&gt;=60,"FC",IF(BA2&gt;=40,"SC"))),"Fail")</f>
        <v>SC</v>
      </c>
      <c r="BC2" s="160"/>
      <c r="BD2" s="161" t="s">
        <v>726</v>
      </c>
      <c r="BE2" s="161" t="s">
        <v>727</v>
      </c>
      <c r="BF2" s="161" t="s">
        <v>728</v>
      </c>
      <c r="BG2" s="161" t="s">
        <v>729</v>
      </c>
      <c r="BH2" s="161" t="s">
        <v>730</v>
      </c>
      <c r="BI2" s="161" t="s">
        <v>731</v>
      </c>
      <c r="BJ2" s="161" t="s">
        <v>732</v>
      </c>
      <c r="BK2" s="161" t="s">
        <v>733</v>
      </c>
    </row>
    <row r="3">
      <c r="A3" s="41" t="s">
        <v>624</v>
      </c>
      <c r="B3" s="42" t="s">
        <v>37</v>
      </c>
      <c r="C3" s="43" t="s">
        <v>38</v>
      </c>
      <c r="D3" s="162">
        <v>34.0</v>
      </c>
      <c r="E3" s="163">
        <v>18.0</v>
      </c>
      <c r="F3" s="163">
        <f t="shared" si="1"/>
        <v>52</v>
      </c>
      <c r="G3" s="163">
        <f t="shared" si="2"/>
        <v>5</v>
      </c>
      <c r="H3" s="164" t="str">
        <f t="shared" si="3"/>
        <v>C</v>
      </c>
      <c r="I3" s="154" t="s">
        <v>713</v>
      </c>
      <c r="J3" s="165">
        <v>42.0</v>
      </c>
      <c r="K3" s="166">
        <v>41.0</v>
      </c>
      <c r="L3" s="166">
        <f t="shared" si="4"/>
        <v>83</v>
      </c>
      <c r="M3" s="166">
        <f t="shared" si="5"/>
        <v>9</v>
      </c>
      <c r="N3" s="167" t="str">
        <f t="shared" si="6"/>
        <v>A+</v>
      </c>
      <c r="O3" s="154" t="s">
        <v>713</v>
      </c>
      <c r="P3" s="165">
        <v>40.0</v>
      </c>
      <c r="Q3" s="166">
        <v>26.0</v>
      </c>
      <c r="R3" s="166">
        <f t="shared" si="7"/>
        <v>66</v>
      </c>
      <c r="S3" s="166">
        <f t="shared" si="8"/>
        <v>7</v>
      </c>
      <c r="T3" s="167" t="str">
        <f t="shared" si="9"/>
        <v>B+</v>
      </c>
      <c r="U3" s="154" t="s">
        <v>713</v>
      </c>
      <c r="V3" s="165">
        <v>36.0</v>
      </c>
      <c r="W3" s="166">
        <v>34.0</v>
      </c>
      <c r="X3" s="166">
        <f t="shared" si="10"/>
        <v>70</v>
      </c>
      <c r="Y3" s="166">
        <f t="shared" si="11"/>
        <v>8</v>
      </c>
      <c r="Z3" s="167" t="str">
        <f t="shared" si="12"/>
        <v>A</v>
      </c>
      <c r="AA3" s="154" t="s">
        <v>713</v>
      </c>
      <c r="AB3" s="165">
        <v>39.0</v>
      </c>
      <c r="AC3" s="166">
        <v>32.0</v>
      </c>
      <c r="AD3" s="166">
        <f t="shared" si="13"/>
        <v>71</v>
      </c>
      <c r="AE3" s="166">
        <f t="shared" si="14"/>
        <v>8</v>
      </c>
      <c r="AF3" s="167" t="str">
        <f t="shared" si="15"/>
        <v>A</v>
      </c>
      <c r="AG3" s="154" t="s">
        <v>713</v>
      </c>
      <c r="AH3" s="165">
        <v>44.0</v>
      </c>
      <c r="AI3" s="166">
        <v>35.0</v>
      </c>
      <c r="AJ3" s="166">
        <f t="shared" si="16"/>
        <v>79</v>
      </c>
      <c r="AK3" s="166">
        <f t="shared" si="17"/>
        <v>8</v>
      </c>
      <c r="AL3" s="167" t="str">
        <f t="shared" si="18"/>
        <v>A</v>
      </c>
      <c r="AM3" s="154" t="s">
        <v>713</v>
      </c>
      <c r="AN3" s="165">
        <v>48.0</v>
      </c>
      <c r="AO3" s="166">
        <v>46.0</v>
      </c>
      <c r="AP3" s="166">
        <f t="shared" si="19"/>
        <v>94</v>
      </c>
      <c r="AQ3" s="166">
        <f t="shared" si="20"/>
        <v>10</v>
      </c>
      <c r="AR3" s="167" t="str">
        <f t="shared" si="21"/>
        <v>O</v>
      </c>
      <c r="AS3" s="154" t="s">
        <v>713</v>
      </c>
      <c r="AT3" s="165">
        <v>37.0</v>
      </c>
      <c r="AU3" s="166">
        <v>40.0</v>
      </c>
      <c r="AV3" s="166">
        <f t="shared" si="22"/>
        <v>77</v>
      </c>
      <c r="AW3" s="166">
        <f t="shared" si="23"/>
        <v>8</v>
      </c>
      <c r="AX3" s="168" t="str">
        <f t="shared" si="24"/>
        <v>A</v>
      </c>
      <c r="AY3" s="154" t="s">
        <v>713</v>
      </c>
      <c r="AZ3" s="159">
        <f t="shared" si="25"/>
        <v>7.444444444</v>
      </c>
      <c r="BA3" s="35">
        <f t="shared" si="26"/>
        <v>74.44444444</v>
      </c>
      <c r="BB3" s="169" t="s">
        <v>734</v>
      </c>
      <c r="BC3" s="160"/>
      <c r="BD3" s="161" t="s">
        <v>726</v>
      </c>
      <c r="BE3" s="161" t="s">
        <v>727</v>
      </c>
      <c r="BF3" s="161" t="s">
        <v>728</v>
      </c>
      <c r="BG3" s="161" t="s">
        <v>729</v>
      </c>
      <c r="BH3" s="161" t="s">
        <v>730</v>
      </c>
      <c r="BI3" s="161" t="s">
        <v>731</v>
      </c>
      <c r="BJ3" s="161" t="s">
        <v>732</v>
      </c>
      <c r="BK3" s="161" t="s">
        <v>733</v>
      </c>
    </row>
    <row r="4">
      <c r="A4" s="41" t="s">
        <v>625</v>
      </c>
      <c r="B4" s="42" t="s">
        <v>49</v>
      </c>
      <c r="C4" s="43" t="s">
        <v>50</v>
      </c>
      <c r="D4" s="162">
        <v>29.0</v>
      </c>
      <c r="E4" s="170">
        <v>6.0</v>
      </c>
      <c r="F4" s="170">
        <f t="shared" si="1"/>
        <v>35</v>
      </c>
      <c r="G4" s="163">
        <f t="shared" si="2"/>
        <v>0</v>
      </c>
      <c r="H4" s="164" t="str">
        <f t="shared" si="3"/>
        <v>F</v>
      </c>
      <c r="I4" s="154"/>
      <c r="J4" s="165">
        <v>32.0</v>
      </c>
      <c r="K4" s="171">
        <v>18.0</v>
      </c>
      <c r="L4" s="171">
        <f t="shared" si="4"/>
        <v>50</v>
      </c>
      <c r="M4" s="166">
        <f t="shared" si="5"/>
        <v>5</v>
      </c>
      <c r="N4" s="167" t="str">
        <f t="shared" si="6"/>
        <v>C</v>
      </c>
      <c r="O4" s="154" t="s">
        <v>713</v>
      </c>
      <c r="P4" s="165">
        <v>44.0</v>
      </c>
      <c r="Q4" s="171">
        <v>43.0</v>
      </c>
      <c r="R4" s="171">
        <f t="shared" si="7"/>
        <v>87</v>
      </c>
      <c r="S4" s="166">
        <f t="shared" si="8"/>
        <v>9</v>
      </c>
      <c r="T4" s="167" t="str">
        <f t="shared" si="9"/>
        <v>A+</v>
      </c>
      <c r="U4" s="154" t="s">
        <v>713</v>
      </c>
      <c r="V4" s="165">
        <v>34.0</v>
      </c>
      <c r="W4" s="171">
        <v>18.0</v>
      </c>
      <c r="X4" s="171">
        <f t="shared" si="10"/>
        <v>52</v>
      </c>
      <c r="Y4" s="166">
        <f t="shared" si="11"/>
        <v>5</v>
      </c>
      <c r="Z4" s="167" t="str">
        <f t="shared" si="12"/>
        <v>C</v>
      </c>
      <c r="AA4" s="154" t="s">
        <v>735</v>
      </c>
      <c r="AB4" s="165">
        <v>29.0</v>
      </c>
      <c r="AC4" s="171">
        <v>18.0</v>
      </c>
      <c r="AD4" s="171">
        <f t="shared" si="13"/>
        <v>47</v>
      </c>
      <c r="AE4" s="166">
        <f t="shared" si="14"/>
        <v>4</v>
      </c>
      <c r="AF4" s="167" t="str">
        <f t="shared" si="15"/>
        <v>P</v>
      </c>
      <c r="AG4" s="154" t="s">
        <v>713</v>
      </c>
      <c r="AH4" s="165">
        <v>46.0</v>
      </c>
      <c r="AI4" s="171">
        <v>42.0</v>
      </c>
      <c r="AJ4" s="171">
        <f t="shared" si="16"/>
        <v>88</v>
      </c>
      <c r="AK4" s="166">
        <f t="shared" si="17"/>
        <v>9</v>
      </c>
      <c r="AL4" s="167" t="str">
        <f t="shared" si="18"/>
        <v>A+</v>
      </c>
      <c r="AM4" s="154" t="s">
        <v>713</v>
      </c>
      <c r="AN4" s="165">
        <v>47.0</v>
      </c>
      <c r="AO4" s="171">
        <v>45.0</v>
      </c>
      <c r="AP4" s="171">
        <f t="shared" si="19"/>
        <v>92</v>
      </c>
      <c r="AQ4" s="166">
        <f t="shared" si="20"/>
        <v>10</v>
      </c>
      <c r="AR4" s="167" t="str">
        <f t="shared" si="21"/>
        <v>O</v>
      </c>
      <c r="AS4" s="154" t="s">
        <v>713</v>
      </c>
      <c r="AT4" s="165">
        <v>37.0</v>
      </c>
      <c r="AU4" s="171">
        <v>33.0</v>
      </c>
      <c r="AV4" s="171">
        <f t="shared" si="22"/>
        <v>70</v>
      </c>
      <c r="AW4" s="166">
        <f t="shared" si="23"/>
        <v>8</v>
      </c>
      <c r="AX4" s="168" t="str">
        <f t="shared" si="24"/>
        <v>A</v>
      </c>
      <c r="AY4" s="154" t="s">
        <v>713</v>
      </c>
      <c r="AZ4" s="159">
        <f t="shared" si="25"/>
        <v>5.555555556</v>
      </c>
      <c r="BA4" s="35">
        <f t="shared" si="26"/>
        <v>55.55555556</v>
      </c>
      <c r="BB4" s="169" t="s">
        <v>736</v>
      </c>
      <c r="BC4" s="172" t="s">
        <v>737</v>
      </c>
      <c r="BD4" s="161" t="s">
        <v>726</v>
      </c>
      <c r="BE4" s="161" t="s">
        <v>727</v>
      </c>
      <c r="BF4" s="161" t="s">
        <v>728</v>
      </c>
      <c r="BG4" s="161" t="s">
        <v>729</v>
      </c>
      <c r="BH4" s="161" t="s">
        <v>730</v>
      </c>
      <c r="BI4" s="161" t="s">
        <v>731</v>
      </c>
      <c r="BJ4" s="161" t="s">
        <v>732</v>
      </c>
      <c r="BK4" s="161" t="s">
        <v>733</v>
      </c>
    </row>
    <row r="5">
      <c r="A5" s="41" t="s">
        <v>629</v>
      </c>
      <c r="B5" s="42" t="s">
        <v>58</v>
      </c>
      <c r="C5" s="43" t="s">
        <v>59</v>
      </c>
      <c r="D5" s="162">
        <v>32.0</v>
      </c>
      <c r="E5" s="163">
        <v>20.0</v>
      </c>
      <c r="F5" s="163">
        <f t="shared" si="1"/>
        <v>52</v>
      </c>
      <c r="G5" s="163">
        <f t="shared" si="2"/>
        <v>5</v>
      </c>
      <c r="H5" s="164" t="str">
        <f t="shared" si="3"/>
        <v>C</v>
      </c>
      <c r="I5" s="154" t="s">
        <v>713</v>
      </c>
      <c r="J5" s="165">
        <v>41.0</v>
      </c>
      <c r="K5" s="166">
        <v>34.0</v>
      </c>
      <c r="L5" s="166">
        <f t="shared" si="4"/>
        <v>75</v>
      </c>
      <c r="M5" s="166">
        <f t="shared" si="5"/>
        <v>8</v>
      </c>
      <c r="N5" s="167" t="str">
        <f t="shared" si="6"/>
        <v>A</v>
      </c>
      <c r="O5" s="154" t="s">
        <v>713</v>
      </c>
      <c r="P5" s="165">
        <v>36.0</v>
      </c>
      <c r="Q5" s="166">
        <v>32.0</v>
      </c>
      <c r="R5" s="166">
        <f t="shared" si="7"/>
        <v>68</v>
      </c>
      <c r="S5" s="166">
        <f t="shared" si="8"/>
        <v>7</v>
      </c>
      <c r="T5" s="167" t="str">
        <f t="shared" si="9"/>
        <v>B+</v>
      </c>
      <c r="U5" s="154" t="s">
        <v>713</v>
      </c>
      <c r="V5" s="165">
        <v>35.0</v>
      </c>
      <c r="W5" s="166">
        <v>23.0</v>
      </c>
      <c r="X5" s="166">
        <f t="shared" si="10"/>
        <v>58</v>
      </c>
      <c r="Y5" s="166">
        <f t="shared" si="11"/>
        <v>6</v>
      </c>
      <c r="Z5" s="167" t="str">
        <f t="shared" si="12"/>
        <v>B</v>
      </c>
      <c r="AA5" s="154" t="s">
        <v>713</v>
      </c>
      <c r="AB5" s="165">
        <v>36.0</v>
      </c>
      <c r="AC5" s="166">
        <v>28.0</v>
      </c>
      <c r="AD5" s="166">
        <f t="shared" si="13"/>
        <v>64</v>
      </c>
      <c r="AE5" s="166">
        <f t="shared" si="14"/>
        <v>7</v>
      </c>
      <c r="AF5" s="167" t="str">
        <f t="shared" si="15"/>
        <v>B+</v>
      </c>
      <c r="AG5" s="154" t="s">
        <v>713</v>
      </c>
      <c r="AH5" s="165">
        <v>38.0</v>
      </c>
      <c r="AI5" s="166">
        <v>34.0</v>
      </c>
      <c r="AJ5" s="166">
        <f t="shared" si="16"/>
        <v>72</v>
      </c>
      <c r="AK5" s="166">
        <f t="shared" si="17"/>
        <v>8</v>
      </c>
      <c r="AL5" s="167" t="str">
        <f t="shared" si="18"/>
        <v>A</v>
      </c>
      <c r="AM5" s="154" t="s">
        <v>713</v>
      </c>
      <c r="AN5" s="165">
        <v>50.0</v>
      </c>
      <c r="AO5" s="166">
        <v>35.0</v>
      </c>
      <c r="AP5" s="166">
        <f t="shared" si="19"/>
        <v>85</v>
      </c>
      <c r="AQ5" s="166">
        <f t="shared" si="20"/>
        <v>9</v>
      </c>
      <c r="AR5" s="167" t="str">
        <f t="shared" si="21"/>
        <v>A+</v>
      </c>
      <c r="AS5" s="154" t="s">
        <v>713</v>
      </c>
      <c r="AT5" s="165">
        <v>37.0</v>
      </c>
      <c r="AU5" s="166">
        <v>31.0</v>
      </c>
      <c r="AV5" s="166">
        <f t="shared" si="22"/>
        <v>68</v>
      </c>
      <c r="AW5" s="166">
        <f t="shared" si="23"/>
        <v>7</v>
      </c>
      <c r="AX5" s="168" t="str">
        <f t="shared" si="24"/>
        <v>B+</v>
      </c>
      <c r="AY5" s="154" t="s">
        <v>713</v>
      </c>
      <c r="AZ5" s="159">
        <f t="shared" si="25"/>
        <v>6.666666667</v>
      </c>
      <c r="BA5" s="35">
        <f t="shared" si="26"/>
        <v>66.66666667</v>
      </c>
      <c r="BB5" s="169" t="s">
        <v>738</v>
      </c>
      <c r="BC5" s="160"/>
      <c r="BD5" s="161" t="s">
        <v>726</v>
      </c>
      <c r="BE5" s="161" t="s">
        <v>727</v>
      </c>
      <c r="BF5" s="161" t="s">
        <v>728</v>
      </c>
      <c r="BG5" s="161" t="s">
        <v>729</v>
      </c>
      <c r="BH5" s="161" t="s">
        <v>730</v>
      </c>
      <c r="BI5" s="161" t="s">
        <v>731</v>
      </c>
      <c r="BJ5" s="161" t="s">
        <v>732</v>
      </c>
      <c r="BK5" s="161" t="s">
        <v>733</v>
      </c>
    </row>
    <row r="6">
      <c r="A6" s="41" t="s">
        <v>630</v>
      </c>
      <c r="B6" s="42" t="s">
        <v>67</v>
      </c>
      <c r="C6" s="43" t="s">
        <v>68</v>
      </c>
      <c r="D6" s="162">
        <v>36.0</v>
      </c>
      <c r="E6" s="163">
        <v>23.0</v>
      </c>
      <c r="F6" s="163">
        <f t="shared" si="1"/>
        <v>59</v>
      </c>
      <c r="G6" s="163">
        <f t="shared" si="2"/>
        <v>6</v>
      </c>
      <c r="H6" s="164" t="str">
        <f t="shared" si="3"/>
        <v>B</v>
      </c>
      <c r="I6" s="154" t="s">
        <v>713</v>
      </c>
      <c r="J6" s="165">
        <v>39.0</v>
      </c>
      <c r="K6" s="166">
        <v>38.0</v>
      </c>
      <c r="L6" s="166">
        <f t="shared" si="4"/>
        <v>77</v>
      </c>
      <c r="M6" s="166">
        <f t="shared" si="5"/>
        <v>8</v>
      </c>
      <c r="N6" s="167" t="str">
        <f t="shared" si="6"/>
        <v>A</v>
      </c>
      <c r="O6" s="154" t="s">
        <v>713</v>
      </c>
      <c r="P6" s="165">
        <v>35.0</v>
      </c>
      <c r="Q6" s="166">
        <v>18.0</v>
      </c>
      <c r="R6" s="166">
        <f t="shared" si="7"/>
        <v>53</v>
      </c>
      <c r="S6" s="166">
        <f t="shared" si="8"/>
        <v>5</v>
      </c>
      <c r="T6" s="167" t="str">
        <f t="shared" si="9"/>
        <v>C</v>
      </c>
      <c r="U6" s="154" t="s">
        <v>713</v>
      </c>
      <c r="V6" s="165">
        <v>33.0</v>
      </c>
      <c r="W6" s="166">
        <v>31.0</v>
      </c>
      <c r="X6" s="166">
        <f t="shared" si="10"/>
        <v>64</v>
      </c>
      <c r="Y6" s="166">
        <f t="shared" si="11"/>
        <v>7</v>
      </c>
      <c r="Z6" s="167" t="str">
        <f t="shared" si="12"/>
        <v>B+</v>
      </c>
      <c r="AA6" s="154" t="s">
        <v>713</v>
      </c>
      <c r="AB6" s="165">
        <v>37.0</v>
      </c>
      <c r="AC6" s="166">
        <v>27.0</v>
      </c>
      <c r="AD6" s="166">
        <f t="shared" si="13"/>
        <v>64</v>
      </c>
      <c r="AE6" s="166">
        <f t="shared" si="14"/>
        <v>7</v>
      </c>
      <c r="AF6" s="167" t="str">
        <f t="shared" si="15"/>
        <v>B+</v>
      </c>
      <c r="AG6" s="154" t="s">
        <v>713</v>
      </c>
      <c r="AH6" s="165">
        <v>34.0</v>
      </c>
      <c r="AI6" s="166">
        <v>37.0</v>
      </c>
      <c r="AJ6" s="166">
        <f t="shared" si="16"/>
        <v>71</v>
      </c>
      <c r="AK6" s="166">
        <f t="shared" si="17"/>
        <v>8</v>
      </c>
      <c r="AL6" s="167" t="str">
        <f t="shared" si="18"/>
        <v>A</v>
      </c>
      <c r="AM6" s="154" t="s">
        <v>713</v>
      </c>
      <c r="AN6" s="165">
        <v>45.0</v>
      </c>
      <c r="AO6" s="166">
        <v>47.0</v>
      </c>
      <c r="AP6" s="166">
        <f t="shared" si="19"/>
        <v>92</v>
      </c>
      <c r="AQ6" s="166">
        <f t="shared" si="20"/>
        <v>10</v>
      </c>
      <c r="AR6" s="167" t="str">
        <f t="shared" si="21"/>
        <v>O</v>
      </c>
      <c r="AS6" s="154" t="s">
        <v>713</v>
      </c>
      <c r="AT6" s="165">
        <v>41.0</v>
      </c>
      <c r="AU6" s="166">
        <v>23.0</v>
      </c>
      <c r="AV6" s="166">
        <f t="shared" si="22"/>
        <v>64</v>
      </c>
      <c r="AW6" s="166">
        <f t="shared" si="23"/>
        <v>7</v>
      </c>
      <c r="AX6" s="168" t="str">
        <f t="shared" si="24"/>
        <v>B+</v>
      </c>
      <c r="AY6" s="154" t="s">
        <v>713</v>
      </c>
      <c r="AZ6" s="159">
        <f t="shared" si="25"/>
        <v>6.666666667</v>
      </c>
      <c r="BA6" s="35">
        <f t="shared" si="26"/>
        <v>66.66666667</v>
      </c>
      <c r="BB6" s="169" t="s">
        <v>738</v>
      </c>
      <c r="BC6" s="160"/>
      <c r="BD6" s="161" t="s">
        <v>726</v>
      </c>
      <c r="BE6" s="161" t="s">
        <v>727</v>
      </c>
      <c r="BF6" s="161" t="s">
        <v>728</v>
      </c>
      <c r="BG6" s="161" t="s">
        <v>729</v>
      </c>
      <c r="BH6" s="161" t="s">
        <v>730</v>
      </c>
      <c r="BI6" s="161" t="s">
        <v>731</v>
      </c>
      <c r="BJ6" s="161" t="s">
        <v>732</v>
      </c>
      <c r="BK6" s="161" t="s">
        <v>733</v>
      </c>
    </row>
    <row r="7">
      <c r="A7" s="41" t="s">
        <v>632</v>
      </c>
      <c r="B7" s="42" t="s">
        <v>78</v>
      </c>
      <c r="C7" s="43" t="s">
        <v>79</v>
      </c>
      <c r="D7" s="162">
        <v>29.0</v>
      </c>
      <c r="E7" s="163">
        <v>7.0</v>
      </c>
      <c r="F7" s="163">
        <f t="shared" si="1"/>
        <v>36</v>
      </c>
      <c r="G7" s="163">
        <f t="shared" si="2"/>
        <v>0</v>
      </c>
      <c r="H7" s="164" t="str">
        <f t="shared" si="3"/>
        <v>F</v>
      </c>
      <c r="I7" s="154"/>
      <c r="J7" s="165">
        <v>39.0</v>
      </c>
      <c r="K7" s="166">
        <v>19.0</v>
      </c>
      <c r="L7" s="166">
        <f t="shared" si="4"/>
        <v>58</v>
      </c>
      <c r="M7" s="166">
        <f t="shared" si="5"/>
        <v>6</v>
      </c>
      <c r="N7" s="167" t="str">
        <f t="shared" si="6"/>
        <v>B</v>
      </c>
      <c r="O7" s="154" t="s">
        <v>713</v>
      </c>
      <c r="P7" s="165">
        <v>33.0</v>
      </c>
      <c r="Q7" s="166">
        <v>18.0</v>
      </c>
      <c r="R7" s="166">
        <f t="shared" si="7"/>
        <v>51</v>
      </c>
      <c r="S7" s="166">
        <f t="shared" si="8"/>
        <v>5</v>
      </c>
      <c r="T7" s="167" t="str">
        <f t="shared" si="9"/>
        <v>C</v>
      </c>
      <c r="U7" s="154" t="s">
        <v>633</v>
      </c>
      <c r="V7" s="165">
        <v>24.0</v>
      </c>
      <c r="W7" s="166">
        <v>26.0</v>
      </c>
      <c r="X7" s="166">
        <f t="shared" si="10"/>
        <v>50</v>
      </c>
      <c r="Y7" s="166">
        <f t="shared" si="11"/>
        <v>5</v>
      </c>
      <c r="Z7" s="167" t="str">
        <f t="shared" si="12"/>
        <v>C</v>
      </c>
      <c r="AA7" s="154" t="s">
        <v>713</v>
      </c>
      <c r="AB7" s="165">
        <v>25.0</v>
      </c>
      <c r="AC7" s="166">
        <v>19.0</v>
      </c>
      <c r="AD7" s="166">
        <f t="shared" si="13"/>
        <v>44</v>
      </c>
      <c r="AE7" s="166">
        <f t="shared" si="14"/>
        <v>4</v>
      </c>
      <c r="AF7" s="167" t="str">
        <f t="shared" si="15"/>
        <v>P</v>
      </c>
      <c r="AG7" s="154" t="s">
        <v>713</v>
      </c>
      <c r="AH7" s="165">
        <v>38.0</v>
      </c>
      <c r="AI7" s="166">
        <v>33.0</v>
      </c>
      <c r="AJ7" s="166">
        <f t="shared" si="16"/>
        <v>71</v>
      </c>
      <c r="AK7" s="166">
        <f t="shared" si="17"/>
        <v>8</v>
      </c>
      <c r="AL7" s="167" t="str">
        <f t="shared" si="18"/>
        <v>A</v>
      </c>
      <c r="AM7" s="154" t="s">
        <v>713</v>
      </c>
      <c r="AN7" s="165">
        <v>45.0</v>
      </c>
      <c r="AO7" s="166">
        <v>37.0</v>
      </c>
      <c r="AP7" s="166">
        <f t="shared" si="19"/>
        <v>82</v>
      </c>
      <c r="AQ7" s="166">
        <f t="shared" si="20"/>
        <v>9</v>
      </c>
      <c r="AR7" s="167" t="str">
        <f t="shared" si="21"/>
        <v>A+</v>
      </c>
      <c r="AS7" s="154" t="s">
        <v>713</v>
      </c>
      <c r="AT7" s="165">
        <v>27.0</v>
      </c>
      <c r="AU7" s="166">
        <v>22.0</v>
      </c>
      <c r="AV7" s="166">
        <f t="shared" si="22"/>
        <v>49</v>
      </c>
      <c r="AW7" s="166">
        <f t="shared" si="23"/>
        <v>4</v>
      </c>
      <c r="AX7" s="168" t="str">
        <f t="shared" si="24"/>
        <v>P</v>
      </c>
      <c r="AY7" s="154" t="s">
        <v>713</v>
      </c>
      <c r="AZ7" s="159">
        <f t="shared" si="25"/>
        <v>4.388888889</v>
      </c>
      <c r="BA7" s="35">
        <f t="shared" si="26"/>
        <v>43.88888889</v>
      </c>
      <c r="BB7" s="169" t="s">
        <v>736</v>
      </c>
      <c r="BC7" s="172" t="s">
        <v>739</v>
      </c>
      <c r="BD7" s="161" t="s">
        <v>726</v>
      </c>
      <c r="BE7" s="161" t="s">
        <v>727</v>
      </c>
      <c r="BF7" s="161" t="s">
        <v>728</v>
      </c>
      <c r="BG7" s="161" t="s">
        <v>729</v>
      </c>
      <c r="BH7" s="161" t="s">
        <v>730</v>
      </c>
      <c r="BI7" s="161" t="s">
        <v>731</v>
      </c>
      <c r="BJ7" s="161" t="s">
        <v>732</v>
      </c>
      <c r="BK7" s="161" t="s">
        <v>733</v>
      </c>
    </row>
    <row r="8">
      <c r="A8" s="41" t="s">
        <v>635</v>
      </c>
      <c r="B8" s="42" t="s">
        <v>88</v>
      </c>
      <c r="C8" s="43" t="s">
        <v>89</v>
      </c>
      <c r="D8" s="162">
        <v>33.0</v>
      </c>
      <c r="E8" s="163">
        <v>19.0</v>
      </c>
      <c r="F8" s="163">
        <f t="shared" si="1"/>
        <v>52</v>
      </c>
      <c r="G8" s="163">
        <f t="shared" si="2"/>
        <v>5</v>
      </c>
      <c r="H8" s="164" t="str">
        <f t="shared" si="3"/>
        <v>C</v>
      </c>
      <c r="I8" s="154" t="s">
        <v>713</v>
      </c>
      <c r="J8" s="165">
        <v>40.0</v>
      </c>
      <c r="K8" s="166">
        <v>35.0</v>
      </c>
      <c r="L8" s="166">
        <f t="shared" si="4"/>
        <v>75</v>
      </c>
      <c r="M8" s="166">
        <f t="shared" si="5"/>
        <v>8</v>
      </c>
      <c r="N8" s="167" t="str">
        <f t="shared" si="6"/>
        <v>A</v>
      </c>
      <c r="O8" s="154" t="s">
        <v>713</v>
      </c>
      <c r="P8" s="165">
        <v>38.0</v>
      </c>
      <c r="Q8" s="166">
        <v>31.0</v>
      </c>
      <c r="R8" s="166">
        <f t="shared" si="7"/>
        <v>69</v>
      </c>
      <c r="S8" s="166">
        <f t="shared" si="8"/>
        <v>7</v>
      </c>
      <c r="T8" s="167" t="str">
        <f t="shared" si="9"/>
        <v>B+</v>
      </c>
      <c r="U8" s="154" t="s">
        <v>713</v>
      </c>
      <c r="V8" s="165">
        <v>39.0</v>
      </c>
      <c r="W8" s="166">
        <v>19.0</v>
      </c>
      <c r="X8" s="166">
        <f t="shared" si="10"/>
        <v>58</v>
      </c>
      <c r="Y8" s="166">
        <f t="shared" si="11"/>
        <v>6</v>
      </c>
      <c r="Z8" s="167" t="str">
        <f t="shared" si="12"/>
        <v>B</v>
      </c>
      <c r="AA8" s="154" t="s">
        <v>713</v>
      </c>
      <c r="AB8" s="165">
        <v>39.0</v>
      </c>
      <c r="AC8" s="166">
        <v>22.0</v>
      </c>
      <c r="AD8" s="166">
        <f t="shared" si="13"/>
        <v>61</v>
      </c>
      <c r="AE8" s="166">
        <f t="shared" si="14"/>
        <v>7</v>
      </c>
      <c r="AF8" s="167" t="str">
        <f t="shared" si="15"/>
        <v>B+</v>
      </c>
      <c r="AG8" s="154" t="s">
        <v>713</v>
      </c>
      <c r="AH8" s="165">
        <v>39.0</v>
      </c>
      <c r="AI8" s="166">
        <v>36.0</v>
      </c>
      <c r="AJ8" s="166">
        <f t="shared" si="16"/>
        <v>75</v>
      </c>
      <c r="AK8" s="166">
        <f t="shared" si="17"/>
        <v>8</v>
      </c>
      <c r="AL8" s="167" t="str">
        <f t="shared" si="18"/>
        <v>A</v>
      </c>
      <c r="AM8" s="154" t="s">
        <v>713</v>
      </c>
      <c r="AN8" s="165">
        <v>49.0</v>
      </c>
      <c r="AO8" s="166">
        <v>48.0</v>
      </c>
      <c r="AP8" s="166">
        <f t="shared" si="19"/>
        <v>97</v>
      </c>
      <c r="AQ8" s="166">
        <f t="shared" si="20"/>
        <v>10</v>
      </c>
      <c r="AR8" s="167" t="str">
        <f t="shared" si="21"/>
        <v>O</v>
      </c>
      <c r="AS8" s="154" t="s">
        <v>713</v>
      </c>
      <c r="AT8" s="165">
        <v>37.0</v>
      </c>
      <c r="AU8" s="166">
        <v>26.0</v>
      </c>
      <c r="AV8" s="166">
        <f t="shared" si="22"/>
        <v>63</v>
      </c>
      <c r="AW8" s="166">
        <f t="shared" si="23"/>
        <v>7</v>
      </c>
      <c r="AX8" s="168" t="str">
        <f t="shared" si="24"/>
        <v>B+</v>
      </c>
      <c r="AY8" s="154" t="s">
        <v>713</v>
      </c>
      <c r="AZ8" s="159">
        <f t="shared" si="25"/>
        <v>6.722222222</v>
      </c>
      <c r="BA8" s="35">
        <f t="shared" si="26"/>
        <v>67.22222222</v>
      </c>
      <c r="BB8" s="169" t="s">
        <v>738</v>
      </c>
      <c r="BC8" s="160"/>
      <c r="BD8" s="161" t="s">
        <v>726</v>
      </c>
      <c r="BE8" s="161" t="s">
        <v>727</v>
      </c>
      <c r="BF8" s="161" t="s">
        <v>728</v>
      </c>
      <c r="BG8" s="161" t="s">
        <v>729</v>
      </c>
      <c r="BH8" s="161" t="s">
        <v>730</v>
      </c>
      <c r="BI8" s="161" t="s">
        <v>731</v>
      </c>
      <c r="BJ8" s="161" t="s">
        <v>732</v>
      </c>
      <c r="BK8" s="161" t="s">
        <v>733</v>
      </c>
    </row>
    <row r="9">
      <c r="A9" s="41" t="s">
        <v>636</v>
      </c>
      <c r="B9" s="42" t="s">
        <v>99</v>
      </c>
      <c r="C9" s="43" t="s">
        <v>100</v>
      </c>
      <c r="D9" s="162">
        <v>45.0</v>
      </c>
      <c r="E9" s="163">
        <v>30.0</v>
      </c>
      <c r="F9" s="163">
        <f t="shared" si="1"/>
        <v>75</v>
      </c>
      <c r="G9" s="163">
        <f t="shared" si="2"/>
        <v>8</v>
      </c>
      <c r="H9" s="164" t="str">
        <f t="shared" si="3"/>
        <v>A</v>
      </c>
      <c r="I9" s="154" t="s">
        <v>713</v>
      </c>
      <c r="J9" s="165">
        <v>48.0</v>
      </c>
      <c r="K9" s="166">
        <v>44.0</v>
      </c>
      <c r="L9" s="166">
        <f t="shared" si="4"/>
        <v>92</v>
      </c>
      <c r="M9" s="166">
        <f t="shared" si="5"/>
        <v>10</v>
      </c>
      <c r="N9" s="167" t="str">
        <f t="shared" si="6"/>
        <v>O</v>
      </c>
      <c r="O9" s="154" t="s">
        <v>713</v>
      </c>
      <c r="P9" s="165">
        <v>48.0</v>
      </c>
      <c r="Q9" s="166">
        <v>27.0</v>
      </c>
      <c r="R9" s="166">
        <f t="shared" si="7"/>
        <v>75</v>
      </c>
      <c r="S9" s="166">
        <f t="shared" si="8"/>
        <v>8</v>
      </c>
      <c r="T9" s="167" t="str">
        <f t="shared" si="9"/>
        <v>A</v>
      </c>
      <c r="U9" s="154" t="s">
        <v>713</v>
      </c>
      <c r="V9" s="165">
        <v>40.0</v>
      </c>
      <c r="W9" s="166">
        <v>27.0</v>
      </c>
      <c r="X9" s="166">
        <f t="shared" si="10"/>
        <v>67</v>
      </c>
      <c r="Y9" s="166">
        <f t="shared" si="11"/>
        <v>7</v>
      </c>
      <c r="Z9" s="167" t="str">
        <f t="shared" si="12"/>
        <v>B+</v>
      </c>
      <c r="AA9" s="154" t="s">
        <v>713</v>
      </c>
      <c r="AB9" s="165">
        <v>48.0</v>
      </c>
      <c r="AC9" s="166">
        <v>27.0</v>
      </c>
      <c r="AD9" s="166">
        <f t="shared" si="13"/>
        <v>75</v>
      </c>
      <c r="AE9" s="166">
        <f t="shared" si="14"/>
        <v>8</v>
      </c>
      <c r="AF9" s="167" t="str">
        <f t="shared" si="15"/>
        <v>A</v>
      </c>
      <c r="AG9" s="154" t="s">
        <v>713</v>
      </c>
      <c r="AH9" s="165">
        <v>47.0</v>
      </c>
      <c r="AI9" s="166">
        <v>43.0</v>
      </c>
      <c r="AJ9" s="166">
        <f t="shared" si="16"/>
        <v>90</v>
      </c>
      <c r="AK9" s="166">
        <f t="shared" si="17"/>
        <v>10</v>
      </c>
      <c r="AL9" s="167" t="str">
        <f t="shared" si="18"/>
        <v>O</v>
      </c>
      <c r="AM9" s="154" t="s">
        <v>713</v>
      </c>
      <c r="AN9" s="165">
        <v>50.0</v>
      </c>
      <c r="AO9" s="166">
        <v>48.0</v>
      </c>
      <c r="AP9" s="166">
        <f t="shared" si="19"/>
        <v>98</v>
      </c>
      <c r="AQ9" s="166">
        <f t="shared" si="20"/>
        <v>10</v>
      </c>
      <c r="AR9" s="167" t="str">
        <f t="shared" si="21"/>
        <v>O</v>
      </c>
      <c r="AS9" s="154" t="s">
        <v>713</v>
      </c>
      <c r="AT9" s="165">
        <v>42.0</v>
      </c>
      <c r="AU9" s="166">
        <v>45.0</v>
      </c>
      <c r="AV9" s="166">
        <f t="shared" si="22"/>
        <v>87</v>
      </c>
      <c r="AW9" s="166">
        <f t="shared" si="23"/>
        <v>9</v>
      </c>
      <c r="AX9" s="168" t="str">
        <f t="shared" si="24"/>
        <v>A+</v>
      </c>
      <c r="AY9" s="154" t="s">
        <v>713</v>
      </c>
      <c r="AZ9" s="159">
        <f t="shared" si="25"/>
        <v>8.166666667</v>
      </c>
      <c r="BA9" s="35">
        <f t="shared" si="26"/>
        <v>81.66666667</v>
      </c>
      <c r="BB9" s="169" t="s">
        <v>734</v>
      </c>
      <c r="BC9" s="160"/>
      <c r="BD9" s="161" t="s">
        <v>726</v>
      </c>
      <c r="BE9" s="161" t="s">
        <v>727</v>
      </c>
      <c r="BF9" s="161" t="s">
        <v>728</v>
      </c>
      <c r="BG9" s="161" t="s">
        <v>729</v>
      </c>
      <c r="BH9" s="161" t="s">
        <v>730</v>
      </c>
      <c r="BI9" s="161" t="s">
        <v>731</v>
      </c>
      <c r="BJ9" s="161" t="s">
        <v>732</v>
      </c>
      <c r="BK9" s="161" t="s">
        <v>733</v>
      </c>
    </row>
    <row r="10">
      <c r="A10" s="41" t="s">
        <v>637</v>
      </c>
      <c r="B10" s="42" t="s">
        <v>109</v>
      </c>
      <c r="C10" s="43" t="s">
        <v>110</v>
      </c>
      <c r="D10" s="162">
        <v>34.0</v>
      </c>
      <c r="E10" s="163">
        <v>26.0</v>
      </c>
      <c r="F10" s="163">
        <f t="shared" si="1"/>
        <v>60</v>
      </c>
      <c r="G10" s="163">
        <f t="shared" si="2"/>
        <v>7</v>
      </c>
      <c r="H10" s="164" t="str">
        <f t="shared" si="3"/>
        <v>B+</v>
      </c>
      <c r="I10" s="154" t="s">
        <v>713</v>
      </c>
      <c r="J10" s="165">
        <v>39.0</v>
      </c>
      <c r="K10" s="166">
        <v>41.0</v>
      </c>
      <c r="L10" s="166">
        <f t="shared" si="4"/>
        <v>80</v>
      </c>
      <c r="M10" s="166">
        <f t="shared" si="5"/>
        <v>9</v>
      </c>
      <c r="N10" s="167" t="str">
        <f t="shared" si="6"/>
        <v>A+</v>
      </c>
      <c r="O10" s="154" t="s">
        <v>713</v>
      </c>
      <c r="P10" s="165">
        <v>38.0</v>
      </c>
      <c r="Q10" s="166">
        <v>20.0</v>
      </c>
      <c r="R10" s="166">
        <f t="shared" si="7"/>
        <v>58</v>
      </c>
      <c r="S10" s="166">
        <f t="shared" si="8"/>
        <v>6</v>
      </c>
      <c r="T10" s="167" t="str">
        <f t="shared" si="9"/>
        <v>B</v>
      </c>
      <c r="U10" s="154" t="s">
        <v>713</v>
      </c>
      <c r="V10" s="165">
        <v>39.0</v>
      </c>
      <c r="W10" s="166">
        <v>19.0</v>
      </c>
      <c r="X10" s="166">
        <f t="shared" si="10"/>
        <v>58</v>
      </c>
      <c r="Y10" s="166">
        <f t="shared" si="11"/>
        <v>6</v>
      </c>
      <c r="Z10" s="167" t="str">
        <f t="shared" si="12"/>
        <v>B</v>
      </c>
      <c r="AA10" s="154" t="s">
        <v>713</v>
      </c>
      <c r="AB10" s="165">
        <v>42.0</v>
      </c>
      <c r="AC10" s="166">
        <v>25.0</v>
      </c>
      <c r="AD10" s="166">
        <f t="shared" si="13"/>
        <v>67</v>
      </c>
      <c r="AE10" s="166">
        <f t="shared" si="14"/>
        <v>7</v>
      </c>
      <c r="AF10" s="167" t="str">
        <f t="shared" si="15"/>
        <v>B+</v>
      </c>
      <c r="AG10" s="154" t="s">
        <v>713</v>
      </c>
      <c r="AH10" s="165">
        <v>47.0</v>
      </c>
      <c r="AI10" s="166">
        <v>41.0</v>
      </c>
      <c r="AJ10" s="166">
        <f t="shared" si="16"/>
        <v>88</v>
      </c>
      <c r="AK10" s="166">
        <f t="shared" si="17"/>
        <v>9</v>
      </c>
      <c r="AL10" s="167" t="str">
        <f t="shared" si="18"/>
        <v>A+</v>
      </c>
      <c r="AM10" s="154" t="s">
        <v>713</v>
      </c>
      <c r="AN10" s="165">
        <v>50.0</v>
      </c>
      <c r="AO10" s="166">
        <v>47.0</v>
      </c>
      <c r="AP10" s="166">
        <f t="shared" si="19"/>
        <v>97</v>
      </c>
      <c r="AQ10" s="166">
        <f t="shared" si="20"/>
        <v>10</v>
      </c>
      <c r="AR10" s="167" t="str">
        <f t="shared" si="21"/>
        <v>O</v>
      </c>
      <c r="AS10" s="154" t="s">
        <v>713</v>
      </c>
      <c r="AT10" s="165">
        <v>36.0</v>
      </c>
      <c r="AU10" s="166">
        <v>32.0</v>
      </c>
      <c r="AV10" s="166">
        <f t="shared" si="22"/>
        <v>68</v>
      </c>
      <c r="AW10" s="166">
        <f t="shared" si="23"/>
        <v>7</v>
      </c>
      <c r="AX10" s="168" t="str">
        <f t="shared" si="24"/>
        <v>B+</v>
      </c>
      <c r="AY10" s="154" t="s">
        <v>713</v>
      </c>
      <c r="AZ10" s="159">
        <f t="shared" si="25"/>
        <v>6.944444444</v>
      </c>
      <c r="BA10" s="35">
        <f t="shared" si="26"/>
        <v>69.44444444</v>
      </c>
      <c r="BB10" s="169" t="s">
        <v>738</v>
      </c>
      <c r="BC10" s="160"/>
      <c r="BD10" s="161" t="s">
        <v>726</v>
      </c>
      <c r="BE10" s="161" t="s">
        <v>727</v>
      </c>
      <c r="BF10" s="161" t="s">
        <v>728</v>
      </c>
      <c r="BG10" s="161" t="s">
        <v>729</v>
      </c>
      <c r="BH10" s="161" t="s">
        <v>730</v>
      </c>
      <c r="BI10" s="161" t="s">
        <v>731</v>
      </c>
      <c r="BJ10" s="161" t="s">
        <v>732</v>
      </c>
      <c r="BK10" s="161" t="s">
        <v>733</v>
      </c>
    </row>
    <row r="11">
      <c r="A11" s="41" t="s">
        <v>638</v>
      </c>
      <c r="B11" s="42" t="s">
        <v>116</v>
      </c>
      <c r="C11" s="43" t="s">
        <v>117</v>
      </c>
      <c r="D11" s="162">
        <v>20.0</v>
      </c>
      <c r="E11" s="163">
        <v>0.0</v>
      </c>
      <c r="F11" s="163">
        <f t="shared" si="1"/>
        <v>20</v>
      </c>
      <c r="G11" s="163">
        <f t="shared" si="2"/>
        <v>0</v>
      </c>
      <c r="H11" s="164" t="str">
        <f t="shared" si="3"/>
        <v>F</v>
      </c>
      <c r="I11" s="154"/>
      <c r="J11" s="165">
        <v>39.0</v>
      </c>
      <c r="K11" s="166">
        <v>21.0</v>
      </c>
      <c r="L11" s="166">
        <f t="shared" si="4"/>
        <v>60</v>
      </c>
      <c r="M11" s="166">
        <f t="shared" si="5"/>
        <v>7</v>
      </c>
      <c r="N11" s="167" t="str">
        <f t="shared" si="6"/>
        <v>B+</v>
      </c>
      <c r="O11" s="154" t="s">
        <v>713</v>
      </c>
      <c r="P11" s="165">
        <v>25.0</v>
      </c>
      <c r="Q11" s="166">
        <v>0.0</v>
      </c>
      <c r="R11" s="166">
        <f t="shared" si="7"/>
        <v>25</v>
      </c>
      <c r="S11" s="166">
        <f t="shared" si="8"/>
        <v>0</v>
      </c>
      <c r="T11" s="167" t="str">
        <f t="shared" si="9"/>
        <v>F</v>
      </c>
      <c r="U11" s="154"/>
      <c r="V11" s="165">
        <v>22.0</v>
      </c>
      <c r="W11" s="166">
        <v>0.0</v>
      </c>
      <c r="X11" s="166">
        <f t="shared" si="10"/>
        <v>22</v>
      </c>
      <c r="Y11" s="166">
        <f t="shared" si="11"/>
        <v>0</v>
      </c>
      <c r="Z11" s="167" t="str">
        <f t="shared" si="12"/>
        <v>F</v>
      </c>
      <c r="AA11" s="154"/>
      <c r="AB11" s="165">
        <v>28.0</v>
      </c>
      <c r="AC11" s="166">
        <v>18.0</v>
      </c>
      <c r="AD11" s="166">
        <f t="shared" si="13"/>
        <v>46</v>
      </c>
      <c r="AE11" s="166">
        <f t="shared" si="14"/>
        <v>4</v>
      </c>
      <c r="AF11" s="167" t="str">
        <f t="shared" si="15"/>
        <v>P</v>
      </c>
      <c r="AG11" s="154" t="s">
        <v>633</v>
      </c>
      <c r="AH11" s="165">
        <v>25.0</v>
      </c>
      <c r="AI11" s="166">
        <v>46.0</v>
      </c>
      <c r="AJ11" s="166">
        <f t="shared" si="16"/>
        <v>71</v>
      </c>
      <c r="AK11" s="166">
        <f t="shared" si="17"/>
        <v>8</v>
      </c>
      <c r="AL11" s="167" t="str">
        <f t="shared" si="18"/>
        <v>A</v>
      </c>
      <c r="AM11" s="154" t="s">
        <v>633</v>
      </c>
      <c r="AN11" s="165">
        <v>40.0</v>
      </c>
      <c r="AO11" s="166">
        <v>37.0</v>
      </c>
      <c r="AP11" s="166">
        <f t="shared" si="19"/>
        <v>77</v>
      </c>
      <c r="AQ11" s="166">
        <f t="shared" si="20"/>
        <v>8</v>
      </c>
      <c r="AR11" s="167" t="str">
        <f t="shared" si="21"/>
        <v>A</v>
      </c>
      <c r="AS11" s="154" t="s">
        <v>713</v>
      </c>
      <c r="AT11" s="165">
        <v>35.0</v>
      </c>
      <c r="AU11" s="166">
        <v>40.0</v>
      </c>
      <c r="AV11" s="166">
        <f t="shared" si="22"/>
        <v>75</v>
      </c>
      <c r="AW11" s="166">
        <f t="shared" si="23"/>
        <v>8</v>
      </c>
      <c r="AX11" s="168" t="str">
        <f t="shared" si="24"/>
        <v>A</v>
      </c>
      <c r="AY11" s="154" t="s">
        <v>713</v>
      </c>
      <c r="AZ11" s="159">
        <f t="shared" si="25"/>
        <v>2.388888889</v>
      </c>
      <c r="BA11" s="35">
        <f t="shared" si="26"/>
        <v>23.88888889</v>
      </c>
      <c r="BB11" s="169" t="s">
        <v>736</v>
      </c>
      <c r="BC11" s="172" t="s">
        <v>740</v>
      </c>
      <c r="BD11" s="161" t="s">
        <v>726</v>
      </c>
      <c r="BE11" s="161" t="s">
        <v>727</v>
      </c>
      <c r="BF11" s="161" t="s">
        <v>728</v>
      </c>
      <c r="BG11" s="161" t="s">
        <v>729</v>
      </c>
      <c r="BH11" s="161" t="s">
        <v>730</v>
      </c>
      <c r="BI11" s="161" t="s">
        <v>731</v>
      </c>
      <c r="BJ11" s="161" t="s">
        <v>732</v>
      </c>
      <c r="BK11" s="161" t="s">
        <v>733</v>
      </c>
    </row>
    <row r="12">
      <c r="A12" s="41" t="s">
        <v>640</v>
      </c>
      <c r="B12" s="42" t="s">
        <v>125</v>
      </c>
      <c r="C12" s="43" t="s">
        <v>126</v>
      </c>
      <c r="D12" s="162">
        <v>45.0</v>
      </c>
      <c r="E12" s="163">
        <v>45.0</v>
      </c>
      <c r="F12" s="163">
        <f t="shared" si="1"/>
        <v>90</v>
      </c>
      <c r="G12" s="163">
        <f t="shared" si="2"/>
        <v>10</v>
      </c>
      <c r="H12" s="164" t="str">
        <f t="shared" si="3"/>
        <v>O</v>
      </c>
      <c r="I12" s="154" t="s">
        <v>713</v>
      </c>
      <c r="J12" s="165">
        <v>46.0</v>
      </c>
      <c r="K12" s="166">
        <v>48.0</v>
      </c>
      <c r="L12" s="166">
        <f t="shared" si="4"/>
        <v>94</v>
      </c>
      <c r="M12" s="166">
        <f t="shared" si="5"/>
        <v>10</v>
      </c>
      <c r="N12" s="167" t="str">
        <f t="shared" si="6"/>
        <v>O</v>
      </c>
      <c r="O12" s="154" t="s">
        <v>713</v>
      </c>
      <c r="P12" s="165">
        <v>47.0</v>
      </c>
      <c r="Q12" s="166">
        <v>33.0</v>
      </c>
      <c r="R12" s="166">
        <f t="shared" si="7"/>
        <v>80</v>
      </c>
      <c r="S12" s="166">
        <f t="shared" si="8"/>
        <v>9</v>
      </c>
      <c r="T12" s="167" t="str">
        <f t="shared" si="9"/>
        <v>A+</v>
      </c>
      <c r="U12" s="154" t="s">
        <v>713</v>
      </c>
      <c r="V12" s="165">
        <v>46.0</v>
      </c>
      <c r="W12" s="166">
        <v>38.0</v>
      </c>
      <c r="X12" s="166">
        <f t="shared" si="10"/>
        <v>84</v>
      </c>
      <c r="Y12" s="166">
        <f t="shared" si="11"/>
        <v>9</v>
      </c>
      <c r="Z12" s="167" t="str">
        <f t="shared" si="12"/>
        <v>A+</v>
      </c>
      <c r="AA12" s="154" t="s">
        <v>713</v>
      </c>
      <c r="AB12" s="165">
        <v>47.0</v>
      </c>
      <c r="AC12" s="166">
        <v>41.0</v>
      </c>
      <c r="AD12" s="166">
        <f t="shared" si="13"/>
        <v>88</v>
      </c>
      <c r="AE12" s="166">
        <f t="shared" si="14"/>
        <v>9</v>
      </c>
      <c r="AF12" s="167" t="str">
        <f t="shared" si="15"/>
        <v>A+</v>
      </c>
      <c r="AG12" s="154" t="s">
        <v>713</v>
      </c>
      <c r="AH12" s="165">
        <v>45.0</v>
      </c>
      <c r="AI12" s="166">
        <v>44.0</v>
      </c>
      <c r="AJ12" s="166">
        <f t="shared" si="16"/>
        <v>89</v>
      </c>
      <c r="AK12" s="166">
        <f t="shared" si="17"/>
        <v>9</v>
      </c>
      <c r="AL12" s="167" t="str">
        <f t="shared" si="18"/>
        <v>A+</v>
      </c>
      <c r="AM12" s="154" t="s">
        <v>713</v>
      </c>
      <c r="AN12" s="165">
        <v>50.0</v>
      </c>
      <c r="AO12" s="166">
        <v>47.0</v>
      </c>
      <c r="AP12" s="166">
        <f t="shared" si="19"/>
        <v>97</v>
      </c>
      <c r="AQ12" s="166">
        <f t="shared" si="20"/>
        <v>10</v>
      </c>
      <c r="AR12" s="167" t="str">
        <f t="shared" si="21"/>
        <v>O</v>
      </c>
      <c r="AS12" s="154" t="s">
        <v>713</v>
      </c>
      <c r="AT12" s="165">
        <v>39.0</v>
      </c>
      <c r="AU12" s="166">
        <v>32.0</v>
      </c>
      <c r="AV12" s="166">
        <f t="shared" si="22"/>
        <v>71</v>
      </c>
      <c r="AW12" s="166">
        <f t="shared" si="23"/>
        <v>8</v>
      </c>
      <c r="AX12" s="168" t="str">
        <f t="shared" si="24"/>
        <v>A</v>
      </c>
      <c r="AY12" s="154" t="s">
        <v>713</v>
      </c>
      <c r="AZ12" s="159">
        <f t="shared" si="25"/>
        <v>9.222222222</v>
      </c>
      <c r="BA12" s="35">
        <f t="shared" si="26"/>
        <v>92.22222222</v>
      </c>
      <c r="BB12" s="169" t="s">
        <v>734</v>
      </c>
      <c r="BC12" s="160"/>
      <c r="BD12" s="161" t="s">
        <v>726</v>
      </c>
      <c r="BE12" s="161" t="s">
        <v>727</v>
      </c>
      <c r="BF12" s="161" t="s">
        <v>728</v>
      </c>
      <c r="BG12" s="161" t="s">
        <v>729</v>
      </c>
      <c r="BH12" s="161" t="s">
        <v>730</v>
      </c>
      <c r="BI12" s="161" t="s">
        <v>731</v>
      </c>
      <c r="BJ12" s="161" t="s">
        <v>732</v>
      </c>
      <c r="BK12" s="161" t="s">
        <v>733</v>
      </c>
    </row>
    <row r="13">
      <c r="A13" s="41" t="s">
        <v>641</v>
      </c>
      <c r="B13" s="42" t="s">
        <v>133</v>
      </c>
      <c r="C13" s="43" t="s">
        <v>134</v>
      </c>
      <c r="D13" s="162">
        <v>32.0</v>
      </c>
      <c r="E13" s="163">
        <v>22.0</v>
      </c>
      <c r="F13" s="163">
        <f t="shared" si="1"/>
        <v>54</v>
      </c>
      <c r="G13" s="163">
        <f t="shared" si="2"/>
        <v>5</v>
      </c>
      <c r="H13" s="164" t="str">
        <f t="shared" si="3"/>
        <v>C</v>
      </c>
      <c r="I13" s="154" t="s">
        <v>713</v>
      </c>
      <c r="J13" s="165">
        <v>32.0</v>
      </c>
      <c r="K13" s="166">
        <v>30.0</v>
      </c>
      <c r="L13" s="166">
        <f t="shared" si="4"/>
        <v>62</v>
      </c>
      <c r="M13" s="166">
        <f t="shared" si="5"/>
        <v>7</v>
      </c>
      <c r="N13" s="167" t="str">
        <f t="shared" si="6"/>
        <v>B+</v>
      </c>
      <c r="O13" s="154" t="s">
        <v>713</v>
      </c>
      <c r="P13" s="165">
        <v>36.0</v>
      </c>
      <c r="Q13" s="166">
        <v>22.0</v>
      </c>
      <c r="R13" s="166">
        <f t="shared" si="7"/>
        <v>58</v>
      </c>
      <c r="S13" s="166">
        <f t="shared" si="8"/>
        <v>6</v>
      </c>
      <c r="T13" s="167" t="str">
        <f t="shared" si="9"/>
        <v>B</v>
      </c>
      <c r="U13" s="154" t="s">
        <v>713</v>
      </c>
      <c r="V13" s="165">
        <v>37.0</v>
      </c>
      <c r="W13" s="166">
        <v>18.0</v>
      </c>
      <c r="X13" s="166">
        <f t="shared" si="10"/>
        <v>55</v>
      </c>
      <c r="Y13" s="166">
        <f t="shared" si="11"/>
        <v>6</v>
      </c>
      <c r="Z13" s="167" t="str">
        <f t="shared" si="12"/>
        <v>B</v>
      </c>
      <c r="AA13" s="154" t="s">
        <v>713</v>
      </c>
      <c r="AB13" s="165">
        <v>32.0</v>
      </c>
      <c r="AC13" s="166">
        <v>21.0</v>
      </c>
      <c r="AD13" s="166">
        <f t="shared" si="13"/>
        <v>53</v>
      </c>
      <c r="AE13" s="166">
        <f t="shared" si="14"/>
        <v>5</v>
      </c>
      <c r="AF13" s="167" t="str">
        <f t="shared" si="15"/>
        <v>C</v>
      </c>
      <c r="AG13" s="154" t="s">
        <v>713</v>
      </c>
      <c r="AH13" s="165">
        <v>43.0</v>
      </c>
      <c r="AI13" s="166">
        <v>35.0</v>
      </c>
      <c r="AJ13" s="166">
        <f t="shared" si="16"/>
        <v>78</v>
      </c>
      <c r="AK13" s="166">
        <f t="shared" si="17"/>
        <v>8</v>
      </c>
      <c r="AL13" s="167" t="str">
        <f t="shared" si="18"/>
        <v>A</v>
      </c>
      <c r="AM13" s="154" t="s">
        <v>713</v>
      </c>
      <c r="AN13" s="165">
        <v>50.0</v>
      </c>
      <c r="AO13" s="166">
        <v>43.0</v>
      </c>
      <c r="AP13" s="166">
        <f t="shared" si="19"/>
        <v>93</v>
      </c>
      <c r="AQ13" s="166">
        <f t="shared" si="20"/>
        <v>10</v>
      </c>
      <c r="AR13" s="167" t="str">
        <f t="shared" si="21"/>
        <v>O</v>
      </c>
      <c r="AS13" s="154" t="s">
        <v>713</v>
      </c>
      <c r="AT13" s="165">
        <v>35.0</v>
      </c>
      <c r="AU13" s="166">
        <v>20.0</v>
      </c>
      <c r="AV13" s="166">
        <f t="shared" si="22"/>
        <v>55</v>
      </c>
      <c r="AW13" s="166">
        <f t="shared" si="23"/>
        <v>6</v>
      </c>
      <c r="AX13" s="168" t="str">
        <f t="shared" si="24"/>
        <v>B</v>
      </c>
      <c r="AY13" s="154" t="s">
        <v>713</v>
      </c>
      <c r="AZ13" s="159">
        <f t="shared" si="25"/>
        <v>6.055555556</v>
      </c>
      <c r="BA13" s="35">
        <f t="shared" si="26"/>
        <v>60.55555556</v>
      </c>
      <c r="BB13" s="169" t="s">
        <v>738</v>
      </c>
      <c r="BC13" s="160"/>
      <c r="BD13" s="161" t="s">
        <v>726</v>
      </c>
      <c r="BE13" s="161" t="s">
        <v>727</v>
      </c>
      <c r="BF13" s="161" t="s">
        <v>728</v>
      </c>
      <c r="BG13" s="161" t="s">
        <v>729</v>
      </c>
      <c r="BH13" s="161" t="s">
        <v>730</v>
      </c>
      <c r="BI13" s="161" t="s">
        <v>731</v>
      </c>
      <c r="BJ13" s="161" t="s">
        <v>732</v>
      </c>
      <c r="BK13" s="161" t="s">
        <v>733</v>
      </c>
    </row>
    <row r="14">
      <c r="A14" s="104" t="s">
        <v>642</v>
      </c>
      <c r="B14" s="173" t="s">
        <v>141</v>
      </c>
      <c r="C14" s="174" t="s">
        <v>142</v>
      </c>
      <c r="D14" s="162">
        <v>33.0</v>
      </c>
      <c r="E14" s="163">
        <v>18.0</v>
      </c>
      <c r="F14" s="163">
        <f t="shared" si="1"/>
        <v>51</v>
      </c>
      <c r="G14" s="163">
        <f t="shared" si="2"/>
        <v>5</v>
      </c>
      <c r="H14" s="164" t="str">
        <f t="shared" si="3"/>
        <v>C</v>
      </c>
      <c r="I14" s="154" t="s">
        <v>713</v>
      </c>
      <c r="J14" s="165">
        <v>48.0</v>
      </c>
      <c r="K14" s="166">
        <v>47.0</v>
      </c>
      <c r="L14" s="166">
        <f t="shared" si="4"/>
        <v>95</v>
      </c>
      <c r="M14" s="166">
        <f t="shared" si="5"/>
        <v>10</v>
      </c>
      <c r="N14" s="167" t="str">
        <f t="shared" si="6"/>
        <v>O</v>
      </c>
      <c r="O14" s="154" t="s">
        <v>713</v>
      </c>
      <c r="P14" s="165">
        <v>41.0</v>
      </c>
      <c r="Q14" s="166">
        <v>26.0</v>
      </c>
      <c r="R14" s="166">
        <f t="shared" si="7"/>
        <v>67</v>
      </c>
      <c r="S14" s="166">
        <f t="shared" si="8"/>
        <v>7</v>
      </c>
      <c r="T14" s="167" t="str">
        <f t="shared" si="9"/>
        <v>B+</v>
      </c>
      <c r="U14" s="154" t="s">
        <v>713</v>
      </c>
      <c r="V14" s="165">
        <v>33.0</v>
      </c>
      <c r="W14" s="166">
        <v>34.0</v>
      </c>
      <c r="X14" s="166">
        <f t="shared" si="10"/>
        <v>67</v>
      </c>
      <c r="Y14" s="166">
        <f t="shared" si="11"/>
        <v>7</v>
      </c>
      <c r="Z14" s="167" t="str">
        <f t="shared" si="12"/>
        <v>B+</v>
      </c>
      <c r="AA14" s="154" t="s">
        <v>713</v>
      </c>
      <c r="AB14" s="165">
        <v>39.0</v>
      </c>
      <c r="AC14" s="166">
        <v>34.0</v>
      </c>
      <c r="AD14" s="166">
        <f t="shared" si="13"/>
        <v>73</v>
      </c>
      <c r="AE14" s="166">
        <f t="shared" si="14"/>
        <v>8</v>
      </c>
      <c r="AF14" s="167" t="str">
        <f t="shared" si="15"/>
        <v>A</v>
      </c>
      <c r="AG14" s="154" t="s">
        <v>713</v>
      </c>
      <c r="AH14" s="165">
        <v>46.0</v>
      </c>
      <c r="AI14" s="166">
        <v>44.0</v>
      </c>
      <c r="AJ14" s="166">
        <f t="shared" si="16"/>
        <v>90</v>
      </c>
      <c r="AK14" s="166">
        <f t="shared" si="17"/>
        <v>10</v>
      </c>
      <c r="AL14" s="167" t="str">
        <f t="shared" si="18"/>
        <v>O</v>
      </c>
      <c r="AM14" s="154" t="s">
        <v>713</v>
      </c>
      <c r="AN14" s="165">
        <v>50.0</v>
      </c>
      <c r="AO14" s="166">
        <v>47.0</v>
      </c>
      <c r="AP14" s="166">
        <f t="shared" si="19"/>
        <v>97</v>
      </c>
      <c r="AQ14" s="166">
        <f t="shared" si="20"/>
        <v>10</v>
      </c>
      <c r="AR14" s="167" t="str">
        <f t="shared" si="21"/>
        <v>O</v>
      </c>
      <c r="AS14" s="154" t="s">
        <v>713</v>
      </c>
      <c r="AT14" s="165">
        <v>37.0</v>
      </c>
      <c r="AU14" s="166">
        <v>30.0</v>
      </c>
      <c r="AV14" s="166">
        <f t="shared" si="22"/>
        <v>67</v>
      </c>
      <c r="AW14" s="166">
        <f t="shared" si="23"/>
        <v>7</v>
      </c>
      <c r="AX14" s="168" t="str">
        <f t="shared" si="24"/>
        <v>B+</v>
      </c>
      <c r="AY14" s="154" t="s">
        <v>713</v>
      </c>
      <c r="AZ14" s="159">
        <f t="shared" si="25"/>
        <v>7.333333333</v>
      </c>
      <c r="BA14" s="35">
        <f t="shared" si="26"/>
        <v>73.33333333</v>
      </c>
      <c r="BB14" s="169" t="s">
        <v>734</v>
      </c>
      <c r="BC14" s="160"/>
      <c r="BD14" s="161" t="s">
        <v>726</v>
      </c>
      <c r="BE14" s="161" t="s">
        <v>727</v>
      </c>
      <c r="BF14" s="161" t="s">
        <v>728</v>
      </c>
      <c r="BG14" s="161" t="s">
        <v>729</v>
      </c>
      <c r="BH14" s="161" t="s">
        <v>730</v>
      </c>
      <c r="BI14" s="161" t="s">
        <v>731</v>
      </c>
      <c r="BJ14" s="161" t="s">
        <v>732</v>
      </c>
      <c r="BK14" s="161" t="s">
        <v>733</v>
      </c>
    </row>
    <row r="15">
      <c r="A15" s="104" t="s">
        <v>643</v>
      </c>
      <c r="B15" s="173" t="s">
        <v>152</v>
      </c>
      <c r="C15" s="174" t="s">
        <v>153</v>
      </c>
      <c r="D15" s="162">
        <v>38.0</v>
      </c>
      <c r="E15" s="163">
        <v>24.0</v>
      </c>
      <c r="F15" s="163">
        <f t="shared" si="1"/>
        <v>62</v>
      </c>
      <c r="G15" s="163">
        <f t="shared" si="2"/>
        <v>7</v>
      </c>
      <c r="H15" s="164" t="str">
        <f t="shared" si="3"/>
        <v>B+</v>
      </c>
      <c r="I15" s="154" t="s">
        <v>713</v>
      </c>
      <c r="J15" s="165">
        <v>38.0</v>
      </c>
      <c r="K15" s="166">
        <v>36.0</v>
      </c>
      <c r="L15" s="166">
        <f t="shared" si="4"/>
        <v>74</v>
      </c>
      <c r="M15" s="166">
        <f t="shared" si="5"/>
        <v>8</v>
      </c>
      <c r="N15" s="167" t="str">
        <f t="shared" si="6"/>
        <v>A</v>
      </c>
      <c r="O15" s="154" t="s">
        <v>713</v>
      </c>
      <c r="P15" s="165">
        <v>33.0</v>
      </c>
      <c r="Q15" s="166">
        <v>22.0</v>
      </c>
      <c r="R15" s="166">
        <f t="shared" si="7"/>
        <v>55</v>
      </c>
      <c r="S15" s="166">
        <f t="shared" si="8"/>
        <v>6</v>
      </c>
      <c r="T15" s="167" t="str">
        <f t="shared" si="9"/>
        <v>B</v>
      </c>
      <c r="U15" s="154" t="s">
        <v>713</v>
      </c>
      <c r="V15" s="165">
        <v>35.0</v>
      </c>
      <c r="W15" s="166">
        <v>18.0</v>
      </c>
      <c r="X15" s="166">
        <f t="shared" si="10"/>
        <v>53</v>
      </c>
      <c r="Y15" s="166">
        <f t="shared" si="11"/>
        <v>5</v>
      </c>
      <c r="Z15" s="167" t="str">
        <f t="shared" si="12"/>
        <v>C</v>
      </c>
      <c r="AA15" s="154" t="s">
        <v>713</v>
      </c>
      <c r="AB15" s="165">
        <v>33.0</v>
      </c>
      <c r="AC15" s="166">
        <v>18.0</v>
      </c>
      <c r="AD15" s="166">
        <f t="shared" si="13"/>
        <v>51</v>
      </c>
      <c r="AE15" s="166">
        <f t="shared" si="14"/>
        <v>5</v>
      </c>
      <c r="AF15" s="167" t="str">
        <f t="shared" si="15"/>
        <v>C</v>
      </c>
      <c r="AG15" s="154" t="s">
        <v>713</v>
      </c>
      <c r="AH15" s="165">
        <v>40.0</v>
      </c>
      <c r="AI15" s="166">
        <v>28.0</v>
      </c>
      <c r="AJ15" s="166">
        <f t="shared" si="16"/>
        <v>68</v>
      </c>
      <c r="AK15" s="166">
        <f t="shared" si="17"/>
        <v>7</v>
      </c>
      <c r="AL15" s="167" t="str">
        <f t="shared" si="18"/>
        <v>B+</v>
      </c>
      <c r="AM15" s="154" t="s">
        <v>713</v>
      </c>
      <c r="AN15" s="165">
        <v>49.0</v>
      </c>
      <c r="AO15" s="166">
        <v>44.0</v>
      </c>
      <c r="AP15" s="166">
        <f t="shared" si="19"/>
        <v>93</v>
      </c>
      <c r="AQ15" s="166">
        <f t="shared" si="20"/>
        <v>10</v>
      </c>
      <c r="AR15" s="167" t="str">
        <f t="shared" si="21"/>
        <v>O</v>
      </c>
      <c r="AS15" s="154" t="s">
        <v>713</v>
      </c>
      <c r="AT15" s="165">
        <v>36.0</v>
      </c>
      <c r="AU15" s="166">
        <v>31.0</v>
      </c>
      <c r="AV15" s="166">
        <f t="shared" si="22"/>
        <v>67</v>
      </c>
      <c r="AW15" s="166">
        <f t="shared" si="23"/>
        <v>7</v>
      </c>
      <c r="AX15" s="168" t="str">
        <f t="shared" si="24"/>
        <v>B+</v>
      </c>
      <c r="AY15" s="154" t="s">
        <v>713</v>
      </c>
      <c r="AZ15" s="159">
        <f t="shared" si="25"/>
        <v>6.222222222</v>
      </c>
      <c r="BA15" s="35">
        <f t="shared" si="26"/>
        <v>62.22222222</v>
      </c>
      <c r="BB15" s="169" t="s">
        <v>738</v>
      </c>
      <c r="BC15" s="160"/>
      <c r="BD15" s="161" t="s">
        <v>726</v>
      </c>
      <c r="BE15" s="161" t="s">
        <v>727</v>
      </c>
      <c r="BF15" s="161" t="s">
        <v>728</v>
      </c>
      <c r="BG15" s="161" t="s">
        <v>729</v>
      </c>
      <c r="BH15" s="161" t="s">
        <v>730</v>
      </c>
      <c r="BI15" s="161" t="s">
        <v>731</v>
      </c>
      <c r="BJ15" s="161" t="s">
        <v>732</v>
      </c>
      <c r="BK15" s="161" t="s">
        <v>733</v>
      </c>
    </row>
    <row r="16">
      <c r="A16" s="104" t="s">
        <v>644</v>
      </c>
      <c r="B16" s="173" t="s">
        <v>162</v>
      </c>
      <c r="C16" s="174" t="s">
        <v>163</v>
      </c>
      <c r="D16" s="162">
        <v>34.0</v>
      </c>
      <c r="E16" s="163">
        <v>19.0</v>
      </c>
      <c r="F16" s="163">
        <f t="shared" si="1"/>
        <v>53</v>
      </c>
      <c r="G16" s="163">
        <f t="shared" si="2"/>
        <v>5</v>
      </c>
      <c r="H16" s="164" t="str">
        <f t="shared" si="3"/>
        <v>C</v>
      </c>
      <c r="I16" s="154" t="s">
        <v>633</v>
      </c>
      <c r="J16" s="165">
        <v>35.0</v>
      </c>
      <c r="K16" s="166">
        <v>41.0</v>
      </c>
      <c r="L16" s="166">
        <f t="shared" si="4"/>
        <v>76</v>
      </c>
      <c r="M16" s="166">
        <f t="shared" si="5"/>
        <v>8</v>
      </c>
      <c r="N16" s="167" t="str">
        <f t="shared" si="6"/>
        <v>A</v>
      </c>
      <c r="O16" s="154" t="s">
        <v>713</v>
      </c>
      <c r="P16" s="165">
        <v>37.0</v>
      </c>
      <c r="Q16" s="166">
        <v>28.0</v>
      </c>
      <c r="R16" s="166">
        <f t="shared" si="7"/>
        <v>65</v>
      </c>
      <c r="S16" s="166">
        <f t="shared" si="8"/>
        <v>7</v>
      </c>
      <c r="T16" s="167" t="str">
        <f t="shared" si="9"/>
        <v>B+</v>
      </c>
      <c r="U16" s="154" t="s">
        <v>713</v>
      </c>
      <c r="V16" s="165">
        <v>34.0</v>
      </c>
      <c r="W16" s="166">
        <v>23.0</v>
      </c>
      <c r="X16" s="166">
        <f t="shared" si="10"/>
        <v>57</v>
      </c>
      <c r="Y16" s="166">
        <f t="shared" si="11"/>
        <v>6</v>
      </c>
      <c r="Z16" s="167" t="str">
        <f t="shared" si="12"/>
        <v>B</v>
      </c>
      <c r="AA16" s="154" t="s">
        <v>713</v>
      </c>
      <c r="AB16" s="165">
        <v>34.0</v>
      </c>
      <c r="AC16" s="166">
        <v>28.0</v>
      </c>
      <c r="AD16" s="166">
        <f t="shared" si="13"/>
        <v>62</v>
      </c>
      <c r="AE16" s="166">
        <f t="shared" si="14"/>
        <v>7</v>
      </c>
      <c r="AF16" s="167" t="str">
        <f t="shared" si="15"/>
        <v>B+</v>
      </c>
      <c r="AG16" s="154" t="s">
        <v>713</v>
      </c>
      <c r="AH16" s="165">
        <v>40.0</v>
      </c>
      <c r="AI16" s="166">
        <v>35.0</v>
      </c>
      <c r="AJ16" s="166">
        <f t="shared" si="16"/>
        <v>75</v>
      </c>
      <c r="AK16" s="166">
        <f t="shared" si="17"/>
        <v>8</v>
      </c>
      <c r="AL16" s="167" t="str">
        <f t="shared" si="18"/>
        <v>A</v>
      </c>
      <c r="AM16" s="154" t="s">
        <v>713</v>
      </c>
      <c r="AN16" s="165">
        <v>48.0</v>
      </c>
      <c r="AO16" s="166">
        <v>37.0</v>
      </c>
      <c r="AP16" s="166">
        <f t="shared" si="19"/>
        <v>85</v>
      </c>
      <c r="AQ16" s="166">
        <f t="shared" si="20"/>
        <v>9</v>
      </c>
      <c r="AR16" s="167" t="str">
        <f t="shared" si="21"/>
        <v>A+</v>
      </c>
      <c r="AS16" s="154" t="s">
        <v>713</v>
      </c>
      <c r="AT16" s="165">
        <v>35.0</v>
      </c>
      <c r="AU16" s="166">
        <v>23.0</v>
      </c>
      <c r="AV16" s="166">
        <f t="shared" si="22"/>
        <v>58</v>
      </c>
      <c r="AW16" s="166">
        <f t="shared" si="23"/>
        <v>6</v>
      </c>
      <c r="AX16" s="168" t="str">
        <f t="shared" si="24"/>
        <v>B</v>
      </c>
      <c r="AY16" s="154" t="s">
        <v>713</v>
      </c>
      <c r="AZ16" s="159">
        <f t="shared" si="25"/>
        <v>6.611111111</v>
      </c>
      <c r="BA16" s="35">
        <f t="shared" si="26"/>
        <v>66.11111111</v>
      </c>
      <c r="BB16" s="169" t="s">
        <v>738</v>
      </c>
      <c r="BC16" s="172" t="s">
        <v>726</v>
      </c>
      <c r="BD16" s="161" t="s">
        <v>726</v>
      </c>
      <c r="BE16" s="161" t="s">
        <v>727</v>
      </c>
      <c r="BF16" s="161" t="s">
        <v>728</v>
      </c>
      <c r="BG16" s="161" t="s">
        <v>729</v>
      </c>
      <c r="BH16" s="161" t="s">
        <v>730</v>
      </c>
      <c r="BI16" s="161" t="s">
        <v>731</v>
      </c>
      <c r="BJ16" s="161" t="s">
        <v>732</v>
      </c>
      <c r="BK16" s="161" t="s">
        <v>733</v>
      </c>
    </row>
    <row r="17">
      <c r="A17" s="41" t="s">
        <v>645</v>
      </c>
      <c r="B17" s="42" t="s">
        <v>169</v>
      </c>
      <c r="C17" s="43" t="s">
        <v>170</v>
      </c>
      <c r="D17" s="162">
        <v>24.0</v>
      </c>
      <c r="E17" s="163">
        <v>18.0</v>
      </c>
      <c r="F17" s="163">
        <f t="shared" si="1"/>
        <v>42</v>
      </c>
      <c r="G17" s="163">
        <f t="shared" si="2"/>
        <v>4</v>
      </c>
      <c r="H17" s="164" t="str">
        <f t="shared" si="3"/>
        <v>P</v>
      </c>
      <c r="I17" s="154" t="s">
        <v>713</v>
      </c>
      <c r="J17" s="165">
        <v>39.0</v>
      </c>
      <c r="K17" s="166">
        <v>40.0</v>
      </c>
      <c r="L17" s="166">
        <f t="shared" si="4"/>
        <v>79</v>
      </c>
      <c r="M17" s="166">
        <f t="shared" si="5"/>
        <v>8</v>
      </c>
      <c r="N17" s="167" t="str">
        <f t="shared" si="6"/>
        <v>A</v>
      </c>
      <c r="O17" s="154" t="s">
        <v>713</v>
      </c>
      <c r="P17" s="165">
        <v>35.0</v>
      </c>
      <c r="Q17" s="166">
        <v>18.0</v>
      </c>
      <c r="R17" s="166">
        <f t="shared" si="7"/>
        <v>53</v>
      </c>
      <c r="S17" s="166">
        <f t="shared" si="8"/>
        <v>5</v>
      </c>
      <c r="T17" s="167" t="str">
        <f t="shared" si="9"/>
        <v>C</v>
      </c>
      <c r="U17" s="154" t="s">
        <v>713</v>
      </c>
      <c r="V17" s="165">
        <v>36.0</v>
      </c>
      <c r="W17" s="166">
        <v>25.0</v>
      </c>
      <c r="X17" s="166">
        <f t="shared" si="10"/>
        <v>61</v>
      </c>
      <c r="Y17" s="166">
        <f t="shared" si="11"/>
        <v>7</v>
      </c>
      <c r="Z17" s="167" t="str">
        <f t="shared" si="12"/>
        <v>B+</v>
      </c>
      <c r="AA17" s="154" t="s">
        <v>713</v>
      </c>
      <c r="AB17" s="165">
        <v>33.0</v>
      </c>
      <c r="AC17" s="166">
        <v>28.0</v>
      </c>
      <c r="AD17" s="166">
        <f t="shared" si="13"/>
        <v>61</v>
      </c>
      <c r="AE17" s="166">
        <f t="shared" si="14"/>
        <v>7</v>
      </c>
      <c r="AF17" s="167" t="str">
        <f t="shared" si="15"/>
        <v>B+</v>
      </c>
      <c r="AG17" s="154" t="s">
        <v>713</v>
      </c>
      <c r="AH17" s="165">
        <v>41.0</v>
      </c>
      <c r="AI17" s="166">
        <v>20.0</v>
      </c>
      <c r="AJ17" s="166">
        <f t="shared" si="16"/>
        <v>61</v>
      </c>
      <c r="AK17" s="166">
        <f t="shared" si="17"/>
        <v>7</v>
      </c>
      <c r="AL17" s="167" t="str">
        <f t="shared" si="18"/>
        <v>B+</v>
      </c>
      <c r="AM17" s="154" t="s">
        <v>713</v>
      </c>
      <c r="AN17" s="165">
        <v>49.0</v>
      </c>
      <c r="AO17" s="166">
        <v>48.0</v>
      </c>
      <c r="AP17" s="166">
        <f t="shared" si="19"/>
        <v>97</v>
      </c>
      <c r="AQ17" s="166">
        <f t="shared" si="20"/>
        <v>10</v>
      </c>
      <c r="AR17" s="167" t="str">
        <f t="shared" si="21"/>
        <v>O</v>
      </c>
      <c r="AS17" s="154" t="s">
        <v>713</v>
      </c>
      <c r="AT17" s="165">
        <v>34.0</v>
      </c>
      <c r="AU17" s="166">
        <v>26.0</v>
      </c>
      <c r="AV17" s="166">
        <f t="shared" si="22"/>
        <v>60</v>
      </c>
      <c r="AW17" s="166">
        <f t="shared" si="23"/>
        <v>7</v>
      </c>
      <c r="AX17" s="168" t="str">
        <f t="shared" si="24"/>
        <v>B+</v>
      </c>
      <c r="AY17" s="154" t="s">
        <v>713</v>
      </c>
      <c r="AZ17" s="159">
        <f t="shared" si="25"/>
        <v>6.277777778</v>
      </c>
      <c r="BA17" s="35">
        <f t="shared" si="26"/>
        <v>62.77777778</v>
      </c>
      <c r="BB17" s="169" t="s">
        <v>738</v>
      </c>
      <c r="BC17" s="160"/>
      <c r="BD17" s="161" t="s">
        <v>726</v>
      </c>
      <c r="BE17" s="161" t="s">
        <v>727</v>
      </c>
      <c r="BF17" s="161" t="s">
        <v>728</v>
      </c>
      <c r="BG17" s="161" t="s">
        <v>729</v>
      </c>
      <c r="BH17" s="161" t="s">
        <v>730</v>
      </c>
      <c r="BI17" s="161" t="s">
        <v>731</v>
      </c>
      <c r="BJ17" s="161" t="s">
        <v>732</v>
      </c>
      <c r="BK17" s="161" t="s">
        <v>733</v>
      </c>
    </row>
    <row r="18">
      <c r="A18" s="41" t="s">
        <v>646</v>
      </c>
      <c r="B18" s="42" t="s">
        <v>177</v>
      </c>
      <c r="C18" s="43" t="s">
        <v>178</v>
      </c>
      <c r="D18" s="162">
        <v>37.0</v>
      </c>
      <c r="E18" s="163">
        <v>24.0</v>
      </c>
      <c r="F18" s="163">
        <f t="shared" si="1"/>
        <v>61</v>
      </c>
      <c r="G18" s="163">
        <f t="shared" si="2"/>
        <v>7</v>
      </c>
      <c r="H18" s="164" t="str">
        <f t="shared" si="3"/>
        <v>B+</v>
      </c>
      <c r="I18" s="154" t="s">
        <v>713</v>
      </c>
      <c r="J18" s="165">
        <v>40.0</v>
      </c>
      <c r="K18" s="166">
        <v>39.0</v>
      </c>
      <c r="L18" s="166">
        <f t="shared" si="4"/>
        <v>79</v>
      </c>
      <c r="M18" s="166">
        <f t="shared" si="5"/>
        <v>8</v>
      </c>
      <c r="N18" s="167" t="str">
        <f t="shared" si="6"/>
        <v>A</v>
      </c>
      <c r="O18" s="154" t="s">
        <v>713</v>
      </c>
      <c r="P18" s="165">
        <v>42.0</v>
      </c>
      <c r="Q18" s="166">
        <v>18.0</v>
      </c>
      <c r="R18" s="166">
        <f t="shared" si="7"/>
        <v>60</v>
      </c>
      <c r="S18" s="166">
        <f t="shared" si="8"/>
        <v>7</v>
      </c>
      <c r="T18" s="167" t="str">
        <f t="shared" si="9"/>
        <v>B+</v>
      </c>
      <c r="U18" s="154" t="s">
        <v>713</v>
      </c>
      <c r="V18" s="165">
        <v>34.0</v>
      </c>
      <c r="W18" s="166">
        <v>34.0</v>
      </c>
      <c r="X18" s="166">
        <f t="shared" si="10"/>
        <v>68</v>
      </c>
      <c r="Y18" s="166">
        <f t="shared" si="11"/>
        <v>7</v>
      </c>
      <c r="Z18" s="167" t="str">
        <f t="shared" si="12"/>
        <v>B+</v>
      </c>
      <c r="AA18" s="154" t="s">
        <v>713</v>
      </c>
      <c r="AB18" s="165">
        <v>38.0</v>
      </c>
      <c r="AC18" s="166">
        <v>24.0</v>
      </c>
      <c r="AD18" s="166">
        <f t="shared" si="13"/>
        <v>62</v>
      </c>
      <c r="AE18" s="166">
        <f t="shared" si="14"/>
        <v>7</v>
      </c>
      <c r="AF18" s="167" t="str">
        <f t="shared" si="15"/>
        <v>B+</v>
      </c>
      <c r="AG18" s="154" t="s">
        <v>713</v>
      </c>
      <c r="AH18" s="165">
        <v>38.0</v>
      </c>
      <c r="AI18" s="166">
        <v>39.0</v>
      </c>
      <c r="AJ18" s="166">
        <f t="shared" si="16"/>
        <v>77</v>
      </c>
      <c r="AK18" s="166">
        <f t="shared" si="17"/>
        <v>8</v>
      </c>
      <c r="AL18" s="167" t="str">
        <f t="shared" si="18"/>
        <v>A</v>
      </c>
      <c r="AM18" s="154" t="s">
        <v>713</v>
      </c>
      <c r="AN18" s="165">
        <v>48.0</v>
      </c>
      <c r="AO18" s="166">
        <v>45.0</v>
      </c>
      <c r="AP18" s="166">
        <f t="shared" si="19"/>
        <v>93</v>
      </c>
      <c r="AQ18" s="166">
        <f t="shared" si="20"/>
        <v>10</v>
      </c>
      <c r="AR18" s="167" t="str">
        <f t="shared" si="21"/>
        <v>O</v>
      </c>
      <c r="AS18" s="154" t="s">
        <v>713</v>
      </c>
      <c r="AT18" s="165">
        <v>41.0</v>
      </c>
      <c r="AU18" s="166">
        <v>37.0</v>
      </c>
      <c r="AV18" s="166">
        <f t="shared" si="22"/>
        <v>78</v>
      </c>
      <c r="AW18" s="166">
        <f t="shared" si="23"/>
        <v>8</v>
      </c>
      <c r="AX18" s="168" t="str">
        <f t="shared" si="24"/>
        <v>A</v>
      </c>
      <c r="AY18" s="154" t="s">
        <v>713</v>
      </c>
      <c r="AZ18" s="159">
        <f t="shared" si="25"/>
        <v>7.333333333</v>
      </c>
      <c r="BA18" s="35">
        <f t="shared" si="26"/>
        <v>73.33333333</v>
      </c>
      <c r="BB18" s="169" t="s">
        <v>734</v>
      </c>
      <c r="BC18" s="160"/>
      <c r="BD18" s="161" t="s">
        <v>726</v>
      </c>
      <c r="BE18" s="161" t="s">
        <v>727</v>
      </c>
      <c r="BF18" s="161" t="s">
        <v>728</v>
      </c>
      <c r="BG18" s="161" t="s">
        <v>729</v>
      </c>
      <c r="BH18" s="161" t="s">
        <v>730</v>
      </c>
      <c r="BI18" s="161" t="s">
        <v>731</v>
      </c>
      <c r="BJ18" s="161" t="s">
        <v>732</v>
      </c>
      <c r="BK18" s="161" t="s">
        <v>733</v>
      </c>
    </row>
    <row r="19">
      <c r="A19" s="41" t="s">
        <v>647</v>
      </c>
      <c r="B19" s="42" t="s">
        <v>186</v>
      </c>
      <c r="C19" s="43" t="s">
        <v>187</v>
      </c>
      <c r="D19" s="162">
        <v>30.0</v>
      </c>
      <c r="E19" s="163">
        <v>18.0</v>
      </c>
      <c r="F19" s="163">
        <f t="shared" si="1"/>
        <v>48</v>
      </c>
      <c r="G19" s="163">
        <f t="shared" si="2"/>
        <v>4</v>
      </c>
      <c r="H19" s="164" t="str">
        <f t="shared" si="3"/>
        <v>P</v>
      </c>
      <c r="I19" s="154" t="s">
        <v>713</v>
      </c>
      <c r="J19" s="165">
        <v>36.0</v>
      </c>
      <c r="K19" s="166">
        <v>37.0</v>
      </c>
      <c r="L19" s="166">
        <f t="shared" si="4"/>
        <v>73</v>
      </c>
      <c r="M19" s="166">
        <f t="shared" si="5"/>
        <v>8</v>
      </c>
      <c r="N19" s="167" t="str">
        <f t="shared" si="6"/>
        <v>A</v>
      </c>
      <c r="O19" s="154" t="s">
        <v>713</v>
      </c>
      <c r="P19" s="165">
        <v>27.0</v>
      </c>
      <c r="Q19" s="166">
        <v>24.0</v>
      </c>
      <c r="R19" s="166">
        <f t="shared" si="7"/>
        <v>51</v>
      </c>
      <c r="S19" s="166">
        <f t="shared" si="8"/>
        <v>5</v>
      </c>
      <c r="T19" s="167" t="str">
        <f t="shared" si="9"/>
        <v>C</v>
      </c>
      <c r="U19" s="154" t="s">
        <v>713</v>
      </c>
      <c r="V19" s="165">
        <v>28.0</v>
      </c>
      <c r="W19" s="166">
        <v>20.0</v>
      </c>
      <c r="X19" s="166">
        <f t="shared" si="10"/>
        <v>48</v>
      </c>
      <c r="Y19" s="166">
        <f t="shared" si="11"/>
        <v>4</v>
      </c>
      <c r="Z19" s="167" t="str">
        <f t="shared" si="12"/>
        <v>P</v>
      </c>
      <c r="AA19" s="154" t="s">
        <v>633</v>
      </c>
      <c r="AB19" s="165">
        <v>27.0</v>
      </c>
      <c r="AC19" s="166">
        <v>27.0</v>
      </c>
      <c r="AD19" s="166">
        <f t="shared" si="13"/>
        <v>54</v>
      </c>
      <c r="AE19" s="166">
        <f t="shared" si="14"/>
        <v>5</v>
      </c>
      <c r="AF19" s="167" t="str">
        <f t="shared" si="15"/>
        <v>C</v>
      </c>
      <c r="AG19" s="154" t="s">
        <v>713</v>
      </c>
      <c r="AH19" s="165">
        <v>33.0</v>
      </c>
      <c r="AI19" s="166">
        <v>25.0</v>
      </c>
      <c r="AJ19" s="166">
        <f t="shared" si="16"/>
        <v>58</v>
      </c>
      <c r="AK19" s="166">
        <f t="shared" si="17"/>
        <v>6</v>
      </c>
      <c r="AL19" s="167" t="str">
        <f t="shared" si="18"/>
        <v>B</v>
      </c>
      <c r="AM19" s="154" t="s">
        <v>633</v>
      </c>
      <c r="AN19" s="165">
        <v>48.0</v>
      </c>
      <c r="AO19" s="166">
        <v>35.0</v>
      </c>
      <c r="AP19" s="166">
        <f t="shared" si="19"/>
        <v>83</v>
      </c>
      <c r="AQ19" s="166">
        <f t="shared" si="20"/>
        <v>9</v>
      </c>
      <c r="AR19" s="167" t="str">
        <f t="shared" si="21"/>
        <v>A+</v>
      </c>
      <c r="AS19" s="154" t="s">
        <v>713</v>
      </c>
      <c r="AT19" s="165">
        <v>33.0</v>
      </c>
      <c r="AU19" s="166">
        <v>18.0</v>
      </c>
      <c r="AV19" s="166">
        <f t="shared" si="22"/>
        <v>51</v>
      </c>
      <c r="AW19" s="166">
        <f t="shared" si="23"/>
        <v>5</v>
      </c>
      <c r="AX19" s="168" t="str">
        <f t="shared" si="24"/>
        <v>C</v>
      </c>
      <c r="AY19" s="154" t="s">
        <v>713</v>
      </c>
      <c r="AZ19" s="159">
        <f t="shared" si="25"/>
        <v>5.055555556</v>
      </c>
      <c r="BA19" s="35">
        <f t="shared" si="26"/>
        <v>50.55555556</v>
      </c>
      <c r="BB19" s="169" t="s">
        <v>308</v>
      </c>
      <c r="BC19" s="172" t="s">
        <v>741</v>
      </c>
      <c r="BD19" s="161" t="s">
        <v>726</v>
      </c>
      <c r="BE19" s="161" t="s">
        <v>727</v>
      </c>
      <c r="BF19" s="161" t="s">
        <v>728</v>
      </c>
      <c r="BG19" s="161" t="s">
        <v>729</v>
      </c>
      <c r="BH19" s="161" t="s">
        <v>730</v>
      </c>
      <c r="BI19" s="161" t="s">
        <v>731</v>
      </c>
      <c r="BJ19" s="161" t="s">
        <v>732</v>
      </c>
      <c r="BK19" s="161" t="s">
        <v>733</v>
      </c>
    </row>
    <row r="20">
      <c r="A20" s="41" t="s">
        <v>649</v>
      </c>
      <c r="B20" s="42" t="s">
        <v>193</v>
      </c>
      <c r="C20" s="43" t="s">
        <v>194</v>
      </c>
      <c r="D20" s="162">
        <v>39.0</v>
      </c>
      <c r="E20" s="163">
        <v>18.0</v>
      </c>
      <c r="F20" s="163">
        <f t="shared" si="1"/>
        <v>57</v>
      </c>
      <c r="G20" s="163">
        <f t="shared" si="2"/>
        <v>6</v>
      </c>
      <c r="H20" s="164" t="str">
        <f t="shared" si="3"/>
        <v>B</v>
      </c>
      <c r="I20" s="154" t="s">
        <v>713</v>
      </c>
      <c r="J20" s="165">
        <v>44.0</v>
      </c>
      <c r="K20" s="166">
        <v>48.0</v>
      </c>
      <c r="L20" s="166">
        <f t="shared" si="4"/>
        <v>92</v>
      </c>
      <c r="M20" s="166">
        <f t="shared" si="5"/>
        <v>10</v>
      </c>
      <c r="N20" s="167" t="str">
        <f t="shared" si="6"/>
        <v>O</v>
      </c>
      <c r="O20" s="154" t="s">
        <v>713</v>
      </c>
      <c r="P20" s="165">
        <v>43.0</v>
      </c>
      <c r="Q20" s="166">
        <v>40.0</v>
      </c>
      <c r="R20" s="166">
        <f t="shared" si="7"/>
        <v>83</v>
      </c>
      <c r="S20" s="166">
        <f t="shared" si="8"/>
        <v>9</v>
      </c>
      <c r="T20" s="167" t="str">
        <f t="shared" si="9"/>
        <v>A+</v>
      </c>
      <c r="U20" s="154" t="s">
        <v>713</v>
      </c>
      <c r="V20" s="165">
        <v>38.0</v>
      </c>
      <c r="W20" s="166">
        <v>29.0</v>
      </c>
      <c r="X20" s="166">
        <f t="shared" si="10"/>
        <v>67</v>
      </c>
      <c r="Y20" s="166">
        <f t="shared" si="11"/>
        <v>7</v>
      </c>
      <c r="Z20" s="167" t="str">
        <f t="shared" si="12"/>
        <v>B+</v>
      </c>
      <c r="AA20" s="154" t="s">
        <v>713</v>
      </c>
      <c r="AB20" s="165">
        <v>38.0</v>
      </c>
      <c r="AC20" s="166">
        <v>44.0</v>
      </c>
      <c r="AD20" s="166">
        <f t="shared" si="13"/>
        <v>82</v>
      </c>
      <c r="AE20" s="166">
        <f t="shared" si="14"/>
        <v>9</v>
      </c>
      <c r="AF20" s="167" t="str">
        <f t="shared" si="15"/>
        <v>A+</v>
      </c>
      <c r="AG20" s="154" t="s">
        <v>713</v>
      </c>
      <c r="AH20" s="165">
        <v>46.0</v>
      </c>
      <c r="AI20" s="166">
        <v>42.0</v>
      </c>
      <c r="AJ20" s="166">
        <f t="shared" si="16"/>
        <v>88</v>
      </c>
      <c r="AK20" s="166">
        <f t="shared" si="17"/>
        <v>9</v>
      </c>
      <c r="AL20" s="167" t="str">
        <f t="shared" si="18"/>
        <v>A+</v>
      </c>
      <c r="AM20" s="154" t="s">
        <v>713</v>
      </c>
      <c r="AN20" s="165">
        <v>48.0</v>
      </c>
      <c r="AO20" s="166">
        <v>46.0</v>
      </c>
      <c r="AP20" s="166">
        <f t="shared" si="19"/>
        <v>94</v>
      </c>
      <c r="AQ20" s="166">
        <f t="shared" si="20"/>
        <v>10</v>
      </c>
      <c r="AR20" s="167" t="str">
        <f t="shared" si="21"/>
        <v>O</v>
      </c>
      <c r="AS20" s="154" t="s">
        <v>713</v>
      </c>
      <c r="AT20" s="165">
        <v>38.0</v>
      </c>
      <c r="AU20" s="166">
        <v>25.0</v>
      </c>
      <c r="AV20" s="166">
        <f t="shared" si="22"/>
        <v>63</v>
      </c>
      <c r="AW20" s="166">
        <f t="shared" si="23"/>
        <v>7</v>
      </c>
      <c r="AX20" s="168" t="str">
        <f t="shared" si="24"/>
        <v>B+</v>
      </c>
      <c r="AY20" s="154" t="s">
        <v>713</v>
      </c>
      <c r="AZ20" s="159">
        <f t="shared" si="25"/>
        <v>8.055555556</v>
      </c>
      <c r="BA20" s="35">
        <f t="shared" si="26"/>
        <v>80.55555556</v>
      </c>
      <c r="BB20" s="169" t="s">
        <v>734</v>
      </c>
      <c r="BC20" s="160"/>
      <c r="BD20" s="161" t="s">
        <v>726</v>
      </c>
      <c r="BE20" s="161" t="s">
        <v>727</v>
      </c>
      <c r="BF20" s="161" t="s">
        <v>728</v>
      </c>
      <c r="BG20" s="161" t="s">
        <v>729</v>
      </c>
      <c r="BH20" s="161" t="s">
        <v>730</v>
      </c>
      <c r="BI20" s="161" t="s">
        <v>731</v>
      </c>
      <c r="BJ20" s="161" t="s">
        <v>732</v>
      </c>
      <c r="BK20" s="161" t="s">
        <v>733</v>
      </c>
    </row>
    <row r="21">
      <c r="A21" s="41" t="s">
        <v>650</v>
      </c>
      <c r="B21" s="42" t="s">
        <v>201</v>
      </c>
      <c r="C21" s="43" t="s">
        <v>202</v>
      </c>
      <c r="D21" s="162">
        <v>29.0</v>
      </c>
      <c r="E21" s="163">
        <v>18.0</v>
      </c>
      <c r="F21" s="163">
        <f t="shared" si="1"/>
        <v>47</v>
      </c>
      <c r="G21" s="163">
        <f t="shared" si="2"/>
        <v>4</v>
      </c>
      <c r="H21" s="164" t="str">
        <f t="shared" si="3"/>
        <v>P</v>
      </c>
      <c r="I21" s="154" t="s">
        <v>713</v>
      </c>
      <c r="J21" s="165">
        <v>41.0</v>
      </c>
      <c r="K21" s="166">
        <v>45.0</v>
      </c>
      <c r="L21" s="166">
        <f t="shared" si="4"/>
        <v>86</v>
      </c>
      <c r="M21" s="166">
        <f t="shared" si="5"/>
        <v>9</v>
      </c>
      <c r="N21" s="167" t="str">
        <f t="shared" si="6"/>
        <v>A+</v>
      </c>
      <c r="O21" s="154" t="s">
        <v>713</v>
      </c>
      <c r="P21" s="165">
        <v>38.0</v>
      </c>
      <c r="Q21" s="166">
        <v>22.0</v>
      </c>
      <c r="R21" s="166">
        <f t="shared" si="7"/>
        <v>60</v>
      </c>
      <c r="S21" s="166">
        <f t="shared" si="8"/>
        <v>7</v>
      </c>
      <c r="T21" s="167" t="str">
        <f t="shared" si="9"/>
        <v>B+</v>
      </c>
      <c r="U21" s="154" t="s">
        <v>713</v>
      </c>
      <c r="V21" s="165">
        <v>30.0</v>
      </c>
      <c r="W21" s="166">
        <v>19.0</v>
      </c>
      <c r="X21" s="166">
        <f t="shared" si="10"/>
        <v>49</v>
      </c>
      <c r="Y21" s="166">
        <f t="shared" si="11"/>
        <v>4</v>
      </c>
      <c r="Z21" s="167" t="str">
        <f t="shared" si="12"/>
        <v>P</v>
      </c>
      <c r="AA21" s="154" t="s">
        <v>713</v>
      </c>
      <c r="AB21" s="165">
        <v>38.0</v>
      </c>
      <c r="AC21" s="166">
        <v>18.0</v>
      </c>
      <c r="AD21" s="166">
        <f t="shared" si="13"/>
        <v>56</v>
      </c>
      <c r="AE21" s="166">
        <f t="shared" si="14"/>
        <v>6</v>
      </c>
      <c r="AF21" s="167" t="str">
        <f t="shared" si="15"/>
        <v>B</v>
      </c>
      <c r="AG21" s="154" t="s">
        <v>713</v>
      </c>
      <c r="AH21" s="165">
        <v>38.0</v>
      </c>
      <c r="AI21" s="166">
        <v>33.0</v>
      </c>
      <c r="AJ21" s="166">
        <f t="shared" si="16"/>
        <v>71</v>
      </c>
      <c r="AK21" s="166">
        <f t="shared" si="17"/>
        <v>8</v>
      </c>
      <c r="AL21" s="167" t="str">
        <f t="shared" si="18"/>
        <v>A</v>
      </c>
      <c r="AM21" s="154" t="s">
        <v>713</v>
      </c>
      <c r="AN21" s="165">
        <v>47.0</v>
      </c>
      <c r="AO21" s="166">
        <v>35.0</v>
      </c>
      <c r="AP21" s="166">
        <f t="shared" si="19"/>
        <v>82</v>
      </c>
      <c r="AQ21" s="166">
        <f t="shared" si="20"/>
        <v>9</v>
      </c>
      <c r="AR21" s="167" t="str">
        <f t="shared" si="21"/>
        <v>A+</v>
      </c>
      <c r="AS21" s="154" t="s">
        <v>713</v>
      </c>
      <c r="AT21" s="165">
        <v>38.0</v>
      </c>
      <c r="AU21" s="166">
        <v>27.0</v>
      </c>
      <c r="AV21" s="166">
        <f t="shared" si="22"/>
        <v>65</v>
      </c>
      <c r="AW21" s="166">
        <f t="shared" si="23"/>
        <v>7</v>
      </c>
      <c r="AX21" s="168" t="str">
        <f t="shared" si="24"/>
        <v>B+</v>
      </c>
      <c r="AY21" s="154" t="s">
        <v>713</v>
      </c>
      <c r="AZ21" s="159">
        <f t="shared" si="25"/>
        <v>5.944444444</v>
      </c>
      <c r="BA21" s="35">
        <f t="shared" si="26"/>
        <v>59.44444444</v>
      </c>
      <c r="BB21" s="169" t="s">
        <v>308</v>
      </c>
      <c r="BC21" s="160"/>
      <c r="BD21" s="161" t="s">
        <v>726</v>
      </c>
      <c r="BE21" s="161" t="s">
        <v>727</v>
      </c>
      <c r="BF21" s="161" t="s">
        <v>728</v>
      </c>
      <c r="BG21" s="161" t="s">
        <v>729</v>
      </c>
      <c r="BH21" s="161" t="s">
        <v>730</v>
      </c>
      <c r="BI21" s="161" t="s">
        <v>731</v>
      </c>
      <c r="BJ21" s="161" t="s">
        <v>732</v>
      </c>
      <c r="BK21" s="161" t="s">
        <v>733</v>
      </c>
    </row>
    <row r="22">
      <c r="A22" s="41" t="s">
        <v>651</v>
      </c>
      <c r="B22" s="42" t="s">
        <v>210</v>
      </c>
      <c r="C22" s="43" t="s">
        <v>211</v>
      </c>
      <c r="D22" s="162">
        <v>46.0</v>
      </c>
      <c r="E22" s="163">
        <v>42.0</v>
      </c>
      <c r="F22" s="163">
        <f t="shared" si="1"/>
        <v>88</v>
      </c>
      <c r="G22" s="163">
        <f t="shared" si="2"/>
        <v>9</v>
      </c>
      <c r="H22" s="164" t="str">
        <f t="shared" si="3"/>
        <v>A+</v>
      </c>
      <c r="I22" s="154" t="s">
        <v>713</v>
      </c>
      <c r="J22" s="165">
        <v>46.0</v>
      </c>
      <c r="K22" s="166">
        <v>48.0</v>
      </c>
      <c r="L22" s="166">
        <f t="shared" si="4"/>
        <v>94</v>
      </c>
      <c r="M22" s="166">
        <f t="shared" si="5"/>
        <v>10</v>
      </c>
      <c r="N22" s="167" t="str">
        <f t="shared" si="6"/>
        <v>O</v>
      </c>
      <c r="O22" s="154" t="s">
        <v>713</v>
      </c>
      <c r="P22" s="165">
        <v>46.0</v>
      </c>
      <c r="Q22" s="166">
        <v>30.0</v>
      </c>
      <c r="R22" s="166">
        <f t="shared" si="7"/>
        <v>76</v>
      </c>
      <c r="S22" s="166">
        <f t="shared" si="8"/>
        <v>8</v>
      </c>
      <c r="T22" s="167" t="str">
        <f t="shared" si="9"/>
        <v>A</v>
      </c>
      <c r="U22" s="154" t="s">
        <v>713</v>
      </c>
      <c r="V22" s="165">
        <v>44.0</v>
      </c>
      <c r="W22" s="166">
        <v>37.0</v>
      </c>
      <c r="X22" s="166">
        <f t="shared" si="10"/>
        <v>81</v>
      </c>
      <c r="Y22" s="166">
        <f t="shared" si="11"/>
        <v>9</v>
      </c>
      <c r="Z22" s="167" t="str">
        <f t="shared" si="12"/>
        <v>A+</v>
      </c>
      <c r="AA22" s="154" t="s">
        <v>713</v>
      </c>
      <c r="AB22" s="165">
        <v>46.0</v>
      </c>
      <c r="AC22" s="166">
        <v>37.0</v>
      </c>
      <c r="AD22" s="166">
        <f t="shared" si="13"/>
        <v>83</v>
      </c>
      <c r="AE22" s="166">
        <f t="shared" si="14"/>
        <v>9</v>
      </c>
      <c r="AF22" s="167" t="str">
        <f t="shared" si="15"/>
        <v>A+</v>
      </c>
      <c r="AG22" s="154" t="s">
        <v>713</v>
      </c>
      <c r="AH22" s="165">
        <v>47.0</v>
      </c>
      <c r="AI22" s="166">
        <v>46.0</v>
      </c>
      <c r="AJ22" s="166">
        <f t="shared" si="16"/>
        <v>93</v>
      </c>
      <c r="AK22" s="166">
        <f t="shared" si="17"/>
        <v>10</v>
      </c>
      <c r="AL22" s="167" t="str">
        <f t="shared" si="18"/>
        <v>O</v>
      </c>
      <c r="AM22" s="154" t="s">
        <v>713</v>
      </c>
      <c r="AN22" s="165">
        <v>50.0</v>
      </c>
      <c r="AO22" s="166">
        <v>48.0</v>
      </c>
      <c r="AP22" s="166">
        <f t="shared" si="19"/>
        <v>98</v>
      </c>
      <c r="AQ22" s="166">
        <f t="shared" si="20"/>
        <v>10</v>
      </c>
      <c r="AR22" s="167" t="str">
        <f t="shared" si="21"/>
        <v>O</v>
      </c>
      <c r="AS22" s="154" t="s">
        <v>713</v>
      </c>
      <c r="AT22" s="165">
        <v>38.0</v>
      </c>
      <c r="AU22" s="166">
        <v>29.0</v>
      </c>
      <c r="AV22" s="166">
        <f t="shared" si="22"/>
        <v>67</v>
      </c>
      <c r="AW22" s="166">
        <f t="shared" si="23"/>
        <v>7</v>
      </c>
      <c r="AX22" s="168" t="str">
        <f t="shared" si="24"/>
        <v>B+</v>
      </c>
      <c r="AY22" s="154" t="s">
        <v>713</v>
      </c>
      <c r="AZ22" s="159">
        <f t="shared" si="25"/>
        <v>8.833333333</v>
      </c>
      <c r="BA22" s="35">
        <f t="shared" si="26"/>
        <v>88.33333333</v>
      </c>
      <c r="BB22" s="169" t="s">
        <v>734</v>
      </c>
      <c r="BC22" s="160"/>
      <c r="BD22" s="161" t="s">
        <v>726</v>
      </c>
      <c r="BE22" s="161" t="s">
        <v>727</v>
      </c>
      <c r="BF22" s="161" t="s">
        <v>728</v>
      </c>
      <c r="BG22" s="161" t="s">
        <v>729</v>
      </c>
      <c r="BH22" s="161" t="s">
        <v>730</v>
      </c>
      <c r="BI22" s="161" t="s">
        <v>731</v>
      </c>
      <c r="BJ22" s="161" t="s">
        <v>732</v>
      </c>
      <c r="BK22" s="161" t="s">
        <v>733</v>
      </c>
    </row>
    <row r="23">
      <c r="A23" s="41" t="s">
        <v>652</v>
      </c>
      <c r="B23" s="42" t="s">
        <v>218</v>
      </c>
      <c r="C23" s="43" t="s">
        <v>219</v>
      </c>
      <c r="D23" s="162">
        <v>40.0</v>
      </c>
      <c r="E23" s="163">
        <v>18.0</v>
      </c>
      <c r="F23" s="163">
        <f t="shared" si="1"/>
        <v>58</v>
      </c>
      <c r="G23" s="163">
        <f t="shared" si="2"/>
        <v>6</v>
      </c>
      <c r="H23" s="164" t="str">
        <f t="shared" si="3"/>
        <v>B</v>
      </c>
      <c r="I23" s="154" t="s">
        <v>713</v>
      </c>
      <c r="J23" s="165">
        <v>43.0</v>
      </c>
      <c r="K23" s="166">
        <v>44.0</v>
      </c>
      <c r="L23" s="166">
        <f t="shared" si="4"/>
        <v>87</v>
      </c>
      <c r="M23" s="166">
        <f t="shared" si="5"/>
        <v>9</v>
      </c>
      <c r="N23" s="167" t="str">
        <f t="shared" si="6"/>
        <v>A+</v>
      </c>
      <c r="O23" s="154" t="s">
        <v>713</v>
      </c>
      <c r="P23" s="165">
        <v>42.0</v>
      </c>
      <c r="Q23" s="166">
        <v>23.0</v>
      </c>
      <c r="R23" s="166">
        <f t="shared" si="7"/>
        <v>65</v>
      </c>
      <c r="S23" s="166">
        <f t="shared" si="8"/>
        <v>7</v>
      </c>
      <c r="T23" s="167" t="str">
        <f t="shared" si="9"/>
        <v>B+</v>
      </c>
      <c r="U23" s="154" t="s">
        <v>713</v>
      </c>
      <c r="V23" s="165">
        <v>43.0</v>
      </c>
      <c r="W23" s="166">
        <v>29.0</v>
      </c>
      <c r="X23" s="166">
        <f t="shared" si="10"/>
        <v>72</v>
      </c>
      <c r="Y23" s="166">
        <f t="shared" si="11"/>
        <v>8</v>
      </c>
      <c r="Z23" s="167" t="str">
        <f t="shared" si="12"/>
        <v>A</v>
      </c>
      <c r="AA23" s="154" t="s">
        <v>713</v>
      </c>
      <c r="AB23" s="165">
        <v>37.0</v>
      </c>
      <c r="AC23" s="166">
        <v>21.0</v>
      </c>
      <c r="AD23" s="166">
        <f t="shared" si="13"/>
        <v>58</v>
      </c>
      <c r="AE23" s="166">
        <f t="shared" si="14"/>
        <v>6</v>
      </c>
      <c r="AF23" s="167" t="str">
        <f t="shared" si="15"/>
        <v>B</v>
      </c>
      <c r="AG23" s="154" t="s">
        <v>713</v>
      </c>
      <c r="AH23" s="165">
        <v>45.0</v>
      </c>
      <c r="AI23" s="166">
        <v>37.0</v>
      </c>
      <c r="AJ23" s="166">
        <f t="shared" si="16"/>
        <v>82</v>
      </c>
      <c r="AK23" s="166">
        <f t="shared" si="17"/>
        <v>9</v>
      </c>
      <c r="AL23" s="167" t="str">
        <f t="shared" si="18"/>
        <v>A+</v>
      </c>
      <c r="AM23" s="154" t="s">
        <v>713</v>
      </c>
      <c r="AN23" s="165">
        <v>50.0</v>
      </c>
      <c r="AO23" s="166">
        <v>47.0</v>
      </c>
      <c r="AP23" s="166">
        <f t="shared" si="19"/>
        <v>97</v>
      </c>
      <c r="AQ23" s="166">
        <f t="shared" si="20"/>
        <v>10</v>
      </c>
      <c r="AR23" s="167" t="str">
        <f t="shared" si="21"/>
        <v>O</v>
      </c>
      <c r="AS23" s="154" t="s">
        <v>713</v>
      </c>
      <c r="AT23" s="165">
        <v>37.0</v>
      </c>
      <c r="AU23" s="166">
        <v>21.0</v>
      </c>
      <c r="AV23" s="166">
        <f t="shared" si="22"/>
        <v>58</v>
      </c>
      <c r="AW23" s="166">
        <f t="shared" si="23"/>
        <v>6</v>
      </c>
      <c r="AX23" s="168" t="str">
        <f t="shared" si="24"/>
        <v>B</v>
      </c>
      <c r="AY23" s="154" t="s">
        <v>713</v>
      </c>
      <c r="AZ23" s="159">
        <f t="shared" si="25"/>
        <v>7.222222222</v>
      </c>
      <c r="BA23" s="35">
        <f t="shared" si="26"/>
        <v>72.22222222</v>
      </c>
      <c r="BB23" s="169" t="s">
        <v>734</v>
      </c>
      <c r="BC23" s="160"/>
      <c r="BD23" s="161" t="s">
        <v>726</v>
      </c>
      <c r="BE23" s="161" t="s">
        <v>727</v>
      </c>
      <c r="BF23" s="161" t="s">
        <v>728</v>
      </c>
      <c r="BG23" s="161" t="s">
        <v>729</v>
      </c>
      <c r="BH23" s="161" t="s">
        <v>730</v>
      </c>
      <c r="BI23" s="161" t="s">
        <v>731</v>
      </c>
      <c r="BJ23" s="161" t="s">
        <v>732</v>
      </c>
      <c r="BK23" s="161" t="s">
        <v>733</v>
      </c>
    </row>
    <row r="24">
      <c r="A24" s="41" t="s">
        <v>653</v>
      </c>
      <c r="B24" s="42" t="s">
        <v>228</v>
      </c>
      <c r="C24" s="43" t="s">
        <v>229</v>
      </c>
      <c r="D24" s="162">
        <v>41.0</v>
      </c>
      <c r="E24" s="163">
        <v>23.0</v>
      </c>
      <c r="F24" s="163">
        <f t="shared" si="1"/>
        <v>64</v>
      </c>
      <c r="G24" s="163">
        <f t="shared" si="2"/>
        <v>7</v>
      </c>
      <c r="H24" s="164" t="str">
        <f t="shared" si="3"/>
        <v>B+</v>
      </c>
      <c r="I24" s="154" t="s">
        <v>713</v>
      </c>
      <c r="J24" s="165">
        <v>46.0</v>
      </c>
      <c r="K24" s="166">
        <v>36.0</v>
      </c>
      <c r="L24" s="166">
        <f t="shared" si="4"/>
        <v>82</v>
      </c>
      <c r="M24" s="166">
        <f t="shared" si="5"/>
        <v>9</v>
      </c>
      <c r="N24" s="167" t="str">
        <f t="shared" si="6"/>
        <v>A+</v>
      </c>
      <c r="O24" s="154" t="s">
        <v>713</v>
      </c>
      <c r="P24" s="165">
        <v>40.0</v>
      </c>
      <c r="Q24" s="166">
        <v>35.0</v>
      </c>
      <c r="R24" s="166">
        <f t="shared" si="7"/>
        <v>75</v>
      </c>
      <c r="S24" s="166">
        <f t="shared" si="8"/>
        <v>8</v>
      </c>
      <c r="T24" s="167" t="str">
        <f t="shared" si="9"/>
        <v>A</v>
      </c>
      <c r="U24" s="154" t="s">
        <v>713</v>
      </c>
      <c r="V24" s="165">
        <v>36.0</v>
      </c>
      <c r="W24" s="166">
        <v>35.0</v>
      </c>
      <c r="X24" s="166">
        <f t="shared" si="10"/>
        <v>71</v>
      </c>
      <c r="Y24" s="166">
        <f t="shared" si="11"/>
        <v>8</v>
      </c>
      <c r="Z24" s="167" t="str">
        <f t="shared" si="12"/>
        <v>A</v>
      </c>
      <c r="AA24" s="154" t="s">
        <v>713</v>
      </c>
      <c r="AB24" s="165">
        <v>41.0</v>
      </c>
      <c r="AC24" s="166">
        <v>36.0</v>
      </c>
      <c r="AD24" s="166">
        <f t="shared" si="13"/>
        <v>77</v>
      </c>
      <c r="AE24" s="166">
        <f t="shared" si="14"/>
        <v>8</v>
      </c>
      <c r="AF24" s="167" t="str">
        <f t="shared" si="15"/>
        <v>A</v>
      </c>
      <c r="AG24" s="154" t="s">
        <v>713</v>
      </c>
      <c r="AH24" s="165">
        <v>40.0</v>
      </c>
      <c r="AI24" s="166">
        <v>38.0</v>
      </c>
      <c r="AJ24" s="166">
        <f t="shared" si="16"/>
        <v>78</v>
      </c>
      <c r="AK24" s="166">
        <f t="shared" si="17"/>
        <v>8</v>
      </c>
      <c r="AL24" s="167" t="str">
        <f t="shared" si="18"/>
        <v>A</v>
      </c>
      <c r="AM24" s="154" t="s">
        <v>713</v>
      </c>
      <c r="AN24" s="165">
        <v>50.0</v>
      </c>
      <c r="AO24" s="166">
        <v>46.0</v>
      </c>
      <c r="AP24" s="166">
        <f t="shared" si="19"/>
        <v>96</v>
      </c>
      <c r="AQ24" s="166">
        <f t="shared" si="20"/>
        <v>10</v>
      </c>
      <c r="AR24" s="167" t="str">
        <f t="shared" si="21"/>
        <v>O</v>
      </c>
      <c r="AS24" s="154" t="s">
        <v>713</v>
      </c>
      <c r="AT24" s="165">
        <v>38.0</v>
      </c>
      <c r="AU24" s="166">
        <v>23.0</v>
      </c>
      <c r="AV24" s="166">
        <f t="shared" si="22"/>
        <v>61</v>
      </c>
      <c r="AW24" s="166">
        <f t="shared" si="23"/>
        <v>7</v>
      </c>
      <c r="AX24" s="168" t="str">
        <f t="shared" si="24"/>
        <v>B+</v>
      </c>
      <c r="AY24" s="154" t="s">
        <v>713</v>
      </c>
      <c r="AZ24" s="159">
        <f t="shared" si="25"/>
        <v>7.944444444</v>
      </c>
      <c r="BA24" s="35">
        <f t="shared" si="26"/>
        <v>79.44444444</v>
      </c>
      <c r="BB24" s="169" t="s">
        <v>734</v>
      </c>
      <c r="BC24" s="160"/>
      <c r="BD24" s="161" t="s">
        <v>726</v>
      </c>
      <c r="BE24" s="161" t="s">
        <v>727</v>
      </c>
      <c r="BF24" s="161" t="s">
        <v>728</v>
      </c>
      <c r="BG24" s="161" t="s">
        <v>729</v>
      </c>
      <c r="BH24" s="161" t="s">
        <v>730</v>
      </c>
      <c r="BI24" s="161" t="s">
        <v>731</v>
      </c>
      <c r="BJ24" s="161" t="s">
        <v>732</v>
      </c>
      <c r="BK24" s="161" t="s">
        <v>733</v>
      </c>
    </row>
    <row r="25">
      <c r="A25" s="41" t="s">
        <v>654</v>
      </c>
      <c r="B25" s="42" t="s">
        <v>236</v>
      </c>
      <c r="C25" s="43" t="s">
        <v>237</v>
      </c>
      <c r="D25" s="162">
        <v>30.0</v>
      </c>
      <c r="E25" s="163">
        <v>18.0</v>
      </c>
      <c r="F25" s="163">
        <f t="shared" si="1"/>
        <v>48</v>
      </c>
      <c r="G25" s="163">
        <f t="shared" si="2"/>
        <v>4</v>
      </c>
      <c r="H25" s="164" t="str">
        <f t="shared" si="3"/>
        <v>P</v>
      </c>
      <c r="I25" s="154" t="s">
        <v>713</v>
      </c>
      <c r="J25" s="165">
        <v>41.0</v>
      </c>
      <c r="K25" s="166">
        <v>20.0</v>
      </c>
      <c r="L25" s="166">
        <f t="shared" si="4"/>
        <v>61</v>
      </c>
      <c r="M25" s="166">
        <f t="shared" si="5"/>
        <v>7</v>
      </c>
      <c r="N25" s="167" t="str">
        <f t="shared" si="6"/>
        <v>B+</v>
      </c>
      <c r="O25" s="154" t="s">
        <v>713</v>
      </c>
      <c r="P25" s="165">
        <v>45.0</v>
      </c>
      <c r="Q25" s="166">
        <v>40.0</v>
      </c>
      <c r="R25" s="166">
        <f t="shared" si="7"/>
        <v>85</v>
      </c>
      <c r="S25" s="166">
        <f t="shared" si="8"/>
        <v>9</v>
      </c>
      <c r="T25" s="167" t="str">
        <f t="shared" si="9"/>
        <v>A+</v>
      </c>
      <c r="U25" s="154" t="s">
        <v>713</v>
      </c>
      <c r="V25" s="165">
        <v>41.0</v>
      </c>
      <c r="W25" s="166">
        <v>30.0</v>
      </c>
      <c r="X25" s="166">
        <f t="shared" si="10"/>
        <v>71</v>
      </c>
      <c r="Y25" s="166">
        <f t="shared" si="11"/>
        <v>8</v>
      </c>
      <c r="Z25" s="167" t="str">
        <f t="shared" si="12"/>
        <v>A</v>
      </c>
      <c r="AA25" s="154" t="s">
        <v>713</v>
      </c>
      <c r="AB25" s="165">
        <v>44.0</v>
      </c>
      <c r="AC25" s="166">
        <v>21.0</v>
      </c>
      <c r="AD25" s="166">
        <f t="shared" si="13"/>
        <v>65</v>
      </c>
      <c r="AE25" s="166">
        <f t="shared" si="14"/>
        <v>7</v>
      </c>
      <c r="AF25" s="167" t="str">
        <f t="shared" si="15"/>
        <v>B+</v>
      </c>
      <c r="AG25" s="154" t="s">
        <v>713</v>
      </c>
      <c r="AH25" s="165">
        <v>42.0</v>
      </c>
      <c r="AI25" s="166">
        <v>44.0</v>
      </c>
      <c r="AJ25" s="166">
        <f t="shared" si="16"/>
        <v>86</v>
      </c>
      <c r="AK25" s="166">
        <f t="shared" si="17"/>
        <v>9</v>
      </c>
      <c r="AL25" s="167" t="str">
        <f t="shared" si="18"/>
        <v>A+</v>
      </c>
      <c r="AM25" s="154" t="s">
        <v>713</v>
      </c>
      <c r="AN25" s="165">
        <v>49.0</v>
      </c>
      <c r="AO25" s="166">
        <v>45.0</v>
      </c>
      <c r="AP25" s="166">
        <f t="shared" si="19"/>
        <v>94</v>
      </c>
      <c r="AQ25" s="166">
        <f t="shared" si="20"/>
        <v>10</v>
      </c>
      <c r="AR25" s="167" t="str">
        <f t="shared" si="21"/>
        <v>O</v>
      </c>
      <c r="AS25" s="154" t="s">
        <v>713</v>
      </c>
      <c r="AT25" s="165">
        <v>37.0</v>
      </c>
      <c r="AU25" s="166">
        <v>37.0</v>
      </c>
      <c r="AV25" s="166">
        <f t="shared" si="22"/>
        <v>74</v>
      </c>
      <c r="AW25" s="166">
        <f t="shared" si="23"/>
        <v>8</v>
      </c>
      <c r="AX25" s="168" t="str">
        <f t="shared" si="24"/>
        <v>A</v>
      </c>
      <c r="AY25" s="154" t="s">
        <v>713</v>
      </c>
      <c r="AZ25" s="159">
        <f t="shared" si="25"/>
        <v>7.5</v>
      </c>
      <c r="BA25" s="35">
        <f t="shared" si="26"/>
        <v>75</v>
      </c>
      <c r="BB25" s="169" t="s">
        <v>734</v>
      </c>
      <c r="BC25" s="160"/>
      <c r="BD25" s="161" t="s">
        <v>726</v>
      </c>
      <c r="BE25" s="161" t="s">
        <v>727</v>
      </c>
      <c r="BF25" s="161" t="s">
        <v>728</v>
      </c>
      <c r="BG25" s="161" t="s">
        <v>729</v>
      </c>
      <c r="BH25" s="161" t="s">
        <v>730</v>
      </c>
      <c r="BI25" s="161" t="s">
        <v>731</v>
      </c>
      <c r="BJ25" s="161" t="s">
        <v>732</v>
      </c>
      <c r="BK25" s="161" t="s">
        <v>733</v>
      </c>
    </row>
    <row r="26">
      <c r="A26" s="41" t="s">
        <v>655</v>
      </c>
      <c r="B26" s="42" t="s">
        <v>244</v>
      </c>
      <c r="C26" s="43" t="s">
        <v>245</v>
      </c>
      <c r="D26" s="162">
        <v>42.0</v>
      </c>
      <c r="E26" s="163">
        <v>29.0</v>
      </c>
      <c r="F26" s="163">
        <f t="shared" si="1"/>
        <v>71</v>
      </c>
      <c r="G26" s="163">
        <f t="shared" si="2"/>
        <v>8</v>
      </c>
      <c r="H26" s="164" t="str">
        <f t="shared" si="3"/>
        <v>A</v>
      </c>
      <c r="I26" s="154" t="s">
        <v>713</v>
      </c>
      <c r="J26" s="165">
        <v>45.0</v>
      </c>
      <c r="K26" s="166">
        <v>47.0</v>
      </c>
      <c r="L26" s="166">
        <f t="shared" si="4"/>
        <v>92</v>
      </c>
      <c r="M26" s="166">
        <f t="shared" si="5"/>
        <v>10</v>
      </c>
      <c r="N26" s="167" t="str">
        <f t="shared" si="6"/>
        <v>O</v>
      </c>
      <c r="O26" s="154" t="s">
        <v>713</v>
      </c>
      <c r="P26" s="165">
        <v>45.0</v>
      </c>
      <c r="Q26" s="166">
        <v>39.0</v>
      </c>
      <c r="R26" s="166">
        <f t="shared" si="7"/>
        <v>84</v>
      </c>
      <c r="S26" s="166">
        <f t="shared" si="8"/>
        <v>9</v>
      </c>
      <c r="T26" s="167" t="str">
        <f t="shared" si="9"/>
        <v>A+</v>
      </c>
      <c r="U26" s="154" t="s">
        <v>713</v>
      </c>
      <c r="V26" s="165">
        <v>43.0</v>
      </c>
      <c r="W26" s="166">
        <v>25.0</v>
      </c>
      <c r="X26" s="166">
        <f t="shared" si="10"/>
        <v>68</v>
      </c>
      <c r="Y26" s="166">
        <f t="shared" si="11"/>
        <v>7</v>
      </c>
      <c r="Z26" s="167" t="str">
        <f t="shared" si="12"/>
        <v>B+</v>
      </c>
      <c r="AA26" s="154" t="s">
        <v>713</v>
      </c>
      <c r="AB26" s="165">
        <v>46.0</v>
      </c>
      <c r="AC26" s="166">
        <v>33.0</v>
      </c>
      <c r="AD26" s="166">
        <f t="shared" si="13"/>
        <v>79</v>
      </c>
      <c r="AE26" s="166">
        <f t="shared" si="14"/>
        <v>8</v>
      </c>
      <c r="AF26" s="167" t="str">
        <f t="shared" si="15"/>
        <v>A</v>
      </c>
      <c r="AG26" s="154" t="s">
        <v>713</v>
      </c>
      <c r="AH26" s="165">
        <v>44.0</v>
      </c>
      <c r="AI26" s="166">
        <v>44.0</v>
      </c>
      <c r="AJ26" s="166">
        <f t="shared" si="16"/>
        <v>88</v>
      </c>
      <c r="AK26" s="166">
        <f t="shared" si="17"/>
        <v>9</v>
      </c>
      <c r="AL26" s="167" t="str">
        <f t="shared" si="18"/>
        <v>A+</v>
      </c>
      <c r="AM26" s="154" t="s">
        <v>713</v>
      </c>
      <c r="AN26" s="165">
        <v>50.0</v>
      </c>
      <c r="AO26" s="166">
        <v>48.0</v>
      </c>
      <c r="AP26" s="166">
        <f t="shared" si="19"/>
        <v>98</v>
      </c>
      <c r="AQ26" s="166">
        <f t="shared" si="20"/>
        <v>10</v>
      </c>
      <c r="AR26" s="167" t="str">
        <f t="shared" si="21"/>
        <v>O</v>
      </c>
      <c r="AS26" s="154" t="s">
        <v>713</v>
      </c>
      <c r="AT26" s="165">
        <v>40.0</v>
      </c>
      <c r="AU26" s="166">
        <v>38.0</v>
      </c>
      <c r="AV26" s="166">
        <f t="shared" si="22"/>
        <v>78</v>
      </c>
      <c r="AW26" s="166">
        <f t="shared" si="23"/>
        <v>8</v>
      </c>
      <c r="AX26" s="168" t="str">
        <f t="shared" si="24"/>
        <v>A</v>
      </c>
      <c r="AY26" s="154" t="s">
        <v>713</v>
      </c>
      <c r="AZ26" s="159">
        <f t="shared" si="25"/>
        <v>8.277777778</v>
      </c>
      <c r="BA26" s="35">
        <f t="shared" si="26"/>
        <v>82.77777778</v>
      </c>
      <c r="BB26" s="169" t="s">
        <v>734</v>
      </c>
      <c r="BC26" s="160"/>
      <c r="BD26" s="161" t="s">
        <v>726</v>
      </c>
      <c r="BE26" s="161" t="s">
        <v>727</v>
      </c>
      <c r="BF26" s="161" t="s">
        <v>728</v>
      </c>
      <c r="BG26" s="161" t="s">
        <v>729</v>
      </c>
      <c r="BH26" s="161" t="s">
        <v>730</v>
      </c>
      <c r="BI26" s="161" t="s">
        <v>731</v>
      </c>
      <c r="BJ26" s="161" t="s">
        <v>732</v>
      </c>
      <c r="BK26" s="161" t="s">
        <v>733</v>
      </c>
    </row>
    <row r="27">
      <c r="A27" s="41" t="s">
        <v>656</v>
      </c>
      <c r="B27" s="42" t="s">
        <v>252</v>
      </c>
      <c r="C27" s="43" t="s">
        <v>253</v>
      </c>
      <c r="D27" s="162">
        <v>30.0</v>
      </c>
      <c r="E27" s="163">
        <v>18.0</v>
      </c>
      <c r="F27" s="163">
        <f t="shared" si="1"/>
        <v>48</v>
      </c>
      <c r="G27" s="163">
        <f t="shared" si="2"/>
        <v>4</v>
      </c>
      <c r="H27" s="164" t="str">
        <f t="shared" si="3"/>
        <v>P</v>
      </c>
      <c r="I27" s="154" t="s">
        <v>713</v>
      </c>
      <c r="J27" s="165">
        <v>31.0</v>
      </c>
      <c r="K27" s="166">
        <v>35.0</v>
      </c>
      <c r="L27" s="166">
        <f t="shared" si="4"/>
        <v>66</v>
      </c>
      <c r="M27" s="166">
        <f t="shared" si="5"/>
        <v>7</v>
      </c>
      <c r="N27" s="167" t="str">
        <f t="shared" si="6"/>
        <v>B+</v>
      </c>
      <c r="O27" s="154" t="s">
        <v>713</v>
      </c>
      <c r="P27" s="165">
        <v>32.0</v>
      </c>
      <c r="Q27" s="166">
        <v>21.0</v>
      </c>
      <c r="R27" s="166">
        <f t="shared" si="7"/>
        <v>53</v>
      </c>
      <c r="S27" s="166">
        <f t="shared" si="8"/>
        <v>5</v>
      </c>
      <c r="T27" s="167" t="str">
        <f t="shared" si="9"/>
        <v>C</v>
      </c>
      <c r="U27" s="154" t="s">
        <v>713</v>
      </c>
      <c r="V27" s="165">
        <v>27.0</v>
      </c>
      <c r="W27" s="166">
        <v>25.0</v>
      </c>
      <c r="X27" s="166">
        <f t="shared" si="10"/>
        <v>52</v>
      </c>
      <c r="Y27" s="166">
        <f t="shared" si="11"/>
        <v>5</v>
      </c>
      <c r="Z27" s="167" t="str">
        <f t="shared" si="12"/>
        <v>C</v>
      </c>
      <c r="AA27" s="154" t="s">
        <v>713</v>
      </c>
      <c r="AB27" s="165">
        <v>31.0</v>
      </c>
      <c r="AC27" s="166">
        <v>31.0</v>
      </c>
      <c r="AD27" s="166">
        <f t="shared" si="13"/>
        <v>62</v>
      </c>
      <c r="AE27" s="166">
        <f t="shared" si="14"/>
        <v>7</v>
      </c>
      <c r="AF27" s="167" t="str">
        <f t="shared" si="15"/>
        <v>B+</v>
      </c>
      <c r="AG27" s="154" t="s">
        <v>713</v>
      </c>
      <c r="AH27" s="165">
        <v>37.0</v>
      </c>
      <c r="AI27" s="166">
        <v>33.0</v>
      </c>
      <c r="AJ27" s="166">
        <f t="shared" si="16"/>
        <v>70</v>
      </c>
      <c r="AK27" s="166">
        <f t="shared" si="17"/>
        <v>8</v>
      </c>
      <c r="AL27" s="167" t="str">
        <f t="shared" si="18"/>
        <v>A</v>
      </c>
      <c r="AM27" s="154" t="s">
        <v>713</v>
      </c>
      <c r="AN27" s="165">
        <v>47.0</v>
      </c>
      <c r="AO27" s="166">
        <v>44.0</v>
      </c>
      <c r="AP27" s="166">
        <f t="shared" si="19"/>
        <v>91</v>
      </c>
      <c r="AQ27" s="166">
        <f t="shared" si="20"/>
        <v>10</v>
      </c>
      <c r="AR27" s="167" t="str">
        <f t="shared" si="21"/>
        <v>O</v>
      </c>
      <c r="AS27" s="154" t="s">
        <v>713</v>
      </c>
      <c r="AT27" s="165">
        <v>37.0</v>
      </c>
      <c r="AU27" s="166">
        <v>33.0</v>
      </c>
      <c r="AV27" s="166">
        <f t="shared" si="22"/>
        <v>70</v>
      </c>
      <c r="AW27" s="166">
        <f t="shared" si="23"/>
        <v>8</v>
      </c>
      <c r="AX27" s="168" t="str">
        <f t="shared" si="24"/>
        <v>A</v>
      </c>
      <c r="AY27" s="154" t="s">
        <v>713</v>
      </c>
      <c r="AZ27" s="159">
        <f t="shared" si="25"/>
        <v>5.888888889</v>
      </c>
      <c r="BA27" s="35">
        <f t="shared" si="26"/>
        <v>58.88888889</v>
      </c>
      <c r="BB27" s="169" t="s">
        <v>308</v>
      </c>
      <c r="BC27" s="160"/>
      <c r="BD27" s="161" t="s">
        <v>726</v>
      </c>
      <c r="BE27" s="161" t="s">
        <v>727</v>
      </c>
      <c r="BF27" s="161" t="s">
        <v>728</v>
      </c>
      <c r="BG27" s="161" t="s">
        <v>729</v>
      </c>
      <c r="BH27" s="161" t="s">
        <v>730</v>
      </c>
      <c r="BI27" s="161" t="s">
        <v>731</v>
      </c>
      <c r="BJ27" s="161" t="s">
        <v>732</v>
      </c>
      <c r="BK27" s="161" t="s">
        <v>733</v>
      </c>
    </row>
    <row r="28">
      <c r="A28" s="41" t="s">
        <v>657</v>
      </c>
      <c r="B28" s="42" t="s">
        <v>260</v>
      </c>
      <c r="C28" s="43" t="s">
        <v>261</v>
      </c>
      <c r="D28" s="162">
        <v>28.0</v>
      </c>
      <c r="E28" s="163">
        <v>18.0</v>
      </c>
      <c r="F28" s="163">
        <f t="shared" si="1"/>
        <v>46</v>
      </c>
      <c r="G28" s="163">
        <f t="shared" si="2"/>
        <v>4</v>
      </c>
      <c r="H28" s="164" t="str">
        <f t="shared" si="3"/>
        <v>P</v>
      </c>
      <c r="I28" s="154" t="s">
        <v>713</v>
      </c>
      <c r="J28" s="165">
        <v>32.0</v>
      </c>
      <c r="K28" s="166">
        <v>28.0</v>
      </c>
      <c r="L28" s="166">
        <f t="shared" si="4"/>
        <v>60</v>
      </c>
      <c r="M28" s="166">
        <f t="shared" si="5"/>
        <v>7</v>
      </c>
      <c r="N28" s="167" t="str">
        <f t="shared" si="6"/>
        <v>B+</v>
      </c>
      <c r="O28" s="154" t="s">
        <v>713</v>
      </c>
      <c r="P28" s="165">
        <v>23.0</v>
      </c>
      <c r="Q28" s="166">
        <v>18.0</v>
      </c>
      <c r="R28" s="166">
        <f t="shared" si="7"/>
        <v>41</v>
      </c>
      <c r="S28" s="166">
        <f t="shared" si="8"/>
        <v>4</v>
      </c>
      <c r="T28" s="167" t="str">
        <f t="shared" si="9"/>
        <v>P</v>
      </c>
      <c r="U28" s="154" t="s">
        <v>713</v>
      </c>
      <c r="V28" s="165">
        <v>28.0</v>
      </c>
      <c r="W28" s="166">
        <v>18.0</v>
      </c>
      <c r="X28" s="166">
        <f t="shared" si="10"/>
        <v>46</v>
      </c>
      <c r="Y28" s="166">
        <f t="shared" si="11"/>
        <v>4</v>
      </c>
      <c r="Z28" s="167" t="str">
        <f t="shared" si="12"/>
        <v>P</v>
      </c>
      <c r="AA28" s="154" t="s">
        <v>713</v>
      </c>
      <c r="AB28" s="165">
        <v>29.0</v>
      </c>
      <c r="AC28" s="166">
        <v>20.0</v>
      </c>
      <c r="AD28" s="166">
        <f t="shared" si="13"/>
        <v>49</v>
      </c>
      <c r="AE28" s="166">
        <f t="shared" si="14"/>
        <v>4</v>
      </c>
      <c r="AF28" s="167" t="str">
        <f t="shared" si="15"/>
        <v>P</v>
      </c>
      <c r="AG28" s="154" t="s">
        <v>713</v>
      </c>
      <c r="AH28" s="165">
        <v>31.0</v>
      </c>
      <c r="AI28" s="166">
        <v>24.0</v>
      </c>
      <c r="AJ28" s="166">
        <f t="shared" si="16"/>
        <v>55</v>
      </c>
      <c r="AK28" s="166">
        <f t="shared" si="17"/>
        <v>6</v>
      </c>
      <c r="AL28" s="167" t="str">
        <f t="shared" si="18"/>
        <v>B</v>
      </c>
      <c r="AM28" s="154" t="s">
        <v>713</v>
      </c>
      <c r="AN28" s="165">
        <v>47.0</v>
      </c>
      <c r="AO28" s="166">
        <v>33.0</v>
      </c>
      <c r="AP28" s="166">
        <f t="shared" si="19"/>
        <v>80</v>
      </c>
      <c r="AQ28" s="166">
        <f t="shared" si="20"/>
        <v>9</v>
      </c>
      <c r="AR28" s="167" t="str">
        <f t="shared" si="21"/>
        <v>A+</v>
      </c>
      <c r="AS28" s="154" t="s">
        <v>713</v>
      </c>
      <c r="AT28" s="165">
        <v>30.0</v>
      </c>
      <c r="AU28" s="166">
        <v>21.0</v>
      </c>
      <c r="AV28" s="166">
        <f t="shared" si="22"/>
        <v>51</v>
      </c>
      <c r="AW28" s="166">
        <f t="shared" si="23"/>
        <v>5</v>
      </c>
      <c r="AX28" s="168" t="str">
        <f t="shared" si="24"/>
        <v>C</v>
      </c>
      <c r="AY28" s="154" t="s">
        <v>713</v>
      </c>
      <c r="AZ28" s="159">
        <f t="shared" si="25"/>
        <v>4.611111111</v>
      </c>
      <c r="BA28" s="35">
        <f t="shared" si="26"/>
        <v>46.11111111</v>
      </c>
      <c r="BB28" s="169" t="s">
        <v>308</v>
      </c>
      <c r="BC28" s="172" t="s">
        <v>742</v>
      </c>
      <c r="BD28" s="161" t="s">
        <v>726</v>
      </c>
      <c r="BE28" s="161" t="s">
        <v>727</v>
      </c>
      <c r="BF28" s="161" t="s">
        <v>728</v>
      </c>
      <c r="BG28" s="161" t="s">
        <v>729</v>
      </c>
      <c r="BH28" s="161" t="s">
        <v>730</v>
      </c>
      <c r="BI28" s="161" t="s">
        <v>731</v>
      </c>
      <c r="BJ28" s="161" t="s">
        <v>732</v>
      </c>
      <c r="BK28" s="161" t="s">
        <v>733</v>
      </c>
    </row>
    <row r="29">
      <c r="A29" s="41" t="s">
        <v>659</v>
      </c>
      <c r="B29" s="42" t="s">
        <v>269</v>
      </c>
      <c r="C29" s="43" t="s">
        <v>270</v>
      </c>
      <c r="D29" s="162">
        <v>47.0</v>
      </c>
      <c r="E29" s="163">
        <v>23.0</v>
      </c>
      <c r="F29" s="163">
        <f t="shared" si="1"/>
        <v>70</v>
      </c>
      <c r="G29" s="163">
        <f t="shared" si="2"/>
        <v>8</v>
      </c>
      <c r="H29" s="164" t="str">
        <f t="shared" si="3"/>
        <v>A</v>
      </c>
      <c r="I29" s="154" t="s">
        <v>713</v>
      </c>
      <c r="J29" s="165">
        <v>47.0</v>
      </c>
      <c r="K29" s="166">
        <v>46.0</v>
      </c>
      <c r="L29" s="166">
        <f t="shared" si="4"/>
        <v>93</v>
      </c>
      <c r="M29" s="166">
        <f t="shared" si="5"/>
        <v>10</v>
      </c>
      <c r="N29" s="167" t="str">
        <f t="shared" si="6"/>
        <v>O</v>
      </c>
      <c r="O29" s="154" t="s">
        <v>713</v>
      </c>
      <c r="P29" s="165">
        <v>43.0</v>
      </c>
      <c r="Q29" s="166">
        <v>36.0</v>
      </c>
      <c r="R29" s="166">
        <f t="shared" si="7"/>
        <v>79</v>
      </c>
      <c r="S29" s="166">
        <f t="shared" si="8"/>
        <v>8</v>
      </c>
      <c r="T29" s="167" t="str">
        <f t="shared" si="9"/>
        <v>A</v>
      </c>
      <c r="U29" s="154" t="s">
        <v>713</v>
      </c>
      <c r="V29" s="165">
        <v>39.0</v>
      </c>
      <c r="W29" s="166">
        <v>27.0</v>
      </c>
      <c r="X29" s="166">
        <f t="shared" si="10"/>
        <v>66</v>
      </c>
      <c r="Y29" s="166">
        <f t="shared" si="11"/>
        <v>7</v>
      </c>
      <c r="Z29" s="167" t="str">
        <f t="shared" si="12"/>
        <v>B+</v>
      </c>
      <c r="AA29" s="154" t="s">
        <v>713</v>
      </c>
      <c r="AB29" s="165">
        <v>40.0</v>
      </c>
      <c r="AC29" s="166">
        <v>36.0</v>
      </c>
      <c r="AD29" s="166">
        <f t="shared" si="13"/>
        <v>76</v>
      </c>
      <c r="AE29" s="166">
        <f t="shared" si="14"/>
        <v>8</v>
      </c>
      <c r="AF29" s="167" t="str">
        <f t="shared" si="15"/>
        <v>A</v>
      </c>
      <c r="AG29" s="154" t="s">
        <v>713</v>
      </c>
      <c r="AH29" s="165">
        <v>41.0</v>
      </c>
      <c r="AI29" s="166">
        <v>39.0</v>
      </c>
      <c r="AJ29" s="166">
        <f t="shared" si="16"/>
        <v>80</v>
      </c>
      <c r="AK29" s="166">
        <f t="shared" si="17"/>
        <v>9</v>
      </c>
      <c r="AL29" s="167" t="str">
        <f t="shared" si="18"/>
        <v>A+</v>
      </c>
      <c r="AM29" s="154" t="s">
        <v>713</v>
      </c>
      <c r="AN29" s="165">
        <v>48.0</v>
      </c>
      <c r="AO29" s="166">
        <v>46.0</v>
      </c>
      <c r="AP29" s="166">
        <f t="shared" si="19"/>
        <v>94</v>
      </c>
      <c r="AQ29" s="166">
        <f t="shared" si="20"/>
        <v>10</v>
      </c>
      <c r="AR29" s="167" t="str">
        <f t="shared" si="21"/>
        <v>O</v>
      </c>
      <c r="AS29" s="154" t="s">
        <v>713</v>
      </c>
      <c r="AT29" s="165">
        <v>41.0</v>
      </c>
      <c r="AU29" s="166">
        <v>28.0</v>
      </c>
      <c r="AV29" s="166">
        <f t="shared" si="22"/>
        <v>69</v>
      </c>
      <c r="AW29" s="166">
        <f t="shared" si="23"/>
        <v>7</v>
      </c>
      <c r="AX29" s="168" t="str">
        <f t="shared" si="24"/>
        <v>B+</v>
      </c>
      <c r="AY29" s="154" t="s">
        <v>713</v>
      </c>
      <c r="AZ29" s="159">
        <f t="shared" si="25"/>
        <v>8</v>
      </c>
      <c r="BA29" s="35">
        <f t="shared" si="26"/>
        <v>80</v>
      </c>
      <c r="BB29" s="169" t="s">
        <v>734</v>
      </c>
      <c r="BC29" s="160"/>
      <c r="BD29" s="161" t="s">
        <v>726</v>
      </c>
      <c r="BE29" s="161" t="s">
        <v>727</v>
      </c>
      <c r="BF29" s="161" t="s">
        <v>728</v>
      </c>
      <c r="BG29" s="161" t="s">
        <v>729</v>
      </c>
      <c r="BH29" s="161" t="s">
        <v>730</v>
      </c>
      <c r="BI29" s="161" t="s">
        <v>731</v>
      </c>
      <c r="BJ29" s="161" t="s">
        <v>732</v>
      </c>
      <c r="BK29" s="161" t="s">
        <v>733</v>
      </c>
    </row>
    <row r="30">
      <c r="A30" s="41" t="s">
        <v>660</v>
      </c>
      <c r="B30" s="42" t="s">
        <v>277</v>
      </c>
      <c r="C30" s="43" t="s">
        <v>278</v>
      </c>
      <c r="D30" s="162">
        <v>21.0</v>
      </c>
      <c r="E30" s="163">
        <v>6.0</v>
      </c>
      <c r="F30" s="163">
        <f t="shared" si="1"/>
        <v>27</v>
      </c>
      <c r="G30" s="163">
        <f t="shared" si="2"/>
        <v>0</v>
      </c>
      <c r="H30" s="164" t="str">
        <f t="shared" si="3"/>
        <v>F</v>
      </c>
      <c r="I30" s="154"/>
      <c r="J30" s="165">
        <v>23.0</v>
      </c>
      <c r="K30" s="166">
        <v>20.0</v>
      </c>
      <c r="L30" s="166">
        <f t="shared" si="4"/>
        <v>43</v>
      </c>
      <c r="M30" s="166">
        <f t="shared" si="5"/>
        <v>4</v>
      </c>
      <c r="N30" s="167" t="str">
        <f t="shared" si="6"/>
        <v>P</v>
      </c>
      <c r="O30" s="154" t="s">
        <v>713</v>
      </c>
      <c r="P30" s="165">
        <v>30.0</v>
      </c>
      <c r="Q30" s="166">
        <v>35.0</v>
      </c>
      <c r="R30" s="166">
        <f t="shared" si="7"/>
        <v>65</v>
      </c>
      <c r="S30" s="166">
        <f t="shared" si="8"/>
        <v>7</v>
      </c>
      <c r="T30" s="167" t="str">
        <f t="shared" si="9"/>
        <v>B+</v>
      </c>
      <c r="U30" s="154" t="s">
        <v>713</v>
      </c>
      <c r="V30" s="165">
        <v>27.0</v>
      </c>
      <c r="W30" s="166">
        <v>18.0</v>
      </c>
      <c r="X30" s="166">
        <f t="shared" si="10"/>
        <v>45</v>
      </c>
      <c r="Y30" s="166">
        <f t="shared" si="11"/>
        <v>4</v>
      </c>
      <c r="Z30" s="167" t="str">
        <f t="shared" si="12"/>
        <v>P</v>
      </c>
      <c r="AA30" s="154" t="s">
        <v>633</v>
      </c>
      <c r="AB30" s="165">
        <v>24.0</v>
      </c>
      <c r="AC30" s="166">
        <v>21.0</v>
      </c>
      <c r="AD30" s="166">
        <f t="shared" si="13"/>
        <v>45</v>
      </c>
      <c r="AE30" s="166">
        <f t="shared" si="14"/>
        <v>4</v>
      </c>
      <c r="AF30" s="167" t="str">
        <f t="shared" si="15"/>
        <v>P</v>
      </c>
      <c r="AG30" s="154" t="s">
        <v>713</v>
      </c>
      <c r="AH30" s="165">
        <v>33.0</v>
      </c>
      <c r="AI30" s="166">
        <v>31.0</v>
      </c>
      <c r="AJ30" s="166">
        <f t="shared" si="16"/>
        <v>64</v>
      </c>
      <c r="AK30" s="166">
        <f t="shared" si="17"/>
        <v>7</v>
      </c>
      <c r="AL30" s="167" t="str">
        <f t="shared" si="18"/>
        <v>B+</v>
      </c>
      <c r="AM30" s="154" t="s">
        <v>633</v>
      </c>
      <c r="AN30" s="165">
        <v>48.0</v>
      </c>
      <c r="AO30" s="166">
        <v>33.0</v>
      </c>
      <c r="AP30" s="166">
        <f t="shared" si="19"/>
        <v>81</v>
      </c>
      <c r="AQ30" s="166">
        <f t="shared" si="20"/>
        <v>9</v>
      </c>
      <c r="AR30" s="167" t="str">
        <f t="shared" si="21"/>
        <v>A+</v>
      </c>
      <c r="AS30" s="154" t="s">
        <v>713</v>
      </c>
      <c r="AT30" s="165">
        <v>31.0</v>
      </c>
      <c r="AU30" s="166">
        <v>21.0</v>
      </c>
      <c r="AV30" s="166">
        <f t="shared" si="22"/>
        <v>52</v>
      </c>
      <c r="AW30" s="166">
        <f t="shared" si="23"/>
        <v>5</v>
      </c>
      <c r="AX30" s="168" t="str">
        <f t="shared" si="24"/>
        <v>C</v>
      </c>
      <c r="AY30" s="154" t="s">
        <v>713</v>
      </c>
      <c r="AZ30" s="159">
        <f t="shared" si="25"/>
        <v>4.5</v>
      </c>
      <c r="BA30" s="35">
        <f t="shared" si="26"/>
        <v>45</v>
      </c>
      <c r="BB30" s="169" t="s">
        <v>736</v>
      </c>
      <c r="BC30" s="172" t="s">
        <v>741</v>
      </c>
      <c r="BD30" s="161" t="s">
        <v>726</v>
      </c>
      <c r="BE30" s="161" t="s">
        <v>727</v>
      </c>
      <c r="BF30" s="161" t="s">
        <v>728</v>
      </c>
      <c r="BG30" s="161" t="s">
        <v>729</v>
      </c>
      <c r="BH30" s="161" t="s">
        <v>730</v>
      </c>
      <c r="BI30" s="161" t="s">
        <v>731</v>
      </c>
      <c r="BJ30" s="161" t="s">
        <v>732</v>
      </c>
      <c r="BK30" s="161" t="s">
        <v>733</v>
      </c>
    </row>
    <row r="31">
      <c r="A31" s="41" t="s">
        <v>662</v>
      </c>
      <c r="B31" s="42" t="s">
        <v>286</v>
      </c>
      <c r="C31" s="43" t="s">
        <v>287</v>
      </c>
      <c r="D31" s="162">
        <v>21.0</v>
      </c>
      <c r="E31" s="163">
        <v>0.0</v>
      </c>
      <c r="F31" s="163">
        <f t="shared" si="1"/>
        <v>21</v>
      </c>
      <c r="G31" s="163">
        <f t="shared" si="2"/>
        <v>0</v>
      </c>
      <c r="H31" s="164" t="str">
        <f t="shared" si="3"/>
        <v>F</v>
      </c>
      <c r="I31" s="154"/>
      <c r="J31" s="165">
        <v>33.0</v>
      </c>
      <c r="K31" s="166">
        <v>24.0</v>
      </c>
      <c r="L31" s="166">
        <f t="shared" si="4"/>
        <v>57</v>
      </c>
      <c r="M31" s="166">
        <f t="shared" si="5"/>
        <v>6</v>
      </c>
      <c r="N31" s="167" t="str">
        <f t="shared" si="6"/>
        <v>B</v>
      </c>
      <c r="O31" s="154" t="s">
        <v>713</v>
      </c>
      <c r="P31" s="165">
        <v>23.0</v>
      </c>
      <c r="Q31" s="166">
        <v>18.0</v>
      </c>
      <c r="R31" s="166">
        <f t="shared" si="7"/>
        <v>41</v>
      </c>
      <c r="S31" s="166">
        <f t="shared" si="8"/>
        <v>4</v>
      </c>
      <c r="T31" s="167" t="str">
        <f t="shared" si="9"/>
        <v>P</v>
      </c>
      <c r="U31" s="154" t="s">
        <v>713</v>
      </c>
      <c r="V31" s="165">
        <v>25.0</v>
      </c>
      <c r="W31" s="166">
        <v>0.0</v>
      </c>
      <c r="X31" s="166">
        <f t="shared" si="10"/>
        <v>25</v>
      </c>
      <c r="Y31" s="166">
        <f t="shared" si="11"/>
        <v>0</v>
      </c>
      <c r="Z31" s="167" t="str">
        <f t="shared" si="12"/>
        <v>F</v>
      </c>
      <c r="AA31" s="154"/>
      <c r="AB31" s="165">
        <v>25.0</v>
      </c>
      <c r="AC31" s="166">
        <v>18.0</v>
      </c>
      <c r="AD31" s="166">
        <f t="shared" si="13"/>
        <v>43</v>
      </c>
      <c r="AE31" s="166">
        <f t="shared" si="14"/>
        <v>4</v>
      </c>
      <c r="AF31" s="167" t="str">
        <f t="shared" si="15"/>
        <v>P</v>
      </c>
      <c r="AG31" s="154" t="s">
        <v>713</v>
      </c>
      <c r="AH31" s="165">
        <v>30.0</v>
      </c>
      <c r="AI31" s="166">
        <v>25.0</v>
      </c>
      <c r="AJ31" s="166">
        <f t="shared" si="16"/>
        <v>55</v>
      </c>
      <c r="AK31" s="166">
        <f t="shared" si="17"/>
        <v>6</v>
      </c>
      <c r="AL31" s="167" t="str">
        <f t="shared" si="18"/>
        <v>B</v>
      </c>
      <c r="AM31" s="154" t="s">
        <v>633</v>
      </c>
      <c r="AN31" s="165">
        <v>45.0</v>
      </c>
      <c r="AO31" s="166">
        <v>33.0</v>
      </c>
      <c r="AP31" s="166">
        <f t="shared" si="19"/>
        <v>78</v>
      </c>
      <c r="AQ31" s="166">
        <f t="shared" si="20"/>
        <v>8</v>
      </c>
      <c r="AR31" s="167" t="str">
        <f t="shared" si="21"/>
        <v>A</v>
      </c>
      <c r="AS31" s="154" t="s">
        <v>713</v>
      </c>
      <c r="AT31" s="165">
        <v>29.0</v>
      </c>
      <c r="AU31" s="166">
        <v>25.0</v>
      </c>
      <c r="AV31" s="166">
        <f t="shared" si="22"/>
        <v>54</v>
      </c>
      <c r="AW31" s="166">
        <f t="shared" si="23"/>
        <v>5</v>
      </c>
      <c r="AX31" s="168" t="str">
        <f t="shared" si="24"/>
        <v>C</v>
      </c>
      <c r="AY31" s="154" t="s">
        <v>713</v>
      </c>
      <c r="AZ31" s="159">
        <f t="shared" si="25"/>
        <v>2.944444444</v>
      </c>
      <c r="BA31" s="35">
        <f t="shared" si="26"/>
        <v>29.44444444</v>
      </c>
      <c r="BB31" s="169" t="s">
        <v>736</v>
      </c>
      <c r="BC31" s="172" t="s">
        <v>741</v>
      </c>
      <c r="BD31" s="161" t="s">
        <v>726</v>
      </c>
      <c r="BE31" s="161" t="s">
        <v>727</v>
      </c>
      <c r="BF31" s="161" t="s">
        <v>728</v>
      </c>
      <c r="BG31" s="161" t="s">
        <v>729</v>
      </c>
      <c r="BH31" s="161" t="s">
        <v>730</v>
      </c>
      <c r="BI31" s="161" t="s">
        <v>731</v>
      </c>
      <c r="BJ31" s="161" t="s">
        <v>732</v>
      </c>
      <c r="BK31" s="161" t="s">
        <v>733</v>
      </c>
    </row>
    <row r="32">
      <c r="A32" s="41" t="s">
        <v>663</v>
      </c>
      <c r="B32" s="42" t="s">
        <v>295</v>
      </c>
      <c r="C32" s="43" t="s">
        <v>296</v>
      </c>
      <c r="D32" s="162">
        <v>33.0</v>
      </c>
      <c r="E32" s="163">
        <v>42.0</v>
      </c>
      <c r="F32" s="163">
        <f t="shared" si="1"/>
        <v>75</v>
      </c>
      <c r="G32" s="163">
        <f t="shared" si="2"/>
        <v>8</v>
      </c>
      <c r="H32" s="164" t="str">
        <f t="shared" si="3"/>
        <v>A</v>
      </c>
      <c r="I32" s="154" t="s">
        <v>713</v>
      </c>
      <c r="J32" s="165">
        <v>40.0</v>
      </c>
      <c r="K32" s="166">
        <v>41.0</v>
      </c>
      <c r="L32" s="166">
        <f t="shared" si="4"/>
        <v>81</v>
      </c>
      <c r="M32" s="166">
        <f t="shared" si="5"/>
        <v>9</v>
      </c>
      <c r="N32" s="167" t="str">
        <f t="shared" si="6"/>
        <v>A+</v>
      </c>
      <c r="O32" s="154" t="s">
        <v>713</v>
      </c>
      <c r="P32" s="165">
        <v>37.0</v>
      </c>
      <c r="Q32" s="166">
        <v>20.0</v>
      </c>
      <c r="R32" s="166">
        <f t="shared" si="7"/>
        <v>57</v>
      </c>
      <c r="S32" s="166">
        <f t="shared" si="8"/>
        <v>6</v>
      </c>
      <c r="T32" s="167" t="str">
        <f t="shared" si="9"/>
        <v>B</v>
      </c>
      <c r="U32" s="154" t="s">
        <v>713</v>
      </c>
      <c r="V32" s="165">
        <v>36.0</v>
      </c>
      <c r="W32" s="166">
        <v>35.0</v>
      </c>
      <c r="X32" s="166">
        <f t="shared" si="10"/>
        <v>71</v>
      </c>
      <c r="Y32" s="166">
        <f t="shared" si="11"/>
        <v>8</v>
      </c>
      <c r="Z32" s="167" t="str">
        <f t="shared" si="12"/>
        <v>A</v>
      </c>
      <c r="AA32" s="154" t="s">
        <v>713</v>
      </c>
      <c r="AB32" s="165">
        <v>31.0</v>
      </c>
      <c r="AC32" s="166">
        <v>34.0</v>
      </c>
      <c r="AD32" s="166">
        <f t="shared" si="13"/>
        <v>65</v>
      </c>
      <c r="AE32" s="166">
        <f t="shared" si="14"/>
        <v>7</v>
      </c>
      <c r="AF32" s="167" t="str">
        <f t="shared" si="15"/>
        <v>B+</v>
      </c>
      <c r="AG32" s="154" t="s">
        <v>713</v>
      </c>
      <c r="AH32" s="165">
        <v>38.0</v>
      </c>
      <c r="AI32" s="166">
        <v>41.0</v>
      </c>
      <c r="AJ32" s="166">
        <f t="shared" si="16"/>
        <v>79</v>
      </c>
      <c r="AK32" s="166">
        <f t="shared" si="17"/>
        <v>8</v>
      </c>
      <c r="AL32" s="167" t="str">
        <f t="shared" si="18"/>
        <v>A</v>
      </c>
      <c r="AM32" s="154" t="s">
        <v>713</v>
      </c>
      <c r="AN32" s="165">
        <v>50.0</v>
      </c>
      <c r="AO32" s="166">
        <v>46.0</v>
      </c>
      <c r="AP32" s="166">
        <f t="shared" si="19"/>
        <v>96</v>
      </c>
      <c r="AQ32" s="166">
        <f t="shared" si="20"/>
        <v>10</v>
      </c>
      <c r="AR32" s="167" t="str">
        <f t="shared" si="21"/>
        <v>O</v>
      </c>
      <c r="AS32" s="154" t="s">
        <v>713</v>
      </c>
      <c r="AT32" s="165">
        <v>35.0</v>
      </c>
      <c r="AU32" s="166">
        <v>25.0</v>
      </c>
      <c r="AV32" s="166">
        <f t="shared" si="22"/>
        <v>60</v>
      </c>
      <c r="AW32" s="166">
        <f t="shared" si="23"/>
        <v>7</v>
      </c>
      <c r="AX32" s="168" t="str">
        <f t="shared" si="24"/>
        <v>B+</v>
      </c>
      <c r="AY32" s="154" t="s">
        <v>713</v>
      </c>
      <c r="AZ32" s="159">
        <f t="shared" si="25"/>
        <v>7.5</v>
      </c>
      <c r="BA32" s="35">
        <f t="shared" si="26"/>
        <v>75</v>
      </c>
      <c r="BB32" s="169" t="s">
        <v>734</v>
      </c>
      <c r="BC32" s="160"/>
      <c r="BD32" s="161" t="s">
        <v>726</v>
      </c>
      <c r="BE32" s="161" t="s">
        <v>727</v>
      </c>
      <c r="BF32" s="161" t="s">
        <v>728</v>
      </c>
      <c r="BG32" s="161" t="s">
        <v>729</v>
      </c>
      <c r="BH32" s="161" t="s">
        <v>730</v>
      </c>
      <c r="BI32" s="161" t="s">
        <v>731</v>
      </c>
      <c r="BJ32" s="161" t="s">
        <v>732</v>
      </c>
      <c r="BK32" s="161" t="s">
        <v>733</v>
      </c>
    </row>
    <row r="33">
      <c r="A33" s="41" t="s">
        <v>664</v>
      </c>
      <c r="B33" s="42" t="s">
        <v>304</v>
      </c>
      <c r="C33" s="43" t="s">
        <v>305</v>
      </c>
      <c r="D33" s="162">
        <v>27.0</v>
      </c>
      <c r="E33" s="163">
        <v>23.0</v>
      </c>
      <c r="F33" s="163">
        <f t="shared" si="1"/>
        <v>50</v>
      </c>
      <c r="G33" s="163">
        <f t="shared" si="2"/>
        <v>5</v>
      </c>
      <c r="H33" s="164" t="str">
        <f t="shared" si="3"/>
        <v>C</v>
      </c>
      <c r="I33" s="154" t="s">
        <v>713</v>
      </c>
      <c r="J33" s="165">
        <v>40.0</v>
      </c>
      <c r="K33" s="166">
        <v>43.0</v>
      </c>
      <c r="L33" s="166">
        <f t="shared" si="4"/>
        <v>83</v>
      </c>
      <c r="M33" s="166">
        <f t="shared" si="5"/>
        <v>9</v>
      </c>
      <c r="N33" s="167" t="str">
        <f t="shared" si="6"/>
        <v>A+</v>
      </c>
      <c r="O33" s="154" t="s">
        <v>713</v>
      </c>
      <c r="P33" s="165">
        <v>34.0</v>
      </c>
      <c r="Q33" s="166">
        <v>19.0</v>
      </c>
      <c r="R33" s="166">
        <f t="shared" si="7"/>
        <v>53</v>
      </c>
      <c r="S33" s="166">
        <f t="shared" si="8"/>
        <v>5</v>
      </c>
      <c r="T33" s="167" t="str">
        <f t="shared" si="9"/>
        <v>C</v>
      </c>
      <c r="U33" s="154" t="s">
        <v>713</v>
      </c>
      <c r="V33" s="165">
        <v>30.0</v>
      </c>
      <c r="W33" s="166">
        <v>20.0</v>
      </c>
      <c r="X33" s="166">
        <f t="shared" si="10"/>
        <v>50</v>
      </c>
      <c r="Y33" s="166">
        <f t="shared" si="11"/>
        <v>5</v>
      </c>
      <c r="Z33" s="167" t="str">
        <f t="shared" si="12"/>
        <v>C</v>
      </c>
      <c r="AA33" s="154" t="s">
        <v>713</v>
      </c>
      <c r="AB33" s="165">
        <v>31.0</v>
      </c>
      <c r="AC33" s="166">
        <v>18.0</v>
      </c>
      <c r="AD33" s="166">
        <f t="shared" si="13"/>
        <v>49</v>
      </c>
      <c r="AE33" s="166">
        <f t="shared" si="14"/>
        <v>4</v>
      </c>
      <c r="AF33" s="167" t="str">
        <f t="shared" si="15"/>
        <v>P</v>
      </c>
      <c r="AG33" s="154" t="s">
        <v>713</v>
      </c>
      <c r="AH33" s="165">
        <v>33.0</v>
      </c>
      <c r="AI33" s="166">
        <v>20.0</v>
      </c>
      <c r="AJ33" s="166">
        <f t="shared" si="16"/>
        <v>53</v>
      </c>
      <c r="AK33" s="166">
        <f t="shared" si="17"/>
        <v>5</v>
      </c>
      <c r="AL33" s="167" t="str">
        <f t="shared" si="18"/>
        <v>C</v>
      </c>
      <c r="AM33" s="154" t="s">
        <v>713</v>
      </c>
      <c r="AN33" s="165">
        <v>49.0</v>
      </c>
      <c r="AO33" s="166">
        <v>41.0</v>
      </c>
      <c r="AP33" s="166">
        <f t="shared" si="19"/>
        <v>90</v>
      </c>
      <c r="AQ33" s="166">
        <f t="shared" si="20"/>
        <v>10</v>
      </c>
      <c r="AR33" s="167" t="str">
        <f t="shared" si="21"/>
        <v>O</v>
      </c>
      <c r="AS33" s="154" t="s">
        <v>713</v>
      </c>
      <c r="AT33" s="165">
        <v>35.0</v>
      </c>
      <c r="AU33" s="166">
        <v>25.0</v>
      </c>
      <c r="AV33" s="166">
        <f t="shared" si="22"/>
        <v>60</v>
      </c>
      <c r="AW33" s="166">
        <f t="shared" si="23"/>
        <v>7</v>
      </c>
      <c r="AX33" s="168" t="str">
        <f t="shared" si="24"/>
        <v>B+</v>
      </c>
      <c r="AY33" s="154" t="s">
        <v>713</v>
      </c>
      <c r="AZ33" s="159">
        <f t="shared" si="25"/>
        <v>5.444444444</v>
      </c>
      <c r="BA33" s="35">
        <f t="shared" si="26"/>
        <v>54.44444444</v>
      </c>
      <c r="BB33" s="169" t="s">
        <v>308</v>
      </c>
      <c r="BC33" s="160"/>
      <c r="BD33" s="161" t="s">
        <v>726</v>
      </c>
      <c r="BE33" s="161" t="s">
        <v>727</v>
      </c>
      <c r="BF33" s="161" t="s">
        <v>728</v>
      </c>
      <c r="BG33" s="161" t="s">
        <v>729</v>
      </c>
      <c r="BH33" s="161" t="s">
        <v>730</v>
      </c>
      <c r="BI33" s="161" t="s">
        <v>731</v>
      </c>
      <c r="BJ33" s="161" t="s">
        <v>732</v>
      </c>
      <c r="BK33" s="161" t="s">
        <v>733</v>
      </c>
    </row>
    <row r="34">
      <c r="A34" s="41" t="s">
        <v>665</v>
      </c>
      <c r="B34" s="42" t="s">
        <v>314</v>
      </c>
      <c r="C34" s="43" t="s">
        <v>315</v>
      </c>
      <c r="D34" s="162">
        <v>38.0</v>
      </c>
      <c r="E34" s="163">
        <v>31.0</v>
      </c>
      <c r="F34" s="163">
        <f t="shared" si="1"/>
        <v>69</v>
      </c>
      <c r="G34" s="163">
        <f t="shared" si="2"/>
        <v>7</v>
      </c>
      <c r="H34" s="164" t="str">
        <f t="shared" si="3"/>
        <v>B+</v>
      </c>
      <c r="I34" s="154" t="s">
        <v>713</v>
      </c>
      <c r="J34" s="165">
        <v>45.0</v>
      </c>
      <c r="K34" s="166">
        <v>41.0</v>
      </c>
      <c r="L34" s="166">
        <f t="shared" si="4"/>
        <v>86</v>
      </c>
      <c r="M34" s="166">
        <f t="shared" si="5"/>
        <v>9</v>
      </c>
      <c r="N34" s="167" t="str">
        <f t="shared" si="6"/>
        <v>A+</v>
      </c>
      <c r="O34" s="154" t="s">
        <v>713</v>
      </c>
      <c r="P34" s="165">
        <v>34.0</v>
      </c>
      <c r="Q34" s="166">
        <v>25.0</v>
      </c>
      <c r="R34" s="166">
        <f t="shared" si="7"/>
        <v>59</v>
      </c>
      <c r="S34" s="166">
        <f t="shared" si="8"/>
        <v>6</v>
      </c>
      <c r="T34" s="167" t="str">
        <f t="shared" si="9"/>
        <v>B</v>
      </c>
      <c r="U34" s="154" t="s">
        <v>713</v>
      </c>
      <c r="V34" s="165">
        <v>33.0</v>
      </c>
      <c r="W34" s="166">
        <v>20.0</v>
      </c>
      <c r="X34" s="166">
        <f t="shared" si="10"/>
        <v>53</v>
      </c>
      <c r="Y34" s="166">
        <f t="shared" si="11"/>
        <v>5</v>
      </c>
      <c r="Z34" s="167" t="str">
        <f t="shared" si="12"/>
        <v>C</v>
      </c>
      <c r="AA34" s="154" t="s">
        <v>713</v>
      </c>
      <c r="AB34" s="165">
        <v>33.0</v>
      </c>
      <c r="AC34" s="166">
        <v>35.0</v>
      </c>
      <c r="AD34" s="166">
        <f t="shared" si="13"/>
        <v>68</v>
      </c>
      <c r="AE34" s="166">
        <f t="shared" si="14"/>
        <v>7</v>
      </c>
      <c r="AF34" s="167" t="str">
        <f t="shared" si="15"/>
        <v>B+</v>
      </c>
      <c r="AG34" s="154" t="s">
        <v>713</v>
      </c>
      <c r="AH34" s="165">
        <v>46.0</v>
      </c>
      <c r="AI34" s="166">
        <v>46.0</v>
      </c>
      <c r="AJ34" s="166">
        <f t="shared" si="16"/>
        <v>92</v>
      </c>
      <c r="AK34" s="166">
        <f t="shared" si="17"/>
        <v>10</v>
      </c>
      <c r="AL34" s="167" t="str">
        <f t="shared" si="18"/>
        <v>O</v>
      </c>
      <c r="AM34" s="154" t="s">
        <v>713</v>
      </c>
      <c r="AN34" s="165">
        <v>49.0</v>
      </c>
      <c r="AO34" s="166">
        <v>46.0</v>
      </c>
      <c r="AP34" s="166">
        <f t="shared" si="19"/>
        <v>95</v>
      </c>
      <c r="AQ34" s="166">
        <f t="shared" si="20"/>
        <v>10</v>
      </c>
      <c r="AR34" s="167" t="str">
        <f t="shared" si="21"/>
        <v>O</v>
      </c>
      <c r="AS34" s="154" t="s">
        <v>713</v>
      </c>
      <c r="AT34" s="165">
        <v>35.0</v>
      </c>
      <c r="AU34" s="166">
        <v>24.0</v>
      </c>
      <c r="AV34" s="166">
        <f t="shared" si="22"/>
        <v>59</v>
      </c>
      <c r="AW34" s="166">
        <f t="shared" si="23"/>
        <v>6</v>
      </c>
      <c r="AX34" s="168" t="str">
        <f t="shared" si="24"/>
        <v>B</v>
      </c>
      <c r="AY34" s="154" t="s">
        <v>713</v>
      </c>
      <c r="AZ34" s="159">
        <f t="shared" si="25"/>
        <v>6.722222222</v>
      </c>
      <c r="BA34" s="35">
        <f t="shared" si="26"/>
        <v>67.22222222</v>
      </c>
      <c r="BB34" s="169" t="s">
        <v>738</v>
      </c>
      <c r="BC34" s="160"/>
      <c r="BD34" s="161" t="s">
        <v>726</v>
      </c>
      <c r="BE34" s="161" t="s">
        <v>727</v>
      </c>
      <c r="BF34" s="161" t="s">
        <v>728</v>
      </c>
      <c r="BG34" s="161" t="s">
        <v>729</v>
      </c>
      <c r="BH34" s="161" t="s">
        <v>730</v>
      </c>
      <c r="BI34" s="161" t="s">
        <v>731</v>
      </c>
      <c r="BJ34" s="161" t="s">
        <v>732</v>
      </c>
      <c r="BK34" s="161" t="s">
        <v>733</v>
      </c>
    </row>
    <row r="35">
      <c r="A35" s="41" t="s">
        <v>666</v>
      </c>
      <c r="B35" s="42" t="s">
        <v>323</v>
      </c>
      <c r="C35" s="43" t="s">
        <v>324</v>
      </c>
      <c r="D35" s="162">
        <v>33.0</v>
      </c>
      <c r="E35" s="163">
        <v>11.0</v>
      </c>
      <c r="F35" s="163">
        <f t="shared" si="1"/>
        <v>44</v>
      </c>
      <c r="G35" s="163">
        <f t="shared" si="2"/>
        <v>0</v>
      </c>
      <c r="H35" s="164" t="str">
        <f t="shared" si="3"/>
        <v>F</v>
      </c>
      <c r="I35" s="154"/>
      <c r="J35" s="165">
        <v>39.0</v>
      </c>
      <c r="K35" s="166">
        <v>45.0</v>
      </c>
      <c r="L35" s="166">
        <f t="shared" si="4"/>
        <v>84</v>
      </c>
      <c r="M35" s="166">
        <f t="shared" si="5"/>
        <v>9</v>
      </c>
      <c r="N35" s="167" t="str">
        <f t="shared" si="6"/>
        <v>A+</v>
      </c>
      <c r="O35" s="154" t="s">
        <v>713</v>
      </c>
      <c r="P35" s="165">
        <v>40.0</v>
      </c>
      <c r="Q35" s="166">
        <v>18.0</v>
      </c>
      <c r="R35" s="166">
        <f t="shared" si="7"/>
        <v>58</v>
      </c>
      <c r="S35" s="166">
        <f t="shared" si="8"/>
        <v>6</v>
      </c>
      <c r="T35" s="167" t="str">
        <f t="shared" si="9"/>
        <v>B</v>
      </c>
      <c r="U35" s="154" t="s">
        <v>713</v>
      </c>
      <c r="V35" s="165">
        <v>36.0</v>
      </c>
      <c r="W35" s="166">
        <v>29.0</v>
      </c>
      <c r="X35" s="166">
        <f t="shared" si="10"/>
        <v>65</v>
      </c>
      <c r="Y35" s="166">
        <f t="shared" si="11"/>
        <v>7</v>
      </c>
      <c r="Z35" s="167" t="str">
        <f t="shared" si="12"/>
        <v>B+</v>
      </c>
      <c r="AA35" s="154" t="s">
        <v>713</v>
      </c>
      <c r="AB35" s="165">
        <v>43.0</v>
      </c>
      <c r="AC35" s="166">
        <v>34.0</v>
      </c>
      <c r="AD35" s="166">
        <f t="shared" si="13"/>
        <v>77</v>
      </c>
      <c r="AE35" s="166">
        <f t="shared" si="14"/>
        <v>8</v>
      </c>
      <c r="AF35" s="167" t="str">
        <f t="shared" si="15"/>
        <v>A</v>
      </c>
      <c r="AG35" s="154" t="s">
        <v>713</v>
      </c>
      <c r="AH35" s="165">
        <v>41.0</v>
      </c>
      <c r="AI35" s="166">
        <v>41.0</v>
      </c>
      <c r="AJ35" s="166">
        <f t="shared" si="16"/>
        <v>82</v>
      </c>
      <c r="AK35" s="166">
        <f t="shared" si="17"/>
        <v>9</v>
      </c>
      <c r="AL35" s="167" t="str">
        <f t="shared" si="18"/>
        <v>A+</v>
      </c>
      <c r="AM35" s="154" t="s">
        <v>713</v>
      </c>
      <c r="AN35" s="165">
        <v>50.0</v>
      </c>
      <c r="AO35" s="166">
        <v>47.0</v>
      </c>
      <c r="AP35" s="166">
        <f t="shared" si="19"/>
        <v>97</v>
      </c>
      <c r="AQ35" s="166">
        <f t="shared" si="20"/>
        <v>10</v>
      </c>
      <c r="AR35" s="167" t="str">
        <f t="shared" si="21"/>
        <v>O</v>
      </c>
      <c r="AS35" s="154" t="s">
        <v>713</v>
      </c>
      <c r="AT35" s="165">
        <v>36.0</v>
      </c>
      <c r="AU35" s="166">
        <v>34.0</v>
      </c>
      <c r="AV35" s="166">
        <f t="shared" si="22"/>
        <v>70</v>
      </c>
      <c r="AW35" s="166">
        <f t="shared" si="23"/>
        <v>8</v>
      </c>
      <c r="AX35" s="168" t="str">
        <f t="shared" si="24"/>
        <v>A</v>
      </c>
      <c r="AY35" s="154" t="s">
        <v>713</v>
      </c>
      <c r="AZ35" s="159">
        <f t="shared" si="25"/>
        <v>6.222222222</v>
      </c>
      <c r="BA35" s="35">
        <f t="shared" si="26"/>
        <v>62.22222222</v>
      </c>
      <c r="BB35" s="169" t="s">
        <v>736</v>
      </c>
      <c r="BC35" s="172" t="s">
        <v>726</v>
      </c>
      <c r="BD35" s="161" t="s">
        <v>726</v>
      </c>
      <c r="BE35" s="161" t="s">
        <v>727</v>
      </c>
      <c r="BF35" s="161" t="s">
        <v>728</v>
      </c>
      <c r="BG35" s="161" t="s">
        <v>729</v>
      </c>
      <c r="BH35" s="161" t="s">
        <v>730</v>
      </c>
      <c r="BI35" s="161" t="s">
        <v>731</v>
      </c>
      <c r="BJ35" s="161" t="s">
        <v>732</v>
      </c>
      <c r="BK35" s="161" t="s">
        <v>733</v>
      </c>
    </row>
    <row r="36">
      <c r="A36" s="41" t="s">
        <v>667</v>
      </c>
      <c r="B36" s="42" t="s">
        <v>331</v>
      </c>
      <c r="C36" s="43" t="s">
        <v>332</v>
      </c>
      <c r="D36" s="162">
        <v>46.0</v>
      </c>
      <c r="E36" s="163">
        <v>34.0</v>
      </c>
      <c r="F36" s="163">
        <f t="shared" si="1"/>
        <v>80</v>
      </c>
      <c r="G36" s="163">
        <f t="shared" si="2"/>
        <v>9</v>
      </c>
      <c r="H36" s="164" t="str">
        <f t="shared" si="3"/>
        <v>A+</v>
      </c>
      <c r="I36" s="154" t="s">
        <v>713</v>
      </c>
      <c r="J36" s="165">
        <v>48.0</v>
      </c>
      <c r="K36" s="166">
        <v>45.0</v>
      </c>
      <c r="L36" s="166">
        <f t="shared" si="4"/>
        <v>93</v>
      </c>
      <c r="M36" s="166">
        <f t="shared" si="5"/>
        <v>10</v>
      </c>
      <c r="N36" s="167" t="str">
        <f t="shared" si="6"/>
        <v>O</v>
      </c>
      <c r="O36" s="154" t="s">
        <v>713</v>
      </c>
      <c r="P36" s="165">
        <v>47.0</v>
      </c>
      <c r="Q36" s="166">
        <v>25.0</v>
      </c>
      <c r="R36" s="166">
        <f t="shared" si="7"/>
        <v>72</v>
      </c>
      <c r="S36" s="166">
        <f t="shared" si="8"/>
        <v>8</v>
      </c>
      <c r="T36" s="167" t="str">
        <f t="shared" si="9"/>
        <v>A</v>
      </c>
      <c r="U36" s="154" t="s">
        <v>713</v>
      </c>
      <c r="V36" s="165">
        <v>47.0</v>
      </c>
      <c r="W36" s="166">
        <v>39.0</v>
      </c>
      <c r="X36" s="166">
        <f t="shared" si="10"/>
        <v>86</v>
      </c>
      <c r="Y36" s="166">
        <f t="shared" si="11"/>
        <v>9</v>
      </c>
      <c r="Z36" s="167" t="str">
        <f t="shared" si="12"/>
        <v>A+</v>
      </c>
      <c r="AA36" s="154" t="s">
        <v>713</v>
      </c>
      <c r="AB36" s="165">
        <v>45.0</v>
      </c>
      <c r="AC36" s="166">
        <v>35.0</v>
      </c>
      <c r="AD36" s="166">
        <f t="shared" si="13"/>
        <v>80</v>
      </c>
      <c r="AE36" s="166">
        <f t="shared" si="14"/>
        <v>9</v>
      </c>
      <c r="AF36" s="167" t="str">
        <f t="shared" si="15"/>
        <v>A+</v>
      </c>
      <c r="AG36" s="154" t="s">
        <v>713</v>
      </c>
      <c r="AH36" s="165">
        <v>48.0</v>
      </c>
      <c r="AI36" s="166">
        <v>50.0</v>
      </c>
      <c r="AJ36" s="166">
        <f t="shared" si="16"/>
        <v>98</v>
      </c>
      <c r="AK36" s="166">
        <f t="shared" si="17"/>
        <v>10</v>
      </c>
      <c r="AL36" s="167" t="str">
        <f t="shared" si="18"/>
        <v>O</v>
      </c>
      <c r="AM36" s="154" t="s">
        <v>713</v>
      </c>
      <c r="AN36" s="165">
        <v>50.0</v>
      </c>
      <c r="AO36" s="166">
        <v>49.0</v>
      </c>
      <c r="AP36" s="166">
        <f t="shared" si="19"/>
        <v>99</v>
      </c>
      <c r="AQ36" s="166">
        <f t="shared" si="20"/>
        <v>10</v>
      </c>
      <c r="AR36" s="167" t="str">
        <f t="shared" si="21"/>
        <v>O</v>
      </c>
      <c r="AS36" s="154" t="s">
        <v>713</v>
      </c>
      <c r="AT36" s="165">
        <v>42.0</v>
      </c>
      <c r="AU36" s="166">
        <v>37.0</v>
      </c>
      <c r="AV36" s="166">
        <f t="shared" si="22"/>
        <v>79</v>
      </c>
      <c r="AW36" s="166">
        <f t="shared" si="23"/>
        <v>8</v>
      </c>
      <c r="AX36" s="168" t="str">
        <f t="shared" si="24"/>
        <v>A</v>
      </c>
      <c r="AY36" s="154" t="s">
        <v>713</v>
      </c>
      <c r="AZ36" s="159">
        <f t="shared" si="25"/>
        <v>8.888888889</v>
      </c>
      <c r="BA36" s="35">
        <f t="shared" si="26"/>
        <v>88.88888889</v>
      </c>
      <c r="BB36" s="169" t="s">
        <v>734</v>
      </c>
      <c r="BC36" s="160"/>
      <c r="BD36" s="161" t="s">
        <v>726</v>
      </c>
      <c r="BE36" s="161" t="s">
        <v>727</v>
      </c>
      <c r="BF36" s="161" t="s">
        <v>728</v>
      </c>
      <c r="BG36" s="161" t="s">
        <v>729</v>
      </c>
      <c r="BH36" s="161" t="s">
        <v>730</v>
      </c>
      <c r="BI36" s="161" t="s">
        <v>731</v>
      </c>
      <c r="BJ36" s="161" t="s">
        <v>732</v>
      </c>
      <c r="BK36" s="161" t="s">
        <v>733</v>
      </c>
    </row>
    <row r="37">
      <c r="A37" s="41" t="s">
        <v>668</v>
      </c>
      <c r="B37" s="42" t="s">
        <v>338</v>
      </c>
      <c r="C37" s="43" t="s">
        <v>339</v>
      </c>
      <c r="D37" s="162">
        <v>43.0</v>
      </c>
      <c r="E37" s="163">
        <v>22.0</v>
      </c>
      <c r="F37" s="163">
        <f t="shared" si="1"/>
        <v>65</v>
      </c>
      <c r="G37" s="163">
        <f t="shared" si="2"/>
        <v>7</v>
      </c>
      <c r="H37" s="164" t="str">
        <f t="shared" si="3"/>
        <v>B+</v>
      </c>
      <c r="I37" s="154" t="s">
        <v>713</v>
      </c>
      <c r="J37" s="165">
        <v>47.0</v>
      </c>
      <c r="K37" s="166">
        <v>45.0</v>
      </c>
      <c r="L37" s="166">
        <f t="shared" si="4"/>
        <v>92</v>
      </c>
      <c r="M37" s="166">
        <f t="shared" si="5"/>
        <v>10</v>
      </c>
      <c r="N37" s="167" t="str">
        <f t="shared" si="6"/>
        <v>O</v>
      </c>
      <c r="O37" s="154" t="s">
        <v>713</v>
      </c>
      <c r="P37" s="165">
        <v>45.0</v>
      </c>
      <c r="Q37" s="166">
        <v>26.0</v>
      </c>
      <c r="R37" s="166">
        <f t="shared" si="7"/>
        <v>71</v>
      </c>
      <c r="S37" s="166">
        <f t="shared" si="8"/>
        <v>8</v>
      </c>
      <c r="T37" s="167" t="str">
        <f t="shared" si="9"/>
        <v>A</v>
      </c>
      <c r="U37" s="154" t="s">
        <v>713</v>
      </c>
      <c r="V37" s="165">
        <v>38.0</v>
      </c>
      <c r="W37" s="166">
        <v>23.0</v>
      </c>
      <c r="X37" s="166">
        <f t="shared" si="10"/>
        <v>61</v>
      </c>
      <c r="Y37" s="166">
        <f t="shared" si="11"/>
        <v>7</v>
      </c>
      <c r="Z37" s="167" t="str">
        <f t="shared" si="12"/>
        <v>B+</v>
      </c>
      <c r="AA37" s="154" t="s">
        <v>713</v>
      </c>
      <c r="AB37" s="165">
        <v>44.0</v>
      </c>
      <c r="AC37" s="166">
        <v>32.0</v>
      </c>
      <c r="AD37" s="166">
        <f t="shared" si="13"/>
        <v>76</v>
      </c>
      <c r="AE37" s="166">
        <f t="shared" si="14"/>
        <v>8</v>
      </c>
      <c r="AF37" s="167" t="str">
        <f t="shared" si="15"/>
        <v>A</v>
      </c>
      <c r="AG37" s="154" t="s">
        <v>713</v>
      </c>
      <c r="AH37" s="165">
        <v>44.0</v>
      </c>
      <c r="AI37" s="166">
        <v>46.0</v>
      </c>
      <c r="AJ37" s="166">
        <f t="shared" si="16"/>
        <v>90</v>
      </c>
      <c r="AK37" s="166">
        <f t="shared" si="17"/>
        <v>10</v>
      </c>
      <c r="AL37" s="167" t="str">
        <f t="shared" si="18"/>
        <v>O</v>
      </c>
      <c r="AM37" s="154" t="s">
        <v>713</v>
      </c>
      <c r="AN37" s="165">
        <v>50.0</v>
      </c>
      <c r="AO37" s="166">
        <v>46.0</v>
      </c>
      <c r="AP37" s="166">
        <f t="shared" si="19"/>
        <v>96</v>
      </c>
      <c r="AQ37" s="166">
        <f t="shared" si="20"/>
        <v>10</v>
      </c>
      <c r="AR37" s="167" t="str">
        <f t="shared" si="21"/>
        <v>O</v>
      </c>
      <c r="AS37" s="154" t="s">
        <v>713</v>
      </c>
      <c r="AT37" s="165">
        <v>40.0</v>
      </c>
      <c r="AU37" s="166">
        <v>35.0</v>
      </c>
      <c r="AV37" s="166">
        <f t="shared" si="22"/>
        <v>75</v>
      </c>
      <c r="AW37" s="166">
        <f t="shared" si="23"/>
        <v>8</v>
      </c>
      <c r="AX37" s="168" t="str">
        <f t="shared" si="24"/>
        <v>A</v>
      </c>
      <c r="AY37" s="154" t="s">
        <v>713</v>
      </c>
      <c r="AZ37" s="159">
        <f t="shared" si="25"/>
        <v>7.944444444</v>
      </c>
      <c r="BA37" s="35">
        <f t="shared" si="26"/>
        <v>79.44444444</v>
      </c>
      <c r="BB37" s="169" t="s">
        <v>734</v>
      </c>
      <c r="BC37" s="160"/>
      <c r="BD37" s="161" t="s">
        <v>726</v>
      </c>
      <c r="BE37" s="161" t="s">
        <v>727</v>
      </c>
      <c r="BF37" s="161" t="s">
        <v>728</v>
      </c>
      <c r="BG37" s="161" t="s">
        <v>729</v>
      </c>
      <c r="BH37" s="161" t="s">
        <v>730</v>
      </c>
      <c r="BI37" s="161" t="s">
        <v>731</v>
      </c>
      <c r="BJ37" s="161" t="s">
        <v>732</v>
      </c>
      <c r="BK37" s="161" t="s">
        <v>733</v>
      </c>
    </row>
    <row r="38">
      <c r="A38" s="41" t="s">
        <v>669</v>
      </c>
      <c r="B38" s="42" t="s">
        <v>347</v>
      </c>
      <c r="C38" s="43" t="s">
        <v>348</v>
      </c>
      <c r="D38" s="162">
        <v>41.0</v>
      </c>
      <c r="E38" s="163">
        <v>18.0</v>
      </c>
      <c r="F38" s="163">
        <f t="shared" si="1"/>
        <v>59</v>
      </c>
      <c r="G38" s="163">
        <f t="shared" si="2"/>
        <v>6</v>
      </c>
      <c r="H38" s="164" t="str">
        <f t="shared" si="3"/>
        <v>B</v>
      </c>
      <c r="I38" s="154" t="s">
        <v>713</v>
      </c>
      <c r="J38" s="165">
        <v>41.0</v>
      </c>
      <c r="K38" s="166">
        <v>43.0</v>
      </c>
      <c r="L38" s="166">
        <f t="shared" si="4"/>
        <v>84</v>
      </c>
      <c r="M38" s="166">
        <f t="shared" si="5"/>
        <v>9</v>
      </c>
      <c r="N38" s="167" t="str">
        <f t="shared" si="6"/>
        <v>A+</v>
      </c>
      <c r="O38" s="154" t="s">
        <v>713</v>
      </c>
      <c r="P38" s="165">
        <v>38.0</v>
      </c>
      <c r="Q38" s="166">
        <v>20.0</v>
      </c>
      <c r="R38" s="166">
        <f t="shared" si="7"/>
        <v>58</v>
      </c>
      <c r="S38" s="166">
        <f t="shared" si="8"/>
        <v>6</v>
      </c>
      <c r="T38" s="167" t="str">
        <f t="shared" si="9"/>
        <v>B</v>
      </c>
      <c r="U38" s="154" t="s">
        <v>713</v>
      </c>
      <c r="V38" s="165">
        <v>37.0</v>
      </c>
      <c r="W38" s="166">
        <v>25.0</v>
      </c>
      <c r="X38" s="166">
        <f t="shared" si="10"/>
        <v>62</v>
      </c>
      <c r="Y38" s="166">
        <f t="shared" si="11"/>
        <v>7</v>
      </c>
      <c r="Z38" s="167" t="str">
        <f t="shared" si="12"/>
        <v>B+</v>
      </c>
      <c r="AA38" s="154" t="s">
        <v>713</v>
      </c>
      <c r="AB38" s="165">
        <v>39.0</v>
      </c>
      <c r="AC38" s="166">
        <v>27.0</v>
      </c>
      <c r="AD38" s="166">
        <f t="shared" si="13"/>
        <v>66</v>
      </c>
      <c r="AE38" s="166">
        <f t="shared" si="14"/>
        <v>7</v>
      </c>
      <c r="AF38" s="167" t="str">
        <f t="shared" si="15"/>
        <v>B+</v>
      </c>
      <c r="AG38" s="154" t="s">
        <v>713</v>
      </c>
      <c r="AH38" s="165">
        <v>36.0</v>
      </c>
      <c r="AI38" s="166">
        <v>40.0</v>
      </c>
      <c r="AJ38" s="166">
        <f t="shared" si="16"/>
        <v>76</v>
      </c>
      <c r="AK38" s="166">
        <f t="shared" si="17"/>
        <v>8</v>
      </c>
      <c r="AL38" s="167" t="str">
        <f t="shared" si="18"/>
        <v>A</v>
      </c>
      <c r="AM38" s="154" t="s">
        <v>713</v>
      </c>
      <c r="AN38" s="165">
        <v>50.0</v>
      </c>
      <c r="AO38" s="166">
        <v>45.0</v>
      </c>
      <c r="AP38" s="166">
        <f t="shared" si="19"/>
        <v>95</v>
      </c>
      <c r="AQ38" s="166">
        <f t="shared" si="20"/>
        <v>10</v>
      </c>
      <c r="AR38" s="167" t="str">
        <f t="shared" si="21"/>
        <v>O</v>
      </c>
      <c r="AS38" s="154" t="s">
        <v>713</v>
      </c>
      <c r="AT38" s="165">
        <v>38.0</v>
      </c>
      <c r="AU38" s="166">
        <v>24.0</v>
      </c>
      <c r="AV38" s="166">
        <f t="shared" si="22"/>
        <v>62</v>
      </c>
      <c r="AW38" s="166">
        <f t="shared" si="23"/>
        <v>7</v>
      </c>
      <c r="AX38" s="168" t="str">
        <f t="shared" si="24"/>
        <v>B+</v>
      </c>
      <c r="AY38" s="154" t="s">
        <v>713</v>
      </c>
      <c r="AZ38" s="159">
        <f t="shared" si="25"/>
        <v>6.944444444</v>
      </c>
      <c r="BA38" s="35">
        <f t="shared" si="26"/>
        <v>69.44444444</v>
      </c>
      <c r="BB38" s="169" t="s">
        <v>738</v>
      </c>
      <c r="BC38" s="160"/>
      <c r="BD38" s="161" t="s">
        <v>726</v>
      </c>
      <c r="BE38" s="161" t="s">
        <v>727</v>
      </c>
      <c r="BF38" s="161" t="s">
        <v>728</v>
      </c>
      <c r="BG38" s="161" t="s">
        <v>729</v>
      </c>
      <c r="BH38" s="161" t="s">
        <v>730</v>
      </c>
      <c r="BI38" s="161" t="s">
        <v>731</v>
      </c>
      <c r="BJ38" s="161" t="s">
        <v>732</v>
      </c>
      <c r="BK38" s="161" t="s">
        <v>733</v>
      </c>
    </row>
    <row r="39">
      <c r="A39" s="41" t="s">
        <v>670</v>
      </c>
      <c r="B39" s="42" t="s">
        <v>357</v>
      </c>
      <c r="C39" s="43" t="s">
        <v>358</v>
      </c>
      <c r="D39" s="162">
        <v>40.0</v>
      </c>
      <c r="E39" s="163">
        <v>29.0</v>
      </c>
      <c r="F39" s="163">
        <f t="shared" si="1"/>
        <v>69</v>
      </c>
      <c r="G39" s="163">
        <f t="shared" si="2"/>
        <v>7</v>
      </c>
      <c r="H39" s="164" t="str">
        <f t="shared" si="3"/>
        <v>B+</v>
      </c>
      <c r="I39" s="154" t="s">
        <v>713</v>
      </c>
      <c r="J39" s="165">
        <v>44.0</v>
      </c>
      <c r="K39" s="166">
        <v>46.0</v>
      </c>
      <c r="L39" s="166">
        <f t="shared" si="4"/>
        <v>90</v>
      </c>
      <c r="M39" s="166">
        <f t="shared" si="5"/>
        <v>10</v>
      </c>
      <c r="N39" s="167" t="str">
        <f t="shared" si="6"/>
        <v>O</v>
      </c>
      <c r="O39" s="154" t="s">
        <v>713</v>
      </c>
      <c r="P39" s="165">
        <v>36.0</v>
      </c>
      <c r="Q39" s="166">
        <v>20.0</v>
      </c>
      <c r="R39" s="166">
        <f t="shared" si="7"/>
        <v>56</v>
      </c>
      <c r="S39" s="166">
        <f t="shared" si="8"/>
        <v>6</v>
      </c>
      <c r="T39" s="167" t="str">
        <f t="shared" si="9"/>
        <v>B</v>
      </c>
      <c r="U39" s="154" t="s">
        <v>713</v>
      </c>
      <c r="V39" s="165">
        <v>34.0</v>
      </c>
      <c r="W39" s="166">
        <v>18.0</v>
      </c>
      <c r="X39" s="166">
        <f t="shared" si="10"/>
        <v>52</v>
      </c>
      <c r="Y39" s="166">
        <f t="shared" si="11"/>
        <v>5</v>
      </c>
      <c r="Z39" s="167" t="str">
        <f t="shared" si="12"/>
        <v>C</v>
      </c>
      <c r="AA39" s="154" t="s">
        <v>713</v>
      </c>
      <c r="AB39" s="165">
        <v>37.0</v>
      </c>
      <c r="AC39" s="166">
        <v>25.0</v>
      </c>
      <c r="AD39" s="166">
        <f t="shared" si="13"/>
        <v>62</v>
      </c>
      <c r="AE39" s="166">
        <f t="shared" si="14"/>
        <v>7</v>
      </c>
      <c r="AF39" s="167" t="str">
        <f t="shared" si="15"/>
        <v>B+</v>
      </c>
      <c r="AG39" s="154" t="s">
        <v>713</v>
      </c>
      <c r="AH39" s="165">
        <v>41.0</v>
      </c>
      <c r="AI39" s="166">
        <v>42.0</v>
      </c>
      <c r="AJ39" s="166">
        <f t="shared" si="16"/>
        <v>83</v>
      </c>
      <c r="AK39" s="166">
        <f t="shared" si="17"/>
        <v>9</v>
      </c>
      <c r="AL39" s="167" t="str">
        <f t="shared" si="18"/>
        <v>A+</v>
      </c>
      <c r="AM39" s="154" t="s">
        <v>713</v>
      </c>
      <c r="AN39" s="165">
        <v>50.0</v>
      </c>
      <c r="AO39" s="166">
        <v>43.0</v>
      </c>
      <c r="AP39" s="166">
        <f t="shared" si="19"/>
        <v>93</v>
      </c>
      <c r="AQ39" s="166">
        <f t="shared" si="20"/>
        <v>10</v>
      </c>
      <c r="AR39" s="167" t="str">
        <f t="shared" si="21"/>
        <v>O</v>
      </c>
      <c r="AS39" s="154" t="s">
        <v>713</v>
      </c>
      <c r="AT39" s="165">
        <v>37.0</v>
      </c>
      <c r="AU39" s="166">
        <v>30.0</v>
      </c>
      <c r="AV39" s="166">
        <f t="shared" si="22"/>
        <v>67</v>
      </c>
      <c r="AW39" s="166">
        <f t="shared" si="23"/>
        <v>7</v>
      </c>
      <c r="AX39" s="168" t="str">
        <f t="shared" si="24"/>
        <v>B+</v>
      </c>
      <c r="AY39" s="154" t="s">
        <v>713</v>
      </c>
      <c r="AZ39" s="159">
        <f t="shared" si="25"/>
        <v>6.777777778</v>
      </c>
      <c r="BA39" s="35">
        <f t="shared" si="26"/>
        <v>67.77777778</v>
      </c>
      <c r="BB39" s="169" t="s">
        <v>738</v>
      </c>
      <c r="BC39" s="160"/>
      <c r="BD39" s="161" t="s">
        <v>726</v>
      </c>
      <c r="BE39" s="161" t="s">
        <v>727</v>
      </c>
      <c r="BF39" s="161" t="s">
        <v>728</v>
      </c>
      <c r="BG39" s="161" t="s">
        <v>729</v>
      </c>
      <c r="BH39" s="161" t="s">
        <v>730</v>
      </c>
      <c r="BI39" s="161" t="s">
        <v>731</v>
      </c>
      <c r="BJ39" s="161" t="s">
        <v>732</v>
      </c>
      <c r="BK39" s="161" t="s">
        <v>733</v>
      </c>
    </row>
    <row r="40">
      <c r="A40" s="41" t="s">
        <v>673</v>
      </c>
      <c r="B40" s="42" t="s">
        <v>364</v>
      </c>
      <c r="C40" s="43" t="s">
        <v>365</v>
      </c>
      <c r="D40" s="162">
        <v>39.0</v>
      </c>
      <c r="E40" s="163">
        <v>24.0</v>
      </c>
      <c r="F40" s="163">
        <f t="shared" si="1"/>
        <v>63</v>
      </c>
      <c r="G40" s="163">
        <f t="shared" si="2"/>
        <v>7</v>
      </c>
      <c r="H40" s="164" t="str">
        <f t="shared" si="3"/>
        <v>B+</v>
      </c>
      <c r="I40" s="154" t="s">
        <v>713</v>
      </c>
      <c r="J40" s="165">
        <v>44.0</v>
      </c>
      <c r="K40" s="166">
        <v>42.0</v>
      </c>
      <c r="L40" s="166">
        <f t="shared" si="4"/>
        <v>86</v>
      </c>
      <c r="M40" s="166">
        <f t="shared" si="5"/>
        <v>9</v>
      </c>
      <c r="N40" s="167" t="str">
        <f t="shared" si="6"/>
        <v>A+</v>
      </c>
      <c r="O40" s="154" t="s">
        <v>713</v>
      </c>
      <c r="P40" s="165">
        <v>44.0</v>
      </c>
      <c r="Q40" s="166">
        <v>19.0</v>
      </c>
      <c r="R40" s="166">
        <f t="shared" si="7"/>
        <v>63</v>
      </c>
      <c r="S40" s="166">
        <f t="shared" si="8"/>
        <v>7</v>
      </c>
      <c r="T40" s="167" t="str">
        <f t="shared" si="9"/>
        <v>B+</v>
      </c>
      <c r="U40" s="154" t="s">
        <v>713</v>
      </c>
      <c r="V40" s="165">
        <v>40.0</v>
      </c>
      <c r="W40" s="166">
        <v>18.0</v>
      </c>
      <c r="X40" s="166">
        <f t="shared" si="10"/>
        <v>58</v>
      </c>
      <c r="Y40" s="166">
        <f t="shared" si="11"/>
        <v>6</v>
      </c>
      <c r="Z40" s="167" t="str">
        <f t="shared" si="12"/>
        <v>B</v>
      </c>
      <c r="AA40" s="154" t="s">
        <v>713</v>
      </c>
      <c r="AB40" s="165">
        <v>39.0</v>
      </c>
      <c r="AC40" s="166">
        <v>18.0</v>
      </c>
      <c r="AD40" s="166">
        <f t="shared" si="13"/>
        <v>57</v>
      </c>
      <c r="AE40" s="166">
        <f t="shared" si="14"/>
        <v>6</v>
      </c>
      <c r="AF40" s="167" t="str">
        <f t="shared" si="15"/>
        <v>B</v>
      </c>
      <c r="AG40" s="154" t="s">
        <v>713</v>
      </c>
      <c r="AH40" s="165">
        <v>45.0</v>
      </c>
      <c r="AI40" s="166">
        <v>30.0</v>
      </c>
      <c r="AJ40" s="166">
        <f t="shared" si="16"/>
        <v>75</v>
      </c>
      <c r="AK40" s="166">
        <f t="shared" si="17"/>
        <v>8</v>
      </c>
      <c r="AL40" s="167" t="str">
        <f t="shared" si="18"/>
        <v>A</v>
      </c>
      <c r="AM40" s="154" t="s">
        <v>713</v>
      </c>
      <c r="AN40" s="165">
        <v>49.0</v>
      </c>
      <c r="AO40" s="166">
        <v>46.0</v>
      </c>
      <c r="AP40" s="166">
        <f t="shared" si="19"/>
        <v>95</v>
      </c>
      <c r="AQ40" s="166">
        <f t="shared" si="20"/>
        <v>10</v>
      </c>
      <c r="AR40" s="167" t="str">
        <f t="shared" si="21"/>
        <v>O</v>
      </c>
      <c r="AS40" s="154" t="s">
        <v>713</v>
      </c>
      <c r="AT40" s="165">
        <v>39.0</v>
      </c>
      <c r="AU40" s="166">
        <v>29.0</v>
      </c>
      <c r="AV40" s="166">
        <f t="shared" si="22"/>
        <v>68</v>
      </c>
      <c r="AW40" s="166">
        <f t="shared" si="23"/>
        <v>7</v>
      </c>
      <c r="AX40" s="168" t="str">
        <f t="shared" si="24"/>
        <v>B+</v>
      </c>
      <c r="AY40" s="154" t="s">
        <v>713</v>
      </c>
      <c r="AZ40" s="159">
        <f t="shared" si="25"/>
        <v>6.944444444</v>
      </c>
      <c r="BA40" s="35">
        <f t="shared" si="26"/>
        <v>69.44444444</v>
      </c>
      <c r="BB40" s="169" t="s">
        <v>738</v>
      </c>
      <c r="BC40" s="160"/>
      <c r="BD40" s="161" t="s">
        <v>726</v>
      </c>
      <c r="BE40" s="161" t="s">
        <v>727</v>
      </c>
      <c r="BF40" s="161" t="s">
        <v>728</v>
      </c>
      <c r="BG40" s="161" t="s">
        <v>729</v>
      </c>
      <c r="BH40" s="161" t="s">
        <v>730</v>
      </c>
      <c r="BI40" s="161" t="s">
        <v>731</v>
      </c>
      <c r="BJ40" s="161" t="s">
        <v>732</v>
      </c>
      <c r="BK40" s="161" t="s">
        <v>733</v>
      </c>
    </row>
    <row r="41">
      <c r="A41" s="41" t="s">
        <v>674</v>
      </c>
      <c r="B41" s="42" t="s">
        <v>371</v>
      </c>
      <c r="C41" s="43" t="s">
        <v>372</v>
      </c>
      <c r="D41" s="162">
        <v>32.0</v>
      </c>
      <c r="E41" s="163">
        <v>22.0</v>
      </c>
      <c r="F41" s="163">
        <f t="shared" si="1"/>
        <v>54</v>
      </c>
      <c r="G41" s="163">
        <f t="shared" si="2"/>
        <v>5</v>
      </c>
      <c r="H41" s="164" t="str">
        <f t="shared" si="3"/>
        <v>C</v>
      </c>
      <c r="I41" s="154" t="s">
        <v>713</v>
      </c>
      <c r="J41" s="165">
        <v>47.0</v>
      </c>
      <c r="K41" s="166">
        <v>42.0</v>
      </c>
      <c r="L41" s="166">
        <f t="shared" si="4"/>
        <v>89</v>
      </c>
      <c r="M41" s="166">
        <f t="shared" si="5"/>
        <v>9</v>
      </c>
      <c r="N41" s="167" t="str">
        <f t="shared" si="6"/>
        <v>A+</v>
      </c>
      <c r="O41" s="154" t="s">
        <v>713</v>
      </c>
      <c r="P41" s="165">
        <v>42.0</v>
      </c>
      <c r="Q41" s="166">
        <v>26.0</v>
      </c>
      <c r="R41" s="166">
        <f t="shared" si="7"/>
        <v>68</v>
      </c>
      <c r="S41" s="166">
        <f t="shared" si="8"/>
        <v>7</v>
      </c>
      <c r="T41" s="167" t="str">
        <f t="shared" si="9"/>
        <v>B+</v>
      </c>
      <c r="U41" s="154" t="s">
        <v>713</v>
      </c>
      <c r="V41" s="165">
        <v>35.0</v>
      </c>
      <c r="W41" s="166">
        <v>30.0</v>
      </c>
      <c r="X41" s="166">
        <f t="shared" si="10"/>
        <v>65</v>
      </c>
      <c r="Y41" s="166">
        <f t="shared" si="11"/>
        <v>7</v>
      </c>
      <c r="Z41" s="167" t="str">
        <f t="shared" si="12"/>
        <v>B+</v>
      </c>
      <c r="AA41" s="154" t="s">
        <v>713</v>
      </c>
      <c r="AB41" s="165">
        <v>36.0</v>
      </c>
      <c r="AC41" s="166">
        <v>18.0</v>
      </c>
      <c r="AD41" s="166">
        <f t="shared" si="13"/>
        <v>54</v>
      </c>
      <c r="AE41" s="166">
        <f t="shared" si="14"/>
        <v>5</v>
      </c>
      <c r="AF41" s="167" t="str">
        <f t="shared" si="15"/>
        <v>C</v>
      </c>
      <c r="AG41" s="154" t="s">
        <v>713</v>
      </c>
      <c r="AH41" s="165">
        <v>46.0</v>
      </c>
      <c r="AI41" s="166">
        <v>46.0</v>
      </c>
      <c r="AJ41" s="166">
        <f t="shared" si="16"/>
        <v>92</v>
      </c>
      <c r="AK41" s="166">
        <f t="shared" si="17"/>
        <v>10</v>
      </c>
      <c r="AL41" s="167" t="str">
        <f t="shared" si="18"/>
        <v>O</v>
      </c>
      <c r="AM41" s="154" t="s">
        <v>713</v>
      </c>
      <c r="AN41" s="165">
        <v>49.0</v>
      </c>
      <c r="AO41" s="166">
        <v>44.0</v>
      </c>
      <c r="AP41" s="166">
        <f t="shared" si="19"/>
        <v>93</v>
      </c>
      <c r="AQ41" s="166">
        <f t="shared" si="20"/>
        <v>10</v>
      </c>
      <c r="AR41" s="167" t="str">
        <f t="shared" si="21"/>
        <v>O</v>
      </c>
      <c r="AS41" s="154" t="s">
        <v>713</v>
      </c>
      <c r="AT41" s="165">
        <v>37.0</v>
      </c>
      <c r="AU41" s="166">
        <v>28.0</v>
      </c>
      <c r="AV41" s="166">
        <f t="shared" si="22"/>
        <v>65</v>
      </c>
      <c r="AW41" s="166">
        <f t="shared" si="23"/>
        <v>7</v>
      </c>
      <c r="AX41" s="168" t="str">
        <f t="shared" si="24"/>
        <v>B+</v>
      </c>
      <c r="AY41" s="154" t="s">
        <v>713</v>
      </c>
      <c r="AZ41" s="159">
        <f t="shared" si="25"/>
        <v>6.777777778</v>
      </c>
      <c r="BA41" s="35">
        <f t="shared" si="26"/>
        <v>67.77777778</v>
      </c>
      <c r="BB41" s="169" t="s">
        <v>738</v>
      </c>
      <c r="BC41" s="160"/>
      <c r="BD41" s="161" t="s">
        <v>726</v>
      </c>
      <c r="BE41" s="161" t="s">
        <v>727</v>
      </c>
      <c r="BF41" s="161" t="s">
        <v>728</v>
      </c>
      <c r="BG41" s="161" t="s">
        <v>729</v>
      </c>
      <c r="BH41" s="161" t="s">
        <v>730</v>
      </c>
      <c r="BI41" s="161" t="s">
        <v>731</v>
      </c>
      <c r="BJ41" s="161" t="s">
        <v>732</v>
      </c>
      <c r="BK41" s="161" t="s">
        <v>733</v>
      </c>
    </row>
    <row r="42">
      <c r="A42" s="41" t="s">
        <v>675</v>
      </c>
      <c r="B42" s="42" t="s">
        <v>379</v>
      </c>
      <c r="C42" s="43" t="s">
        <v>380</v>
      </c>
      <c r="D42" s="162">
        <v>46.0</v>
      </c>
      <c r="E42" s="163">
        <v>43.0</v>
      </c>
      <c r="F42" s="163">
        <f t="shared" si="1"/>
        <v>89</v>
      </c>
      <c r="G42" s="163">
        <f t="shared" si="2"/>
        <v>9</v>
      </c>
      <c r="H42" s="164" t="str">
        <f t="shared" si="3"/>
        <v>A+</v>
      </c>
      <c r="I42" s="154" t="s">
        <v>713</v>
      </c>
      <c r="J42" s="165">
        <v>46.0</v>
      </c>
      <c r="K42" s="166">
        <v>43.0</v>
      </c>
      <c r="L42" s="166">
        <f t="shared" si="4"/>
        <v>89</v>
      </c>
      <c r="M42" s="166">
        <f t="shared" si="5"/>
        <v>9</v>
      </c>
      <c r="N42" s="167" t="str">
        <f t="shared" si="6"/>
        <v>A+</v>
      </c>
      <c r="O42" s="154" t="s">
        <v>713</v>
      </c>
      <c r="P42" s="165">
        <v>42.0</v>
      </c>
      <c r="Q42" s="166">
        <v>24.0</v>
      </c>
      <c r="R42" s="166">
        <f t="shared" si="7"/>
        <v>66</v>
      </c>
      <c r="S42" s="166">
        <f t="shared" si="8"/>
        <v>7</v>
      </c>
      <c r="T42" s="167" t="str">
        <f t="shared" si="9"/>
        <v>B+</v>
      </c>
      <c r="U42" s="154" t="s">
        <v>713</v>
      </c>
      <c r="V42" s="165">
        <v>40.0</v>
      </c>
      <c r="W42" s="166">
        <v>35.0</v>
      </c>
      <c r="X42" s="166">
        <f t="shared" si="10"/>
        <v>75</v>
      </c>
      <c r="Y42" s="166">
        <f t="shared" si="11"/>
        <v>8</v>
      </c>
      <c r="Z42" s="167" t="str">
        <f t="shared" si="12"/>
        <v>A</v>
      </c>
      <c r="AA42" s="154" t="s">
        <v>713</v>
      </c>
      <c r="AB42" s="165">
        <v>41.0</v>
      </c>
      <c r="AC42" s="166">
        <v>41.0</v>
      </c>
      <c r="AD42" s="166">
        <f t="shared" si="13"/>
        <v>82</v>
      </c>
      <c r="AE42" s="166">
        <f t="shared" si="14"/>
        <v>9</v>
      </c>
      <c r="AF42" s="167" t="str">
        <f t="shared" si="15"/>
        <v>A+</v>
      </c>
      <c r="AG42" s="154" t="s">
        <v>713</v>
      </c>
      <c r="AH42" s="165">
        <v>44.0</v>
      </c>
      <c r="AI42" s="166">
        <v>46.0</v>
      </c>
      <c r="AJ42" s="166">
        <f t="shared" si="16"/>
        <v>90</v>
      </c>
      <c r="AK42" s="166">
        <f t="shared" si="17"/>
        <v>10</v>
      </c>
      <c r="AL42" s="167" t="str">
        <f t="shared" si="18"/>
        <v>O</v>
      </c>
      <c r="AM42" s="154" t="s">
        <v>713</v>
      </c>
      <c r="AN42" s="165">
        <v>50.0</v>
      </c>
      <c r="AO42" s="166">
        <v>40.0</v>
      </c>
      <c r="AP42" s="166">
        <f t="shared" si="19"/>
        <v>90</v>
      </c>
      <c r="AQ42" s="166">
        <f t="shared" si="20"/>
        <v>10</v>
      </c>
      <c r="AR42" s="167" t="str">
        <f t="shared" si="21"/>
        <v>O</v>
      </c>
      <c r="AS42" s="154" t="s">
        <v>713</v>
      </c>
      <c r="AT42" s="165">
        <v>38.0</v>
      </c>
      <c r="AU42" s="166">
        <v>31.0</v>
      </c>
      <c r="AV42" s="166">
        <f t="shared" si="22"/>
        <v>69</v>
      </c>
      <c r="AW42" s="166">
        <f t="shared" si="23"/>
        <v>7</v>
      </c>
      <c r="AX42" s="168" t="str">
        <f t="shared" si="24"/>
        <v>B+</v>
      </c>
      <c r="AY42" s="154" t="s">
        <v>713</v>
      </c>
      <c r="AZ42" s="159">
        <f t="shared" si="25"/>
        <v>8.333333333</v>
      </c>
      <c r="BA42" s="35">
        <f t="shared" si="26"/>
        <v>83.33333333</v>
      </c>
      <c r="BB42" s="169" t="s">
        <v>734</v>
      </c>
      <c r="BC42" s="160"/>
      <c r="BD42" s="161" t="s">
        <v>726</v>
      </c>
      <c r="BE42" s="161" t="s">
        <v>727</v>
      </c>
      <c r="BF42" s="161" t="s">
        <v>728</v>
      </c>
      <c r="BG42" s="161" t="s">
        <v>729</v>
      </c>
      <c r="BH42" s="161" t="s">
        <v>730</v>
      </c>
      <c r="BI42" s="161" t="s">
        <v>731</v>
      </c>
      <c r="BJ42" s="161" t="s">
        <v>732</v>
      </c>
      <c r="BK42" s="161" t="s">
        <v>733</v>
      </c>
    </row>
    <row r="43">
      <c r="A43" s="41" t="s">
        <v>676</v>
      </c>
      <c r="B43" s="42" t="s">
        <v>387</v>
      </c>
      <c r="C43" s="43" t="s">
        <v>388</v>
      </c>
      <c r="D43" s="162">
        <v>42.0</v>
      </c>
      <c r="E43" s="163">
        <v>25.0</v>
      </c>
      <c r="F43" s="163">
        <f t="shared" si="1"/>
        <v>67</v>
      </c>
      <c r="G43" s="163">
        <f t="shared" si="2"/>
        <v>7</v>
      </c>
      <c r="H43" s="164" t="str">
        <f t="shared" si="3"/>
        <v>B+</v>
      </c>
      <c r="I43" s="154" t="s">
        <v>713</v>
      </c>
      <c r="J43" s="165">
        <v>46.0</v>
      </c>
      <c r="K43" s="166">
        <v>46.0</v>
      </c>
      <c r="L43" s="166">
        <f t="shared" si="4"/>
        <v>92</v>
      </c>
      <c r="M43" s="166">
        <f t="shared" si="5"/>
        <v>10</v>
      </c>
      <c r="N43" s="167" t="str">
        <f t="shared" si="6"/>
        <v>O</v>
      </c>
      <c r="O43" s="154" t="s">
        <v>713</v>
      </c>
      <c r="P43" s="165">
        <v>40.0</v>
      </c>
      <c r="Q43" s="166">
        <v>30.0</v>
      </c>
      <c r="R43" s="166">
        <f t="shared" si="7"/>
        <v>70</v>
      </c>
      <c r="S43" s="166">
        <f t="shared" si="8"/>
        <v>8</v>
      </c>
      <c r="T43" s="167" t="str">
        <f t="shared" si="9"/>
        <v>A</v>
      </c>
      <c r="U43" s="154" t="s">
        <v>713</v>
      </c>
      <c r="V43" s="165">
        <v>40.0</v>
      </c>
      <c r="W43" s="166">
        <v>34.0</v>
      </c>
      <c r="X43" s="166">
        <f t="shared" si="10"/>
        <v>74</v>
      </c>
      <c r="Y43" s="166">
        <f t="shared" si="11"/>
        <v>8</v>
      </c>
      <c r="Z43" s="167" t="str">
        <f t="shared" si="12"/>
        <v>A</v>
      </c>
      <c r="AA43" s="154" t="s">
        <v>713</v>
      </c>
      <c r="AB43" s="165">
        <v>44.0</v>
      </c>
      <c r="AC43" s="166">
        <v>29.0</v>
      </c>
      <c r="AD43" s="166">
        <f t="shared" si="13"/>
        <v>73</v>
      </c>
      <c r="AE43" s="166">
        <f t="shared" si="14"/>
        <v>8</v>
      </c>
      <c r="AF43" s="167" t="str">
        <f t="shared" si="15"/>
        <v>A</v>
      </c>
      <c r="AG43" s="154" t="s">
        <v>713</v>
      </c>
      <c r="AH43" s="165">
        <v>46.0</v>
      </c>
      <c r="AI43" s="166">
        <v>22.0</v>
      </c>
      <c r="AJ43" s="166">
        <f t="shared" si="16"/>
        <v>68</v>
      </c>
      <c r="AK43" s="166">
        <f t="shared" si="17"/>
        <v>7</v>
      </c>
      <c r="AL43" s="167" t="str">
        <f t="shared" si="18"/>
        <v>B+</v>
      </c>
      <c r="AM43" s="154" t="s">
        <v>713</v>
      </c>
      <c r="AN43" s="165">
        <v>50.0</v>
      </c>
      <c r="AO43" s="166">
        <v>40.0</v>
      </c>
      <c r="AP43" s="166">
        <f t="shared" si="19"/>
        <v>90</v>
      </c>
      <c r="AQ43" s="166">
        <f t="shared" si="20"/>
        <v>10</v>
      </c>
      <c r="AR43" s="167" t="str">
        <f t="shared" si="21"/>
        <v>O</v>
      </c>
      <c r="AS43" s="154" t="s">
        <v>713</v>
      </c>
      <c r="AT43" s="165">
        <v>39.0</v>
      </c>
      <c r="AU43" s="166">
        <v>33.0</v>
      </c>
      <c r="AV43" s="166">
        <f t="shared" si="22"/>
        <v>72</v>
      </c>
      <c r="AW43" s="166">
        <f t="shared" si="23"/>
        <v>8</v>
      </c>
      <c r="AX43" s="168" t="str">
        <f t="shared" si="24"/>
        <v>A</v>
      </c>
      <c r="AY43" s="154" t="s">
        <v>713</v>
      </c>
      <c r="AZ43" s="159">
        <f t="shared" si="25"/>
        <v>8</v>
      </c>
      <c r="BA43" s="35">
        <f t="shared" si="26"/>
        <v>80</v>
      </c>
      <c r="BB43" s="169" t="s">
        <v>734</v>
      </c>
      <c r="BC43" s="160"/>
      <c r="BD43" s="161" t="s">
        <v>726</v>
      </c>
      <c r="BE43" s="161" t="s">
        <v>727</v>
      </c>
      <c r="BF43" s="161" t="s">
        <v>728</v>
      </c>
      <c r="BG43" s="161" t="s">
        <v>729</v>
      </c>
      <c r="BH43" s="161" t="s">
        <v>730</v>
      </c>
      <c r="BI43" s="161" t="s">
        <v>731</v>
      </c>
      <c r="BJ43" s="161" t="s">
        <v>732</v>
      </c>
      <c r="BK43" s="161" t="s">
        <v>733</v>
      </c>
    </row>
    <row r="44">
      <c r="A44" s="41" t="s">
        <v>677</v>
      </c>
      <c r="B44" s="42" t="s">
        <v>396</v>
      </c>
      <c r="C44" s="43" t="s">
        <v>397</v>
      </c>
      <c r="D44" s="162">
        <v>46.0</v>
      </c>
      <c r="E44" s="163">
        <v>34.0</v>
      </c>
      <c r="F44" s="163">
        <f t="shared" si="1"/>
        <v>80</v>
      </c>
      <c r="G44" s="163">
        <f t="shared" si="2"/>
        <v>9</v>
      </c>
      <c r="H44" s="164" t="str">
        <f t="shared" si="3"/>
        <v>A+</v>
      </c>
      <c r="I44" s="154" t="s">
        <v>713</v>
      </c>
      <c r="J44" s="165">
        <v>47.0</v>
      </c>
      <c r="K44" s="166">
        <v>40.0</v>
      </c>
      <c r="L44" s="166">
        <f t="shared" si="4"/>
        <v>87</v>
      </c>
      <c r="M44" s="166">
        <f t="shared" si="5"/>
        <v>9</v>
      </c>
      <c r="N44" s="167" t="str">
        <f t="shared" si="6"/>
        <v>A+</v>
      </c>
      <c r="O44" s="154" t="s">
        <v>713</v>
      </c>
      <c r="P44" s="165">
        <v>44.0</v>
      </c>
      <c r="Q44" s="166">
        <v>40.0</v>
      </c>
      <c r="R44" s="166">
        <f t="shared" si="7"/>
        <v>84</v>
      </c>
      <c r="S44" s="166">
        <f t="shared" si="8"/>
        <v>9</v>
      </c>
      <c r="T44" s="167" t="str">
        <f t="shared" si="9"/>
        <v>A+</v>
      </c>
      <c r="U44" s="154" t="s">
        <v>713</v>
      </c>
      <c r="V44" s="165">
        <v>38.0</v>
      </c>
      <c r="W44" s="166">
        <v>31.0</v>
      </c>
      <c r="X44" s="166">
        <f t="shared" si="10"/>
        <v>69</v>
      </c>
      <c r="Y44" s="166">
        <f t="shared" si="11"/>
        <v>7</v>
      </c>
      <c r="Z44" s="167" t="str">
        <f t="shared" si="12"/>
        <v>B+</v>
      </c>
      <c r="AA44" s="154" t="s">
        <v>713</v>
      </c>
      <c r="AB44" s="165">
        <v>45.0</v>
      </c>
      <c r="AC44" s="166">
        <v>37.0</v>
      </c>
      <c r="AD44" s="166">
        <f t="shared" si="13"/>
        <v>82</v>
      </c>
      <c r="AE44" s="166">
        <f t="shared" si="14"/>
        <v>9</v>
      </c>
      <c r="AF44" s="167" t="str">
        <f t="shared" si="15"/>
        <v>A+</v>
      </c>
      <c r="AG44" s="154" t="s">
        <v>713</v>
      </c>
      <c r="AH44" s="165">
        <v>46.0</v>
      </c>
      <c r="AI44" s="166">
        <v>46.0</v>
      </c>
      <c r="AJ44" s="166">
        <f t="shared" si="16"/>
        <v>92</v>
      </c>
      <c r="AK44" s="166">
        <f t="shared" si="17"/>
        <v>10</v>
      </c>
      <c r="AL44" s="167" t="str">
        <f t="shared" si="18"/>
        <v>O</v>
      </c>
      <c r="AM44" s="154" t="s">
        <v>713</v>
      </c>
      <c r="AN44" s="165">
        <v>50.0</v>
      </c>
      <c r="AO44" s="166">
        <v>40.0</v>
      </c>
      <c r="AP44" s="166">
        <f t="shared" si="19"/>
        <v>90</v>
      </c>
      <c r="AQ44" s="166">
        <f t="shared" si="20"/>
        <v>10</v>
      </c>
      <c r="AR44" s="167" t="str">
        <f t="shared" si="21"/>
        <v>O</v>
      </c>
      <c r="AS44" s="154" t="s">
        <v>713</v>
      </c>
      <c r="AT44" s="165">
        <v>38.0</v>
      </c>
      <c r="AU44" s="166">
        <v>26.0</v>
      </c>
      <c r="AV44" s="166">
        <f t="shared" si="22"/>
        <v>64</v>
      </c>
      <c r="AW44" s="166">
        <f t="shared" si="23"/>
        <v>7</v>
      </c>
      <c r="AX44" s="168" t="str">
        <f t="shared" si="24"/>
        <v>B+</v>
      </c>
      <c r="AY44" s="154" t="s">
        <v>713</v>
      </c>
      <c r="AZ44" s="159">
        <f t="shared" si="25"/>
        <v>8.555555556</v>
      </c>
      <c r="BA44" s="35">
        <f t="shared" si="26"/>
        <v>85.55555556</v>
      </c>
      <c r="BB44" s="169" t="s">
        <v>734</v>
      </c>
      <c r="BC44" s="160"/>
      <c r="BD44" s="161" t="s">
        <v>726</v>
      </c>
      <c r="BE44" s="161" t="s">
        <v>727</v>
      </c>
      <c r="BF44" s="161" t="s">
        <v>728</v>
      </c>
      <c r="BG44" s="161" t="s">
        <v>729</v>
      </c>
      <c r="BH44" s="161" t="s">
        <v>730</v>
      </c>
      <c r="BI44" s="161" t="s">
        <v>731</v>
      </c>
      <c r="BJ44" s="161" t="s">
        <v>732</v>
      </c>
      <c r="BK44" s="161" t="s">
        <v>733</v>
      </c>
    </row>
    <row r="45">
      <c r="A45" s="41" t="s">
        <v>678</v>
      </c>
      <c r="B45" s="42" t="s">
        <v>406</v>
      </c>
      <c r="C45" s="43" t="s">
        <v>407</v>
      </c>
      <c r="D45" s="162">
        <v>36.0</v>
      </c>
      <c r="E45" s="163">
        <v>18.0</v>
      </c>
      <c r="F45" s="163">
        <f t="shared" si="1"/>
        <v>54</v>
      </c>
      <c r="G45" s="163">
        <f t="shared" si="2"/>
        <v>5</v>
      </c>
      <c r="H45" s="164" t="str">
        <f t="shared" si="3"/>
        <v>C</v>
      </c>
      <c r="I45" s="154" t="s">
        <v>633</v>
      </c>
      <c r="J45" s="165">
        <v>39.0</v>
      </c>
      <c r="K45" s="166">
        <v>18.0</v>
      </c>
      <c r="L45" s="166">
        <f t="shared" si="4"/>
        <v>57</v>
      </c>
      <c r="M45" s="166">
        <f t="shared" si="5"/>
        <v>6</v>
      </c>
      <c r="N45" s="167" t="str">
        <f t="shared" si="6"/>
        <v>B</v>
      </c>
      <c r="O45" s="154" t="s">
        <v>713</v>
      </c>
      <c r="P45" s="165">
        <v>45.0</v>
      </c>
      <c r="Q45" s="166">
        <v>43.0</v>
      </c>
      <c r="R45" s="166">
        <f t="shared" si="7"/>
        <v>88</v>
      </c>
      <c r="S45" s="166">
        <f t="shared" si="8"/>
        <v>9</v>
      </c>
      <c r="T45" s="167" t="str">
        <f t="shared" si="9"/>
        <v>A+</v>
      </c>
      <c r="U45" s="154" t="s">
        <v>713</v>
      </c>
      <c r="V45" s="165">
        <v>32.0</v>
      </c>
      <c r="W45" s="166">
        <v>24.0</v>
      </c>
      <c r="X45" s="166">
        <f t="shared" si="10"/>
        <v>56</v>
      </c>
      <c r="Y45" s="166">
        <f t="shared" si="11"/>
        <v>6</v>
      </c>
      <c r="Z45" s="167" t="str">
        <f t="shared" si="12"/>
        <v>B</v>
      </c>
      <c r="AA45" s="154" t="s">
        <v>713</v>
      </c>
      <c r="AB45" s="165">
        <v>34.0</v>
      </c>
      <c r="AC45" s="166">
        <v>41.0</v>
      </c>
      <c r="AD45" s="166">
        <f t="shared" si="13"/>
        <v>75</v>
      </c>
      <c r="AE45" s="166">
        <f t="shared" si="14"/>
        <v>8</v>
      </c>
      <c r="AF45" s="167" t="str">
        <f t="shared" si="15"/>
        <v>A</v>
      </c>
      <c r="AG45" s="154" t="s">
        <v>713</v>
      </c>
      <c r="AH45" s="165">
        <v>39.0</v>
      </c>
      <c r="AI45" s="166">
        <v>42.0</v>
      </c>
      <c r="AJ45" s="166">
        <f t="shared" si="16"/>
        <v>81</v>
      </c>
      <c r="AK45" s="166">
        <f t="shared" si="17"/>
        <v>9</v>
      </c>
      <c r="AL45" s="167" t="str">
        <f t="shared" si="18"/>
        <v>A+</v>
      </c>
      <c r="AM45" s="154" t="s">
        <v>713</v>
      </c>
      <c r="AN45" s="165">
        <v>47.0</v>
      </c>
      <c r="AO45" s="166">
        <v>40.0</v>
      </c>
      <c r="AP45" s="166">
        <f t="shared" si="19"/>
        <v>87</v>
      </c>
      <c r="AQ45" s="166">
        <f t="shared" si="20"/>
        <v>9</v>
      </c>
      <c r="AR45" s="167" t="str">
        <f t="shared" si="21"/>
        <v>A+</v>
      </c>
      <c r="AS45" s="154" t="s">
        <v>713</v>
      </c>
      <c r="AT45" s="165">
        <v>38.0</v>
      </c>
      <c r="AU45" s="166">
        <v>36.0</v>
      </c>
      <c r="AV45" s="166">
        <f t="shared" si="22"/>
        <v>74</v>
      </c>
      <c r="AW45" s="166">
        <f t="shared" si="23"/>
        <v>8</v>
      </c>
      <c r="AX45" s="168" t="str">
        <f t="shared" si="24"/>
        <v>A</v>
      </c>
      <c r="AY45" s="154" t="s">
        <v>713</v>
      </c>
      <c r="AZ45" s="159">
        <f t="shared" si="25"/>
        <v>7.277777778</v>
      </c>
      <c r="BA45" s="35">
        <f t="shared" si="26"/>
        <v>72.77777778</v>
      </c>
      <c r="BB45" s="169" t="s">
        <v>734</v>
      </c>
      <c r="BC45" s="172" t="s">
        <v>726</v>
      </c>
      <c r="BD45" s="161" t="s">
        <v>726</v>
      </c>
      <c r="BE45" s="161" t="s">
        <v>727</v>
      </c>
      <c r="BF45" s="161" t="s">
        <v>728</v>
      </c>
      <c r="BG45" s="161" t="s">
        <v>729</v>
      </c>
      <c r="BH45" s="161" t="s">
        <v>730</v>
      </c>
      <c r="BI45" s="161" t="s">
        <v>731</v>
      </c>
      <c r="BJ45" s="161" t="s">
        <v>732</v>
      </c>
      <c r="BK45" s="161" t="s">
        <v>733</v>
      </c>
    </row>
    <row r="46">
      <c r="A46" s="41" t="s">
        <v>681</v>
      </c>
      <c r="B46" s="42" t="s">
        <v>413</v>
      </c>
      <c r="C46" s="43" t="s">
        <v>414</v>
      </c>
      <c r="D46" s="162">
        <v>39.0</v>
      </c>
      <c r="E46" s="163">
        <v>18.0</v>
      </c>
      <c r="F46" s="163">
        <f t="shared" si="1"/>
        <v>57</v>
      </c>
      <c r="G46" s="163">
        <f t="shared" si="2"/>
        <v>6</v>
      </c>
      <c r="H46" s="164" t="str">
        <f t="shared" si="3"/>
        <v>B</v>
      </c>
      <c r="I46" s="154" t="s">
        <v>713</v>
      </c>
      <c r="J46" s="165">
        <v>43.0</v>
      </c>
      <c r="K46" s="166">
        <v>39.0</v>
      </c>
      <c r="L46" s="166">
        <f t="shared" si="4"/>
        <v>82</v>
      </c>
      <c r="M46" s="166">
        <f t="shared" si="5"/>
        <v>9</v>
      </c>
      <c r="N46" s="167" t="str">
        <f t="shared" si="6"/>
        <v>A+</v>
      </c>
      <c r="O46" s="154" t="s">
        <v>713</v>
      </c>
      <c r="P46" s="165">
        <v>39.0</v>
      </c>
      <c r="Q46" s="166">
        <v>20.0</v>
      </c>
      <c r="R46" s="166">
        <f t="shared" si="7"/>
        <v>59</v>
      </c>
      <c r="S46" s="166">
        <f t="shared" si="8"/>
        <v>6</v>
      </c>
      <c r="T46" s="167" t="str">
        <f t="shared" si="9"/>
        <v>B</v>
      </c>
      <c r="U46" s="154" t="s">
        <v>713</v>
      </c>
      <c r="V46" s="165">
        <v>40.0</v>
      </c>
      <c r="W46" s="166">
        <v>18.0</v>
      </c>
      <c r="X46" s="166">
        <f t="shared" si="10"/>
        <v>58</v>
      </c>
      <c r="Y46" s="166">
        <f t="shared" si="11"/>
        <v>6</v>
      </c>
      <c r="Z46" s="167" t="str">
        <f t="shared" si="12"/>
        <v>B</v>
      </c>
      <c r="AA46" s="154" t="s">
        <v>713</v>
      </c>
      <c r="AB46" s="165">
        <v>40.0</v>
      </c>
      <c r="AC46" s="166">
        <v>21.0</v>
      </c>
      <c r="AD46" s="166">
        <f t="shared" si="13"/>
        <v>61</v>
      </c>
      <c r="AE46" s="166">
        <f t="shared" si="14"/>
        <v>7</v>
      </c>
      <c r="AF46" s="167" t="str">
        <f t="shared" si="15"/>
        <v>B+</v>
      </c>
      <c r="AG46" s="154" t="s">
        <v>713</v>
      </c>
      <c r="AH46" s="165">
        <v>45.0</v>
      </c>
      <c r="AI46" s="166">
        <v>39.0</v>
      </c>
      <c r="AJ46" s="166">
        <f t="shared" si="16"/>
        <v>84</v>
      </c>
      <c r="AK46" s="166">
        <f t="shared" si="17"/>
        <v>9</v>
      </c>
      <c r="AL46" s="167" t="str">
        <f t="shared" si="18"/>
        <v>A+</v>
      </c>
      <c r="AM46" s="154" t="s">
        <v>713</v>
      </c>
      <c r="AN46" s="165">
        <v>48.0</v>
      </c>
      <c r="AO46" s="166">
        <v>40.0</v>
      </c>
      <c r="AP46" s="166">
        <f t="shared" si="19"/>
        <v>88</v>
      </c>
      <c r="AQ46" s="166">
        <f t="shared" si="20"/>
        <v>9</v>
      </c>
      <c r="AR46" s="167" t="str">
        <f t="shared" si="21"/>
        <v>A+</v>
      </c>
      <c r="AS46" s="154" t="s">
        <v>713</v>
      </c>
      <c r="AT46" s="165">
        <v>35.0</v>
      </c>
      <c r="AU46" s="166">
        <v>22.0</v>
      </c>
      <c r="AV46" s="166">
        <f t="shared" si="22"/>
        <v>57</v>
      </c>
      <c r="AW46" s="166">
        <f t="shared" si="23"/>
        <v>6</v>
      </c>
      <c r="AX46" s="168" t="str">
        <f t="shared" si="24"/>
        <v>B</v>
      </c>
      <c r="AY46" s="154" t="s">
        <v>713</v>
      </c>
      <c r="AZ46" s="159">
        <f t="shared" si="25"/>
        <v>6.666666667</v>
      </c>
      <c r="BA46" s="35">
        <f t="shared" si="26"/>
        <v>66.66666667</v>
      </c>
      <c r="BB46" s="169" t="s">
        <v>738</v>
      </c>
      <c r="BC46" s="160"/>
      <c r="BD46" s="161" t="s">
        <v>726</v>
      </c>
      <c r="BE46" s="161" t="s">
        <v>727</v>
      </c>
      <c r="BF46" s="161" t="s">
        <v>728</v>
      </c>
      <c r="BG46" s="161" t="s">
        <v>729</v>
      </c>
      <c r="BH46" s="161" t="s">
        <v>730</v>
      </c>
      <c r="BI46" s="161" t="s">
        <v>731</v>
      </c>
      <c r="BJ46" s="161" t="s">
        <v>732</v>
      </c>
      <c r="BK46" s="161" t="s">
        <v>733</v>
      </c>
    </row>
    <row r="47">
      <c r="A47" s="41" t="s">
        <v>683</v>
      </c>
      <c r="B47" s="42" t="s">
        <v>421</v>
      </c>
      <c r="C47" s="43" t="s">
        <v>422</v>
      </c>
      <c r="D47" s="162">
        <v>38.0</v>
      </c>
      <c r="E47" s="163">
        <v>29.0</v>
      </c>
      <c r="F47" s="163">
        <f t="shared" si="1"/>
        <v>67</v>
      </c>
      <c r="G47" s="163">
        <f t="shared" si="2"/>
        <v>7</v>
      </c>
      <c r="H47" s="164" t="str">
        <f t="shared" si="3"/>
        <v>B+</v>
      </c>
      <c r="I47" s="154" t="s">
        <v>713</v>
      </c>
      <c r="J47" s="165">
        <v>38.0</v>
      </c>
      <c r="K47" s="166">
        <v>35.0</v>
      </c>
      <c r="L47" s="166">
        <f t="shared" si="4"/>
        <v>73</v>
      </c>
      <c r="M47" s="166">
        <f t="shared" si="5"/>
        <v>8</v>
      </c>
      <c r="N47" s="167" t="str">
        <f t="shared" si="6"/>
        <v>A</v>
      </c>
      <c r="O47" s="154" t="s">
        <v>713</v>
      </c>
      <c r="P47" s="165">
        <v>36.0</v>
      </c>
      <c r="Q47" s="166">
        <v>29.0</v>
      </c>
      <c r="R47" s="166">
        <f t="shared" si="7"/>
        <v>65</v>
      </c>
      <c r="S47" s="166">
        <f t="shared" si="8"/>
        <v>7</v>
      </c>
      <c r="T47" s="167" t="str">
        <f t="shared" si="9"/>
        <v>B+</v>
      </c>
      <c r="U47" s="154" t="s">
        <v>713</v>
      </c>
      <c r="V47" s="165">
        <v>36.0</v>
      </c>
      <c r="W47" s="166">
        <v>38.0</v>
      </c>
      <c r="X47" s="166">
        <f t="shared" si="10"/>
        <v>74</v>
      </c>
      <c r="Y47" s="166">
        <f t="shared" si="11"/>
        <v>8</v>
      </c>
      <c r="Z47" s="167" t="str">
        <f t="shared" si="12"/>
        <v>A</v>
      </c>
      <c r="AA47" s="154" t="s">
        <v>713</v>
      </c>
      <c r="AB47" s="165">
        <v>33.0</v>
      </c>
      <c r="AC47" s="166">
        <v>28.0</v>
      </c>
      <c r="AD47" s="166">
        <f t="shared" si="13"/>
        <v>61</v>
      </c>
      <c r="AE47" s="166">
        <f t="shared" si="14"/>
        <v>7</v>
      </c>
      <c r="AF47" s="167" t="str">
        <f t="shared" si="15"/>
        <v>B+</v>
      </c>
      <c r="AG47" s="154" t="s">
        <v>713</v>
      </c>
      <c r="AH47" s="165">
        <v>38.0</v>
      </c>
      <c r="AI47" s="166">
        <v>38.0</v>
      </c>
      <c r="AJ47" s="166">
        <f t="shared" si="16"/>
        <v>76</v>
      </c>
      <c r="AK47" s="166">
        <f t="shared" si="17"/>
        <v>8</v>
      </c>
      <c r="AL47" s="167" t="str">
        <f t="shared" si="18"/>
        <v>A</v>
      </c>
      <c r="AM47" s="154" t="s">
        <v>713</v>
      </c>
      <c r="AN47" s="165">
        <v>49.0</v>
      </c>
      <c r="AO47" s="166">
        <v>40.0</v>
      </c>
      <c r="AP47" s="166">
        <f t="shared" si="19"/>
        <v>89</v>
      </c>
      <c r="AQ47" s="166">
        <f t="shared" si="20"/>
        <v>9</v>
      </c>
      <c r="AR47" s="167" t="str">
        <f t="shared" si="21"/>
        <v>A+</v>
      </c>
      <c r="AS47" s="154" t="s">
        <v>713</v>
      </c>
      <c r="AT47" s="165">
        <v>35.0</v>
      </c>
      <c r="AU47" s="166">
        <v>28.0</v>
      </c>
      <c r="AV47" s="166">
        <f t="shared" si="22"/>
        <v>63</v>
      </c>
      <c r="AW47" s="166">
        <f t="shared" si="23"/>
        <v>7</v>
      </c>
      <c r="AX47" s="168" t="str">
        <f t="shared" si="24"/>
        <v>B+</v>
      </c>
      <c r="AY47" s="154" t="s">
        <v>713</v>
      </c>
      <c r="AZ47" s="159">
        <f t="shared" si="25"/>
        <v>7.444444444</v>
      </c>
      <c r="BA47" s="35">
        <f t="shared" si="26"/>
        <v>74.44444444</v>
      </c>
      <c r="BB47" s="169" t="s">
        <v>734</v>
      </c>
      <c r="BC47" s="160"/>
      <c r="BD47" s="161" t="s">
        <v>726</v>
      </c>
      <c r="BE47" s="161" t="s">
        <v>727</v>
      </c>
      <c r="BF47" s="161" t="s">
        <v>728</v>
      </c>
      <c r="BG47" s="161" t="s">
        <v>729</v>
      </c>
      <c r="BH47" s="161" t="s">
        <v>730</v>
      </c>
      <c r="BI47" s="161" t="s">
        <v>731</v>
      </c>
      <c r="BJ47" s="161" t="s">
        <v>732</v>
      </c>
      <c r="BK47" s="161" t="s">
        <v>733</v>
      </c>
    </row>
    <row r="48">
      <c r="A48" s="41" t="s">
        <v>684</v>
      </c>
      <c r="B48" s="42" t="s">
        <v>430</v>
      </c>
      <c r="C48" s="43" t="s">
        <v>431</v>
      </c>
      <c r="D48" s="162">
        <v>35.0</v>
      </c>
      <c r="E48" s="163">
        <v>21.0</v>
      </c>
      <c r="F48" s="163">
        <f t="shared" si="1"/>
        <v>56</v>
      </c>
      <c r="G48" s="163">
        <f t="shared" si="2"/>
        <v>6</v>
      </c>
      <c r="H48" s="164" t="str">
        <f t="shared" si="3"/>
        <v>B</v>
      </c>
      <c r="I48" s="154" t="s">
        <v>713</v>
      </c>
      <c r="J48" s="165">
        <v>44.0</v>
      </c>
      <c r="K48" s="166">
        <v>45.0</v>
      </c>
      <c r="L48" s="166">
        <f t="shared" si="4"/>
        <v>89</v>
      </c>
      <c r="M48" s="166">
        <f t="shared" si="5"/>
        <v>9</v>
      </c>
      <c r="N48" s="167" t="str">
        <f t="shared" si="6"/>
        <v>A+</v>
      </c>
      <c r="O48" s="154" t="s">
        <v>713</v>
      </c>
      <c r="P48" s="165">
        <v>41.0</v>
      </c>
      <c r="Q48" s="166">
        <v>35.0</v>
      </c>
      <c r="R48" s="166">
        <f t="shared" si="7"/>
        <v>76</v>
      </c>
      <c r="S48" s="166">
        <f t="shared" si="8"/>
        <v>8</v>
      </c>
      <c r="T48" s="167" t="str">
        <f t="shared" si="9"/>
        <v>A</v>
      </c>
      <c r="U48" s="154" t="s">
        <v>713</v>
      </c>
      <c r="V48" s="165">
        <v>35.0</v>
      </c>
      <c r="W48" s="166">
        <v>26.0</v>
      </c>
      <c r="X48" s="166">
        <f t="shared" si="10"/>
        <v>61</v>
      </c>
      <c r="Y48" s="166">
        <f t="shared" si="11"/>
        <v>7</v>
      </c>
      <c r="Z48" s="167" t="str">
        <f t="shared" si="12"/>
        <v>B+</v>
      </c>
      <c r="AA48" s="154" t="s">
        <v>713</v>
      </c>
      <c r="AB48" s="165">
        <v>39.0</v>
      </c>
      <c r="AC48" s="166">
        <v>32.0</v>
      </c>
      <c r="AD48" s="166">
        <f t="shared" si="13"/>
        <v>71</v>
      </c>
      <c r="AE48" s="166">
        <f t="shared" si="14"/>
        <v>8</v>
      </c>
      <c r="AF48" s="167" t="str">
        <f t="shared" si="15"/>
        <v>A</v>
      </c>
      <c r="AG48" s="154" t="s">
        <v>713</v>
      </c>
      <c r="AH48" s="165">
        <v>39.0</v>
      </c>
      <c r="AI48" s="166">
        <v>31.0</v>
      </c>
      <c r="AJ48" s="166">
        <f t="shared" si="16"/>
        <v>70</v>
      </c>
      <c r="AK48" s="166">
        <f t="shared" si="17"/>
        <v>8</v>
      </c>
      <c r="AL48" s="167" t="str">
        <f t="shared" si="18"/>
        <v>A</v>
      </c>
      <c r="AM48" s="154" t="s">
        <v>713</v>
      </c>
      <c r="AN48" s="165">
        <v>47.0</v>
      </c>
      <c r="AO48" s="166">
        <v>40.0</v>
      </c>
      <c r="AP48" s="166">
        <f t="shared" si="19"/>
        <v>87</v>
      </c>
      <c r="AQ48" s="166">
        <f t="shared" si="20"/>
        <v>9</v>
      </c>
      <c r="AR48" s="167" t="str">
        <f t="shared" si="21"/>
        <v>A+</v>
      </c>
      <c r="AS48" s="154" t="s">
        <v>713</v>
      </c>
      <c r="AT48" s="165">
        <v>37.0</v>
      </c>
      <c r="AU48" s="166">
        <v>35.0</v>
      </c>
      <c r="AV48" s="166">
        <f t="shared" si="22"/>
        <v>72</v>
      </c>
      <c r="AW48" s="166">
        <f t="shared" si="23"/>
        <v>8</v>
      </c>
      <c r="AX48" s="168" t="str">
        <f t="shared" si="24"/>
        <v>A</v>
      </c>
      <c r="AY48" s="154" t="s">
        <v>713</v>
      </c>
      <c r="AZ48" s="159">
        <f t="shared" si="25"/>
        <v>7.555555556</v>
      </c>
      <c r="BA48" s="35">
        <f t="shared" si="26"/>
        <v>75.55555556</v>
      </c>
      <c r="BB48" s="169" t="s">
        <v>734</v>
      </c>
      <c r="BC48" s="160"/>
      <c r="BD48" s="161" t="s">
        <v>726</v>
      </c>
      <c r="BE48" s="161" t="s">
        <v>727</v>
      </c>
      <c r="BF48" s="161" t="s">
        <v>728</v>
      </c>
      <c r="BG48" s="161" t="s">
        <v>729</v>
      </c>
      <c r="BH48" s="161" t="s">
        <v>730</v>
      </c>
      <c r="BI48" s="161" t="s">
        <v>731</v>
      </c>
      <c r="BJ48" s="161" t="s">
        <v>732</v>
      </c>
      <c r="BK48" s="161" t="s">
        <v>733</v>
      </c>
    </row>
    <row r="49">
      <c r="A49" s="41" t="s">
        <v>685</v>
      </c>
      <c r="B49" s="42" t="s">
        <v>439</v>
      </c>
      <c r="C49" s="43" t="s">
        <v>440</v>
      </c>
      <c r="D49" s="162">
        <v>26.0</v>
      </c>
      <c r="E49" s="163">
        <v>18.0</v>
      </c>
      <c r="F49" s="163">
        <f t="shared" si="1"/>
        <v>44</v>
      </c>
      <c r="G49" s="163">
        <f t="shared" si="2"/>
        <v>4</v>
      </c>
      <c r="H49" s="164" t="str">
        <f t="shared" si="3"/>
        <v>P</v>
      </c>
      <c r="I49" s="154" t="s">
        <v>713</v>
      </c>
      <c r="J49" s="165">
        <v>41.0</v>
      </c>
      <c r="K49" s="166">
        <v>45.0</v>
      </c>
      <c r="L49" s="166">
        <f t="shared" si="4"/>
        <v>86</v>
      </c>
      <c r="M49" s="166">
        <f t="shared" si="5"/>
        <v>9</v>
      </c>
      <c r="N49" s="167" t="str">
        <f t="shared" si="6"/>
        <v>A+</v>
      </c>
      <c r="O49" s="154" t="s">
        <v>713</v>
      </c>
      <c r="P49" s="165">
        <v>36.0</v>
      </c>
      <c r="Q49" s="166">
        <v>18.0</v>
      </c>
      <c r="R49" s="166">
        <f t="shared" si="7"/>
        <v>54</v>
      </c>
      <c r="S49" s="166">
        <f t="shared" si="8"/>
        <v>5</v>
      </c>
      <c r="T49" s="167" t="str">
        <f t="shared" si="9"/>
        <v>C</v>
      </c>
      <c r="U49" s="154" t="s">
        <v>713</v>
      </c>
      <c r="V49" s="165">
        <v>34.0</v>
      </c>
      <c r="W49" s="166">
        <v>25.0</v>
      </c>
      <c r="X49" s="166">
        <f t="shared" si="10"/>
        <v>59</v>
      </c>
      <c r="Y49" s="166">
        <f t="shared" si="11"/>
        <v>6</v>
      </c>
      <c r="Z49" s="167" t="str">
        <f t="shared" si="12"/>
        <v>B</v>
      </c>
      <c r="AA49" s="154" t="s">
        <v>713</v>
      </c>
      <c r="AB49" s="165">
        <v>38.0</v>
      </c>
      <c r="AC49" s="166">
        <v>18.0</v>
      </c>
      <c r="AD49" s="166">
        <f t="shared" si="13"/>
        <v>56</v>
      </c>
      <c r="AE49" s="166">
        <f t="shared" si="14"/>
        <v>6</v>
      </c>
      <c r="AF49" s="167" t="str">
        <f t="shared" si="15"/>
        <v>B</v>
      </c>
      <c r="AG49" s="154" t="s">
        <v>713</v>
      </c>
      <c r="AH49" s="165">
        <v>45.0</v>
      </c>
      <c r="AI49" s="166">
        <v>45.0</v>
      </c>
      <c r="AJ49" s="166">
        <f t="shared" si="16"/>
        <v>90</v>
      </c>
      <c r="AK49" s="166">
        <f t="shared" si="17"/>
        <v>10</v>
      </c>
      <c r="AL49" s="167" t="str">
        <f t="shared" si="18"/>
        <v>O</v>
      </c>
      <c r="AM49" s="154" t="s">
        <v>713</v>
      </c>
      <c r="AN49" s="165">
        <v>46.0</v>
      </c>
      <c r="AO49" s="166">
        <v>44.0</v>
      </c>
      <c r="AP49" s="166">
        <f t="shared" si="19"/>
        <v>90</v>
      </c>
      <c r="AQ49" s="166">
        <f t="shared" si="20"/>
        <v>10</v>
      </c>
      <c r="AR49" s="167" t="str">
        <f t="shared" si="21"/>
        <v>O</v>
      </c>
      <c r="AS49" s="154" t="s">
        <v>713</v>
      </c>
      <c r="AT49" s="165">
        <v>38.0</v>
      </c>
      <c r="AU49" s="166">
        <v>35.0</v>
      </c>
      <c r="AV49" s="166">
        <f t="shared" si="22"/>
        <v>73</v>
      </c>
      <c r="AW49" s="166">
        <f t="shared" si="23"/>
        <v>8</v>
      </c>
      <c r="AX49" s="168" t="str">
        <f t="shared" si="24"/>
        <v>A</v>
      </c>
      <c r="AY49" s="154" t="s">
        <v>713</v>
      </c>
      <c r="AZ49" s="159">
        <f t="shared" si="25"/>
        <v>6.166666667</v>
      </c>
      <c r="BA49" s="35">
        <f t="shared" si="26"/>
        <v>61.66666667</v>
      </c>
      <c r="BB49" s="169" t="s">
        <v>738</v>
      </c>
      <c r="BC49" s="160"/>
      <c r="BD49" s="161" t="s">
        <v>726</v>
      </c>
      <c r="BE49" s="161" t="s">
        <v>727</v>
      </c>
      <c r="BF49" s="161" t="s">
        <v>728</v>
      </c>
      <c r="BG49" s="161" t="s">
        <v>729</v>
      </c>
      <c r="BH49" s="161" t="s">
        <v>730</v>
      </c>
      <c r="BI49" s="161" t="s">
        <v>731</v>
      </c>
      <c r="BJ49" s="161" t="s">
        <v>732</v>
      </c>
      <c r="BK49" s="161" t="s">
        <v>733</v>
      </c>
    </row>
    <row r="50">
      <c r="A50" s="41" t="s">
        <v>686</v>
      </c>
      <c r="B50" s="42" t="s">
        <v>448</v>
      </c>
      <c r="C50" s="43" t="s">
        <v>449</v>
      </c>
      <c r="D50" s="162">
        <v>38.0</v>
      </c>
      <c r="E50" s="163">
        <v>25.0</v>
      </c>
      <c r="F50" s="163">
        <f t="shared" si="1"/>
        <v>63</v>
      </c>
      <c r="G50" s="163">
        <f t="shared" si="2"/>
        <v>7</v>
      </c>
      <c r="H50" s="164" t="str">
        <f t="shared" si="3"/>
        <v>B+</v>
      </c>
      <c r="I50" s="154" t="s">
        <v>713</v>
      </c>
      <c r="J50" s="165">
        <v>44.0</v>
      </c>
      <c r="K50" s="166">
        <v>43.0</v>
      </c>
      <c r="L50" s="166">
        <f t="shared" si="4"/>
        <v>87</v>
      </c>
      <c r="M50" s="166">
        <f t="shared" si="5"/>
        <v>9</v>
      </c>
      <c r="N50" s="167" t="str">
        <f t="shared" si="6"/>
        <v>A+</v>
      </c>
      <c r="O50" s="154" t="s">
        <v>713</v>
      </c>
      <c r="P50" s="165">
        <v>46.0</v>
      </c>
      <c r="Q50" s="166">
        <v>26.0</v>
      </c>
      <c r="R50" s="166">
        <f t="shared" si="7"/>
        <v>72</v>
      </c>
      <c r="S50" s="166">
        <f t="shared" si="8"/>
        <v>8</v>
      </c>
      <c r="T50" s="167" t="str">
        <f t="shared" si="9"/>
        <v>A</v>
      </c>
      <c r="U50" s="154" t="s">
        <v>713</v>
      </c>
      <c r="V50" s="165">
        <v>34.0</v>
      </c>
      <c r="W50" s="166">
        <v>24.0</v>
      </c>
      <c r="X50" s="166">
        <f t="shared" si="10"/>
        <v>58</v>
      </c>
      <c r="Y50" s="166">
        <f t="shared" si="11"/>
        <v>6</v>
      </c>
      <c r="Z50" s="167" t="str">
        <f t="shared" si="12"/>
        <v>B</v>
      </c>
      <c r="AA50" s="154" t="s">
        <v>713</v>
      </c>
      <c r="AB50" s="165">
        <v>35.0</v>
      </c>
      <c r="AC50" s="166">
        <v>18.0</v>
      </c>
      <c r="AD50" s="166">
        <f t="shared" si="13"/>
        <v>53</v>
      </c>
      <c r="AE50" s="166">
        <f t="shared" si="14"/>
        <v>5</v>
      </c>
      <c r="AF50" s="167" t="str">
        <f t="shared" si="15"/>
        <v>C</v>
      </c>
      <c r="AG50" s="154" t="s">
        <v>713</v>
      </c>
      <c r="AH50" s="165">
        <v>46.0</v>
      </c>
      <c r="AI50" s="166">
        <v>47.0</v>
      </c>
      <c r="AJ50" s="166">
        <f t="shared" si="16"/>
        <v>93</v>
      </c>
      <c r="AK50" s="166">
        <f t="shared" si="17"/>
        <v>10</v>
      </c>
      <c r="AL50" s="167" t="str">
        <f t="shared" si="18"/>
        <v>O</v>
      </c>
      <c r="AM50" s="154" t="s">
        <v>713</v>
      </c>
      <c r="AN50" s="165">
        <v>47.0</v>
      </c>
      <c r="AO50" s="166">
        <v>44.0</v>
      </c>
      <c r="AP50" s="166">
        <f t="shared" si="19"/>
        <v>91</v>
      </c>
      <c r="AQ50" s="166">
        <f t="shared" si="20"/>
        <v>10</v>
      </c>
      <c r="AR50" s="167" t="str">
        <f t="shared" si="21"/>
        <v>O</v>
      </c>
      <c r="AS50" s="154" t="s">
        <v>713</v>
      </c>
      <c r="AT50" s="165">
        <v>39.0</v>
      </c>
      <c r="AU50" s="166">
        <v>37.0</v>
      </c>
      <c r="AV50" s="166">
        <f t="shared" si="22"/>
        <v>76</v>
      </c>
      <c r="AW50" s="166">
        <f t="shared" si="23"/>
        <v>8</v>
      </c>
      <c r="AX50" s="168" t="str">
        <f t="shared" si="24"/>
        <v>A</v>
      </c>
      <c r="AY50" s="154" t="s">
        <v>713</v>
      </c>
      <c r="AZ50" s="159">
        <f t="shared" si="25"/>
        <v>7.166666667</v>
      </c>
      <c r="BA50" s="35">
        <f t="shared" si="26"/>
        <v>71.66666667</v>
      </c>
      <c r="BB50" s="169" t="s">
        <v>734</v>
      </c>
      <c r="BC50" s="160"/>
      <c r="BD50" s="161" t="s">
        <v>726</v>
      </c>
      <c r="BE50" s="161" t="s">
        <v>727</v>
      </c>
      <c r="BF50" s="161" t="s">
        <v>728</v>
      </c>
      <c r="BG50" s="161" t="s">
        <v>729</v>
      </c>
      <c r="BH50" s="161" t="s">
        <v>730</v>
      </c>
      <c r="BI50" s="161" t="s">
        <v>731</v>
      </c>
      <c r="BJ50" s="161" t="s">
        <v>732</v>
      </c>
      <c r="BK50" s="161" t="s">
        <v>733</v>
      </c>
    </row>
    <row r="51">
      <c r="A51" s="41" t="s">
        <v>687</v>
      </c>
      <c r="B51" s="42" t="s">
        <v>456</v>
      </c>
      <c r="C51" s="43" t="s">
        <v>457</v>
      </c>
      <c r="D51" s="162">
        <v>41.0</v>
      </c>
      <c r="E51" s="163">
        <v>28.0</v>
      </c>
      <c r="F51" s="163">
        <f t="shared" si="1"/>
        <v>69</v>
      </c>
      <c r="G51" s="163">
        <f t="shared" si="2"/>
        <v>7</v>
      </c>
      <c r="H51" s="164" t="str">
        <f t="shared" si="3"/>
        <v>B+</v>
      </c>
      <c r="I51" s="154" t="s">
        <v>713</v>
      </c>
      <c r="J51" s="165">
        <v>38.0</v>
      </c>
      <c r="K51" s="166">
        <v>41.0</v>
      </c>
      <c r="L51" s="166">
        <f t="shared" si="4"/>
        <v>79</v>
      </c>
      <c r="M51" s="166">
        <f t="shared" si="5"/>
        <v>8</v>
      </c>
      <c r="N51" s="167" t="str">
        <f t="shared" si="6"/>
        <v>A</v>
      </c>
      <c r="O51" s="154" t="s">
        <v>713</v>
      </c>
      <c r="P51" s="165">
        <v>42.0</v>
      </c>
      <c r="Q51" s="166">
        <v>36.0</v>
      </c>
      <c r="R51" s="166">
        <f t="shared" si="7"/>
        <v>78</v>
      </c>
      <c r="S51" s="166">
        <f t="shared" si="8"/>
        <v>8</v>
      </c>
      <c r="T51" s="167" t="str">
        <f t="shared" si="9"/>
        <v>A</v>
      </c>
      <c r="U51" s="154" t="s">
        <v>713</v>
      </c>
      <c r="V51" s="165">
        <v>35.0</v>
      </c>
      <c r="W51" s="166">
        <v>34.0</v>
      </c>
      <c r="X51" s="166">
        <f t="shared" si="10"/>
        <v>69</v>
      </c>
      <c r="Y51" s="166">
        <f t="shared" si="11"/>
        <v>7</v>
      </c>
      <c r="Z51" s="167" t="str">
        <f t="shared" si="12"/>
        <v>B+</v>
      </c>
      <c r="AA51" s="154" t="s">
        <v>713</v>
      </c>
      <c r="AB51" s="165">
        <v>38.0</v>
      </c>
      <c r="AC51" s="166">
        <v>43.0</v>
      </c>
      <c r="AD51" s="166">
        <f t="shared" si="13"/>
        <v>81</v>
      </c>
      <c r="AE51" s="166">
        <f t="shared" si="14"/>
        <v>9</v>
      </c>
      <c r="AF51" s="167" t="str">
        <f t="shared" si="15"/>
        <v>A+</v>
      </c>
      <c r="AG51" s="154" t="s">
        <v>713</v>
      </c>
      <c r="AH51" s="165">
        <v>38.0</v>
      </c>
      <c r="AI51" s="166">
        <v>41.0</v>
      </c>
      <c r="AJ51" s="166">
        <f t="shared" si="16"/>
        <v>79</v>
      </c>
      <c r="AK51" s="166">
        <f t="shared" si="17"/>
        <v>8</v>
      </c>
      <c r="AL51" s="167" t="str">
        <f t="shared" si="18"/>
        <v>A</v>
      </c>
      <c r="AM51" s="154" t="s">
        <v>713</v>
      </c>
      <c r="AN51" s="165">
        <v>50.0</v>
      </c>
      <c r="AO51" s="166">
        <v>45.0</v>
      </c>
      <c r="AP51" s="166">
        <f t="shared" si="19"/>
        <v>95</v>
      </c>
      <c r="AQ51" s="166">
        <f t="shared" si="20"/>
        <v>10</v>
      </c>
      <c r="AR51" s="167" t="str">
        <f t="shared" si="21"/>
        <v>O</v>
      </c>
      <c r="AS51" s="154" t="s">
        <v>713</v>
      </c>
      <c r="AT51" s="165">
        <v>37.0</v>
      </c>
      <c r="AU51" s="166">
        <v>21.0</v>
      </c>
      <c r="AV51" s="166">
        <f t="shared" si="22"/>
        <v>58</v>
      </c>
      <c r="AW51" s="166">
        <f t="shared" si="23"/>
        <v>6</v>
      </c>
      <c r="AX51" s="168" t="str">
        <f t="shared" si="24"/>
        <v>B</v>
      </c>
      <c r="AY51" s="154" t="s">
        <v>713</v>
      </c>
      <c r="AZ51" s="159">
        <f t="shared" si="25"/>
        <v>7.777777778</v>
      </c>
      <c r="BA51" s="35">
        <f t="shared" si="26"/>
        <v>77.77777778</v>
      </c>
      <c r="BB51" s="169" t="s">
        <v>734</v>
      </c>
      <c r="BC51" s="160"/>
      <c r="BD51" s="161" t="s">
        <v>726</v>
      </c>
      <c r="BE51" s="161" t="s">
        <v>727</v>
      </c>
      <c r="BF51" s="161" t="s">
        <v>728</v>
      </c>
      <c r="BG51" s="161" t="s">
        <v>729</v>
      </c>
      <c r="BH51" s="161" t="s">
        <v>730</v>
      </c>
      <c r="BI51" s="161" t="s">
        <v>731</v>
      </c>
      <c r="BJ51" s="161" t="s">
        <v>732</v>
      </c>
      <c r="BK51" s="161" t="s">
        <v>733</v>
      </c>
    </row>
    <row r="52">
      <c r="A52" s="41" t="s">
        <v>688</v>
      </c>
      <c r="B52" s="42" t="s">
        <v>466</v>
      </c>
      <c r="C52" s="43" t="s">
        <v>467</v>
      </c>
      <c r="D52" s="162">
        <v>38.0</v>
      </c>
      <c r="E52" s="163">
        <v>38.0</v>
      </c>
      <c r="F52" s="163">
        <f t="shared" si="1"/>
        <v>76</v>
      </c>
      <c r="G52" s="163">
        <f t="shared" si="2"/>
        <v>8</v>
      </c>
      <c r="H52" s="164" t="str">
        <f t="shared" si="3"/>
        <v>A</v>
      </c>
      <c r="I52" s="154" t="s">
        <v>713</v>
      </c>
      <c r="J52" s="165">
        <v>43.0</v>
      </c>
      <c r="K52" s="166">
        <v>42.0</v>
      </c>
      <c r="L52" s="166">
        <f t="shared" si="4"/>
        <v>85</v>
      </c>
      <c r="M52" s="166">
        <f t="shared" si="5"/>
        <v>9</v>
      </c>
      <c r="N52" s="167" t="str">
        <f t="shared" si="6"/>
        <v>A+</v>
      </c>
      <c r="O52" s="154" t="s">
        <v>713</v>
      </c>
      <c r="P52" s="165">
        <v>39.0</v>
      </c>
      <c r="Q52" s="166">
        <v>30.0</v>
      </c>
      <c r="R52" s="166">
        <f t="shared" si="7"/>
        <v>69</v>
      </c>
      <c r="S52" s="166">
        <f t="shared" si="8"/>
        <v>7</v>
      </c>
      <c r="T52" s="167" t="str">
        <f t="shared" si="9"/>
        <v>B+</v>
      </c>
      <c r="U52" s="154" t="s">
        <v>713</v>
      </c>
      <c r="V52" s="165">
        <v>37.0</v>
      </c>
      <c r="W52" s="166">
        <v>32.0</v>
      </c>
      <c r="X52" s="166">
        <f t="shared" si="10"/>
        <v>69</v>
      </c>
      <c r="Y52" s="166">
        <f t="shared" si="11"/>
        <v>7</v>
      </c>
      <c r="Z52" s="167" t="str">
        <f t="shared" si="12"/>
        <v>B+</v>
      </c>
      <c r="AA52" s="154" t="s">
        <v>713</v>
      </c>
      <c r="AB52" s="165">
        <v>33.0</v>
      </c>
      <c r="AC52" s="166">
        <v>31.0</v>
      </c>
      <c r="AD52" s="166">
        <f t="shared" si="13"/>
        <v>64</v>
      </c>
      <c r="AE52" s="166">
        <f t="shared" si="14"/>
        <v>7</v>
      </c>
      <c r="AF52" s="167" t="str">
        <f t="shared" si="15"/>
        <v>B+</v>
      </c>
      <c r="AG52" s="154" t="s">
        <v>713</v>
      </c>
      <c r="AH52" s="165">
        <v>35.0</v>
      </c>
      <c r="AI52" s="166">
        <v>43.0</v>
      </c>
      <c r="AJ52" s="166">
        <f t="shared" si="16"/>
        <v>78</v>
      </c>
      <c r="AK52" s="166">
        <f t="shared" si="17"/>
        <v>8</v>
      </c>
      <c r="AL52" s="167" t="str">
        <f t="shared" si="18"/>
        <v>A</v>
      </c>
      <c r="AM52" s="154" t="s">
        <v>713</v>
      </c>
      <c r="AN52" s="165">
        <v>49.0</v>
      </c>
      <c r="AO52" s="166">
        <v>43.0</v>
      </c>
      <c r="AP52" s="166">
        <f t="shared" si="19"/>
        <v>92</v>
      </c>
      <c r="AQ52" s="166">
        <f t="shared" si="20"/>
        <v>10</v>
      </c>
      <c r="AR52" s="167" t="str">
        <f t="shared" si="21"/>
        <v>O</v>
      </c>
      <c r="AS52" s="154" t="s">
        <v>713</v>
      </c>
      <c r="AT52" s="165">
        <v>39.0</v>
      </c>
      <c r="AU52" s="166">
        <v>28.0</v>
      </c>
      <c r="AV52" s="166">
        <f t="shared" si="22"/>
        <v>67</v>
      </c>
      <c r="AW52" s="166">
        <f t="shared" si="23"/>
        <v>7</v>
      </c>
      <c r="AX52" s="168" t="str">
        <f t="shared" si="24"/>
        <v>B+</v>
      </c>
      <c r="AY52" s="154" t="s">
        <v>713</v>
      </c>
      <c r="AZ52" s="159">
        <f t="shared" si="25"/>
        <v>7.5</v>
      </c>
      <c r="BA52" s="35">
        <f t="shared" si="26"/>
        <v>75</v>
      </c>
      <c r="BB52" s="169" t="s">
        <v>734</v>
      </c>
      <c r="BC52" s="160"/>
      <c r="BD52" s="161" t="s">
        <v>726</v>
      </c>
      <c r="BE52" s="161" t="s">
        <v>727</v>
      </c>
      <c r="BF52" s="161" t="s">
        <v>728</v>
      </c>
      <c r="BG52" s="161" t="s">
        <v>729</v>
      </c>
      <c r="BH52" s="161" t="s">
        <v>730</v>
      </c>
      <c r="BI52" s="161" t="s">
        <v>731</v>
      </c>
      <c r="BJ52" s="161" t="s">
        <v>732</v>
      </c>
      <c r="BK52" s="161" t="s">
        <v>733</v>
      </c>
    </row>
    <row r="53">
      <c r="A53" s="41" t="s">
        <v>689</v>
      </c>
      <c r="B53" s="42" t="s">
        <v>475</v>
      </c>
      <c r="C53" s="43" t="s">
        <v>476</v>
      </c>
      <c r="D53" s="162">
        <v>35.0</v>
      </c>
      <c r="E53" s="163">
        <v>5.0</v>
      </c>
      <c r="F53" s="163">
        <f t="shared" si="1"/>
        <v>40</v>
      </c>
      <c r="G53" s="163">
        <f t="shared" si="2"/>
        <v>0</v>
      </c>
      <c r="H53" s="164" t="str">
        <f t="shared" si="3"/>
        <v>F</v>
      </c>
      <c r="I53" s="154"/>
      <c r="J53" s="165">
        <v>38.0</v>
      </c>
      <c r="K53" s="166">
        <v>32.0</v>
      </c>
      <c r="L53" s="166">
        <f t="shared" si="4"/>
        <v>70</v>
      </c>
      <c r="M53" s="166">
        <f t="shared" si="5"/>
        <v>8</v>
      </c>
      <c r="N53" s="167" t="str">
        <f t="shared" si="6"/>
        <v>A</v>
      </c>
      <c r="O53" s="154" t="s">
        <v>713</v>
      </c>
      <c r="P53" s="165">
        <v>39.0</v>
      </c>
      <c r="Q53" s="166">
        <v>26.0</v>
      </c>
      <c r="R53" s="166">
        <f t="shared" si="7"/>
        <v>65</v>
      </c>
      <c r="S53" s="166">
        <f t="shared" si="8"/>
        <v>7</v>
      </c>
      <c r="T53" s="167" t="str">
        <f t="shared" si="9"/>
        <v>B+</v>
      </c>
      <c r="U53" s="154" t="s">
        <v>713</v>
      </c>
      <c r="V53" s="165">
        <v>36.0</v>
      </c>
      <c r="W53" s="166">
        <v>27.0</v>
      </c>
      <c r="X53" s="166">
        <f t="shared" si="10"/>
        <v>63</v>
      </c>
      <c r="Y53" s="166">
        <f t="shared" si="11"/>
        <v>7</v>
      </c>
      <c r="Z53" s="167" t="str">
        <f t="shared" si="12"/>
        <v>B+</v>
      </c>
      <c r="AA53" s="154" t="s">
        <v>713</v>
      </c>
      <c r="AB53" s="165">
        <v>32.0</v>
      </c>
      <c r="AC53" s="166">
        <v>22.0</v>
      </c>
      <c r="AD53" s="166">
        <f t="shared" si="13"/>
        <v>54</v>
      </c>
      <c r="AE53" s="166">
        <f t="shared" si="14"/>
        <v>5</v>
      </c>
      <c r="AF53" s="167" t="str">
        <f t="shared" si="15"/>
        <v>C</v>
      </c>
      <c r="AG53" s="154" t="s">
        <v>713</v>
      </c>
      <c r="AH53" s="165">
        <v>39.0</v>
      </c>
      <c r="AI53" s="166">
        <v>21.0</v>
      </c>
      <c r="AJ53" s="166">
        <f t="shared" si="16"/>
        <v>60</v>
      </c>
      <c r="AK53" s="166">
        <f t="shared" si="17"/>
        <v>7</v>
      </c>
      <c r="AL53" s="167" t="str">
        <f t="shared" si="18"/>
        <v>B+</v>
      </c>
      <c r="AM53" s="154" t="s">
        <v>713</v>
      </c>
      <c r="AN53" s="165">
        <v>49.0</v>
      </c>
      <c r="AO53" s="166">
        <v>46.0</v>
      </c>
      <c r="AP53" s="166">
        <f t="shared" si="19"/>
        <v>95</v>
      </c>
      <c r="AQ53" s="166">
        <f t="shared" si="20"/>
        <v>10</v>
      </c>
      <c r="AR53" s="167" t="str">
        <f t="shared" si="21"/>
        <v>O</v>
      </c>
      <c r="AS53" s="154" t="s">
        <v>713</v>
      </c>
      <c r="AT53" s="165">
        <v>38.0</v>
      </c>
      <c r="AU53" s="166">
        <v>27.0</v>
      </c>
      <c r="AV53" s="166">
        <f t="shared" si="22"/>
        <v>65</v>
      </c>
      <c r="AW53" s="166">
        <f t="shared" si="23"/>
        <v>7</v>
      </c>
      <c r="AX53" s="168" t="str">
        <f t="shared" si="24"/>
        <v>B+</v>
      </c>
      <c r="AY53" s="154" t="s">
        <v>713</v>
      </c>
      <c r="AZ53" s="159">
        <f t="shared" si="25"/>
        <v>5.722222222</v>
      </c>
      <c r="BA53" s="35">
        <f t="shared" si="26"/>
        <v>57.22222222</v>
      </c>
      <c r="BB53" s="169" t="s">
        <v>736</v>
      </c>
      <c r="BC53" s="172" t="s">
        <v>726</v>
      </c>
      <c r="BD53" s="161" t="s">
        <v>726</v>
      </c>
      <c r="BE53" s="161" t="s">
        <v>727</v>
      </c>
      <c r="BF53" s="161" t="s">
        <v>728</v>
      </c>
      <c r="BG53" s="161" t="s">
        <v>729</v>
      </c>
      <c r="BH53" s="161" t="s">
        <v>730</v>
      </c>
      <c r="BI53" s="161" t="s">
        <v>731</v>
      </c>
      <c r="BJ53" s="161" t="s">
        <v>732</v>
      </c>
      <c r="BK53" s="161" t="s">
        <v>733</v>
      </c>
    </row>
    <row r="54">
      <c r="A54" s="41" t="s">
        <v>690</v>
      </c>
      <c r="B54" s="42" t="s">
        <v>483</v>
      </c>
      <c r="C54" s="43" t="s">
        <v>484</v>
      </c>
      <c r="D54" s="162">
        <v>48.0</v>
      </c>
      <c r="E54" s="163">
        <v>38.0</v>
      </c>
      <c r="F54" s="163">
        <f t="shared" si="1"/>
        <v>86</v>
      </c>
      <c r="G54" s="163">
        <f t="shared" si="2"/>
        <v>9</v>
      </c>
      <c r="H54" s="164" t="str">
        <f t="shared" si="3"/>
        <v>A+</v>
      </c>
      <c r="I54" s="154" t="s">
        <v>713</v>
      </c>
      <c r="J54" s="165">
        <v>46.0</v>
      </c>
      <c r="K54" s="166">
        <v>46.0</v>
      </c>
      <c r="L54" s="166">
        <f t="shared" si="4"/>
        <v>92</v>
      </c>
      <c r="M54" s="166">
        <f t="shared" si="5"/>
        <v>10</v>
      </c>
      <c r="N54" s="167" t="str">
        <f t="shared" si="6"/>
        <v>O</v>
      </c>
      <c r="O54" s="154" t="s">
        <v>713</v>
      </c>
      <c r="P54" s="165">
        <v>44.0</v>
      </c>
      <c r="Q54" s="166">
        <v>25.0</v>
      </c>
      <c r="R54" s="166">
        <f t="shared" si="7"/>
        <v>69</v>
      </c>
      <c r="S54" s="166">
        <f t="shared" si="8"/>
        <v>7</v>
      </c>
      <c r="T54" s="167" t="str">
        <f t="shared" si="9"/>
        <v>B+</v>
      </c>
      <c r="U54" s="154" t="s">
        <v>713</v>
      </c>
      <c r="V54" s="165">
        <v>41.0</v>
      </c>
      <c r="W54" s="166">
        <v>34.0</v>
      </c>
      <c r="X54" s="166">
        <f t="shared" si="10"/>
        <v>75</v>
      </c>
      <c r="Y54" s="166">
        <f t="shared" si="11"/>
        <v>8</v>
      </c>
      <c r="Z54" s="167" t="str">
        <f t="shared" si="12"/>
        <v>A</v>
      </c>
      <c r="AA54" s="154" t="s">
        <v>713</v>
      </c>
      <c r="AB54" s="165">
        <v>43.0</v>
      </c>
      <c r="AC54" s="166">
        <v>37.0</v>
      </c>
      <c r="AD54" s="166">
        <f t="shared" si="13"/>
        <v>80</v>
      </c>
      <c r="AE54" s="166">
        <f t="shared" si="14"/>
        <v>9</v>
      </c>
      <c r="AF54" s="167" t="str">
        <f t="shared" si="15"/>
        <v>A+</v>
      </c>
      <c r="AG54" s="154" t="s">
        <v>713</v>
      </c>
      <c r="AH54" s="165">
        <v>43.0</v>
      </c>
      <c r="AI54" s="166">
        <v>43.0</v>
      </c>
      <c r="AJ54" s="166">
        <f t="shared" si="16"/>
        <v>86</v>
      </c>
      <c r="AK54" s="166">
        <f t="shared" si="17"/>
        <v>9</v>
      </c>
      <c r="AL54" s="167" t="str">
        <f t="shared" si="18"/>
        <v>A+</v>
      </c>
      <c r="AM54" s="154" t="s">
        <v>713</v>
      </c>
      <c r="AN54" s="165">
        <v>50.0</v>
      </c>
      <c r="AO54" s="166">
        <v>48.0</v>
      </c>
      <c r="AP54" s="166">
        <f t="shared" si="19"/>
        <v>98</v>
      </c>
      <c r="AQ54" s="166">
        <f t="shared" si="20"/>
        <v>10</v>
      </c>
      <c r="AR54" s="167" t="str">
        <f t="shared" si="21"/>
        <v>O</v>
      </c>
      <c r="AS54" s="154" t="s">
        <v>713</v>
      </c>
      <c r="AT54" s="165">
        <v>40.0</v>
      </c>
      <c r="AU54" s="166">
        <v>31.0</v>
      </c>
      <c r="AV54" s="166">
        <f t="shared" si="22"/>
        <v>71</v>
      </c>
      <c r="AW54" s="166">
        <f t="shared" si="23"/>
        <v>8</v>
      </c>
      <c r="AX54" s="168" t="str">
        <f t="shared" si="24"/>
        <v>A</v>
      </c>
      <c r="AY54" s="154" t="s">
        <v>713</v>
      </c>
      <c r="AZ54" s="159">
        <f t="shared" si="25"/>
        <v>8.388888889</v>
      </c>
      <c r="BA54" s="35">
        <f t="shared" si="26"/>
        <v>83.88888889</v>
      </c>
      <c r="BB54" s="169" t="s">
        <v>734</v>
      </c>
      <c r="BC54" s="160"/>
      <c r="BD54" s="161" t="s">
        <v>726</v>
      </c>
      <c r="BE54" s="161" t="s">
        <v>727</v>
      </c>
      <c r="BF54" s="161" t="s">
        <v>728</v>
      </c>
      <c r="BG54" s="161" t="s">
        <v>729</v>
      </c>
      <c r="BH54" s="161" t="s">
        <v>730</v>
      </c>
      <c r="BI54" s="161" t="s">
        <v>731</v>
      </c>
      <c r="BJ54" s="161" t="s">
        <v>732</v>
      </c>
      <c r="BK54" s="161" t="s">
        <v>733</v>
      </c>
    </row>
    <row r="55">
      <c r="A55" s="41" t="s">
        <v>691</v>
      </c>
      <c r="B55" s="42" t="s">
        <v>491</v>
      </c>
      <c r="C55" s="43" t="s">
        <v>492</v>
      </c>
      <c r="D55" s="162">
        <v>32.0</v>
      </c>
      <c r="E55" s="163">
        <v>36.0</v>
      </c>
      <c r="F55" s="163">
        <f t="shared" si="1"/>
        <v>68</v>
      </c>
      <c r="G55" s="163">
        <f t="shared" si="2"/>
        <v>7</v>
      </c>
      <c r="H55" s="164" t="str">
        <f t="shared" si="3"/>
        <v>B+</v>
      </c>
      <c r="I55" s="154" t="s">
        <v>713</v>
      </c>
      <c r="J55" s="165">
        <v>45.0</v>
      </c>
      <c r="K55" s="166">
        <v>44.0</v>
      </c>
      <c r="L55" s="166">
        <f t="shared" si="4"/>
        <v>89</v>
      </c>
      <c r="M55" s="166">
        <f t="shared" si="5"/>
        <v>9</v>
      </c>
      <c r="N55" s="167" t="str">
        <f t="shared" si="6"/>
        <v>A+</v>
      </c>
      <c r="O55" s="154" t="s">
        <v>713</v>
      </c>
      <c r="P55" s="165">
        <v>46.0</v>
      </c>
      <c r="Q55" s="166">
        <v>28.0</v>
      </c>
      <c r="R55" s="166">
        <f t="shared" si="7"/>
        <v>74</v>
      </c>
      <c r="S55" s="166">
        <f t="shared" si="8"/>
        <v>8</v>
      </c>
      <c r="T55" s="167" t="str">
        <f t="shared" si="9"/>
        <v>A</v>
      </c>
      <c r="U55" s="154" t="s">
        <v>713</v>
      </c>
      <c r="V55" s="165">
        <v>37.0</v>
      </c>
      <c r="W55" s="166">
        <v>27.0</v>
      </c>
      <c r="X55" s="166">
        <f t="shared" si="10"/>
        <v>64</v>
      </c>
      <c r="Y55" s="166">
        <f t="shared" si="11"/>
        <v>7</v>
      </c>
      <c r="Z55" s="167" t="str">
        <f t="shared" si="12"/>
        <v>B+</v>
      </c>
      <c r="AA55" s="154" t="s">
        <v>713</v>
      </c>
      <c r="AB55" s="165">
        <v>39.0</v>
      </c>
      <c r="AC55" s="166">
        <v>29.0</v>
      </c>
      <c r="AD55" s="166">
        <f t="shared" si="13"/>
        <v>68</v>
      </c>
      <c r="AE55" s="166">
        <f t="shared" si="14"/>
        <v>7</v>
      </c>
      <c r="AF55" s="167" t="str">
        <f t="shared" si="15"/>
        <v>B+</v>
      </c>
      <c r="AG55" s="154" t="s">
        <v>713</v>
      </c>
      <c r="AH55" s="165">
        <v>45.0</v>
      </c>
      <c r="AI55" s="166">
        <v>48.0</v>
      </c>
      <c r="AJ55" s="166">
        <f t="shared" si="16"/>
        <v>93</v>
      </c>
      <c r="AK55" s="166">
        <f t="shared" si="17"/>
        <v>10</v>
      </c>
      <c r="AL55" s="167" t="str">
        <f t="shared" si="18"/>
        <v>O</v>
      </c>
      <c r="AM55" s="154" t="s">
        <v>713</v>
      </c>
      <c r="AN55" s="165">
        <v>50.0</v>
      </c>
      <c r="AO55" s="166">
        <v>47.0</v>
      </c>
      <c r="AP55" s="166">
        <f t="shared" si="19"/>
        <v>97</v>
      </c>
      <c r="AQ55" s="166">
        <f t="shared" si="20"/>
        <v>10</v>
      </c>
      <c r="AR55" s="167" t="str">
        <f t="shared" si="21"/>
        <v>O</v>
      </c>
      <c r="AS55" s="154" t="s">
        <v>713</v>
      </c>
      <c r="AT55" s="165">
        <v>38.0</v>
      </c>
      <c r="AU55" s="166">
        <v>27.0</v>
      </c>
      <c r="AV55" s="166">
        <f t="shared" si="22"/>
        <v>65</v>
      </c>
      <c r="AW55" s="166">
        <f t="shared" si="23"/>
        <v>7</v>
      </c>
      <c r="AX55" s="168" t="str">
        <f t="shared" si="24"/>
        <v>B+</v>
      </c>
      <c r="AY55" s="154" t="s">
        <v>713</v>
      </c>
      <c r="AZ55" s="159">
        <f t="shared" si="25"/>
        <v>7.666666667</v>
      </c>
      <c r="BA55" s="35">
        <f t="shared" si="26"/>
        <v>76.66666667</v>
      </c>
      <c r="BB55" s="169" t="s">
        <v>734</v>
      </c>
      <c r="BC55" s="160"/>
      <c r="BD55" s="161" t="s">
        <v>726</v>
      </c>
      <c r="BE55" s="161" t="s">
        <v>727</v>
      </c>
      <c r="BF55" s="161" t="s">
        <v>728</v>
      </c>
      <c r="BG55" s="161" t="s">
        <v>729</v>
      </c>
      <c r="BH55" s="161" t="s">
        <v>730</v>
      </c>
      <c r="BI55" s="161" t="s">
        <v>731</v>
      </c>
      <c r="BJ55" s="161" t="s">
        <v>732</v>
      </c>
      <c r="BK55" s="161" t="s">
        <v>733</v>
      </c>
    </row>
    <row r="56">
      <c r="A56" s="41" t="s">
        <v>692</v>
      </c>
      <c r="B56" s="42" t="s">
        <v>499</v>
      </c>
      <c r="C56" s="43" t="s">
        <v>500</v>
      </c>
      <c r="D56" s="162">
        <v>35.0</v>
      </c>
      <c r="E56" s="163">
        <v>19.0</v>
      </c>
      <c r="F56" s="163">
        <f t="shared" si="1"/>
        <v>54</v>
      </c>
      <c r="G56" s="163">
        <f t="shared" si="2"/>
        <v>5</v>
      </c>
      <c r="H56" s="164" t="str">
        <f t="shared" si="3"/>
        <v>C</v>
      </c>
      <c r="I56" s="154" t="s">
        <v>633</v>
      </c>
      <c r="J56" s="165">
        <v>44.0</v>
      </c>
      <c r="K56" s="166">
        <v>42.0</v>
      </c>
      <c r="L56" s="166">
        <f t="shared" si="4"/>
        <v>86</v>
      </c>
      <c r="M56" s="166">
        <f t="shared" si="5"/>
        <v>9</v>
      </c>
      <c r="N56" s="167" t="str">
        <f t="shared" si="6"/>
        <v>A+</v>
      </c>
      <c r="O56" s="154" t="s">
        <v>713</v>
      </c>
      <c r="P56" s="165">
        <v>34.0</v>
      </c>
      <c r="Q56" s="166">
        <v>22.0</v>
      </c>
      <c r="R56" s="166">
        <f t="shared" si="7"/>
        <v>56</v>
      </c>
      <c r="S56" s="166">
        <f t="shared" si="8"/>
        <v>6</v>
      </c>
      <c r="T56" s="167" t="str">
        <f t="shared" si="9"/>
        <v>B</v>
      </c>
      <c r="U56" s="154" t="s">
        <v>713</v>
      </c>
      <c r="V56" s="165">
        <v>35.0</v>
      </c>
      <c r="W56" s="166">
        <v>30.0</v>
      </c>
      <c r="X56" s="166">
        <f t="shared" si="10"/>
        <v>65</v>
      </c>
      <c r="Y56" s="166">
        <f t="shared" si="11"/>
        <v>7</v>
      </c>
      <c r="Z56" s="167" t="str">
        <f t="shared" si="12"/>
        <v>B+</v>
      </c>
      <c r="AA56" s="154" t="s">
        <v>713</v>
      </c>
      <c r="AB56" s="165">
        <v>35.0</v>
      </c>
      <c r="AC56" s="166">
        <v>31.0</v>
      </c>
      <c r="AD56" s="166">
        <f t="shared" si="13"/>
        <v>66</v>
      </c>
      <c r="AE56" s="166">
        <f t="shared" si="14"/>
        <v>7</v>
      </c>
      <c r="AF56" s="167" t="str">
        <f t="shared" si="15"/>
        <v>B+</v>
      </c>
      <c r="AG56" s="154" t="s">
        <v>713</v>
      </c>
      <c r="AH56" s="165">
        <v>34.0</v>
      </c>
      <c r="AI56" s="166">
        <v>31.0</v>
      </c>
      <c r="AJ56" s="166">
        <f t="shared" si="16"/>
        <v>65</v>
      </c>
      <c r="AK56" s="166">
        <f t="shared" si="17"/>
        <v>7</v>
      </c>
      <c r="AL56" s="167" t="str">
        <f t="shared" si="18"/>
        <v>B+</v>
      </c>
      <c r="AM56" s="154" t="s">
        <v>713</v>
      </c>
      <c r="AN56" s="165">
        <v>50.0</v>
      </c>
      <c r="AO56" s="166">
        <v>43.0</v>
      </c>
      <c r="AP56" s="166">
        <f t="shared" si="19"/>
        <v>93</v>
      </c>
      <c r="AQ56" s="166">
        <f t="shared" si="20"/>
        <v>10</v>
      </c>
      <c r="AR56" s="167" t="str">
        <f t="shared" si="21"/>
        <v>O</v>
      </c>
      <c r="AS56" s="154" t="s">
        <v>713</v>
      </c>
      <c r="AT56" s="165">
        <v>39.0</v>
      </c>
      <c r="AU56" s="166">
        <v>26.0</v>
      </c>
      <c r="AV56" s="166">
        <f t="shared" si="22"/>
        <v>65</v>
      </c>
      <c r="AW56" s="166">
        <f t="shared" si="23"/>
        <v>7</v>
      </c>
      <c r="AX56" s="168" t="str">
        <f t="shared" si="24"/>
        <v>B+</v>
      </c>
      <c r="AY56" s="154" t="s">
        <v>713</v>
      </c>
      <c r="AZ56" s="159">
        <f t="shared" si="25"/>
        <v>6.722222222</v>
      </c>
      <c r="BA56" s="35">
        <f t="shared" si="26"/>
        <v>67.22222222</v>
      </c>
      <c r="BB56" s="169" t="s">
        <v>738</v>
      </c>
      <c r="BC56" s="172" t="s">
        <v>726</v>
      </c>
      <c r="BD56" s="161" t="s">
        <v>726</v>
      </c>
      <c r="BE56" s="161" t="s">
        <v>727</v>
      </c>
      <c r="BF56" s="161" t="s">
        <v>728</v>
      </c>
      <c r="BG56" s="161" t="s">
        <v>729</v>
      </c>
      <c r="BH56" s="161" t="s">
        <v>730</v>
      </c>
      <c r="BI56" s="161" t="s">
        <v>731</v>
      </c>
      <c r="BJ56" s="161" t="s">
        <v>732</v>
      </c>
      <c r="BK56" s="161" t="s">
        <v>733</v>
      </c>
    </row>
    <row r="57">
      <c r="A57" s="41" t="s">
        <v>693</v>
      </c>
      <c r="B57" s="42" t="s">
        <v>506</v>
      </c>
      <c r="C57" s="43" t="s">
        <v>507</v>
      </c>
      <c r="D57" s="162">
        <v>39.0</v>
      </c>
      <c r="E57" s="163">
        <v>29.0</v>
      </c>
      <c r="F57" s="163">
        <f t="shared" si="1"/>
        <v>68</v>
      </c>
      <c r="G57" s="163">
        <f t="shared" si="2"/>
        <v>7</v>
      </c>
      <c r="H57" s="164" t="str">
        <f t="shared" si="3"/>
        <v>B+</v>
      </c>
      <c r="I57" s="154" t="s">
        <v>713</v>
      </c>
      <c r="J57" s="165">
        <v>46.0</v>
      </c>
      <c r="K57" s="166">
        <v>42.0</v>
      </c>
      <c r="L57" s="166">
        <f t="shared" si="4"/>
        <v>88</v>
      </c>
      <c r="M57" s="166">
        <f t="shared" si="5"/>
        <v>9</v>
      </c>
      <c r="N57" s="167" t="str">
        <f t="shared" si="6"/>
        <v>A+</v>
      </c>
      <c r="O57" s="154" t="s">
        <v>713</v>
      </c>
      <c r="P57" s="165">
        <v>43.0</v>
      </c>
      <c r="Q57" s="166">
        <v>28.0</v>
      </c>
      <c r="R57" s="166">
        <f t="shared" si="7"/>
        <v>71</v>
      </c>
      <c r="S57" s="166">
        <f t="shared" si="8"/>
        <v>8</v>
      </c>
      <c r="T57" s="167" t="str">
        <f t="shared" si="9"/>
        <v>A</v>
      </c>
      <c r="U57" s="154" t="s">
        <v>713</v>
      </c>
      <c r="V57" s="165">
        <v>44.0</v>
      </c>
      <c r="W57" s="166">
        <v>27.0</v>
      </c>
      <c r="X57" s="166">
        <f t="shared" si="10"/>
        <v>71</v>
      </c>
      <c r="Y57" s="166">
        <f t="shared" si="11"/>
        <v>8</v>
      </c>
      <c r="Z57" s="167" t="str">
        <f t="shared" si="12"/>
        <v>A</v>
      </c>
      <c r="AA57" s="154" t="s">
        <v>713</v>
      </c>
      <c r="AB57" s="165">
        <v>42.0</v>
      </c>
      <c r="AC57" s="166">
        <v>31.0</v>
      </c>
      <c r="AD57" s="166">
        <f t="shared" si="13"/>
        <v>73</v>
      </c>
      <c r="AE57" s="166">
        <f t="shared" si="14"/>
        <v>8</v>
      </c>
      <c r="AF57" s="167" t="str">
        <f t="shared" si="15"/>
        <v>A</v>
      </c>
      <c r="AG57" s="154" t="s">
        <v>713</v>
      </c>
      <c r="AH57" s="165">
        <v>46.0</v>
      </c>
      <c r="AI57" s="166">
        <v>47.0</v>
      </c>
      <c r="AJ57" s="166">
        <f t="shared" si="16"/>
        <v>93</v>
      </c>
      <c r="AK57" s="166">
        <f t="shared" si="17"/>
        <v>10</v>
      </c>
      <c r="AL57" s="167" t="str">
        <f t="shared" si="18"/>
        <v>O</v>
      </c>
      <c r="AM57" s="154" t="s">
        <v>713</v>
      </c>
      <c r="AN57" s="165">
        <v>50.0</v>
      </c>
      <c r="AO57" s="166">
        <v>45.0</v>
      </c>
      <c r="AP57" s="166">
        <f t="shared" si="19"/>
        <v>95</v>
      </c>
      <c r="AQ57" s="166">
        <f t="shared" si="20"/>
        <v>10</v>
      </c>
      <c r="AR57" s="167" t="str">
        <f t="shared" si="21"/>
        <v>O</v>
      </c>
      <c r="AS57" s="154" t="s">
        <v>713</v>
      </c>
      <c r="AT57" s="165">
        <v>39.0</v>
      </c>
      <c r="AU57" s="166">
        <v>29.0</v>
      </c>
      <c r="AV57" s="166">
        <f t="shared" si="22"/>
        <v>68</v>
      </c>
      <c r="AW57" s="166">
        <f t="shared" si="23"/>
        <v>7</v>
      </c>
      <c r="AX57" s="168" t="str">
        <f t="shared" si="24"/>
        <v>B+</v>
      </c>
      <c r="AY57" s="154" t="s">
        <v>713</v>
      </c>
      <c r="AZ57" s="159">
        <f t="shared" si="25"/>
        <v>8.055555556</v>
      </c>
      <c r="BA57" s="35">
        <f t="shared" si="26"/>
        <v>80.55555556</v>
      </c>
      <c r="BB57" s="169" t="s">
        <v>734</v>
      </c>
      <c r="BC57" s="160"/>
      <c r="BD57" s="161" t="s">
        <v>726</v>
      </c>
      <c r="BE57" s="161" t="s">
        <v>727</v>
      </c>
      <c r="BF57" s="161" t="s">
        <v>728</v>
      </c>
      <c r="BG57" s="161" t="s">
        <v>729</v>
      </c>
      <c r="BH57" s="161" t="s">
        <v>730</v>
      </c>
      <c r="BI57" s="161" t="s">
        <v>731</v>
      </c>
      <c r="BJ57" s="161" t="s">
        <v>732</v>
      </c>
      <c r="BK57" s="161" t="s">
        <v>733</v>
      </c>
    </row>
    <row r="58">
      <c r="A58" s="175">
        <v>57.0</v>
      </c>
      <c r="B58" s="176" t="s">
        <v>514</v>
      </c>
      <c r="C58" s="177" t="s">
        <v>515</v>
      </c>
      <c r="D58" s="162">
        <v>40.0</v>
      </c>
      <c r="E58" s="163">
        <v>27.0</v>
      </c>
      <c r="F58" s="163">
        <f t="shared" si="1"/>
        <v>67</v>
      </c>
      <c r="G58" s="163">
        <f t="shared" si="2"/>
        <v>7</v>
      </c>
      <c r="H58" s="164" t="str">
        <f t="shared" si="3"/>
        <v>B+</v>
      </c>
      <c r="I58" s="154" t="s">
        <v>713</v>
      </c>
      <c r="J58" s="178">
        <v>44.0</v>
      </c>
      <c r="K58" s="179">
        <v>45.0</v>
      </c>
      <c r="L58" s="179">
        <f t="shared" si="4"/>
        <v>89</v>
      </c>
      <c r="M58" s="179">
        <f t="shared" si="5"/>
        <v>9</v>
      </c>
      <c r="N58" s="180" t="str">
        <f t="shared" si="6"/>
        <v>A+</v>
      </c>
      <c r="O58" s="154" t="s">
        <v>713</v>
      </c>
      <c r="P58" s="165">
        <v>49.0</v>
      </c>
      <c r="Q58" s="166">
        <v>33.0</v>
      </c>
      <c r="R58" s="166">
        <f t="shared" si="7"/>
        <v>82</v>
      </c>
      <c r="S58" s="166">
        <f t="shared" si="8"/>
        <v>9</v>
      </c>
      <c r="T58" s="167" t="str">
        <f t="shared" si="9"/>
        <v>A+</v>
      </c>
      <c r="U58" s="154" t="s">
        <v>713</v>
      </c>
      <c r="V58" s="165">
        <v>47.0</v>
      </c>
      <c r="W58" s="166">
        <v>33.0</v>
      </c>
      <c r="X58" s="166">
        <f t="shared" si="10"/>
        <v>80</v>
      </c>
      <c r="Y58" s="166">
        <f t="shared" si="11"/>
        <v>9</v>
      </c>
      <c r="Z58" s="167" t="str">
        <f t="shared" si="12"/>
        <v>A+</v>
      </c>
      <c r="AA58" s="154" t="s">
        <v>713</v>
      </c>
      <c r="AB58" s="165">
        <v>43.0</v>
      </c>
      <c r="AC58" s="166">
        <v>29.0</v>
      </c>
      <c r="AD58" s="166">
        <f t="shared" si="13"/>
        <v>72</v>
      </c>
      <c r="AE58" s="166">
        <f t="shared" si="14"/>
        <v>8</v>
      </c>
      <c r="AF58" s="167" t="str">
        <f t="shared" si="15"/>
        <v>A</v>
      </c>
      <c r="AG58" s="154" t="s">
        <v>713</v>
      </c>
      <c r="AH58" s="165">
        <v>42.0</v>
      </c>
      <c r="AI58" s="166">
        <v>45.0</v>
      </c>
      <c r="AJ58" s="166">
        <f t="shared" si="16"/>
        <v>87</v>
      </c>
      <c r="AK58" s="166">
        <f t="shared" si="17"/>
        <v>9</v>
      </c>
      <c r="AL58" s="167" t="str">
        <f t="shared" si="18"/>
        <v>A+</v>
      </c>
      <c r="AM58" s="154" t="s">
        <v>713</v>
      </c>
      <c r="AN58" s="165">
        <v>48.0</v>
      </c>
      <c r="AO58" s="166">
        <v>46.0</v>
      </c>
      <c r="AP58" s="166">
        <f t="shared" si="19"/>
        <v>94</v>
      </c>
      <c r="AQ58" s="166">
        <f t="shared" si="20"/>
        <v>10</v>
      </c>
      <c r="AR58" s="167" t="str">
        <f t="shared" si="21"/>
        <v>O</v>
      </c>
      <c r="AS58" s="154" t="s">
        <v>713</v>
      </c>
      <c r="AT58" s="165">
        <v>40.0</v>
      </c>
      <c r="AU58" s="166">
        <v>36.0</v>
      </c>
      <c r="AV58" s="166">
        <f t="shared" si="22"/>
        <v>76</v>
      </c>
      <c r="AW58" s="166">
        <f t="shared" si="23"/>
        <v>8</v>
      </c>
      <c r="AX58" s="168" t="str">
        <f t="shared" si="24"/>
        <v>A</v>
      </c>
      <c r="AY58" s="154" t="s">
        <v>713</v>
      </c>
      <c r="AZ58" s="159">
        <f t="shared" si="25"/>
        <v>8.5</v>
      </c>
      <c r="BA58" s="35">
        <f t="shared" si="26"/>
        <v>85</v>
      </c>
      <c r="BB58" s="169" t="s">
        <v>734</v>
      </c>
      <c r="BC58" s="181"/>
      <c r="BD58" s="161" t="s">
        <v>726</v>
      </c>
      <c r="BE58" s="161" t="s">
        <v>727</v>
      </c>
      <c r="BF58" s="161" t="s">
        <v>728</v>
      </c>
      <c r="BG58" s="161" t="s">
        <v>729</v>
      </c>
      <c r="BH58" s="161" t="s">
        <v>730</v>
      </c>
      <c r="BI58" s="161" t="s">
        <v>731</v>
      </c>
      <c r="BJ58" s="161" t="s">
        <v>732</v>
      </c>
      <c r="BK58" s="161" t="s">
        <v>733</v>
      </c>
    </row>
    <row r="59">
      <c r="A59" s="182">
        <v>58.0</v>
      </c>
      <c r="B59" s="183" t="s">
        <v>522</v>
      </c>
      <c r="C59" s="184" t="s">
        <v>523</v>
      </c>
      <c r="D59" s="185">
        <v>33.0</v>
      </c>
      <c r="E59" s="186">
        <v>18.0</v>
      </c>
      <c r="F59" s="186">
        <f t="shared" si="1"/>
        <v>51</v>
      </c>
      <c r="G59" s="186">
        <f t="shared" si="2"/>
        <v>5</v>
      </c>
      <c r="H59" s="164" t="str">
        <f t="shared" si="3"/>
        <v>C</v>
      </c>
      <c r="I59" s="154" t="s">
        <v>713</v>
      </c>
      <c r="J59" s="187">
        <v>26.0</v>
      </c>
      <c r="K59" s="188">
        <v>30.0</v>
      </c>
      <c r="L59" s="188">
        <f t="shared" si="4"/>
        <v>56</v>
      </c>
      <c r="M59" s="188">
        <f t="shared" si="5"/>
        <v>6</v>
      </c>
      <c r="N59" s="189" t="str">
        <f t="shared" si="6"/>
        <v>B</v>
      </c>
      <c r="O59" s="154" t="s">
        <v>713</v>
      </c>
      <c r="P59" s="190">
        <v>38.0</v>
      </c>
      <c r="Q59" s="188">
        <v>18.0</v>
      </c>
      <c r="R59" s="188">
        <f t="shared" si="7"/>
        <v>56</v>
      </c>
      <c r="S59" s="188">
        <f t="shared" si="8"/>
        <v>6</v>
      </c>
      <c r="T59" s="191" t="str">
        <f t="shared" si="9"/>
        <v>B</v>
      </c>
      <c r="U59" s="154" t="s">
        <v>633</v>
      </c>
      <c r="V59" s="190">
        <v>36.0</v>
      </c>
      <c r="W59" s="188">
        <v>21.0</v>
      </c>
      <c r="X59" s="188">
        <f t="shared" si="10"/>
        <v>57</v>
      </c>
      <c r="Y59" s="188">
        <f t="shared" si="11"/>
        <v>6</v>
      </c>
      <c r="Z59" s="191" t="str">
        <f t="shared" si="12"/>
        <v>B</v>
      </c>
      <c r="AA59" s="154" t="s">
        <v>633</v>
      </c>
      <c r="AB59" s="190">
        <v>29.0</v>
      </c>
      <c r="AC59" s="188">
        <v>18.0</v>
      </c>
      <c r="AD59" s="188">
        <f t="shared" si="13"/>
        <v>47</v>
      </c>
      <c r="AE59" s="188">
        <f t="shared" si="14"/>
        <v>4</v>
      </c>
      <c r="AF59" s="191" t="str">
        <f t="shared" si="15"/>
        <v>P</v>
      </c>
      <c r="AG59" s="154" t="s">
        <v>713</v>
      </c>
      <c r="AH59" s="190">
        <v>34.0</v>
      </c>
      <c r="AI59" s="188">
        <v>34.0</v>
      </c>
      <c r="AJ59" s="188">
        <f t="shared" si="16"/>
        <v>68</v>
      </c>
      <c r="AK59" s="188">
        <f t="shared" si="17"/>
        <v>7</v>
      </c>
      <c r="AL59" s="191" t="str">
        <f t="shared" si="18"/>
        <v>B+</v>
      </c>
      <c r="AM59" s="154" t="s">
        <v>633</v>
      </c>
      <c r="AN59" s="190">
        <v>46.0</v>
      </c>
      <c r="AO59" s="188">
        <v>35.0</v>
      </c>
      <c r="AP59" s="188">
        <f t="shared" si="19"/>
        <v>81</v>
      </c>
      <c r="AQ59" s="188">
        <f t="shared" si="20"/>
        <v>9</v>
      </c>
      <c r="AR59" s="191" t="str">
        <f t="shared" si="21"/>
        <v>A+</v>
      </c>
      <c r="AS59" s="154" t="s">
        <v>713</v>
      </c>
      <c r="AT59" s="190">
        <v>37.0</v>
      </c>
      <c r="AU59" s="188">
        <v>26.0</v>
      </c>
      <c r="AV59" s="188">
        <f t="shared" si="22"/>
        <v>63</v>
      </c>
      <c r="AW59" s="188">
        <f t="shared" si="23"/>
        <v>7</v>
      </c>
      <c r="AX59" s="192" t="str">
        <f t="shared" si="24"/>
        <v>B+</v>
      </c>
      <c r="AY59" s="154" t="s">
        <v>713</v>
      </c>
      <c r="AZ59" s="159">
        <f t="shared" si="25"/>
        <v>5.777777778</v>
      </c>
      <c r="BA59" s="35">
        <f t="shared" si="26"/>
        <v>57.77777778</v>
      </c>
      <c r="BB59" s="169" t="s">
        <v>308</v>
      </c>
      <c r="BC59" s="193" t="s">
        <v>743</v>
      </c>
      <c r="BD59" s="161" t="s">
        <v>726</v>
      </c>
      <c r="BE59" s="161" t="s">
        <v>727</v>
      </c>
      <c r="BF59" s="161" t="s">
        <v>728</v>
      </c>
      <c r="BG59" s="161" t="s">
        <v>729</v>
      </c>
      <c r="BH59" s="161" t="s">
        <v>730</v>
      </c>
      <c r="BI59" s="161" t="s">
        <v>731</v>
      </c>
      <c r="BJ59" s="161" t="s">
        <v>732</v>
      </c>
      <c r="BK59" s="161" t="s">
        <v>733</v>
      </c>
    </row>
    <row r="60">
      <c r="A60" s="182">
        <v>59.0</v>
      </c>
      <c r="B60" s="183" t="s">
        <v>530</v>
      </c>
      <c r="C60" s="184" t="s">
        <v>744</v>
      </c>
      <c r="D60" s="185">
        <v>39.0</v>
      </c>
      <c r="E60" s="186">
        <v>19.0</v>
      </c>
      <c r="F60" s="186">
        <f t="shared" si="1"/>
        <v>58</v>
      </c>
      <c r="G60" s="186">
        <f t="shared" si="2"/>
        <v>6</v>
      </c>
      <c r="H60" s="164" t="str">
        <f t="shared" si="3"/>
        <v>B</v>
      </c>
      <c r="I60" s="154" t="s">
        <v>713</v>
      </c>
      <c r="J60" s="187">
        <v>41.0</v>
      </c>
      <c r="K60" s="188">
        <v>33.0</v>
      </c>
      <c r="L60" s="188">
        <f t="shared" si="4"/>
        <v>74</v>
      </c>
      <c r="M60" s="188">
        <f t="shared" si="5"/>
        <v>8</v>
      </c>
      <c r="N60" s="189" t="str">
        <f t="shared" si="6"/>
        <v>A</v>
      </c>
      <c r="O60" s="154" t="s">
        <v>713</v>
      </c>
      <c r="P60" s="190">
        <v>45.0</v>
      </c>
      <c r="Q60" s="188">
        <v>25.0</v>
      </c>
      <c r="R60" s="188">
        <f t="shared" si="7"/>
        <v>70</v>
      </c>
      <c r="S60" s="188">
        <f t="shared" si="8"/>
        <v>8</v>
      </c>
      <c r="T60" s="191" t="str">
        <f t="shared" si="9"/>
        <v>A</v>
      </c>
      <c r="U60" s="154" t="s">
        <v>713</v>
      </c>
      <c r="V60" s="190">
        <v>43.0</v>
      </c>
      <c r="W60" s="188">
        <v>28.0</v>
      </c>
      <c r="X60" s="188">
        <f t="shared" si="10"/>
        <v>71</v>
      </c>
      <c r="Y60" s="188">
        <f t="shared" si="11"/>
        <v>8</v>
      </c>
      <c r="Z60" s="191" t="str">
        <f t="shared" si="12"/>
        <v>A</v>
      </c>
      <c r="AA60" s="154" t="s">
        <v>713</v>
      </c>
      <c r="AB60" s="190">
        <v>34.0</v>
      </c>
      <c r="AC60" s="188">
        <v>18.0</v>
      </c>
      <c r="AD60" s="188">
        <f t="shared" si="13"/>
        <v>52</v>
      </c>
      <c r="AE60" s="188">
        <f t="shared" si="14"/>
        <v>5</v>
      </c>
      <c r="AF60" s="191" t="str">
        <f t="shared" si="15"/>
        <v>C</v>
      </c>
      <c r="AG60" s="154" t="s">
        <v>713</v>
      </c>
      <c r="AH60" s="190">
        <v>39.0</v>
      </c>
      <c r="AI60" s="188">
        <v>29.0</v>
      </c>
      <c r="AJ60" s="188">
        <f t="shared" si="16"/>
        <v>68</v>
      </c>
      <c r="AK60" s="188">
        <f t="shared" si="17"/>
        <v>7</v>
      </c>
      <c r="AL60" s="191" t="str">
        <f t="shared" si="18"/>
        <v>B+</v>
      </c>
      <c r="AM60" s="154" t="s">
        <v>713</v>
      </c>
      <c r="AN60" s="190">
        <v>47.0</v>
      </c>
      <c r="AO60" s="188">
        <v>39.0</v>
      </c>
      <c r="AP60" s="188">
        <f t="shared" si="19"/>
        <v>86</v>
      </c>
      <c r="AQ60" s="188">
        <f t="shared" si="20"/>
        <v>9</v>
      </c>
      <c r="AR60" s="191" t="str">
        <f t="shared" si="21"/>
        <v>A+</v>
      </c>
      <c r="AS60" s="154" t="s">
        <v>713</v>
      </c>
      <c r="AT60" s="190">
        <v>42.0</v>
      </c>
      <c r="AU60" s="188">
        <v>33.0</v>
      </c>
      <c r="AV60" s="188">
        <f t="shared" si="22"/>
        <v>75</v>
      </c>
      <c r="AW60" s="188">
        <f t="shared" si="23"/>
        <v>8</v>
      </c>
      <c r="AX60" s="192" t="str">
        <f t="shared" si="24"/>
        <v>A</v>
      </c>
      <c r="AY60" s="154" t="s">
        <v>713</v>
      </c>
      <c r="AZ60" s="159">
        <f t="shared" si="25"/>
        <v>7.166666667</v>
      </c>
      <c r="BA60" s="35">
        <f t="shared" si="26"/>
        <v>71.66666667</v>
      </c>
      <c r="BB60" s="169" t="s">
        <v>734</v>
      </c>
      <c r="BC60" s="194"/>
      <c r="BD60" s="161" t="s">
        <v>726</v>
      </c>
      <c r="BE60" s="161" t="s">
        <v>727</v>
      </c>
      <c r="BF60" s="161" t="s">
        <v>728</v>
      </c>
      <c r="BG60" s="161" t="s">
        <v>729</v>
      </c>
      <c r="BH60" s="161" t="s">
        <v>730</v>
      </c>
      <c r="BI60" s="161" t="s">
        <v>731</v>
      </c>
      <c r="BJ60" s="161" t="s">
        <v>732</v>
      </c>
      <c r="BK60" s="161" t="s">
        <v>733</v>
      </c>
    </row>
    <row r="61">
      <c r="A61" s="182">
        <v>60.0</v>
      </c>
      <c r="B61" s="183" t="s">
        <v>538</v>
      </c>
      <c r="C61" s="184" t="s">
        <v>745</v>
      </c>
      <c r="D61" s="185">
        <v>37.0</v>
      </c>
      <c r="E61" s="186">
        <v>18.0</v>
      </c>
      <c r="F61" s="186">
        <f t="shared" si="1"/>
        <v>55</v>
      </c>
      <c r="G61" s="186">
        <f t="shared" si="2"/>
        <v>6</v>
      </c>
      <c r="H61" s="164" t="str">
        <f t="shared" si="3"/>
        <v>B</v>
      </c>
      <c r="I61" s="154" t="s">
        <v>633</v>
      </c>
      <c r="J61" s="187">
        <v>39.0</v>
      </c>
      <c r="K61" s="188">
        <v>35.0</v>
      </c>
      <c r="L61" s="188">
        <f t="shared" si="4"/>
        <v>74</v>
      </c>
      <c r="M61" s="188">
        <f t="shared" si="5"/>
        <v>8</v>
      </c>
      <c r="N61" s="189" t="str">
        <f t="shared" si="6"/>
        <v>A</v>
      </c>
      <c r="O61" s="154" t="s">
        <v>713</v>
      </c>
      <c r="P61" s="190">
        <v>42.0</v>
      </c>
      <c r="Q61" s="188">
        <v>18.0</v>
      </c>
      <c r="R61" s="188">
        <f t="shared" si="7"/>
        <v>60</v>
      </c>
      <c r="S61" s="188">
        <f t="shared" si="8"/>
        <v>7</v>
      </c>
      <c r="T61" s="191" t="str">
        <f t="shared" si="9"/>
        <v>B+</v>
      </c>
      <c r="U61" s="154" t="s">
        <v>633</v>
      </c>
      <c r="V61" s="190">
        <v>37.0</v>
      </c>
      <c r="W61" s="188">
        <v>18.0</v>
      </c>
      <c r="X61" s="188">
        <f t="shared" si="10"/>
        <v>55</v>
      </c>
      <c r="Y61" s="188">
        <f t="shared" si="11"/>
        <v>6</v>
      </c>
      <c r="Z61" s="191" t="str">
        <f t="shared" si="12"/>
        <v>B</v>
      </c>
      <c r="AA61" s="154" t="s">
        <v>713</v>
      </c>
      <c r="AB61" s="190">
        <v>31.0</v>
      </c>
      <c r="AC61" s="188">
        <v>27.0</v>
      </c>
      <c r="AD61" s="188">
        <f t="shared" si="13"/>
        <v>58</v>
      </c>
      <c r="AE61" s="188">
        <f t="shared" si="14"/>
        <v>6</v>
      </c>
      <c r="AF61" s="191" t="str">
        <f t="shared" si="15"/>
        <v>B</v>
      </c>
      <c r="AG61" s="154" t="s">
        <v>713</v>
      </c>
      <c r="AH61" s="190">
        <v>38.0</v>
      </c>
      <c r="AI61" s="188">
        <v>44.0</v>
      </c>
      <c r="AJ61" s="188">
        <f t="shared" si="16"/>
        <v>82</v>
      </c>
      <c r="AK61" s="188">
        <f t="shared" si="17"/>
        <v>9</v>
      </c>
      <c r="AL61" s="191" t="str">
        <f t="shared" si="18"/>
        <v>A+</v>
      </c>
      <c r="AM61" s="154" t="s">
        <v>713</v>
      </c>
      <c r="AN61" s="190">
        <v>48.0</v>
      </c>
      <c r="AO61" s="188">
        <v>40.0</v>
      </c>
      <c r="AP61" s="188">
        <f t="shared" si="19"/>
        <v>88</v>
      </c>
      <c r="AQ61" s="188">
        <f t="shared" si="20"/>
        <v>9</v>
      </c>
      <c r="AR61" s="191" t="str">
        <f t="shared" si="21"/>
        <v>A+</v>
      </c>
      <c r="AS61" s="154" t="s">
        <v>713</v>
      </c>
      <c r="AT61" s="190">
        <v>40.0</v>
      </c>
      <c r="AU61" s="188">
        <v>24.0</v>
      </c>
      <c r="AV61" s="188">
        <f t="shared" si="22"/>
        <v>64</v>
      </c>
      <c r="AW61" s="188">
        <f t="shared" si="23"/>
        <v>7</v>
      </c>
      <c r="AX61" s="192" t="str">
        <f t="shared" si="24"/>
        <v>B+</v>
      </c>
      <c r="AY61" s="154" t="s">
        <v>713</v>
      </c>
      <c r="AZ61" s="159">
        <f t="shared" si="25"/>
        <v>6.722222222</v>
      </c>
      <c r="BA61" s="35">
        <f t="shared" si="26"/>
        <v>67.22222222</v>
      </c>
      <c r="BB61" s="169" t="s">
        <v>738</v>
      </c>
      <c r="BC61" s="172" t="s">
        <v>739</v>
      </c>
      <c r="BD61" s="161" t="s">
        <v>726</v>
      </c>
      <c r="BE61" s="161" t="s">
        <v>727</v>
      </c>
      <c r="BF61" s="161" t="s">
        <v>728</v>
      </c>
      <c r="BG61" s="161" t="s">
        <v>729</v>
      </c>
      <c r="BH61" s="161" t="s">
        <v>730</v>
      </c>
      <c r="BI61" s="161" t="s">
        <v>731</v>
      </c>
      <c r="BJ61" s="161" t="s">
        <v>732</v>
      </c>
      <c r="BK61" s="161" t="s">
        <v>733</v>
      </c>
    </row>
    <row r="62">
      <c r="A62" s="195">
        <v>61.0</v>
      </c>
      <c r="B62" s="196" t="s">
        <v>545</v>
      </c>
      <c r="C62" s="197" t="s">
        <v>746</v>
      </c>
      <c r="D62" s="198">
        <v>34.0</v>
      </c>
      <c r="E62" s="199">
        <v>18.0</v>
      </c>
      <c r="F62" s="199">
        <f t="shared" si="1"/>
        <v>52</v>
      </c>
      <c r="G62" s="199">
        <f t="shared" si="2"/>
        <v>5</v>
      </c>
      <c r="H62" s="200" t="str">
        <f t="shared" si="3"/>
        <v>C</v>
      </c>
      <c r="I62" s="154" t="s">
        <v>713</v>
      </c>
      <c r="J62" s="201">
        <v>29.0</v>
      </c>
      <c r="K62" s="202">
        <v>28.0</v>
      </c>
      <c r="L62" s="202">
        <f t="shared" si="4"/>
        <v>57</v>
      </c>
      <c r="M62" s="202">
        <f t="shared" si="5"/>
        <v>6</v>
      </c>
      <c r="N62" s="203" t="str">
        <f t="shared" si="6"/>
        <v>B</v>
      </c>
      <c r="O62" s="154" t="s">
        <v>713</v>
      </c>
      <c r="P62" s="204">
        <v>38.0</v>
      </c>
      <c r="Q62" s="205">
        <v>19.0</v>
      </c>
      <c r="R62" s="188">
        <f t="shared" si="7"/>
        <v>57</v>
      </c>
      <c r="S62" s="188">
        <f t="shared" si="8"/>
        <v>6</v>
      </c>
      <c r="T62" s="191" t="str">
        <f t="shared" si="9"/>
        <v>B</v>
      </c>
      <c r="U62" s="154" t="s">
        <v>713</v>
      </c>
      <c r="V62" s="204">
        <v>38.0</v>
      </c>
      <c r="W62" s="205">
        <v>23.0</v>
      </c>
      <c r="X62" s="188">
        <f t="shared" si="10"/>
        <v>61</v>
      </c>
      <c r="Y62" s="188">
        <f t="shared" si="11"/>
        <v>7</v>
      </c>
      <c r="Z62" s="191" t="str">
        <f t="shared" si="12"/>
        <v>B+</v>
      </c>
      <c r="AA62" s="154" t="s">
        <v>713</v>
      </c>
      <c r="AB62" s="204">
        <v>22.0</v>
      </c>
      <c r="AC62" s="205">
        <v>20.0</v>
      </c>
      <c r="AD62" s="188">
        <f t="shared" si="13"/>
        <v>42</v>
      </c>
      <c r="AE62" s="188">
        <f t="shared" si="14"/>
        <v>4</v>
      </c>
      <c r="AF62" s="191" t="str">
        <f t="shared" si="15"/>
        <v>P</v>
      </c>
      <c r="AG62" s="154" t="s">
        <v>713</v>
      </c>
      <c r="AH62" s="204">
        <v>38.0</v>
      </c>
      <c r="AI62" s="205">
        <v>28.0</v>
      </c>
      <c r="AJ62" s="188">
        <f t="shared" si="16"/>
        <v>66</v>
      </c>
      <c r="AK62" s="188">
        <f t="shared" si="17"/>
        <v>7</v>
      </c>
      <c r="AL62" s="191" t="str">
        <f t="shared" si="18"/>
        <v>B+</v>
      </c>
      <c r="AM62" s="154" t="s">
        <v>713</v>
      </c>
      <c r="AN62" s="204">
        <v>40.0</v>
      </c>
      <c r="AO62" s="205">
        <v>43.0</v>
      </c>
      <c r="AP62" s="188">
        <f t="shared" si="19"/>
        <v>83</v>
      </c>
      <c r="AQ62" s="188">
        <f t="shared" si="20"/>
        <v>9</v>
      </c>
      <c r="AR62" s="191" t="str">
        <f t="shared" si="21"/>
        <v>A+</v>
      </c>
      <c r="AS62" s="154" t="s">
        <v>713</v>
      </c>
      <c r="AT62" s="204">
        <v>34.0</v>
      </c>
      <c r="AU62" s="205">
        <v>19.0</v>
      </c>
      <c r="AV62" s="188">
        <f t="shared" si="22"/>
        <v>53</v>
      </c>
      <c r="AW62" s="188">
        <f t="shared" si="23"/>
        <v>5</v>
      </c>
      <c r="AX62" s="192" t="str">
        <f t="shared" si="24"/>
        <v>C</v>
      </c>
      <c r="AY62" s="154" t="s">
        <v>713</v>
      </c>
      <c r="AZ62" s="159">
        <f t="shared" si="25"/>
        <v>5.888888889</v>
      </c>
      <c r="BA62" s="35">
        <f t="shared" si="26"/>
        <v>58.88888889</v>
      </c>
      <c r="BB62" s="206" t="s">
        <v>308</v>
      </c>
      <c r="BC62" s="172" t="s">
        <v>726</v>
      </c>
      <c r="BD62" s="161" t="s">
        <v>726</v>
      </c>
      <c r="BE62" s="161" t="s">
        <v>727</v>
      </c>
      <c r="BF62" s="161" t="s">
        <v>728</v>
      </c>
      <c r="BG62" s="161" t="s">
        <v>729</v>
      </c>
      <c r="BH62" s="161" t="s">
        <v>730</v>
      </c>
      <c r="BI62" s="161" t="s">
        <v>731</v>
      </c>
      <c r="BJ62" s="161" t="s">
        <v>732</v>
      </c>
      <c r="BK62" s="161" t="s">
        <v>733</v>
      </c>
    </row>
    <row r="63">
      <c r="BD63" s="207"/>
      <c r="BE63" s="207"/>
      <c r="BF63" s="207"/>
      <c r="BG63" s="207"/>
      <c r="BH63" s="207"/>
      <c r="BI63" s="207"/>
      <c r="BJ63" s="207"/>
      <c r="BK63" s="80"/>
      <c r="BL63" s="207"/>
    </row>
    <row r="64">
      <c r="BE64" s="207"/>
      <c r="BF64" s="207"/>
      <c r="BG64" s="207"/>
      <c r="BH64" s="207"/>
      <c r="BI64" s="207"/>
      <c r="BJ64" s="207"/>
      <c r="BK64" s="80"/>
      <c r="BL64" s="207"/>
    </row>
    <row r="65">
      <c r="BE65" s="207"/>
      <c r="BF65" s="207"/>
      <c r="BG65" s="207"/>
      <c r="BH65" s="80"/>
      <c r="BI65" s="207"/>
      <c r="BJ65" s="207"/>
      <c r="BK65" s="80"/>
      <c r="BL65" s="80"/>
    </row>
    <row r="66">
      <c r="BE66" s="80"/>
      <c r="BF66" s="80"/>
      <c r="BG66" s="207"/>
      <c r="BH66" s="80"/>
      <c r="BI66" s="207"/>
      <c r="BJ66" s="207"/>
      <c r="BK66" s="80"/>
      <c r="BL66" s="80"/>
    </row>
    <row r="67">
      <c r="BE67" s="80"/>
      <c r="BF67" s="80"/>
      <c r="BG67" s="207"/>
      <c r="BH67" s="80"/>
      <c r="BI67" s="207"/>
      <c r="BJ67" s="207"/>
      <c r="BK67" s="80"/>
      <c r="BL67" s="80"/>
    </row>
    <row r="68">
      <c r="BE68" s="80"/>
      <c r="BF68" s="80"/>
      <c r="BG68" s="207"/>
      <c r="BH68" s="80"/>
      <c r="BI68" s="207"/>
      <c r="BJ68" s="207"/>
      <c r="BK68" s="80"/>
      <c r="BL68" s="80"/>
    </row>
    <row r="69">
      <c r="BE69" s="80"/>
      <c r="BF69" s="80"/>
      <c r="BG69" s="207"/>
      <c r="BH69" s="80"/>
      <c r="BI69" s="207"/>
      <c r="BJ69" s="207"/>
      <c r="BK69" s="80"/>
      <c r="BL69" s="80"/>
    </row>
    <row r="70">
      <c r="BE70" s="80"/>
      <c r="BF70" s="80"/>
      <c r="BG70" s="80"/>
      <c r="BH70" s="80"/>
      <c r="BI70" s="207"/>
      <c r="BJ70" s="207"/>
      <c r="BK70" s="80"/>
      <c r="BL70" s="80"/>
    </row>
    <row r="71">
      <c r="BE71" s="80"/>
      <c r="BF71" s="80"/>
      <c r="BG71" s="80"/>
      <c r="BH71" s="80"/>
      <c r="BI71" s="207"/>
      <c r="BJ71" s="207"/>
      <c r="BK71" s="80"/>
      <c r="BL71" s="80"/>
    </row>
    <row r="72">
      <c r="BE72" s="80"/>
      <c r="BF72" s="80"/>
      <c r="BG72" s="80"/>
      <c r="BH72" s="80"/>
      <c r="BI72" s="207"/>
      <c r="BJ72" s="207"/>
      <c r="BK72" s="80"/>
      <c r="BL72" s="80"/>
    </row>
    <row r="73">
      <c r="BE73" s="80"/>
      <c r="BF73" s="80"/>
      <c r="BG73" s="80"/>
      <c r="BH73" s="80"/>
      <c r="BI73" s="207"/>
      <c r="BJ73" s="207"/>
      <c r="BK73" s="80"/>
      <c r="BL73" s="80"/>
    </row>
    <row r="74">
      <c r="BJ74" s="207"/>
    </row>
    <row r="75">
      <c r="BJ75" s="80"/>
    </row>
    <row r="76">
      <c r="BJ76" s="80"/>
    </row>
    <row r="77">
      <c r="BJ77" s="8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2" max="2" width="19.63"/>
    <col customWidth="1" min="3" max="3" width="43.88"/>
    <col customWidth="1" min="67" max="67" width="25.0"/>
  </cols>
  <sheetData>
    <row r="1">
      <c r="A1" s="9" t="s">
        <v>553</v>
      </c>
      <c r="B1" s="9" t="s">
        <v>1</v>
      </c>
      <c r="C1" s="9" t="s">
        <v>2</v>
      </c>
      <c r="D1" s="10" t="s">
        <v>554</v>
      </c>
      <c r="E1" s="11" t="s">
        <v>555</v>
      </c>
      <c r="F1" s="11" t="s">
        <v>556</v>
      </c>
      <c r="G1" s="12" t="s">
        <v>557</v>
      </c>
      <c r="H1" s="13" t="s">
        <v>558</v>
      </c>
      <c r="I1" s="14" t="s">
        <v>559</v>
      </c>
      <c r="J1" s="10" t="s">
        <v>560</v>
      </c>
      <c r="K1" s="11" t="s">
        <v>561</v>
      </c>
      <c r="L1" s="11" t="s">
        <v>562</v>
      </c>
      <c r="M1" s="12" t="s">
        <v>563</v>
      </c>
      <c r="N1" s="13" t="s">
        <v>564</v>
      </c>
      <c r="O1" s="14" t="s">
        <v>559</v>
      </c>
      <c r="P1" s="10" t="s">
        <v>565</v>
      </c>
      <c r="Q1" s="11" t="s">
        <v>566</v>
      </c>
      <c r="R1" s="11" t="s">
        <v>567</v>
      </c>
      <c r="S1" s="12" t="s">
        <v>568</v>
      </c>
      <c r="T1" s="13" t="s">
        <v>569</v>
      </c>
      <c r="U1" s="14" t="s">
        <v>559</v>
      </c>
      <c r="V1" s="10" t="s">
        <v>570</v>
      </c>
      <c r="W1" s="11" t="s">
        <v>571</v>
      </c>
      <c r="X1" s="11" t="s">
        <v>572</v>
      </c>
      <c r="Y1" s="12" t="s">
        <v>573</v>
      </c>
      <c r="Z1" s="13" t="s">
        <v>574</v>
      </c>
      <c r="AA1" s="14" t="s">
        <v>559</v>
      </c>
      <c r="AB1" s="10" t="s">
        <v>575</v>
      </c>
      <c r="AC1" s="11" t="s">
        <v>576</v>
      </c>
      <c r="AD1" s="11" t="s">
        <v>577</v>
      </c>
      <c r="AE1" s="12" t="s">
        <v>578</v>
      </c>
      <c r="AF1" s="13" t="s">
        <v>579</v>
      </c>
      <c r="AG1" s="14" t="s">
        <v>559</v>
      </c>
      <c r="AH1" s="10" t="s">
        <v>580</v>
      </c>
      <c r="AI1" s="11" t="s">
        <v>581</v>
      </c>
      <c r="AJ1" s="11" t="s">
        <v>582</v>
      </c>
      <c r="AK1" s="12" t="s">
        <v>583</v>
      </c>
      <c r="AL1" s="13" t="s">
        <v>584</v>
      </c>
      <c r="AM1" s="14" t="s">
        <v>559</v>
      </c>
      <c r="AN1" s="10" t="s">
        <v>585</v>
      </c>
      <c r="AO1" s="11" t="s">
        <v>586</v>
      </c>
      <c r="AP1" s="11" t="s">
        <v>587</v>
      </c>
      <c r="AQ1" s="12" t="s">
        <v>588</v>
      </c>
      <c r="AR1" s="13" t="s">
        <v>589</v>
      </c>
      <c r="AS1" s="14" t="s">
        <v>559</v>
      </c>
      <c r="AT1" s="208" t="s">
        <v>590</v>
      </c>
      <c r="AU1" s="208" t="s">
        <v>591</v>
      </c>
      <c r="AV1" s="208" t="s">
        <v>592</v>
      </c>
      <c r="AW1" s="208" t="s">
        <v>593</v>
      </c>
      <c r="AX1" s="208" t="s">
        <v>594</v>
      </c>
      <c r="AY1" s="14" t="s">
        <v>559</v>
      </c>
      <c r="AZ1" s="10" t="s">
        <v>595</v>
      </c>
      <c r="BA1" s="11" t="s">
        <v>596</v>
      </c>
      <c r="BB1" s="11" t="s">
        <v>597</v>
      </c>
      <c r="BC1" s="12" t="s">
        <v>598</v>
      </c>
      <c r="BD1" s="13" t="s">
        <v>599</v>
      </c>
      <c r="BE1" s="14" t="s">
        <v>559</v>
      </c>
      <c r="BF1" s="10" t="s">
        <v>747</v>
      </c>
      <c r="BG1" s="11" t="s">
        <v>748</v>
      </c>
      <c r="BH1" s="11" t="s">
        <v>749</v>
      </c>
      <c r="BI1" s="12" t="s">
        <v>750</v>
      </c>
      <c r="BJ1" s="13" t="s">
        <v>751</v>
      </c>
      <c r="BK1" s="17" t="s">
        <v>559</v>
      </c>
      <c r="BL1" s="17" t="s">
        <v>600</v>
      </c>
      <c r="BM1" s="17" t="s">
        <v>601</v>
      </c>
      <c r="BN1" s="17" t="s">
        <v>602</v>
      </c>
      <c r="BO1" s="24" t="s">
        <v>603</v>
      </c>
      <c r="BP1" s="24" t="s">
        <v>752</v>
      </c>
      <c r="BQ1" s="24" t="s">
        <v>753</v>
      </c>
      <c r="BR1" s="24" t="s">
        <v>754</v>
      </c>
      <c r="BS1" s="24" t="s">
        <v>755</v>
      </c>
      <c r="BT1" s="24" t="s">
        <v>756</v>
      </c>
      <c r="BU1" s="24" t="s">
        <v>757</v>
      </c>
      <c r="BV1" s="24" t="s">
        <v>758</v>
      </c>
      <c r="BW1" s="24" t="s">
        <v>759</v>
      </c>
      <c r="BX1" s="24" t="s">
        <v>760</v>
      </c>
      <c r="BY1" s="24" t="s">
        <v>761</v>
      </c>
    </row>
    <row r="2">
      <c r="A2" s="25" t="s">
        <v>613</v>
      </c>
      <c r="B2" s="26" t="s">
        <v>21</v>
      </c>
      <c r="C2" s="27" t="s">
        <v>22</v>
      </c>
      <c r="D2" s="156">
        <v>36.0</v>
      </c>
      <c r="E2" s="156">
        <v>23.0</v>
      </c>
      <c r="F2" s="156">
        <f t="shared" ref="F2:F62" si="1">IF(ISBLANK(D2), "",D2+E2)</f>
        <v>59</v>
      </c>
      <c r="G2" s="156">
        <f t="shared" ref="G2:G62" si="2">IF(ISBLANK(D2),"",IF(OR(D2&lt;20,E2&lt;18,F2&lt;40),0,IF(F2&gt;=90,10,IF(F2&gt;=80,9,IF(F2&gt;=70,8,IF(F2&gt;=60,7,IF(F2&gt;=55,6,IF(F2&gt;=50,5,IF(F2&gt;=40,4,0)))))))))</f>
        <v>6</v>
      </c>
      <c r="H2" s="209" t="str">
        <f t="shared" ref="H2:H62" si="3">IF(ISBLANK(D2),"", IF(D2&lt;20,"NE",IF(OR(E2&lt;18,F2&lt;40),"F",IF(F2&gt;=90,"O",IF(F2&gt;=80,"A+",IF(F2&gt;=70,"A",IF(F2&gt;=60,"B+", IF(F2&gt;=55,"B", IF(F2&gt;=50,"C",IF(F2&gt;=40,"P","F"))))))))))</f>
        <v>B</v>
      </c>
      <c r="I2" s="210" t="s">
        <v>633</v>
      </c>
      <c r="J2" s="211">
        <v>22.0</v>
      </c>
      <c r="K2" s="156">
        <v>20.0</v>
      </c>
      <c r="L2" s="156">
        <f t="shared" ref="L2:L62" si="4">IF(ISBLANK(J2), "",J2+K2)</f>
        <v>42</v>
      </c>
      <c r="M2" s="156">
        <f t="shared" ref="M2:M62" si="5">IF(ISBLANK(J2),"",IF(OR(J2&lt;20,K2&lt;18,L2&lt;40),0,IF(L2&gt;=90,10,IF(L2&gt;=80,9,IF(L2&gt;=70,8,IF(L2&gt;=60,7,IF(L2&gt;=55,6,IF(L2&gt;=50,5,IF(L2&gt;=40,4,0)))))))))</f>
        <v>4</v>
      </c>
      <c r="N2" s="209" t="str">
        <f t="shared" ref="N2:N62" si="6">IF(ISBLANK(J2),"", IF(J2&lt;20,"NE",IF(OR(K2&lt;18,L2&lt;40),"F",IF(L2&gt;=90,"O",IF(L2&gt;=80,"A+",IF(L2&gt;=70,"A",IF(L2&gt;=60,"B+", IF(L2&gt;=55,"B", IF(L2&gt;=50,"C",IF(L2&gt;=40,"P","F"))))))))))</f>
        <v>P</v>
      </c>
      <c r="O2" s="210" t="s">
        <v>633</v>
      </c>
      <c r="P2" s="211">
        <v>27.0</v>
      </c>
      <c r="Q2" s="156">
        <v>29.0</v>
      </c>
      <c r="R2" s="156">
        <f t="shared" ref="R2:R62" si="7">IF(ISBLANK(P2), "",P2+Q2)</f>
        <v>56</v>
      </c>
      <c r="S2" s="156">
        <f t="shared" ref="S2:S62" si="8">IF(ISBLANK(P2),"",IF(OR(P2&lt;20,Q2&lt;18,R2&lt;40),0,IF(R2&gt;=90,10,IF(R2&gt;=80,9,IF(R2&gt;=70,8,IF(R2&gt;=60,7,IF(R2&gt;=55,6,IF(R2&gt;=50,5,IF(R2&gt;=40,4,0)))))))))</f>
        <v>6</v>
      </c>
      <c r="T2" s="212" t="str">
        <f t="shared" ref="T2:T62" si="9">IF(ISBLANK(P2),"", IF(P2&lt;20,"NE",IF(OR(Q2&lt;18,R2&lt;40),"F",IF(R2&gt;=90,"O",IF(R2&gt;=80,"A+",IF(R2&gt;=70,"A",IF(R2&gt;=60,"B+", IF(R2&gt;=55,"B", IF(R2&gt;=50,"C",IF(R2&gt;=40,"P","F"))))))))))</f>
        <v>B</v>
      </c>
      <c r="U2" s="210" t="s">
        <v>633</v>
      </c>
      <c r="V2" s="211">
        <v>29.0</v>
      </c>
      <c r="W2" s="156">
        <v>26.0</v>
      </c>
      <c r="X2" s="156">
        <f t="shared" ref="X2:X62" si="10">IF(ISBLANK(V2), "",V2+W2)</f>
        <v>55</v>
      </c>
      <c r="Y2" s="156">
        <f t="shared" ref="Y2:Y62" si="11">IF(ISBLANK(V2),"",IF(OR(V2&lt;20,W2&lt;18,X2&lt;40),0,IF(X2&gt;=90,10,IF(X2&gt;=80,9,IF(X2&gt;=70,8,IF(X2&gt;=60,7,IF(X2&gt;=55,6,IF(X2&gt;=50,5,IF(X2&gt;=40,4,0)))))))))</f>
        <v>6</v>
      </c>
      <c r="Z2" s="212" t="str">
        <f t="shared" ref="Z2:Z62" si="12">IF(ISBLANK(V2),"", IF(V2&lt;20,"NE",IF(OR(W2&lt;18,X2&lt;40),"F",IF(X2&gt;=90,"O",IF(X2&gt;=80,"A+",IF(X2&gt;=70,"A",IF(X2&gt;=60,"B+", IF(X2&gt;=55,"B", IF(X2&gt;=50,"C",IF(X2&gt;=40,"P","F"))))))))))</f>
        <v>B</v>
      </c>
      <c r="AA2" s="210" t="s">
        <v>633</v>
      </c>
      <c r="AB2" s="211">
        <v>33.0</v>
      </c>
      <c r="AC2" s="156">
        <v>40.0</v>
      </c>
      <c r="AD2" s="156">
        <f t="shared" ref="AD2:AD62" si="13">IF(ISBLANK(AB2), "",AB2+AC2)</f>
        <v>73</v>
      </c>
      <c r="AE2" s="156">
        <f t="shared" ref="AE2:AE62" si="14">IF(ISBLANK(AB2),"",IF(OR(AB2&lt;20,AC2&lt;18,AD2&lt;40),0,IF(AD2&gt;=90,10,IF(AD2&gt;=80,9,IF(AD2&gt;=70,8,IF(AD2&gt;=60,7,IF(AD2&gt;=55,6,IF(AD2&gt;=50,5,IF(AD2&gt;=40,4,0)))))))))</f>
        <v>8</v>
      </c>
      <c r="AF2" s="212" t="str">
        <f t="shared" ref="AF2:AF62" si="15">IF(ISBLANK(AB2),"", IF(AB2&lt;20,"NE",IF(OR(AC2&lt;18,AD2&lt;40),"F",IF(AD2&gt;=90,"O",IF(AD2&gt;=80,"A+",IF(AD2&gt;=70,"A",IF(AD2&gt;=60,"B+", IF(AD2&gt;=55,"B", IF(AD2&gt;=50,"C",IF(AD2&gt;=40,"P","F"))))))))))</f>
        <v>A</v>
      </c>
      <c r="AG2" s="210" t="s">
        <v>633</v>
      </c>
      <c r="AH2" s="211">
        <v>32.0</v>
      </c>
      <c r="AI2" s="156">
        <v>37.0</v>
      </c>
      <c r="AJ2" s="156">
        <f t="shared" ref="AJ2:AJ62" si="16">IF(ISBLANK(AH2), "",AH2+AI2)</f>
        <v>69</v>
      </c>
      <c r="AK2" s="156">
        <f t="shared" ref="AK2:AK62" si="17">IF(ISBLANK(AH2),"",IF(OR(AH2&lt;20,AI2&lt;18,AJ2&lt;40),0,IF(AJ2&gt;=90,10,IF(AJ2&gt;=80,9,IF(AJ2&gt;=70,8,IF(AJ2&gt;=60,7,IF(AJ2&gt;=55,6,IF(AJ2&gt;=50,5,IF(AJ2&gt;=40,4,0)))))))))</f>
        <v>7</v>
      </c>
      <c r="AL2" s="212" t="str">
        <f t="shared" ref="AL2:AL62" si="18">IF(ISBLANK(AH2),"", IF(AH2&lt;20,"NE",IF(OR(AI2&lt;18,AJ2&lt;40),"F",IF(AJ2&gt;=90,"O",IF(AJ2&gt;=80,"A+",IF(AJ2&gt;=70,"A",IF(AJ2&gt;=60,"B+", IF(AJ2&gt;=55,"B", IF(AJ2&gt;=50,"C",IF(AJ2&gt;=40,"P","F"))))))))))</f>
        <v>B+</v>
      </c>
      <c r="AM2" s="210" t="s">
        <v>633</v>
      </c>
      <c r="AN2" s="211">
        <v>34.0</v>
      </c>
      <c r="AO2" s="156">
        <v>24.0</v>
      </c>
      <c r="AP2" s="156">
        <f t="shared" ref="AP2:AP62" si="19">IF(ISBLANK(AN2), "",AN2+AO2)</f>
        <v>58</v>
      </c>
      <c r="AQ2" s="156">
        <f t="shared" ref="AQ2:AQ62" si="20">IF(ISBLANK(AN2),"",IF(OR(AN2&lt;20,AO2&lt;18,AP2&lt;40),0,IF(AP2&gt;=90,10,IF(AP2&gt;=80,9,IF(AP2&gt;=70,8,IF(AP2&gt;=60,7,IF(AP2&gt;=55,6,IF(AP2&gt;=50,5,IF(AP2&gt;=40,4,0)))))))))</f>
        <v>6</v>
      </c>
      <c r="AR2" s="212" t="str">
        <f t="shared" ref="AR2:AR62" si="21">IF(ISBLANK(AN2),"", IF(AN2&lt;20,"NE",IF(OR(AO2&lt;18,AP2&lt;40),"F",IF(AP2&gt;=90,"O",IF(AP2&gt;=80,"A+",IF(AP2&gt;=70,"A",IF(AP2&gt;=60,"B+", IF(AP2&gt;=55,"B", IF(AP2&gt;=50,"C",IF(AP2&gt;=40,"P","F"))))))))))</f>
        <v>B</v>
      </c>
      <c r="AS2" s="210" t="s">
        <v>633</v>
      </c>
      <c r="AT2" s="211">
        <v>26.0</v>
      </c>
      <c r="AU2" s="156">
        <v>32.0</v>
      </c>
      <c r="AV2" s="156">
        <f t="shared" ref="AV2:AV62" si="22">IF(ISBLANK(AT2), "",AT2+AU2)</f>
        <v>58</v>
      </c>
      <c r="AW2" s="156">
        <f t="shared" ref="AW2:AW62" si="23">IF(ISBLANK(AT2),"",IF(OR(AT2&lt;20,AU2&lt;18,AV2&lt;40),0,IF(AV2&gt;=90,10,IF(AV2&gt;=80,9,IF(AV2&gt;=70,8,IF(AV2&gt;=60,7,IF(AV2&gt;=55,6,IF(AV2&gt;=50,5,IF(AV2&gt;=40,4,0)))))))))</f>
        <v>6</v>
      </c>
      <c r="AX2" s="212" t="str">
        <f t="shared" ref="AX2:AX62" si="24">IF(ISBLANK(AT2),"", IF(AT2&lt;20,"NE",IF(OR(AU2&lt;18,AV2&lt;40),"F",IF(AV2&gt;=90,"O",IF(AV2&gt;=80,"A+",IF(AV2&gt;=70,"A",IF(AV2&gt;=60,"B+", IF(AV2&gt;=55,"B", IF(AV2&gt;=50,"C",IF(AV2&gt;=40,"P","F"))))))))))</f>
        <v>B</v>
      </c>
      <c r="AY2" s="210" t="s">
        <v>633</v>
      </c>
      <c r="AZ2" s="211">
        <v>25.0</v>
      </c>
      <c r="BA2" s="156">
        <v>26.0</v>
      </c>
      <c r="BB2" s="156">
        <f t="shared" ref="BB2:BB62" si="25">IF(ISBLANK(AZ2), "",AZ2+BA2)</f>
        <v>51</v>
      </c>
      <c r="BC2" s="156">
        <f t="shared" ref="BC2:BC62" si="26">IF(ISBLANK(AZ2),"",IF(OR(AZ2&lt;20,BA2&lt;18,BB2&lt;40),0,IF(BB2&gt;=90,10,IF(BB2&gt;=80,9,IF(BB2&gt;=70,8,IF(BB2&gt;=60,7,IF(BB2&gt;=55,6,IF(BB2&gt;=50,5,IF(BB2&gt;=40,4,0)))))))))</f>
        <v>5</v>
      </c>
      <c r="BD2" s="212" t="str">
        <f t="shared" ref="BD2:BD62" si="27">IF(ISBLANK(AZ2),"", IF(AZ2&lt;20,"NE",IF(OR(BA2&lt;18,BB2&lt;40),"F",IF(BB2&gt;=90,"O",IF(BB2&gt;=80,"A+",IF(BB2&gt;=70,"A",IF(BB2&gt;=60,"B+", IF(BB2&gt;=55,"B", IF(BB2&gt;=50,"C",IF(BB2&gt;=40,"P","F"))))))))))</f>
        <v>C</v>
      </c>
      <c r="BE2" s="210" t="s">
        <v>633</v>
      </c>
      <c r="BF2" s="211">
        <v>81.0</v>
      </c>
      <c r="BG2" s="156">
        <v>0.0</v>
      </c>
      <c r="BH2" s="156">
        <f t="shared" ref="BH2:BH62" si="28">IF(ISBLANK(BF2), "",BF2+BG2)</f>
        <v>81</v>
      </c>
      <c r="BI2" s="156">
        <f t="shared" ref="BI2:BI62" si="29">IF(ISBLANK(BF2),"",IF(BH2&gt;=90,10,IF(BH2&gt;=80,9,IF(BH2&gt;=70,8,IF(BH2&gt;=60,7,IF(BH2&gt;=55,6,IF(BH2&gt;=50,5,IF(BH2&gt;=40,4,0))))))))</f>
        <v>9</v>
      </c>
      <c r="BJ2" s="212" t="str">
        <f t="shared" ref="BJ2:BJ62" si="30">IF(ISBLANK(BF2),"",IF(BH2&gt;=90,"O",IF(BH2&gt;=80,"A+",IF(BH2&gt;=70,"A",IF(BH2&gt;=60,"B+", IF(BH2&gt;=55,"B", IF(BH2&gt;=50,"C",IF(BH2&gt;=40,"P","F"))))))))</f>
        <v>A+</v>
      </c>
      <c r="BK2" s="210" t="s">
        <v>633</v>
      </c>
      <c r="BL2" s="213">
        <f t="shared" ref="BL2:BL62" si="31">SUM(3*G2,1*M2,4*S2,4*Y2,3*AE2,2*AK2,1*AQ2,1*AW2,1*BC2,2*BI2,)/22</f>
        <v>6.5</v>
      </c>
      <c r="BM2" s="93">
        <f t="shared" ref="BM2:BM62" si="32">10*BL2</f>
        <v>65</v>
      </c>
      <c r="BN2" s="36" t="str">
        <f t="shared" ref="BN2:BN62" si="33">IF(IF(OR(H2="F",N2="F",T2="F",Z2="F",AF2="F",AL2="F",AR2="F",AX2="F",BD2="F",BJ2="F",H2="NE",N2="NE",T2="NE",Z2="NE",AF2="NE",AL2="NE",AR2="NE",AX2="NE",BD2="NE",BJ2="NE"),"Fail","Pass")="Pass",IF(BM2&gt;=70,"FCD",IF(BM2&gt;=60,"FC",IF(BM2&gt;=40,"SC"))),"Fail")</f>
        <v>FC</v>
      </c>
      <c r="BO2" s="160"/>
      <c r="BP2" s="161" t="s">
        <v>762</v>
      </c>
      <c r="BQ2" s="161" t="s">
        <v>763</v>
      </c>
      <c r="BR2" s="161" t="s">
        <v>764</v>
      </c>
      <c r="BS2" s="161" t="s">
        <v>765</v>
      </c>
      <c r="BT2" s="161" t="s">
        <v>766</v>
      </c>
      <c r="BU2" s="161" t="s">
        <v>767</v>
      </c>
      <c r="BV2" s="161" t="s">
        <v>768</v>
      </c>
      <c r="BW2" s="161" t="s">
        <v>769</v>
      </c>
      <c r="BX2" s="161" t="s">
        <v>770</v>
      </c>
      <c r="BY2" s="161" t="s">
        <v>771</v>
      </c>
    </row>
    <row r="3">
      <c r="A3" s="41" t="s">
        <v>624</v>
      </c>
      <c r="B3" s="42" t="s">
        <v>37</v>
      </c>
      <c r="C3" s="43" t="s">
        <v>38</v>
      </c>
      <c r="D3" s="166">
        <v>39.0</v>
      </c>
      <c r="E3" s="166">
        <v>35.0</v>
      </c>
      <c r="F3" s="166">
        <f t="shared" si="1"/>
        <v>74</v>
      </c>
      <c r="G3" s="166">
        <f t="shared" si="2"/>
        <v>8</v>
      </c>
      <c r="H3" s="214" t="str">
        <f t="shared" si="3"/>
        <v>A</v>
      </c>
      <c r="I3" s="210" t="s">
        <v>633</v>
      </c>
      <c r="J3" s="215">
        <v>47.0</v>
      </c>
      <c r="K3" s="166">
        <v>29.0</v>
      </c>
      <c r="L3" s="166">
        <f t="shared" si="4"/>
        <v>76</v>
      </c>
      <c r="M3" s="166">
        <f t="shared" si="5"/>
        <v>8</v>
      </c>
      <c r="N3" s="214" t="str">
        <f t="shared" si="6"/>
        <v>A</v>
      </c>
      <c r="O3" s="210" t="s">
        <v>633</v>
      </c>
      <c r="P3" s="215">
        <v>38.0</v>
      </c>
      <c r="Q3" s="166">
        <v>29.0</v>
      </c>
      <c r="R3" s="166">
        <f t="shared" si="7"/>
        <v>67</v>
      </c>
      <c r="S3" s="166">
        <f t="shared" si="8"/>
        <v>7</v>
      </c>
      <c r="T3" s="214" t="str">
        <f t="shared" si="9"/>
        <v>B+</v>
      </c>
      <c r="U3" s="210" t="s">
        <v>633</v>
      </c>
      <c r="V3" s="215">
        <v>39.0</v>
      </c>
      <c r="W3" s="166">
        <v>27.0</v>
      </c>
      <c r="X3" s="166">
        <f t="shared" si="10"/>
        <v>66</v>
      </c>
      <c r="Y3" s="166">
        <f t="shared" si="11"/>
        <v>7</v>
      </c>
      <c r="Z3" s="214" t="str">
        <f t="shared" si="12"/>
        <v>B+</v>
      </c>
      <c r="AA3" s="210" t="s">
        <v>633</v>
      </c>
      <c r="AB3" s="215">
        <v>36.0</v>
      </c>
      <c r="AC3" s="166">
        <v>35.0</v>
      </c>
      <c r="AD3" s="166">
        <f t="shared" si="13"/>
        <v>71</v>
      </c>
      <c r="AE3" s="166">
        <f t="shared" si="14"/>
        <v>8</v>
      </c>
      <c r="AF3" s="214" t="str">
        <f t="shared" si="15"/>
        <v>A</v>
      </c>
      <c r="AG3" s="210" t="s">
        <v>633</v>
      </c>
      <c r="AH3" s="215">
        <v>42.0</v>
      </c>
      <c r="AI3" s="166">
        <v>30.0</v>
      </c>
      <c r="AJ3" s="166">
        <f t="shared" si="16"/>
        <v>72</v>
      </c>
      <c r="AK3" s="166">
        <f t="shared" si="17"/>
        <v>8</v>
      </c>
      <c r="AL3" s="214" t="str">
        <f t="shared" si="18"/>
        <v>A</v>
      </c>
      <c r="AM3" s="210" t="s">
        <v>633</v>
      </c>
      <c r="AN3" s="215">
        <v>45.0</v>
      </c>
      <c r="AO3" s="166">
        <v>38.0</v>
      </c>
      <c r="AP3" s="166">
        <f t="shared" si="19"/>
        <v>83</v>
      </c>
      <c r="AQ3" s="166">
        <f t="shared" si="20"/>
        <v>9</v>
      </c>
      <c r="AR3" s="214" t="str">
        <f t="shared" si="21"/>
        <v>A+</v>
      </c>
      <c r="AS3" s="210" t="s">
        <v>633</v>
      </c>
      <c r="AT3" s="215">
        <v>40.0</v>
      </c>
      <c r="AU3" s="166">
        <v>47.0</v>
      </c>
      <c r="AV3" s="166">
        <f t="shared" si="22"/>
        <v>87</v>
      </c>
      <c r="AW3" s="166">
        <f t="shared" si="23"/>
        <v>9</v>
      </c>
      <c r="AX3" s="214" t="str">
        <f t="shared" si="24"/>
        <v>A+</v>
      </c>
      <c r="AY3" s="210" t="s">
        <v>633</v>
      </c>
      <c r="AZ3" s="215">
        <v>38.0</v>
      </c>
      <c r="BA3" s="166">
        <v>38.0</v>
      </c>
      <c r="BB3" s="166">
        <f t="shared" si="25"/>
        <v>76</v>
      </c>
      <c r="BC3" s="166">
        <f t="shared" si="26"/>
        <v>8</v>
      </c>
      <c r="BD3" s="214" t="str">
        <f t="shared" si="27"/>
        <v>A</v>
      </c>
      <c r="BE3" s="210" t="s">
        <v>633</v>
      </c>
      <c r="BF3" s="215">
        <v>97.0</v>
      </c>
      <c r="BG3" s="166">
        <v>0.0</v>
      </c>
      <c r="BH3" s="166">
        <f t="shared" si="28"/>
        <v>97</v>
      </c>
      <c r="BI3" s="166">
        <f t="shared" si="29"/>
        <v>10</v>
      </c>
      <c r="BJ3" s="214" t="str">
        <f t="shared" si="30"/>
        <v>O</v>
      </c>
      <c r="BK3" s="210" t="s">
        <v>633</v>
      </c>
      <c r="BL3" s="213">
        <f t="shared" si="31"/>
        <v>7.909090909</v>
      </c>
      <c r="BM3" s="93">
        <f t="shared" si="32"/>
        <v>79.09090909</v>
      </c>
      <c r="BN3" s="36" t="str">
        <f t="shared" si="33"/>
        <v>FCD</v>
      </c>
      <c r="BO3" s="160"/>
      <c r="BP3" s="161" t="s">
        <v>762</v>
      </c>
      <c r="BQ3" s="161" t="s">
        <v>763</v>
      </c>
      <c r="BR3" s="161" t="s">
        <v>764</v>
      </c>
      <c r="BS3" s="161" t="s">
        <v>765</v>
      </c>
      <c r="BT3" s="161" t="s">
        <v>766</v>
      </c>
      <c r="BU3" s="161" t="s">
        <v>767</v>
      </c>
      <c r="BV3" s="161" t="s">
        <v>768</v>
      </c>
      <c r="BW3" s="161" t="s">
        <v>769</v>
      </c>
      <c r="BX3" s="161" t="s">
        <v>772</v>
      </c>
      <c r="BY3" s="161" t="s">
        <v>771</v>
      </c>
    </row>
    <row r="4">
      <c r="A4" s="41" t="s">
        <v>625</v>
      </c>
      <c r="B4" s="42" t="s">
        <v>49</v>
      </c>
      <c r="C4" s="43" t="s">
        <v>50</v>
      </c>
      <c r="D4" s="166">
        <v>42.0</v>
      </c>
      <c r="E4" s="171">
        <v>26.0</v>
      </c>
      <c r="F4" s="171">
        <f t="shared" si="1"/>
        <v>68</v>
      </c>
      <c r="G4" s="166">
        <f t="shared" si="2"/>
        <v>7</v>
      </c>
      <c r="H4" s="214" t="str">
        <f t="shared" si="3"/>
        <v>B+</v>
      </c>
      <c r="I4" s="210" t="s">
        <v>633</v>
      </c>
      <c r="J4" s="215">
        <v>32.0</v>
      </c>
      <c r="K4" s="171">
        <v>31.0</v>
      </c>
      <c r="L4" s="171">
        <f t="shared" si="4"/>
        <v>63</v>
      </c>
      <c r="M4" s="166">
        <f t="shared" si="5"/>
        <v>7</v>
      </c>
      <c r="N4" s="214" t="str">
        <f t="shared" si="6"/>
        <v>B+</v>
      </c>
      <c r="O4" s="210" t="s">
        <v>633</v>
      </c>
      <c r="P4" s="215">
        <v>29.0</v>
      </c>
      <c r="Q4" s="171">
        <v>33.0</v>
      </c>
      <c r="R4" s="171">
        <f t="shared" si="7"/>
        <v>62</v>
      </c>
      <c r="S4" s="166">
        <f t="shared" si="8"/>
        <v>7</v>
      </c>
      <c r="T4" s="214" t="str">
        <f t="shared" si="9"/>
        <v>B+</v>
      </c>
      <c r="U4" s="210" t="s">
        <v>633</v>
      </c>
      <c r="V4" s="215">
        <v>30.0</v>
      </c>
      <c r="W4" s="171">
        <v>19.0</v>
      </c>
      <c r="X4" s="171">
        <f t="shared" si="10"/>
        <v>49</v>
      </c>
      <c r="Y4" s="166">
        <f t="shared" si="11"/>
        <v>4</v>
      </c>
      <c r="Z4" s="214" t="str">
        <f t="shared" si="12"/>
        <v>P</v>
      </c>
      <c r="AA4" s="210" t="s">
        <v>633</v>
      </c>
      <c r="AB4" s="215">
        <v>33.0</v>
      </c>
      <c r="AC4" s="171">
        <v>30.0</v>
      </c>
      <c r="AD4" s="171">
        <f t="shared" si="13"/>
        <v>63</v>
      </c>
      <c r="AE4" s="166">
        <f t="shared" si="14"/>
        <v>7</v>
      </c>
      <c r="AF4" s="214" t="str">
        <f t="shared" si="15"/>
        <v>B+</v>
      </c>
      <c r="AG4" s="210" t="s">
        <v>633</v>
      </c>
      <c r="AH4" s="215">
        <v>34.0</v>
      </c>
      <c r="AI4" s="171">
        <v>18.0</v>
      </c>
      <c r="AJ4" s="171">
        <f t="shared" si="16"/>
        <v>52</v>
      </c>
      <c r="AK4" s="166">
        <f t="shared" si="17"/>
        <v>5</v>
      </c>
      <c r="AL4" s="214" t="str">
        <f t="shared" si="18"/>
        <v>C</v>
      </c>
      <c r="AM4" s="210" t="s">
        <v>633</v>
      </c>
      <c r="AN4" s="216">
        <v>47.0</v>
      </c>
      <c r="AO4" s="217">
        <v>38.0</v>
      </c>
      <c r="AP4" s="171">
        <f t="shared" si="19"/>
        <v>85</v>
      </c>
      <c r="AQ4" s="166">
        <f t="shared" si="20"/>
        <v>9</v>
      </c>
      <c r="AR4" s="214" t="str">
        <f t="shared" si="21"/>
        <v>A+</v>
      </c>
      <c r="AS4" s="210" t="s">
        <v>633</v>
      </c>
      <c r="AT4" s="215">
        <v>44.0</v>
      </c>
      <c r="AU4" s="171">
        <v>46.0</v>
      </c>
      <c r="AV4" s="171">
        <f t="shared" si="22"/>
        <v>90</v>
      </c>
      <c r="AW4" s="166">
        <f t="shared" si="23"/>
        <v>10</v>
      </c>
      <c r="AX4" s="214" t="str">
        <f t="shared" si="24"/>
        <v>O</v>
      </c>
      <c r="AY4" s="210" t="s">
        <v>633</v>
      </c>
      <c r="AZ4" s="215">
        <v>34.0</v>
      </c>
      <c r="BA4" s="166">
        <v>34.0</v>
      </c>
      <c r="BB4" s="166">
        <f t="shared" si="25"/>
        <v>68</v>
      </c>
      <c r="BC4" s="166">
        <f t="shared" si="26"/>
        <v>7</v>
      </c>
      <c r="BD4" s="214" t="str">
        <f t="shared" si="27"/>
        <v>B+</v>
      </c>
      <c r="BE4" s="210" t="s">
        <v>633</v>
      </c>
      <c r="BF4" s="215">
        <v>90.0</v>
      </c>
      <c r="BG4" s="166">
        <v>0.0</v>
      </c>
      <c r="BH4" s="166">
        <f t="shared" si="28"/>
        <v>90</v>
      </c>
      <c r="BI4" s="166">
        <f t="shared" si="29"/>
        <v>10</v>
      </c>
      <c r="BJ4" s="214" t="str">
        <f t="shared" si="30"/>
        <v>O</v>
      </c>
      <c r="BK4" s="210" t="s">
        <v>633</v>
      </c>
      <c r="BL4" s="213">
        <f t="shared" si="31"/>
        <v>6.772727273</v>
      </c>
      <c r="BM4" s="93">
        <f t="shared" si="32"/>
        <v>67.72727273</v>
      </c>
      <c r="BN4" s="36" t="str">
        <f t="shared" si="33"/>
        <v>FC</v>
      </c>
      <c r="BO4" s="172"/>
      <c r="BP4" s="161" t="s">
        <v>762</v>
      </c>
      <c r="BQ4" s="161" t="s">
        <v>763</v>
      </c>
      <c r="BR4" s="161" t="s">
        <v>764</v>
      </c>
      <c r="BS4" s="161" t="s">
        <v>765</v>
      </c>
      <c r="BT4" s="161" t="s">
        <v>766</v>
      </c>
      <c r="BU4" s="161" t="s">
        <v>767</v>
      </c>
      <c r="BV4" s="161" t="s">
        <v>768</v>
      </c>
      <c r="BW4" s="161" t="s">
        <v>769</v>
      </c>
      <c r="BX4" s="161" t="s">
        <v>772</v>
      </c>
      <c r="BY4" s="161" t="s">
        <v>771</v>
      </c>
    </row>
    <row r="5">
      <c r="A5" s="41" t="s">
        <v>629</v>
      </c>
      <c r="B5" s="42" t="s">
        <v>58</v>
      </c>
      <c r="C5" s="43" t="s">
        <v>59</v>
      </c>
      <c r="D5" s="166">
        <v>37.0</v>
      </c>
      <c r="E5" s="166">
        <v>33.0</v>
      </c>
      <c r="F5" s="166">
        <f t="shared" si="1"/>
        <v>70</v>
      </c>
      <c r="G5" s="166">
        <f t="shared" si="2"/>
        <v>8</v>
      </c>
      <c r="H5" s="214" t="str">
        <f t="shared" si="3"/>
        <v>A</v>
      </c>
      <c r="I5" s="210" t="s">
        <v>633</v>
      </c>
      <c r="J5" s="215">
        <v>33.0</v>
      </c>
      <c r="K5" s="166">
        <v>24.0</v>
      </c>
      <c r="L5" s="166">
        <f t="shared" si="4"/>
        <v>57</v>
      </c>
      <c r="M5" s="166">
        <f t="shared" si="5"/>
        <v>6</v>
      </c>
      <c r="N5" s="214" t="str">
        <f t="shared" si="6"/>
        <v>B</v>
      </c>
      <c r="O5" s="210" t="s">
        <v>633</v>
      </c>
      <c r="P5" s="215">
        <v>28.0</v>
      </c>
      <c r="Q5" s="166">
        <v>29.0</v>
      </c>
      <c r="R5" s="166">
        <f t="shared" si="7"/>
        <v>57</v>
      </c>
      <c r="S5" s="166">
        <f t="shared" si="8"/>
        <v>6</v>
      </c>
      <c r="T5" s="214" t="str">
        <f t="shared" si="9"/>
        <v>B</v>
      </c>
      <c r="U5" s="210" t="s">
        <v>633</v>
      </c>
      <c r="V5" s="215">
        <v>31.0</v>
      </c>
      <c r="W5" s="166">
        <v>40.0</v>
      </c>
      <c r="X5" s="166">
        <f t="shared" si="10"/>
        <v>71</v>
      </c>
      <c r="Y5" s="166">
        <f t="shared" si="11"/>
        <v>8</v>
      </c>
      <c r="Z5" s="214" t="str">
        <f t="shared" si="12"/>
        <v>A</v>
      </c>
      <c r="AA5" s="210" t="s">
        <v>633</v>
      </c>
      <c r="AB5" s="215">
        <v>35.0</v>
      </c>
      <c r="AC5" s="166">
        <v>31.0</v>
      </c>
      <c r="AD5" s="166">
        <f t="shared" si="13"/>
        <v>66</v>
      </c>
      <c r="AE5" s="166">
        <f t="shared" si="14"/>
        <v>7</v>
      </c>
      <c r="AF5" s="214" t="str">
        <f t="shared" si="15"/>
        <v>B+</v>
      </c>
      <c r="AG5" s="210" t="s">
        <v>633</v>
      </c>
      <c r="AH5" s="215">
        <v>31.0</v>
      </c>
      <c r="AI5" s="166">
        <v>21.0</v>
      </c>
      <c r="AJ5" s="166">
        <f t="shared" si="16"/>
        <v>52</v>
      </c>
      <c r="AK5" s="166">
        <f t="shared" si="17"/>
        <v>5</v>
      </c>
      <c r="AL5" s="214" t="str">
        <f t="shared" si="18"/>
        <v>C</v>
      </c>
      <c r="AM5" s="210" t="s">
        <v>633</v>
      </c>
      <c r="AN5" s="215">
        <v>44.0</v>
      </c>
      <c r="AO5" s="166">
        <v>38.0</v>
      </c>
      <c r="AP5" s="166">
        <f t="shared" si="19"/>
        <v>82</v>
      </c>
      <c r="AQ5" s="166">
        <f t="shared" si="20"/>
        <v>9</v>
      </c>
      <c r="AR5" s="214" t="str">
        <f t="shared" si="21"/>
        <v>A+</v>
      </c>
      <c r="AS5" s="210" t="s">
        <v>633</v>
      </c>
      <c r="AT5" s="215">
        <v>29.0</v>
      </c>
      <c r="AU5" s="166">
        <v>27.0</v>
      </c>
      <c r="AV5" s="166">
        <f t="shared" si="22"/>
        <v>56</v>
      </c>
      <c r="AW5" s="166">
        <f t="shared" si="23"/>
        <v>6</v>
      </c>
      <c r="AX5" s="214" t="str">
        <f t="shared" si="24"/>
        <v>B</v>
      </c>
      <c r="AY5" s="210" t="s">
        <v>633</v>
      </c>
      <c r="AZ5" s="215">
        <v>29.0</v>
      </c>
      <c r="BA5" s="166">
        <v>19.0</v>
      </c>
      <c r="BB5" s="166">
        <f t="shared" si="25"/>
        <v>48</v>
      </c>
      <c r="BC5" s="166">
        <f t="shared" si="26"/>
        <v>4</v>
      </c>
      <c r="BD5" s="214" t="str">
        <f t="shared" si="27"/>
        <v>P</v>
      </c>
      <c r="BE5" s="210" t="s">
        <v>633</v>
      </c>
      <c r="BF5" s="215">
        <v>91.0</v>
      </c>
      <c r="BG5" s="166">
        <v>0.0</v>
      </c>
      <c r="BH5" s="166">
        <f t="shared" si="28"/>
        <v>91</v>
      </c>
      <c r="BI5" s="166">
        <f t="shared" si="29"/>
        <v>10</v>
      </c>
      <c r="BJ5" s="214" t="str">
        <f t="shared" si="30"/>
        <v>O</v>
      </c>
      <c r="BK5" s="210" t="s">
        <v>633</v>
      </c>
      <c r="BL5" s="213">
        <f t="shared" si="31"/>
        <v>7.090909091</v>
      </c>
      <c r="BM5" s="93">
        <f t="shared" si="32"/>
        <v>70.90909091</v>
      </c>
      <c r="BN5" s="36" t="str">
        <f t="shared" si="33"/>
        <v>FCD</v>
      </c>
      <c r="BO5" s="160"/>
      <c r="BP5" s="161" t="s">
        <v>762</v>
      </c>
      <c r="BQ5" s="161" t="s">
        <v>763</v>
      </c>
      <c r="BR5" s="161" t="s">
        <v>764</v>
      </c>
      <c r="BS5" s="161" t="s">
        <v>765</v>
      </c>
      <c r="BT5" s="161" t="s">
        <v>766</v>
      </c>
      <c r="BU5" s="161" t="s">
        <v>767</v>
      </c>
      <c r="BV5" s="161" t="s">
        <v>768</v>
      </c>
      <c r="BW5" s="161" t="s">
        <v>769</v>
      </c>
      <c r="BX5" s="161" t="s">
        <v>772</v>
      </c>
      <c r="BY5" s="161" t="s">
        <v>771</v>
      </c>
    </row>
    <row r="6">
      <c r="A6" s="41" t="s">
        <v>630</v>
      </c>
      <c r="B6" s="42" t="s">
        <v>67</v>
      </c>
      <c r="C6" s="43" t="s">
        <v>68</v>
      </c>
      <c r="D6" s="166">
        <v>37.0</v>
      </c>
      <c r="E6" s="166">
        <v>32.0</v>
      </c>
      <c r="F6" s="166">
        <f t="shared" si="1"/>
        <v>69</v>
      </c>
      <c r="G6" s="166">
        <f t="shared" si="2"/>
        <v>7</v>
      </c>
      <c r="H6" s="214" t="str">
        <f t="shared" si="3"/>
        <v>B+</v>
      </c>
      <c r="I6" s="210" t="s">
        <v>633</v>
      </c>
      <c r="J6" s="215">
        <v>36.0</v>
      </c>
      <c r="K6" s="166">
        <v>28.0</v>
      </c>
      <c r="L6" s="166">
        <f t="shared" si="4"/>
        <v>64</v>
      </c>
      <c r="M6" s="166">
        <f t="shared" si="5"/>
        <v>7</v>
      </c>
      <c r="N6" s="214" t="str">
        <f t="shared" si="6"/>
        <v>B+</v>
      </c>
      <c r="O6" s="210" t="s">
        <v>633</v>
      </c>
      <c r="P6" s="215">
        <v>28.0</v>
      </c>
      <c r="Q6" s="166">
        <v>28.0</v>
      </c>
      <c r="R6" s="166">
        <f t="shared" si="7"/>
        <v>56</v>
      </c>
      <c r="S6" s="166">
        <f t="shared" si="8"/>
        <v>6</v>
      </c>
      <c r="T6" s="214" t="str">
        <f t="shared" si="9"/>
        <v>B</v>
      </c>
      <c r="U6" s="210" t="s">
        <v>633</v>
      </c>
      <c r="V6" s="215">
        <v>36.0</v>
      </c>
      <c r="W6" s="166">
        <v>31.0</v>
      </c>
      <c r="X6" s="166">
        <f t="shared" si="10"/>
        <v>67</v>
      </c>
      <c r="Y6" s="166">
        <f t="shared" si="11"/>
        <v>7</v>
      </c>
      <c r="Z6" s="214" t="str">
        <f t="shared" si="12"/>
        <v>B+</v>
      </c>
      <c r="AA6" s="210" t="s">
        <v>633</v>
      </c>
      <c r="AB6" s="215">
        <v>36.0</v>
      </c>
      <c r="AC6" s="166">
        <v>34.0</v>
      </c>
      <c r="AD6" s="166">
        <f t="shared" si="13"/>
        <v>70</v>
      </c>
      <c r="AE6" s="166">
        <f t="shared" si="14"/>
        <v>8</v>
      </c>
      <c r="AF6" s="214" t="str">
        <f t="shared" si="15"/>
        <v>A</v>
      </c>
      <c r="AG6" s="210" t="s">
        <v>633</v>
      </c>
      <c r="AH6" s="215">
        <v>40.0</v>
      </c>
      <c r="AI6" s="166">
        <v>33.0</v>
      </c>
      <c r="AJ6" s="166">
        <f t="shared" si="16"/>
        <v>73</v>
      </c>
      <c r="AK6" s="166">
        <f t="shared" si="17"/>
        <v>8</v>
      </c>
      <c r="AL6" s="214" t="str">
        <f t="shared" si="18"/>
        <v>A</v>
      </c>
      <c r="AM6" s="210" t="s">
        <v>633</v>
      </c>
      <c r="AN6" s="215">
        <v>43.0</v>
      </c>
      <c r="AO6" s="166">
        <v>47.0</v>
      </c>
      <c r="AP6" s="166">
        <f t="shared" si="19"/>
        <v>90</v>
      </c>
      <c r="AQ6" s="166">
        <f t="shared" si="20"/>
        <v>10</v>
      </c>
      <c r="AR6" s="214" t="str">
        <f t="shared" si="21"/>
        <v>O</v>
      </c>
      <c r="AS6" s="210" t="s">
        <v>633</v>
      </c>
      <c r="AT6" s="215">
        <v>29.0</v>
      </c>
      <c r="AU6" s="166">
        <v>27.0</v>
      </c>
      <c r="AV6" s="166">
        <f t="shared" si="22"/>
        <v>56</v>
      </c>
      <c r="AW6" s="166">
        <f t="shared" si="23"/>
        <v>6</v>
      </c>
      <c r="AX6" s="214" t="str">
        <f t="shared" si="24"/>
        <v>B</v>
      </c>
      <c r="AY6" s="210" t="s">
        <v>633</v>
      </c>
      <c r="AZ6" s="215">
        <v>35.0</v>
      </c>
      <c r="BA6" s="166">
        <v>36.0</v>
      </c>
      <c r="BB6" s="166">
        <f t="shared" si="25"/>
        <v>71</v>
      </c>
      <c r="BC6" s="166">
        <f t="shared" si="26"/>
        <v>8</v>
      </c>
      <c r="BD6" s="214" t="str">
        <f t="shared" si="27"/>
        <v>A</v>
      </c>
      <c r="BE6" s="210" t="s">
        <v>633</v>
      </c>
      <c r="BF6" s="215">
        <v>92.0</v>
      </c>
      <c r="BG6" s="166">
        <v>0.0</v>
      </c>
      <c r="BH6" s="166">
        <f t="shared" si="28"/>
        <v>92</v>
      </c>
      <c r="BI6" s="166">
        <f t="shared" si="29"/>
        <v>10</v>
      </c>
      <c r="BJ6" s="214" t="str">
        <f t="shared" si="30"/>
        <v>O</v>
      </c>
      <c r="BK6" s="210" t="s">
        <v>633</v>
      </c>
      <c r="BL6" s="213">
        <f t="shared" si="31"/>
        <v>7.454545455</v>
      </c>
      <c r="BM6" s="93">
        <f t="shared" si="32"/>
        <v>74.54545455</v>
      </c>
      <c r="BN6" s="36" t="str">
        <f t="shared" si="33"/>
        <v>FCD</v>
      </c>
      <c r="BO6" s="160"/>
      <c r="BP6" s="161" t="s">
        <v>762</v>
      </c>
      <c r="BQ6" s="161" t="s">
        <v>763</v>
      </c>
      <c r="BR6" s="161" t="s">
        <v>764</v>
      </c>
      <c r="BS6" s="161" t="s">
        <v>765</v>
      </c>
      <c r="BT6" s="161" t="s">
        <v>766</v>
      </c>
      <c r="BU6" s="161" t="s">
        <v>767</v>
      </c>
      <c r="BV6" s="161" t="s">
        <v>768</v>
      </c>
      <c r="BW6" s="161" t="s">
        <v>769</v>
      </c>
      <c r="BX6" s="161" t="s">
        <v>772</v>
      </c>
      <c r="BY6" s="161" t="s">
        <v>771</v>
      </c>
    </row>
    <row r="7">
      <c r="A7" s="41" t="s">
        <v>632</v>
      </c>
      <c r="B7" s="42" t="s">
        <v>78</v>
      </c>
      <c r="C7" s="43" t="s">
        <v>79</v>
      </c>
      <c r="D7" s="166">
        <v>31.0</v>
      </c>
      <c r="E7" s="166">
        <v>26.0</v>
      </c>
      <c r="F7" s="166">
        <f t="shared" si="1"/>
        <v>57</v>
      </c>
      <c r="G7" s="166">
        <f t="shared" si="2"/>
        <v>6</v>
      </c>
      <c r="H7" s="214" t="str">
        <f t="shared" si="3"/>
        <v>B</v>
      </c>
      <c r="I7" s="154" t="s">
        <v>773</v>
      </c>
      <c r="J7" s="215">
        <v>33.0</v>
      </c>
      <c r="K7" s="166">
        <v>27.0</v>
      </c>
      <c r="L7" s="166">
        <f t="shared" si="4"/>
        <v>60</v>
      </c>
      <c r="M7" s="166">
        <f t="shared" si="5"/>
        <v>7</v>
      </c>
      <c r="N7" s="214" t="str">
        <f t="shared" si="6"/>
        <v>B+</v>
      </c>
      <c r="O7" s="210" t="s">
        <v>633</v>
      </c>
      <c r="P7" s="215">
        <v>25.0</v>
      </c>
      <c r="Q7" s="166">
        <v>25.0</v>
      </c>
      <c r="R7" s="166">
        <f t="shared" si="7"/>
        <v>50</v>
      </c>
      <c r="S7" s="166">
        <f t="shared" si="8"/>
        <v>5</v>
      </c>
      <c r="T7" s="214" t="str">
        <f t="shared" si="9"/>
        <v>C</v>
      </c>
      <c r="U7" s="210" t="s">
        <v>633</v>
      </c>
      <c r="V7" s="215">
        <v>30.0</v>
      </c>
      <c r="W7" s="166">
        <v>18.0</v>
      </c>
      <c r="X7" s="166">
        <f t="shared" si="10"/>
        <v>48</v>
      </c>
      <c r="Y7" s="166">
        <f t="shared" si="11"/>
        <v>4</v>
      </c>
      <c r="Z7" s="214" t="str">
        <f t="shared" si="12"/>
        <v>P</v>
      </c>
      <c r="AA7" s="154" t="s">
        <v>735</v>
      </c>
      <c r="AB7" s="215">
        <v>28.0</v>
      </c>
      <c r="AC7" s="166">
        <v>23.0</v>
      </c>
      <c r="AD7" s="166">
        <f t="shared" si="13"/>
        <v>51</v>
      </c>
      <c r="AE7" s="166">
        <f t="shared" si="14"/>
        <v>5</v>
      </c>
      <c r="AF7" s="214" t="str">
        <f t="shared" si="15"/>
        <v>C</v>
      </c>
      <c r="AG7" s="210" t="s">
        <v>633</v>
      </c>
      <c r="AH7" s="215">
        <v>30.0</v>
      </c>
      <c r="AI7" s="166">
        <v>31.0</v>
      </c>
      <c r="AJ7" s="166">
        <f t="shared" si="16"/>
        <v>61</v>
      </c>
      <c r="AK7" s="166">
        <f t="shared" si="17"/>
        <v>7</v>
      </c>
      <c r="AL7" s="214" t="str">
        <f t="shared" si="18"/>
        <v>B+</v>
      </c>
      <c r="AM7" s="210" t="s">
        <v>633</v>
      </c>
      <c r="AN7" s="215">
        <v>34.0</v>
      </c>
      <c r="AO7" s="166">
        <v>25.0</v>
      </c>
      <c r="AP7" s="166">
        <f t="shared" si="19"/>
        <v>59</v>
      </c>
      <c r="AQ7" s="166">
        <f t="shared" si="20"/>
        <v>6</v>
      </c>
      <c r="AR7" s="214" t="str">
        <f t="shared" si="21"/>
        <v>B</v>
      </c>
      <c r="AS7" s="210" t="s">
        <v>633</v>
      </c>
      <c r="AT7" s="215">
        <v>29.0</v>
      </c>
      <c r="AU7" s="166">
        <v>39.0</v>
      </c>
      <c r="AV7" s="166">
        <f t="shared" si="22"/>
        <v>68</v>
      </c>
      <c r="AW7" s="166">
        <f t="shared" si="23"/>
        <v>7</v>
      </c>
      <c r="AX7" s="214" t="str">
        <f t="shared" si="24"/>
        <v>B+</v>
      </c>
      <c r="AY7" s="210" t="s">
        <v>633</v>
      </c>
      <c r="AZ7" s="215">
        <v>38.0</v>
      </c>
      <c r="BA7" s="166">
        <v>28.0</v>
      </c>
      <c r="BB7" s="166">
        <f t="shared" si="25"/>
        <v>66</v>
      </c>
      <c r="BC7" s="166">
        <f t="shared" si="26"/>
        <v>7</v>
      </c>
      <c r="BD7" s="214" t="str">
        <f t="shared" si="27"/>
        <v>B+</v>
      </c>
      <c r="BE7" s="210" t="s">
        <v>633</v>
      </c>
      <c r="BF7" s="215">
        <v>83.0</v>
      </c>
      <c r="BG7" s="166">
        <v>0.0</v>
      </c>
      <c r="BH7" s="166">
        <f t="shared" si="28"/>
        <v>83</v>
      </c>
      <c r="BI7" s="166">
        <f t="shared" si="29"/>
        <v>9</v>
      </c>
      <c r="BJ7" s="214" t="str">
        <f t="shared" si="30"/>
        <v>A+</v>
      </c>
      <c r="BK7" s="210" t="s">
        <v>633</v>
      </c>
      <c r="BL7" s="213">
        <f t="shared" si="31"/>
        <v>5.818181818</v>
      </c>
      <c r="BM7" s="93">
        <f t="shared" si="32"/>
        <v>58.18181818</v>
      </c>
      <c r="BN7" s="36" t="str">
        <f t="shared" si="33"/>
        <v>SC</v>
      </c>
      <c r="BO7" s="172" t="s">
        <v>774</v>
      </c>
      <c r="BP7" s="161" t="s">
        <v>762</v>
      </c>
      <c r="BQ7" s="161" t="s">
        <v>763</v>
      </c>
      <c r="BR7" s="161" t="s">
        <v>764</v>
      </c>
      <c r="BS7" s="161" t="s">
        <v>765</v>
      </c>
      <c r="BT7" s="161" t="s">
        <v>766</v>
      </c>
      <c r="BU7" s="161" t="s">
        <v>767</v>
      </c>
      <c r="BV7" s="161" t="s">
        <v>768</v>
      </c>
      <c r="BW7" s="161" t="s">
        <v>769</v>
      </c>
      <c r="BX7" s="161" t="s">
        <v>772</v>
      </c>
      <c r="BY7" s="161" t="s">
        <v>771</v>
      </c>
    </row>
    <row r="8">
      <c r="A8" s="41" t="s">
        <v>635</v>
      </c>
      <c r="B8" s="42" t="s">
        <v>88</v>
      </c>
      <c r="C8" s="43" t="s">
        <v>89</v>
      </c>
      <c r="D8" s="166">
        <v>39.0</v>
      </c>
      <c r="E8" s="166">
        <v>30.0</v>
      </c>
      <c r="F8" s="166">
        <f t="shared" si="1"/>
        <v>69</v>
      </c>
      <c r="G8" s="166">
        <f t="shared" si="2"/>
        <v>7</v>
      </c>
      <c r="H8" s="214" t="str">
        <f t="shared" si="3"/>
        <v>B+</v>
      </c>
      <c r="I8" s="210" t="s">
        <v>633</v>
      </c>
      <c r="J8" s="215">
        <v>38.0</v>
      </c>
      <c r="K8" s="166">
        <v>32.0</v>
      </c>
      <c r="L8" s="166">
        <f t="shared" si="4"/>
        <v>70</v>
      </c>
      <c r="M8" s="166">
        <f t="shared" si="5"/>
        <v>8</v>
      </c>
      <c r="N8" s="214" t="str">
        <f t="shared" si="6"/>
        <v>A</v>
      </c>
      <c r="O8" s="210" t="s">
        <v>633</v>
      </c>
      <c r="P8" s="215">
        <v>35.0</v>
      </c>
      <c r="Q8" s="166">
        <v>38.0</v>
      </c>
      <c r="R8" s="166">
        <f t="shared" si="7"/>
        <v>73</v>
      </c>
      <c r="S8" s="166">
        <f t="shared" si="8"/>
        <v>8</v>
      </c>
      <c r="T8" s="214" t="str">
        <f t="shared" si="9"/>
        <v>A</v>
      </c>
      <c r="U8" s="210" t="s">
        <v>633</v>
      </c>
      <c r="V8" s="215">
        <v>35.0</v>
      </c>
      <c r="W8" s="166">
        <v>34.0</v>
      </c>
      <c r="X8" s="166">
        <f t="shared" si="10"/>
        <v>69</v>
      </c>
      <c r="Y8" s="166">
        <f t="shared" si="11"/>
        <v>7</v>
      </c>
      <c r="Z8" s="214" t="str">
        <f t="shared" si="12"/>
        <v>B+</v>
      </c>
      <c r="AA8" s="210" t="s">
        <v>633</v>
      </c>
      <c r="AB8" s="215">
        <v>38.0</v>
      </c>
      <c r="AC8" s="166">
        <v>30.0</v>
      </c>
      <c r="AD8" s="166">
        <f t="shared" si="13"/>
        <v>68</v>
      </c>
      <c r="AE8" s="166">
        <f t="shared" si="14"/>
        <v>7</v>
      </c>
      <c r="AF8" s="214" t="str">
        <f t="shared" si="15"/>
        <v>B+</v>
      </c>
      <c r="AG8" s="210" t="s">
        <v>633</v>
      </c>
      <c r="AH8" s="215">
        <v>40.0</v>
      </c>
      <c r="AI8" s="166">
        <v>18.0</v>
      </c>
      <c r="AJ8" s="166">
        <f t="shared" si="16"/>
        <v>58</v>
      </c>
      <c r="AK8" s="166">
        <f t="shared" si="17"/>
        <v>6</v>
      </c>
      <c r="AL8" s="214" t="str">
        <f t="shared" si="18"/>
        <v>B</v>
      </c>
      <c r="AM8" s="210" t="s">
        <v>633</v>
      </c>
      <c r="AN8" s="215">
        <v>44.0</v>
      </c>
      <c r="AO8" s="166">
        <v>39.0</v>
      </c>
      <c r="AP8" s="166">
        <f t="shared" si="19"/>
        <v>83</v>
      </c>
      <c r="AQ8" s="166">
        <f t="shared" si="20"/>
        <v>9</v>
      </c>
      <c r="AR8" s="214" t="str">
        <f t="shared" si="21"/>
        <v>A+</v>
      </c>
      <c r="AS8" s="210" t="s">
        <v>633</v>
      </c>
      <c r="AT8" s="215">
        <v>38.0</v>
      </c>
      <c r="AU8" s="166">
        <v>44.0</v>
      </c>
      <c r="AV8" s="166">
        <f t="shared" si="22"/>
        <v>82</v>
      </c>
      <c r="AW8" s="166">
        <f t="shared" si="23"/>
        <v>9</v>
      </c>
      <c r="AX8" s="214" t="str">
        <f t="shared" si="24"/>
        <v>A+</v>
      </c>
      <c r="AY8" s="210" t="s">
        <v>633</v>
      </c>
      <c r="AZ8" s="215">
        <v>40.0</v>
      </c>
      <c r="BA8" s="166">
        <v>38.0</v>
      </c>
      <c r="BB8" s="166">
        <f t="shared" si="25"/>
        <v>78</v>
      </c>
      <c r="BC8" s="166">
        <f t="shared" si="26"/>
        <v>8</v>
      </c>
      <c r="BD8" s="214" t="str">
        <f t="shared" si="27"/>
        <v>A</v>
      </c>
      <c r="BE8" s="210" t="s">
        <v>633</v>
      </c>
      <c r="BF8" s="215">
        <v>93.0</v>
      </c>
      <c r="BG8" s="166">
        <v>0.0</v>
      </c>
      <c r="BH8" s="166">
        <f t="shared" si="28"/>
        <v>93</v>
      </c>
      <c r="BI8" s="166">
        <f t="shared" si="29"/>
        <v>10</v>
      </c>
      <c r="BJ8" s="214" t="str">
        <f t="shared" si="30"/>
        <v>O</v>
      </c>
      <c r="BK8" s="210" t="s">
        <v>633</v>
      </c>
      <c r="BL8" s="213">
        <f t="shared" si="31"/>
        <v>7.636363636</v>
      </c>
      <c r="BM8" s="93">
        <f t="shared" si="32"/>
        <v>76.36363636</v>
      </c>
      <c r="BN8" s="36" t="str">
        <f t="shared" si="33"/>
        <v>FCD</v>
      </c>
      <c r="BO8" s="160"/>
      <c r="BP8" s="161" t="s">
        <v>762</v>
      </c>
      <c r="BQ8" s="161" t="s">
        <v>763</v>
      </c>
      <c r="BR8" s="161" t="s">
        <v>764</v>
      </c>
      <c r="BS8" s="161" t="s">
        <v>765</v>
      </c>
      <c r="BT8" s="161" t="s">
        <v>766</v>
      </c>
      <c r="BU8" s="161" t="s">
        <v>767</v>
      </c>
      <c r="BV8" s="161" t="s">
        <v>768</v>
      </c>
      <c r="BW8" s="161" t="s">
        <v>769</v>
      </c>
      <c r="BX8" s="161" t="s">
        <v>772</v>
      </c>
      <c r="BY8" s="161" t="s">
        <v>771</v>
      </c>
    </row>
    <row r="9">
      <c r="A9" s="41" t="s">
        <v>636</v>
      </c>
      <c r="B9" s="42" t="s">
        <v>99</v>
      </c>
      <c r="C9" s="43" t="s">
        <v>100</v>
      </c>
      <c r="D9" s="166">
        <v>47.0</v>
      </c>
      <c r="E9" s="166">
        <v>35.0</v>
      </c>
      <c r="F9" s="166">
        <f t="shared" si="1"/>
        <v>82</v>
      </c>
      <c r="G9" s="166">
        <f t="shared" si="2"/>
        <v>9</v>
      </c>
      <c r="H9" s="214" t="str">
        <f t="shared" si="3"/>
        <v>A+</v>
      </c>
      <c r="I9" s="210" t="s">
        <v>633</v>
      </c>
      <c r="J9" s="215">
        <v>49.0</v>
      </c>
      <c r="K9" s="166">
        <v>38.0</v>
      </c>
      <c r="L9" s="166">
        <f t="shared" si="4"/>
        <v>87</v>
      </c>
      <c r="M9" s="166">
        <f t="shared" si="5"/>
        <v>9</v>
      </c>
      <c r="N9" s="214" t="str">
        <f t="shared" si="6"/>
        <v>A+</v>
      </c>
      <c r="O9" s="210" t="s">
        <v>633</v>
      </c>
      <c r="P9" s="215">
        <v>47.0</v>
      </c>
      <c r="Q9" s="166">
        <v>25.0</v>
      </c>
      <c r="R9" s="166">
        <f t="shared" si="7"/>
        <v>72</v>
      </c>
      <c r="S9" s="166">
        <f t="shared" si="8"/>
        <v>8</v>
      </c>
      <c r="T9" s="214" t="str">
        <f t="shared" si="9"/>
        <v>A</v>
      </c>
      <c r="U9" s="210" t="s">
        <v>633</v>
      </c>
      <c r="V9" s="215">
        <v>42.0</v>
      </c>
      <c r="W9" s="166">
        <v>37.0</v>
      </c>
      <c r="X9" s="166">
        <f t="shared" si="10"/>
        <v>79</v>
      </c>
      <c r="Y9" s="166">
        <f t="shared" si="11"/>
        <v>8</v>
      </c>
      <c r="Z9" s="214" t="str">
        <f t="shared" si="12"/>
        <v>A</v>
      </c>
      <c r="AA9" s="210" t="s">
        <v>633</v>
      </c>
      <c r="AB9" s="215">
        <v>42.0</v>
      </c>
      <c r="AC9" s="166">
        <v>24.0</v>
      </c>
      <c r="AD9" s="166">
        <f t="shared" si="13"/>
        <v>66</v>
      </c>
      <c r="AE9" s="166">
        <f t="shared" si="14"/>
        <v>7</v>
      </c>
      <c r="AF9" s="214" t="str">
        <f t="shared" si="15"/>
        <v>B+</v>
      </c>
      <c r="AG9" s="210" t="s">
        <v>633</v>
      </c>
      <c r="AH9" s="215">
        <v>47.0</v>
      </c>
      <c r="AI9" s="166">
        <v>25.0</v>
      </c>
      <c r="AJ9" s="166">
        <f t="shared" si="16"/>
        <v>72</v>
      </c>
      <c r="AK9" s="166">
        <f t="shared" si="17"/>
        <v>8</v>
      </c>
      <c r="AL9" s="214" t="str">
        <f t="shared" si="18"/>
        <v>A</v>
      </c>
      <c r="AM9" s="210" t="s">
        <v>633</v>
      </c>
      <c r="AN9" s="215">
        <v>47.0</v>
      </c>
      <c r="AO9" s="166">
        <v>48.0</v>
      </c>
      <c r="AP9" s="166">
        <f t="shared" si="19"/>
        <v>95</v>
      </c>
      <c r="AQ9" s="166">
        <f t="shared" si="20"/>
        <v>10</v>
      </c>
      <c r="AR9" s="214" t="str">
        <f t="shared" si="21"/>
        <v>O</v>
      </c>
      <c r="AS9" s="210" t="s">
        <v>633</v>
      </c>
      <c r="AT9" s="215">
        <v>47.0</v>
      </c>
      <c r="AU9" s="166">
        <v>49.0</v>
      </c>
      <c r="AV9" s="166">
        <f t="shared" si="22"/>
        <v>96</v>
      </c>
      <c r="AW9" s="166">
        <f t="shared" si="23"/>
        <v>10</v>
      </c>
      <c r="AX9" s="214" t="str">
        <f t="shared" si="24"/>
        <v>O</v>
      </c>
      <c r="AY9" s="210" t="s">
        <v>633</v>
      </c>
      <c r="AZ9" s="215">
        <v>45.0</v>
      </c>
      <c r="BA9" s="166">
        <v>43.0</v>
      </c>
      <c r="BB9" s="166">
        <f t="shared" si="25"/>
        <v>88</v>
      </c>
      <c r="BC9" s="166">
        <f t="shared" si="26"/>
        <v>9</v>
      </c>
      <c r="BD9" s="214" t="str">
        <f t="shared" si="27"/>
        <v>A+</v>
      </c>
      <c r="BE9" s="210" t="s">
        <v>633</v>
      </c>
      <c r="BF9" s="215">
        <v>93.0</v>
      </c>
      <c r="BG9" s="166">
        <v>0.0</v>
      </c>
      <c r="BH9" s="166">
        <f t="shared" si="28"/>
        <v>93</v>
      </c>
      <c r="BI9" s="166">
        <f t="shared" si="29"/>
        <v>10</v>
      </c>
      <c r="BJ9" s="214" t="str">
        <f t="shared" si="30"/>
        <v>O</v>
      </c>
      <c r="BK9" s="210" t="s">
        <v>633</v>
      </c>
      <c r="BL9" s="213">
        <f t="shared" si="31"/>
        <v>8.454545455</v>
      </c>
      <c r="BM9" s="93">
        <f t="shared" si="32"/>
        <v>84.54545455</v>
      </c>
      <c r="BN9" s="36" t="str">
        <f t="shared" si="33"/>
        <v>FCD</v>
      </c>
      <c r="BO9" s="160"/>
      <c r="BP9" s="161" t="s">
        <v>762</v>
      </c>
      <c r="BQ9" s="161" t="s">
        <v>763</v>
      </c>
      <c r="BR9" s="161" t="s">
        <v>764</v>
      </c>
      <c r="BS9" s="161" t="s">
        <v>765</v>
      </c>
      <c r="BT9" s="161" t="s">
        <v>766</v>
      </c>
      <c r="BU9" s="161" t="s">
        <v>767</v>
      </c>
      <c r="BV9" s="161" t="s">
        <v>768</v>
      </c>
      <c r="BW9" s="161" t="s">
        <v>769</v>
      </c>
      <c r="BX9" s="161" t="s">
        <v>772</v>
      </c>
      <c r="BY9" s="161" t="s">
        <v>771</v>
      </c>
    </row>
    <row r="10">
      <c r="A10" s="41" t="s">
        <v>637</v>
      </c>
      <c r="B10" s="42" t="s">
        <v>109</v>
      </c>
      <c r="C10" s="43" t="s">
        <v>110</v>
      </c>
      <c r="D10" s="166">
        <v>48.0</v>
      </c>
      <c r="E10" s="166">
        <v>33.0</v>
      </c>
      <c r="F10" s="166">
        <f t="shared" si="1"/>
        <v>81</v>
      </c>
      <c r="G10" s="166">
        <f t="shared" si="2"/>
        <v>9</v>
      </c>
      <c r="H10" s="214" t="str">
        <f t="shared" si="3"/>
        <v>A+</v>
      </c>
      <c r="I10" s="210" t="s">
        <v>633</v>
      </c>
      <c r="J10" s="215">
        <v>39.0</v>
      </c>
      <c r="K10" s="166">
        <v>31.0</v>
      </c>
      <c r="L10" s="166">
        <f t="shared" si="4"/>
        <v>70</v>
      </c>
      <c r="M10" s="166">
        <f t="shared" si="5"/>
        <v>8</v>
      </c>
      <c r="N10" s="214" t="str">
        <f t="shared" si="6"/>
        <v>A</v>
      </c>
      <c r="O10" s="210" t="s">
        <v>633</v>
      </c>
      <c r="P10" s="215">
        <v>37.0</v>
      </c>
      <c r="Q10" s="166">
        <v>18.0</v>
      </c>
      <c r="R10" s="166">
        <f t="shared" si="7"/>
        <v>55</v>
      </c>
      <c r="S10" s="166">
        <f t="shared" si="8"/>
        <v>6</v>
      </c>
      <c r="T10" s="214" t="str">
        <f t="shared" si="9"/>
        <v>B</v>
      </c>
      <c r="U10" s="210" t="s">
        <v>633</v>
      </c>
      <c r="V10" s="215">
        <v>39.0</v>
      </c>
      <c r="W10" s="166">
        <v>31.0</v>
      </c>
      <c r="X10" s="166">
        <f t="shared" si="10"/>
        <v>70</v>
      </c>
      <c r="Y10" s="166">
        <f t="shared" si="11"/>
        <v>8</v>
      </c>
      <c r="Z10" s="214" t="str">
        <f t="shared" si="12"/>
        <v>A</v>
      </c>
      <c r="AA10" s="210" t="s">
        <v>633</v>
      </c>
      <c r="AB10" s="215">
        <v>37.0</v>
      </c>
      <c r="AC10" s="166">
        <v>30.0</v>
      </c>
      <c r="AD10" s="166">
        <f t="shared" si="13"/>
        <v>67</v>
      </c>
      <c r="AE10" s="166">
        <f t="shared" si="14"/>
        <v>7</v>
      </c>
      <c r="AF10" s="214" t="str">
        <f t="shared" si="15"/>
        <v>B+</v>
      </c>
      <c r="AG10" s="210" t="s">
        <v>633</v>
      </c>
      <c r="AH10" s="215">
        <v>44.0</v>
      </c>
      <c r="AI10" s="166">
        <v>30.0</v>
      </c>
      <c r="AJ10" s="166">
        <f t="shared" si="16"/>
        <v>74</v>
      </c>
      <c r="AK10" s="166">
        <f t="shared" si="17"/>
        <v>8</v>
      </c>
      <c r="AL10" s="214" t="str">
        <f t="shared" si="18"/>
        <v>A</v>
      </c>
      <c r="AM10" s="210" t="s">
        <v>633</v>
      </c>
      <c r="AN10" s="215">
        <v>45.0</v>
      </c>
      <c r="AO10" s="166">
        <v>47.0</v>
      </c>
      <c r="AP10" s="166">
        <f t="shared" si="19"/>
        <v>92</v>
      </c>
      <c r="AQ10" s="166">
        <f t="shared" si="20"/>
        <v>10</v>
      </c>
      <c r="AR10" s="214" t="str">
        <f t="shared" si="21"/>
        <v>O</v>
      </c>
      <c r="AS10" s="210" t="s">
        <v>633</v>
      </c>
      <c r="AT10" s="215">
        <v>24.0</v>
      </c>
      <c r="AU10" s="166">
        <v>32.0</v>
      </c>
      <c r="AV10" s="166">
        <f t="shared" si="22"/>
        <v>56</v>
      </c>
      <c r="AW10" s="166">
        <f t="shared" si="23"/>
        <v>6</v>
      </c>
      <c r="AX10" s="214" t="str">
        <f t="shared" si="24"/>
        <v>B</v>
      </c>
      <c r="AY10" s="210" t="s">
        <v>633</v>
      </c>
      <c r="AZ10" s="215">
        <v>35.0</v>
      </c>
      <c r="BA10" s="166">
        <v>41.0</v>
      </c>
      <c r="BB10" s="166">
        <f t="shared" si="25"/>
        <v>76</v>
      </c>
      <c r="BC10" s="166">
        <f t="shared" si="26"/>
        <v>8</v>
      </c>
      <c r="BD10" s="214" t="str">
        <f t="shared" si="27"/>
        <v>A</v>
      </c>
      <c r="BE10" s="210" t="s">
        <v>633</v>
      </c>
      <c r="BF10" s="215">
        <v>96.0</v>
      </c>
      <c r="BG10" s="166">
        <v>0.0</v>
      </c>
      <c r="BH10" s="166">
        <f t="shared" si="28"/>
        <v>96</v>
      </c>
      <c r="BI10" s="166">
        <f t="shared" si="29"/>
        <v>10</v>
      </c>
      <c r="BJ10" s="214" t="str">
        <f t="shared" si="30"/>
        <v>O</v>
      </c>
      <c r="BK10" s="210" t="s">
        <v>633</v>
      </c>
      <c r="BL10" s="213">
        <f t="shared" si="31"/>
        <v>7.818181818</v>
      </c>
      <c r="BM10" s="93">
        <f t="shared" si="32"/>
        <v>78.18181818</v>
      </c>
      <c r="BN10" s="36" t="str">
        <f t="shared" si="33"/>
        <v>FCD</v>
      </c>
      <c r="BO10" s="160"/>
      <c r="BP10" s="161" t="s">
        <v>762</v>
      </c>
      <c r="BQ10" s="161" t="s">
        <v>763</v>
      </c>
      <c r="BR10" s="161" t="s">
        <v>764</v>
      </c>
      <c r="BS10" s="161" t="s">
        <v>765</v>
      </c>
      <c r="BT10" s="161" t="s">
        <v>766</v>
      </c>
      <c r="BU10" s="161" t="s">
        <v>767</v>
      </c>
      <c r="BV10" s="161" t="s">
        <v>768</v>
      </c>
      <c r="BW10" s="161" t="s">
        <v>769</v>
      </c>
      <c r="BX10" s="161" t="s">
        <v>772</v>
      </c>
      <c r="BY10" s="161" t="s">
        <v>771</v>
      </c>
    </row>
    <row r="11">
      <c r="A11" s="41" t="s">
        <v>638</v>
      </c>
      <c r="B11" s="42" t="s">
        <v>116</v>
      </c>
      <c r="C11" s="43" t="s">
        <v>117</v>
      </c>
      <c r="D11" s="166">
        <v>23.0</v>
      </c>
      <c r="E11" s="166">
        <v>0.0</v>
      </c>
      <c r="F11" s="166">
        <f t="shared" si="1"/>
        <v>23</v>
      </c>
      <c r="G11" s="166">
        <f t="shared" si="2"/>
        <v>0</v>
      </c>
      <c r="H11" s="214" t="str">
        <f t="shared" si="3"/>
        <v>F</v>
      </c>
      <c r="I11" s="210"/>
      <c r="J11" s="218"/>
      <c r="K11" s="219"/>
      <c r="L11" s="219" t="str">
        <f t="shared" si="4"/>
        <v/>
      </c>
      <c r="M11" s="219" t="str">
        <f t="shared" si="5"/>
        <v/>
      </c>
      <c r="N11" s="219" t="str">
        <f t="shared" si="6"/>
        <v/>
      </c>
      <c r="O11" s="220"/>
      <c r="P11" s="218"/>
      <c r="Q11" s="219"/>
      <c r="R11" s="219" t="str">
        <f t="shared" si="7"/>
        <v/>
      </c>
      <c r="S11" s="219" t="str">
        <f t="shared" si="8"/>
        <v/>
      </c>
      <c r="T11" s="219" t="str">
        <f t="shared" si="9"/>
        <v/>
      </c>
      <c r="U11" s="220"/>
      <c r="V11" s="218"/>
      <c r="W11" s="219"/>
      <c r="X11" s="219" t="str">
        <f t="shared" si="10"/>
        <v/>
      </c>
      <c r="Y11" s="219" t="str">
        <f t="shared" si="11"/>
        <v/>
      </c>
      <c r="Z11" s="219" t="str">
        <f t="shared" si="12"/>
        <v/>
      </c>
      <c r="AA11" s="220"/>
      <c r="AB11" s="218"/>
      <c r="AC11" s="219"/>
      <c r="AD11" s="219" t="str">
        <f t="shared" si="13"/>
        <v/>
      </c>
      <c r="AE11" s="219" t="str">
        <f t="shared" si="14"/>
        <v/>
      </c>
      <c r="AF11" s="219" t="str">
        <f t="shared" si="15"/>
        <v/>
      </c>
      <c r="AG11" s="220"/>
      <c r="AH11" s="218"/>
      <c r="AI11" s="219"/>
      <c r="AJ11" s="219" t="str">
        <f t="shared" si="16"/>
        <v/>
      </c>
      <c r="AK11" s="219" t="str">
        <f t="shared" si="17"/>
        <v/>
      </c>
      <c r="AL11" s="219" t="str">
        <f t="shared" si="18"/>
        <v/>
      </c>
      <c r="AM11" s="220"/>
      <c r="AN11" s="218"/>
      <c r="AO11" s="219"/>
      <c r="AP11" s="219" t="str">
        <f t="shared" si="19"/>
        <v/>
      </c>
      <c r="AQ11" s="219" t="str">
        <f t="shared" si="20"/>
        <v/>
      </c>
      <c r="AR11" s="219" t="str">
        <f t="shared" si="21"/>
        <v/>
      </c>
      <c r="AS11" s="220"/>
      <c r="AT11" s="218"/>
      <c r="AU11" s="219"/>
      <c r="AV11" s="219" t="str">
        <f t="shared" si="22"/>
        <v/>
      </c>
      <c r="AW11" s="219" t="str">
        <f t="shared" si="23"/>
        <v/>
      </c>
      <c r="AX11" s="219" t="str">
        <f t="shared" si="24"/>
        <v/>
      </c>
      <c r="AY11" s="221"/>
      <c r="AZ11" s="215">
        <v>35.0</v>
      </c>
      <c r="BA11" s="166">
        <v>40.0</v>
      </c>
      <c r="BB11" s="166">
        <f t="shared" si="25"/>
        <v>75</v>
      </c>
      <c r="BC11" s="166">
        <f t="shared" si="26"/>
        <v>8</v>
      </c>
      <c r="BD11" s="214" t="str">
        <f t="shared" si="27"/>
        <v>A</v>
      </c>
      <c r="BE11" s="210" t="s">
        <v>633</v>
      </c>
      <c r="BF11" s="215">
        <v>0.0</v>
      </c>
      <c r="BG11" s="166">
        <v>0.0</v>
      </c>
      <c r="BH11" s="166">
        <f t="shared" si="28"/>
        <v>0</v>
      </c>
      <c r="BI11" s="166">
        <f t="shared" si="29"/>
        <v>0</v>
      </c>
      <c r="BJ11" s="214" t="str">
        <f t="shared" si="30"/>
        <v>F</v>
      </c>
      <c r="BK11" s="220"/>
      <c r="BL11" s="213">
        <f t="shared" si="31"/>
        <v>0.3636363636</v>
      </c>
      <c r="BM11" s="93">
        <f t="shared" si="32"/>
        <v>3.636363636</v>
      </c>
      <c r="BN11" s="36" t="str">
        <f t="shared" si="33"/>
        <v>Fail</v>
      </c>
      <c r="BO11" s="172"/>
      <c r="BP11" s="161" t="s">
        <v>762</v>
      </c>
      <c r="BQ11" s="161" t="s">
        <v>763</v>
      </c>
      <c r="BR11" s="161" t="s">
        <v>764</v>
      </c>
      <c r="BS11" s="161" t="s">
        <v>765</v>
      </c>
      <c r="BT11" s="161" t="s">
        <v>766</v>
      </c>
      <c r="BU11" s="161" t="s">
        <v>767</v>
      </c>
      <c r="BV11" s="161" t="s">
        <v>768</v>
      </c>
      <c r="BW11" s="161" t="s">
        <v>769</v>
      </c>
      <c r="BX11" s="161" t="s">
        <v>770</v>
      </c>
      <c r="BY11" s="161" t="s">
        <v>771</v>
      </c>
    </row>
    <row r="12">
      <c r="A12" s="41" t="s">
        <v>640</v>
      </c>
      <c r="B12" s="42" t="s">
        <v>125</v>
      </c>
      <c r="C12" s="43" t="s">
        <v>126</v>
      </c>
      <c r="D12" s="166">
        <v>50.0</v>
      </c>
      <c r="E12" s="166">
        <v>48.0</v>
      </c>
      <c r="F12" s="166">
        <f t="shared" si="1"/>
        <v>98</v>
      </c>
      <c r="G12" s="166">
        <f t="shared" si="2"/>
        <v>10</v>
      </c>
      <c r="H12" s="214" t="str">
        <f t="shared" si="3"/>
        <v>O</v>
      </c>
      <c r="I12" s="210" t="s">
        <v>633</v>
      </c>
      <c r="J12" s="215">
        <v>50.0</v>
      </c>
      <c r="K12" s="166">
        <v>32.0</v>
      </c>
      <c r="L12" s="166">
        <f t="shared" si="4"/>
        <v>82</v>
      </c>
      <c r="M12" s="166">
        <f t="shared" si="5"/>
        <v>9</v>
      </c>
      <c r="N12" s="214" t="str">
        <f t="shared" si="6"/>
        <v>A+</v>
      </c>
      <c r="O12" s="210" t="s">
        <v>633</v>
      </c>
      <c r="P12" s="215">
        <v>47.0</v>
      </c>
      <c r="Q12" s="166">
        <v>40.0</v>
      </c>
      <c r="R12" s="166">
        <f t="shared" si="7"/>
        <v>87</v>
      </c>
      <c r="S12" s="166">
        <f t="shared" si="8"/>
        <v>9</v>
      </c>
      <c r="T12" s="214" t="str">
        <f t="shared" si="9"/>
        <v>A+</v>
      </c>
      <c r="U12" s="210" t="s">
        <v>633</v>
      </c>
      <c r="V12" s="215">
        <v>43.0</v>
      </c>
      <c r="W12" s="166">
        <v>42.0</v>
      </c>
      <c r="X12" s="166">
        <f t="shared" si="10"/>
        <v>85</v>
      </c>
      <c r="Y12" s="166">
        <f t="shared" si="11"/>
        <v>9</v>
      </c>
      <c r="Z12" s="214" t="str">
        <f t="shared" si="12"/>
        <v>A+</v>
      </c>
      <c r="AA12" s="210" t="s">
        <v>633</v>
      </c>
      <c r="AB12" s="215">
        <v>40.0</v>
      </c>
      <c r="AC12" s="166">
        <v>43.0</v>
      </c>
      <c r="AD12" s="166">
        <f t="shared" si="13"/>
        <v>83</v>
      </c>
      <c r="AE12" s="166">
        <f t="shared" si="14"/>
        <v>9</v>
      </c>
      <c r="AF12" s="214" t="str">
        <f t="shared" si="15"/>
        <v>A+</v>
      </c>
      <c r="AG12" s="210" t="s">
        <v>633</v>
      </c>
      <c r="AH12" s="215">
        <v>44.0</v>
      </c>
      <c r="AI12" s="166">
        <v>36.0</v>
      </c>
      <c r="AJ12" s="166">
        <f t="shared" si="16"/>
        <v>80</v>
      </c>
      <c r="AK12" s="166">
        <f t="shared" si="17"/>
        <v>9</v>
      </c>
      <c r="AL12" s="214" t="str">
        <f t="shared" si="18"/>
        <v>A+</v>
      </c>
      <c r="AM12" s="210" t="s">
        <v>633</v>
      </c>
      <c r="AN12" s="215">
        <v>46.0</v>
      </c>
      <c r="AO12" s="166">
        <v>48.0</v>
      </c>
      <c r="AP12" s="166">
        <f t="shared" si="19"/>
        <v>94</v>
      </c>
      <c r="AQ12" s="166">
        <f t="shared" si="20"/>
        <v>10</v>
      </c>
      <c r="AR12" s="214" t="str">
        <f t="shared" si="21"/>
        <v>O</v>
      </c>
      <c r="AS12" s="210" t="s">
        <v>633</v>
      </c>
      <c r="AT12" s="215">
        <v>43.0</v>
      </c>
      <c r="AU12" s="166">
        <v>48.0</v>
      </c>
      <c r="AV12" s="166">
        <f t="shared" si="22"/>
        <v>91</v>
      </c>
      <c r="AW12" s="166">
        <f t="shared" si="23"/>
        <v>10</v>
      </c>
      <c r="AX12" s="214" t="str">
        <f t="shared" si="24"/>
        <v>O</v>
      </c>
      <c r="AY12" s="210" t="s">
        <v>633</v>
      </c>
      <c r="AZ12" s="216">
        <v>46.0</v>
      </c>
      <c r="BA12" s="222">
        <v>40.0</v>
      </c>
      <c r="BB12" s="166">
        <f t="shared" si="25"/>
        <v>86</v>
      </c>
      <c r="BC12" s="166">
        <f t="shared" si="26"/>
        <v>9</v>
      </c>
      <c r="BD12" s="214" t="str">
        <f t="shared" si="27"/>
        <v>A+</v>
      </c>
      <c r="BE12" s="210" t="s">
        <v>633</v>
      </c>
      <c r="BF12" s="215">
        <v>97.0</v>
      </c>
      <c r="BG12" s="166">
        <v>0.0</v>
      </c>
      <c r="BH12" s="166">
        <f t="shared" si="28"/>
        <v>97</v>
      </c>
      <c r="BI12" s="166">
        <f t="shared" si="29"/>
        <v>10</v>
      </c>
      <c r="BJ12" s="214" t="str">
        <f t="shared" si="30"/>
        <v>O</v>
      </c>
      <c r="BK12" s="210" t="s">
        <v>633</v>
      </c>
      <c r="BL12" s="213">
        <f t="shared" si="31"/>
        <v>9.318181818</v>
      </c>
      <c r="BM12" s="93">
        <f t="shared" si="32"/>
        <v>93.18181818</v>
      </c>
      <c r="BN12" s="36" t="str">
        <f t="shared" si="33"/>
        <v>FCD</v>
      </c>
      <c r="BO12" s="160"/>
      <c r="BP12" s="161" t="s">
        <v>762</v>
      </c>
      <c r="BQ12" s="161" t="s">
        <v>763</v>
      </c>
      <c r="BR12" s="161" t="s">
        <v>764</v>
      </c>
      <c r="BS12" s="161" t="s">
        <v>765</v>
      </c>
      <c r="BT12" s="161" t="s">
        <v>766</v>
      </c>
      <c r="BU12" s="161" t="s">
        <v>767</v>
      </c>
      <c r="BV12" s="161" t="s">
        <v>768</v>
      </c>
      <c r="BW12" s="161" t="s">
        <v>769</v>
      </c>
      <c r="BX12" s="161" t="s">
        <v>772</v>
      </c>
      <c r="BY12" s="161" t="s">
        <v>771</v>
      </c>
    </row>
    <row r="13">
      <c r="A13" s="41" t="s">
        <v>641</v>
      </c>
      <c r="B13" s="42" t="s">
        <v>133</v>
      </c>
      <c r="C13" s="43" t="s">
        <v>134</v>
      </c>
      <c r="D13" s="166">
        <v>35.0</v>
      </c>
      <c r="E13" s="166">
        <v>33.0</v>
      </c>
      <c r="F13" s="166">
        <f t="shared" si="1"/>
        <v>68</v>
      </c>
      <c r="G13" s="166">
        <f t="shared" si="2"/>
        <v>7</v>
      </c>
      <c r="H13" s="214" t="str">
        <f t="shared" si="3"/>
        <v>B+</v>
      </c>
      <c r="I13" s="210" t="s">
        <v>633</v>
      </c>
      <c r="J13" s="215">
        <v>32.0</v>
      </c>
      <c r="K13" s="166">
        <v>22.0</v>
      </c>
      <c r="L13" s="166">
        <f t="shared" si="4"/>
        <v>54</v>
      </c>
      <c r="M13" s="166">
        <f t="shared" si="5"/>
        <v>5</v>
      </c>
      <c r="N13" s="214" t="str">
        <f t="shared" si="6"/>
        <v>C</v>
      </c>
      <c r="O13" s="210" t="s">
        <v>633</v>
      </c>
      <c r="P13" s="215">
        <v>27.0</v>
      </c>
      <c r="Q13" s="166">
        <v>41.0</v>
      </c>
      <c r="R13" s="166">
        <f t="shared" si="7"/>
        <v>68</v>
      </c>
      <c r="S13" s="166">
        <f t="shared" si="8"/>
        <v>7</v>
      </c>
      <c r="T13" s="214" t="str">
        <f t="shared" si="9"/>
        <v>B+</v>
      </c>
      <c r="U13" s="210" t="s">
        <v>633</v>
      </c>
      <c r="V13" s="215">
        <v>34.0</v>
      </c>
      <c r="W13" s="166">
        <v>36.0</v>
      </c>
      <c r="X13" s="166">
        <f t="shared" si="10"/>
        <v>70</v>
      </c>
      <c r="Y13" s="166">
        <f t="shared" si="11"/>
        <v>8</v>
      </c>
      <c r="Z13" s="214" t="str">
        <f t="shared" si="12"/>
        <v>A</v>
      </c>
      <c r="AA13" s="210" t="s">
        <v>633</v>
      </c>
      <c r="AB13" s="215">
        <v>34.0</v>
      </c>
      <c r="AC13" s="166">
        <v>40.0</v>
      </c>
      <c r="AD13" s="166">
        <f t="shared" si="13"/>
        <v>74</v>
      </c>
      <c r="AE13" s="166">
        <f t="shared" si="14"/>
        <v>8</v>
      </c>
      <c r="AF13" s="214" t="str">
        <f t="shared" si="15"/>
        <v>A</v>
      </c>
      <c r="AG13" s="210" t="s">
        <v>633</v>
      </c>
      <c r="AH13" s="215">
        <v>35.0</v>
      </c>
      <c r="AI13" s="166">
        <v>25.0</v>
      </c>
      <c r="AJ13" s="166">
        <f t="shared" si="16"/>
        <v>60</v>
      </c>
      <c r="AK13" s="166">
        <f t="shared" si="17"/>
        <v>7</v>
      </c>
      <c r="AL13" s="214" t="str">
        <f t="shared" si="18"/>
        <v>B+</v>
      </c>
      <c r="AM13" s="210" t="s">
        <v>633</v>
      </c>
      <c r="AN13" s="215">
        <v>44.0</v>
      </c>
      <c r="AO13" s="166">
        <v>23.0</v>
      </c>
      <c r="AP13" s="166">
        <f t="shared" si="19"/>
        <v>67</v>
      </c>
      <c r="AQ13" s="166">
        <f t="shared" si="20"/>
        <v>7</v>
      </c>
      <c r="AR13" s="214" t="str">
        <f t="shared" si="21"/>
        <v>B+</v>
      </c>
      <c r="AS13" s="210" t="s">
        <v>633</v>
      </c>
      <c r="AT13" s="215">
        <v>24.0</v>
      </c>
      <c r="AU13" s="166">
        <v>28.0</v>
      </c>
      <c r="AV13" s="166">
        <f t="shared" si="22"/>
        <v>52</v>
      </c>
      <c r="AW13" s="166">
        <f t="shared" si="23"/>
        <v>5</v>
      </c>
      <c r="AX13" s="214" t="str">
        <f t="shared" si="24"/>
        <v>C</v>
      </c>
      <c r="AY13" s="210" t="s">
        <v>633</v>
      </c>
      <c r="AZ13" s="215">
        <v>25.0</v>
      </c>
      <c r="BA13" s="166">
        <v>33.0</v>
      </c>
      <c r="BB13" s="166">
        <f t="shared" si="25"/>
        <v>58</v>
      </c>
      <c r="BC13" s="166">
        <f t="shared" si="26"/>
        <v>6</v>
      </c>
      <c r="BD13" s="214" t="str">
        <f t="shared" si="27"/>
        <v>B</v>
      </c>
      <c r="BE13" s="210" t="s">
        <v>633</v>
      </c>
      <c r="BF13" s="215">
        <v>92.0</v>
      </c>
      <c r="BG13" s="166">
        <v>0.0</v>
      </c>
      <c r="BH13" s="166">
        <f t="shared" si="28"/>
        <v>92</v>
      </c>
      <c r="BI13" s="166">
        <f t="shared" si="29"/>
        <v>10</v>
      </c>
      <c r="BJ13" s="214" t="str">
        <f t="shared" si="30"/>
        <v>O</v>
      </c>
      <c r="BK13" s="210" t="s">
        <v>633</v>
      </c>
      <c r="BL13" s="213">
        <f t="shared" si="31"/>
        <v>7.363636364</v>
      </c>
      <c r="BM13" s="93">
        <f t="shared" si="32"/>
        <v>73.63636364</v>
      </c>
      <c r="BN13" s="36" t="str">
        <f t="shared" si="33"/>
        <v>FCD</v>
      </c>
      <c r="BO13" s="160"/>
      <c r="BP13" s="161" t="s">
        <v>762</v>
      </c>
      <c r="BQ13" s="161" t="s">
        <v>763</v>
      </c>
      <c r="BR13" s="161" t="s">
        <v>764</v>
      </c>
      <c r="BS13" s="161" t="s">
        <v>765</v>
      </c>
      <c r="BT13" s="161" t="s">
        <v>766</v>
      </c>
      <c r="BU13" s="161" t="s">
        <v>767</v>
      </c>
      <c r="BV13" s="161" t="s">
        <v>768</v>
      </c>
      <c r="BW13" s="161" t="s">
        <v>769</v>
      </c>
      <c r="BX13" s="161" t="s">
        <v>772</v>
      </c>
      <c r="BY13" s="161" t="s">
        <v>771</v>
      </c>
    </row>
    <row r="14">
      <c r="A14" s="104" t="s">
        <v>642</v>
      </c>
      <c r="B14" s="173" t="s">
        <v>141</v>
      </c>
      <c r="C14" s="174" t="s">
        <v>142</v>
      </c>
      <c r="D14" s="166">
        <v>39.0</v>
      </c>
      <c r="E14" s="166">
        <v>34.0</v>
      </c>
      <c r="F14" s="166">
        <f t="shared" si="1"/>
        <v>73</v>
      </c>
      <c r="G14" s="166">
        <f t="shared" si="2"/>
        <v>8</v>
      </c>
      <c r="H14" s="214" t="str">
        <f t="shared" si="3"/>
        <v>A</v>
      </c>
      <c r="I14" s="210" t="s">
        <v>633</v>
      </c>
      <c r="J14" s="215">
        <v>48.0</v>
      </c>
      <c r="K14" s="166">
        <v>34.0</v>
      </c>
      <c r="L14" s="166">
        <f t="shared" si="4"/>
        <v>82</v>
      </c>
      <c r="M14" s="166">
        <f t="shared" si="5"/>
        <v>9</v>
      </c>
      <c r="N14" s="214" t="str">
        <f t="shared" si="6"/>
        <v>A+</v>
      </c>
      <c r="O14" s="210" t="s">
        <v>633</v>
      </c>
      <c r="P14" s="215">
        <v>40.0</v>
      </c>
      <c r="Q14" s="166">
        <v>34.0</v>
      </c>
      <c r="R14" s="166">
        <f t="shared" si="7"/>
        <v>74</v>
      </c>
      <c r="S14" s="166">
        <f t="shared" si="8"/>
        <v>8</v>
      </c>
      <c r="T14" s="214" t="str">
        <f t="shared" si="9"/>
        <v>A</v>
      </c>
      <c r="U14" s="210" t="s">
        <v>633</v>
      </c>
      <c r="V14" s="215">
        <v>37.0</v>
      </c>
      <c r="W14" s="166">
        <v>31.0</v>
      </c>
      <c r="X14" s="166">
        <f t="shared" si="10"/>
        <v>68</v>
      </c>
      <c r="Y14" s="166">
        <f t="shared" si="11"/>
        <v>7</v>
      </c>
      <c r="Z14" s="214" t="str">
        <f t="shared" si="12"/>
        <v>B+</v>
      </c>
      <c r="AA14" s="210" t="s">
        <v>633</v>
      </c>
      <c r="AB14" s="215">
        <v>36.0</v>
      </c>
      <c r="AC14" s="166">
        <v>29.0</v>
      </c>
      <c r="AD14" s="166">
        <f t="shared" si="13"/>
        <v>65</v>
      </c>
      <c r="AE14" s="166">
        <f t="shared" si="14"/>
        <v>7</v>
      </c>
      <c r="AF14" s="214" t="str">
        <f t="shared" si="15"/>
        <v>B+</v>
      </c>
      <c r="AG14" s="210" t="s">
        <v>633</v>
      </c>
      <c r="AH14" s="215">
        <v>35.0</v>
      </c>
      <c r="AI14" s="166">
        <v>23.0</v>
      </c>
      <c r="AJ14" s="166">
        <f t="shared" si="16"/>
        <v>58</v>
      </c>
      <c r="AK14" s="166">
        <f t="shared" si="17"/>
        <v>6</v>
      </c>
      <c r="AL14" s="214" t="str">
        <f t="shared" si="18"/>
        <v>B</v>
      </c>
      <c r="AM14" s="210" t="s">
        <v>633</v>
      </c>
      <c r="AN14" s="215">
        <v>47.0</v>
      </c>
      <c r="AO14" s="166">
        <v>48.0</v>
      </c>
      <c r="AP14" s="166">
        <f t="shared" si="19"/>
        <v>95</v>
      </c>
      <c r="AQ14" s="166">
        <f t="shared" si="20"/>
        <v>10</v>
      </c>
      <c r="AR14" s="214" t="str">
        <f t="shared" si="21"/>
        <v>O</v>
      </c>
      <c r="AS14" s="210" t="s">
        <v>633</v>
      </c>
      <c r="AT14" s="215">
        <v>34.0</v>
      </c>
      <c r="AU14" s="166">
        <v>38.0</v>
      </c>
      <c r="AV14" s="166">
        <f t="shared" si="22"/>
        <v>72</v>
      </c>
      <c r="AW14" s="166">
        <f t="shared" si="23"/>
        <v>8</v>
      </c>
      <c r="AX14" s="214" t="str">
        <f t="shared" si="24"/>
        <v>A</v>
      </c>
      <c r="AY14" s="210" t="s">
        <v>633</v>
      </c>
      <c r="AZ14" s="215">
        <v>27.0</v>
      </c>
      <c r="BA14" s="166">
        <v>37.0</v>
      </c>
      <c r="BB14" s="166">
        <f t="shared" si="25"/>
        <v>64</v>
      </c>
      <c r="BC14" s="166">
        <f t="shared" si="26"/>
        <v>7</v>
      </c>
      <c r="BD14" s="214" t="str">
        <f t="shared" si="27"/>
        <v>B+</v>
      </c>
      <c r="BE14" s="210" t="s">
        <v>633</v>
      </c>
      <c r="BF14" s="215">
        <v>96.0</v>
      </c>
      <c r="BG14" s="166">
        <v>0.0</v>
      </c>
      <c r="BH14" s="166">
        <f t="shared" si="28"/>
        <v>96</v>
      </c>
      <c r="BI14" s="166">
        <f t="shared" si="29"/>
        <v>10</v>
      </c>
      <c r="BJ14" s="214" t="str">
        <f t="shared" si="30"/>
        <v>O</v>
      </c>
      <c r="BK14" s="210" t="s">
        <v>633</v>
      </c>
      <c r="BL14" s="213">
        <f t="shared" si="31"/>
        <v>7.772727273</v>
      </c>
      <c r="BM14" s="93">
        <f t="shared" si="32"/>
        <v>77.72727273</v>
      </c>
      <c r="BN14" s="36" t="str">
        <f t="shared" si="33"/>
        <v>FCD</v>
      </c>
      <c r="BO14" s="160"/>
      <c r="BP14" s="161" t="s">
        <v>762</v>
      </c>
      <c r="BQ14" s="161" t="s">
        <v>763</v>
      </c>
      <c r="BR14" s="161" t="s">
        <v>764</v>
      </c>
      <c r="BS14" s="161" t="s">
        <v>765</v>
      </c>
      <c r="BT14" s="161" t="s">
        <v>766</v>
      </c>
      <c r="BU14" s="161" t="s">
        <v>767</v>
      </c>
      <c r="BV14" s="161" t="s">
        <v>768</v>
      </c>
      <c r="BW14" s="161" t="s">
        <v>769</v>
      </c>
      <c r="BX14" s="161" t="s">
        <v>772</v>
      </c>
      <c r="BY14" s="161" t="s">
        <v>771</v>
      </c>
    </row>
    <row r="15">
      <c r="A15" s="104" t="s">
        <v>643</v>
      </c>
      <c r="B15" s="173" t="s">
        <v>152</v>
      </c>
      <c r="C15" s="174" t="s">
        <v>153</v>
      </c>
      <c r="D15" s="166">
        <v>43.0</v>
      </c>
      <c r="E15" s="166">
        <v>33.0</v>
      </c>
      <c r="F15" s="166">
        <f t="shared" si="1"/>
        <v>76</v>
      </c>
      <c r="G15" s="166">
        <f t="shared" si="2"/>
        <v>8</v>
      </c>
      <c r="H15" s="214" t="str">
        <f t="shared" si="3"/>
        <v>A</v>
      </c>
      <c r="I15" s="210" t="s">
        <v>633</v>
      </c>
      <c r="J15" s="215">
        <v>45.0</v>
      </c>
      <c r="K15" s="166">
        <v>32.0</v>
      </c>
      <c r="L15" s="166">
        <f t="shared" si="4"/>
        <v>77</v>
      </c>
      <c r="M15" s="166">
        <f t="shared" si="5"/>
        <v>8</v>
      </c>
      <c r="N15" s="214" t="str">
        <f t="shared" si="6"/>
        <v>A</v>
      </c>
      <c r="O15" s="210" t="s">
        <v>633</v>
      </c>
      <c r="P15" s="215">
        <v>39.0</v>
      </c>
      <c r="Q15" s="166">
        <v>32.0</v>
      </c>
      <c r="R15" s="166">
        <f t="shared" si="7"/>
        <v>71</v>
      </c>
      <c r="S15" s="166">
        <f t="shared" si="8"/>
        <v>8</v>
      </c>
      <c r="T15" s="214" t="str">
        <f t="shared" si="9"/>
        <v>A</v>
      </c>
      <c r="U15" s="210" t="s">
        <v>633</v>
      </c>
      <c r="V15" s="215">
        <v>29.0</v>
      </c>
      <c r="W15" s="166">
        <v>27.0</v>
      </c>
      <c r="X15" s="166">
        <f t="shared" si="10"/>
        <v>56</v>
      </c>
      <c r="Y15" s="166">
        <f t="shared" si="11"/>
        <v>6</v>
      </c>
      <c r="Z15" s="214" t="str">
        <f t="shared" si="12"/>
        <v>B</v>
      </c>
      <c r="AA15" s="210" t="s">
        <v>633</v>
      </c>
      <c r="AB15" s="215">
        <v>33.0</v>
      </c>
      <c r="AC15" s="166">
        <v>32.0</v>
      </c>
      <c r="AD15" s="166">
        <f t="shared" si="13"/>
        <v>65</v>
      </c>
      <c r="AE15" s="166">
        <f t="shared" si="14"/>
        <v>7</v>
      </c>
      <c r="AF15" s="214" t="str">
        <f t="shared" si="15"/>
        <v>B+</v>
      </c>
      <c r="AG15" s="210" t="s">
        <v>633</v>
      </c>
      <c r="AH15" s="215">
        <v>37.0</v>
      </c>
      <c r="AI15" s="166">
        <v>29.0</v>
      </c>
      <c r="AJ15" s="166">
        <f t="shared" si="16"/>
        <v>66</v>
      </c>
      <c r="AK15" s="166">
        <f t="shared" si="17"/>
        <v>7</v>
      </c>
      <c r="AL15" s="214" t="str">
        <f t="shared" si="18"/>
        <v>B+</v>
      </c>
      <c r="AM15" s="210" t="s">
        <v>633</v>
      </c>
      <c r="AN15" s="215">
        <v>37.0</v>
      </c>
      <c r="AO15" s="166">
        <v>36.0</v>
      </c>
      <c r="AP15" s="166">
        <f t="shared" si="19"/>
        <v>73</v>
      </c>
      <c r="AQ15" s="166">
        <f t="shared" si="20"/>
        <v>8</v>
      </c>
      <c r="AR15" s="214" t="str">
        <f t="shared" si="21"/>
        <v>A</v>
      </c>
      <c r="AS15" s="210" t="s">
        <v>633</v>
      </c>
      <c r="AT15" s="215">
        <v>30.0</v>
      </c>
      <c r="AU15" s="166">
        <v>31.0</v>
      </c>
      <c r="AV15" s="166">
        <f t="shared" si="22"/>
        <v>61</v>
      </c>
      <c r="AW15" s="166">
        <f t="shared" si="23"/>
        <v>7</v>
      </c>
      <c r="AX15" s="214" t="str">
        <f t="shared" si="24"/>
        <v>B+</v>
      </c>
      <c r="AY15" s="210" t="s">
        <v>633</v>
      </c>
      <c r="AZ15" s="215">
        <v>37.0</v>
      </c>
      <c r="BA15" s="166">
        <v>31.0</v>
      </c>
      <c r="BB15" s="166">
        <f t="shared" si="25"/>
        <v>68</v>
      </c>
      <c r="BC15" s="166">
        <f t="shared" si="26"/>
        <v>7</v>
      </c>
      <c r="BD15" s="214" t="str">
        <f t="shared" si="27"/>
        <v>B+</v>
      </c>
      <c r="BE15" s="210" t="s">
        <v>633</v>
      </c>
      <c r="BF15" s="215">
        <v>92.0</v>
      </c>
      <c r="BG15" s="166">
        <v>0.0</v>
      </c>
      <c r="BH15" s="166">
        <f t="shared" si="28"/>
        <v>92</v>
      </c>
      <c r="BI15" s="166">
        <f t="shared" si="29"/>
        <v>10</v>
      </c>
      <c r="BJ15" s="214" t="str">
        <f t="shared" si="30"/>
        <v>O</v>
      </c>
      <c r="BK15" s="210" t="s">
        <v>633</v>
      </c>
      <c r="BL15" s="213">
        <f t="shared" si="31"/>
        <v>7.5</v>
      </c>
      <c r="BM15" s="93">
        <f t="shared" si="32"/>
        <v>75</v>
      </c>
      <c r="BN15" s="36" t="str">
        <f t="shared" si="33"/>
        <v>FCD</v>
      </c>
      <c r="BO15" s="160"/>
      <c r="BP15" s="161" t="s">
        <v>762</v>
      </c>
      <c r="BQ15" s="161" t="s">
        <v>763</v>
      </c>
      <c r="BR15" s="161" t="s">
        <v>764</v>
      </c>
      <c r="BS15" s="161" t="s">
        <v>765</v>
      </c>
      <c r="BT15" s="161" t="s">
        <v>766</v>
      </c>
      <c r="BU15" s="161" t="s">
        <v>767</v>
      </c>
      <c r="BV15" s="161" t="s">
        <v>768</v>
      </c>
      <c r="BW15" s="161" t="s">
        <v>769</v>
      </c>
      <c r="BX15" s="161" t="s">
        <v>772</v>
      </c>
      <c r="BY15" s="161" t="s">
        <v>771</v>
      </c>
    </row>
    <row r="16">
      <c r="A16" s="104" t="s">
        <v>644</v>
      </c>
      <c r="B16" s="173" t="s">
        <v>162</v>
      </c>
      <c r="C16" s="174" t="s">
        <v>163</v>
      </c>
      <c r="D16" s="166">
        <v>36.0</v>
      </c>
      <c r="E16" s="166">
        <v>20.0</v>
      </c>
      <c r="F16" s="166">
        <f t="shared" si="1"/>
        <v>56</v>
      </c>
      <c r="G16" s="166">
        <f t="shared" si="2"/>
        <v>6</v>
      </c>
      <c r="H16" s="214" t="str">
        <f t="shared" si="3"/>
        <v>B</v>
      </c>
      <c r="I16" s="210" t="s">
        <v>633</v>
      </c>
      <c r="J16" s="215">
        <v>39.0</v>
      </c>
      <c r="K16" s="166">
        <v>30.0</v>
      </c>
      <c r="L16" s="166">
        <f t="shared" si="4"/>
        <v>69</v>
      </c>
      <c r="M16" s="166">
        <f t="shared" si="5"/>
        <v>7</v>
      </c>
      <c r="N16" s="214" t="str">
        <f t="shared" si="6"/>
        <v>B+</v>
      </c>
      <c r="O16" s="210" t="s">
        <v>633</v>
      </c>
      <c r="P16" s="215">
        <v>27.0</v>
      </c>
      <c r="Q16" s="166">
        <v>22.0</v>
      </c>
      <c r="R16" s="166">
        <f t="shared" si="7"/>
        <v>49</v>
      </c>
      <c r="S16" s="166">
        <f t="shared" si="8"/>
        <v>4</v>
      </c>
      <c r="T16" s="214" t="str">
        <f t="shared" si="9"/>
        <v>P</v>
      </c>
      <c r="U16" s="210" t="s">
        <v>633</v>
      </c>
      <c r="V16" s="215">
        <v>35.0</v>
      </c>
      <c r="W16" s="166">
        <v>34.0</v>
      </c>
      <c r="X16" s="166">
        <f t="shared" si="10"/>
        <v>69</v>
      </c>
      <c r="Y16" s="166">
        <f t="shared" si="11"/>
        <v>7</v>
      </c>
      <c r="Z16" s="214" t="str">
        <f t="shared" si="12"/>
        <v>B+</v>
      </c>
      <c r="AA16" s="210" t="s">
        <v>633</v>
      </c>
      <c r="AB16" s="215">
        <v>29.0</v>
      </c>
      <c r="AC16" s="166">
        <v>35.0</v>
      </c>
      <c r="AD16" s="166">
        <f t="shared" si="13"/>
        <v>64</v>
      </c>
      <c r="AE16" s="166">
        <f t="shared" si="14"/>
        <v>7</v>
      </c>
      <c r="AF16" s="214" t="str">
        <f t="shared" si="15"/>
        <v>B+</v>
      </c>
      <c r="AG16" s="210" t="s">
        <v>633</v>
      </c>
      <c r="AH16" s="215">
        <v>38.0</v>
      </c>
      <c r="AI16" s="166">
        <v>23.0</v>
      </c>
      <c r="AJ16" s="166">
        <f t="shared" si="16"/>
        <v>61</v>
      </c>
      <c r="AK16" s="166">
        <f t="shared" si="17"/>
        <v>7</v>
      </c>
      <c r="AL16" s="214" t="str">
        <f t="shared" si="18"/>
        <v>B+</v>
      </c>
      <c r="AM16" s="210" t="s">
        <v>633</v>
      </c>
      <c r="AN16" s="215">
        <v>34.0</v>
      </c>
      <c r="AO16" s="166">
        <v>47.0</v>
      </c>
      <c r="AP16" s="166">
        <f t="shared" si="19"/>
        <v>81</v>
      </c>
      <c r="AQ16" s="166">
        <f t="shared" si="20"/>
        <v>9</v>
      </c>
      <c r="AR16" s="214" t="str">
        <f t="shared" si="21"/>
        <v>A+</v>
      </c>
      <c r="AS16" s="210" t="s">
        <v>633</v>
      </c>
      <c r="AT16" s="215">
        <v>27.0</v>
      </c>
      <c r="AU16" s="166">
        <v>28.0</v>
      </c>
      <c r="AV16" s="166">
        <f t="shared" si="22"/>
        <v>55</v>
      </c>
      <c r="AW16" s="166">
        <f t="shared" si="23"/>
        <v>6</v>
      </c>
      <c r="AX16" s="214" t="str">
        <f t="shared" si="24"/>
        <v>B</v>
      </c>
      <c r="AY16" s="210" t="s">
        <v>633</v>
      </c>
      <c r="AZ16" s="215">
        <v>32.0</v>
      </c>
      <c r="BA16" s="166">
        <v>35.0</v>
      </c>
      <c r="BB16" s="166">
        <f t="shared" si="25"/>
        <v>67</v>
      </c>
      <c r="BC16" s="166">
        <f t="shared" si="26"/>
        <v>7</v>
      </c>
      <c r="BD16" s="214" t="str">
        <f t="shared" si="27"/>
        <v>B+</v>
      </c>
      <c r="BE16" s="210" t="s">
        <v>633</v>
      </c>
      <c r="BF16" s="215">
        <v>90.0</v>
      </c>
      <c r="BG16" s="166">
        <v>0.0</v>
      </c>
      <c r="BH16" s="166">
        <f t="shared" si="28"/>
        <v>90</v>
      </c>
      <c r="BI16" s="166">
        <f t="shared" si="29"/>
        <v>10</v>
      </c>
      <c r="BJ16" s="214" t="str">
        <f t="shared" si="30"/>
        <v>O</v>
      </c>
      <c r="BK16" s="210" t="s">
        <v>633</v>
      </c>
      <c r="BL16" s="213">
        <f t="shared" si="31"/>
        <v>6.636363636</v>
      </c>
      <c r="BM16" s="93">
        <f t="shared" si="32"/>
        <v>66.36363636</v>
      </c>
      <c r="BN16" s="36" t="str">
        <f t="shared" si="33"/>
        <v>FC</v>
      </c>
      <c r="BO16" s="160"/>
      <c r="BP16" s="161" t="s">
        <v>762</v>
      </c>
      <c r="BQ16" s="161" t="s">
        <v>763</v>
      </c>
      <c r="BR16" s="161" t="s">
        <v>764</v>
      </c>
      <c r="BS16" s="161" t="s">
        <v>765</v>
      </c>
      <c r="BT16" s="161" t="s">
        <v>766</v>
      </c>
      <c r="BU16" s="161" t="s">
        <v>767</v>
      </c>
      <c r="BV16" s="161" t="s">
        <v>768</v>
      </c>
      <c r="BW16" s="161" t="s">
        <v>769</v>
      </c>
      <c r="BX16" s="161" t="s">
        <v>772</v>
      </c>
      <c r="BY16" s="161" t="s">
        <v>771</v>
      </c>
    </row>
    <row r="17">
      <c r="A17" s="41" t="s">
        <v>645</v>
      </c>
      <c r="B17" s="42" t="s">
        <v>169</v>
      </c>
      <c r="C17" s="43" t="s">
        <v>170</v>
      </c>
      <c r="D17" s="166">
        <v>35.0</v>
      </c>
      <c r="E17" s="166">
        <v>20.0</v>
      </c>
      <c r="F17" s="166">
        <f t="shared" si="1"/>
        <v>55</v>
      </c>
      <c r="G17" s="166">
        <f t="shared" si="2"/>
        <v>6</v>
      </c>
      <c r="H17" s="214" t="str">
        <f t="shared" si="3"/>
        <v>B</v>
      </c>
      <c r="I17" s="210" t="s">
        <v>633</v>
      </c>
      <c r="J17" s="215">
        <v>36.0</v>
      </c>
      <c r="K17" s="166">
        <v>21.0</v>
      </c>
      <c r="L17" s="166">
        <f t="shared" si="4"/>
        <v>57</v>
      </c>
      <c r="M17" s="166">
        <f t="shared" si="5"/>
        <v>6</v>
      </c>
      <c r="N17" s="214" t="str">
        <f t="shared" si="6"/>
        <v>B</v>
      </c>
      <c r="O17" s="210" t="s">
        <v>633</v>
      </c>
      <c r="P17" s="215">
        <v>33.0</v>
      </c>
      <c r="Q17" s="166">
        <v>23.0</v>
      </c>
      <c r="R17" s="166">
        <f t="shared" si="7"/>
        <v>56</v>
      </c>
      <c r="S17" s="166">
        <f t="shared" si="8"/>
        <v>6</v>
      </c>
      <c r="T17" s="214" t="str">
        <f t="shared" si="9"/>
        <v>B</v>
      </c>
      <c r="U17" s="210" t="s">
        <v>633</v>
      </c>
      <c r="V17" s="215">
        <v>33.0</v>
      </c>
      <c r="W17" s="166">
        <v>32.0</v>
      </c>
      <c r="X17" s="166">
        <f t="shared" si="10"/>
        <v>65</v>
      </c>
      <c r="Y17" s="166">
        <f t="shared" si="11"/>
        <v>7</v>
      </c>
      <c r="Z17" s="214" t="str">
        <f t="shared" si="12"/>
        <v>B+</v>
      </c>
      <c r="AA17" s="210" t="s">
        <v>633</v>
      </c>
      <c r="AB17" s="215">
        <v>27.0</v>
      </c>
      <c r="AC17" s="166">
        <v>24.0</v>
      </c>
      <c r="AD17" s="166">
        <f t="shared" si="13"/>
        <v>51</v>
      </c>
      <c r="AE17" s="166">
        <f t="shared" si="14"/>
        <v>5</v>
      </c>
      <c r="AF17" s="214" t="str">
        <f t="shared" si="15"/>
        <v>C</v>
      </c>
      <c r="AG17" s="210" t="s">
        <v>633</v>
      </c>
      <c r="AH17" s="215">
        <v>37.0</v>
      </c>
      <c r="AI17" s="166">
        <v>33.0</v>
      </c>
      <c r="AJ17" s="166">
        <f t="shared" si="16"/>
        <v>70</v>
      </c>
      <c r="AK17" s="166">
        <f t="shared" si="17"/>
        <v>8</v>
      </c>
      <c r="AL17" s="214" t="str">
        <f t="shared" si="18"/>
        <v>A</v>
      </c>
      <c r="AM17" s="210" t="s">
        <v>633</v>
      </c>
      <c r="AN17" s="215">
        <v>35.0</v>
      </c>
      <c r="AO17" s="166">
        <v>30.0</v>
      </c>
      <c r="AP17" s="166">
        <f t="shared" si="19"/>
        <v>65</v>
      </c>
      <c r="AQ17" s="166">
        <f t="shared" si="20"/>
        <v>7</v>
      </c>
      <c r="AR17" s="214" t="str">
        <f t="shared" si="21"/>
        <v>B+</v>
      </c>
      <c r="AS17" s="210" t="s">
        <v>633</v>
      </c>
      <c r="AT17" s="215">
        <v>39.0</v>
      </c>
      <c r="AU17" s="166">
        <v>45.0</v>
      </c>
      <c r="AV17" s="166">
        <f t="shared" si="22"/>
        <v>84</v>
      </c>
      <c r="AW17" s="166">
        <f t="shared" si="23"/>
        <v>9</v>
      </c>
      <c r="AX17" s="214" t="str">
        <f t="shared" si="24"/>
        <v>A+</v>
      </c>
      <c r="AY17" s="210" t="s">
        <v>633</v>
      </c>
      <c r="AZ17" s="215">
        <v>32.0</v>
      </c>
      <c r="BA17" s="166">
        <v>38.0</v>
      </c>
      <c r="BB17" s="166">
        <f t="shared" si="25"/>
        <v>70</v>
      </c>
      <c r="BC17" s="166">
        <f t="shared" si="26"/>
        <v>8</v>
      </c>
      <c r="BD17" s="214" t="str">
        <f t="shared" si="27"/>
        <v>A</v>
      </c>
      <c r="BE17" s="210" t="s">
        <v>633</v>
      </c>
      <c r="BF17" s="215">
        <v>94.0</v>
      </c>
      <c r="BG17" s="166">
        <v>0.0</v>
      </c>
      <c r="BH17" s="166">
        <f t="shared" si="28"/>
        <v>94</v>
      </c>
      <c r="BI17" s="166">
        <f t="shared" si="29"/>
        <v>10</v>
      </c>
      <c r="BJ17" s="214" t="str">
        <f t="shared" si="30"/>
        <v>O</v>
      </c>
      <c r="BK17" s="210" t="s">
        <v>633</v>
      </c>
      <c r="BL17" s="213">
        <f t="shared" si="31"/>
        <v>6.863636364</v>
      </c>
      <c r="BM17" s="93">
        <f t="shared" si="32"/>
        <v>68.63636364</v>
      </c>
      <c r="BN17" s="36" t="str">
        <f t="shared" si="33"/>
        <v>FC</v>
      </c>
      <c r="BO17" s="160"/>
      <c r="BP17" s="161" t="s">
        <v>762</v>
      </c>
      <c r="BQ17" s="161" t="s">
        <v>763</v>
      </c>
      <c r="BR17" s="161" t="s">
        <v>764</v>
      </c>
      <c r="BS17" s="161" t="s">
        <v>765</v>
      </c>
      <c r="BT17" s="161" t="s">
        <v>766</v>
      </c>
      <c r="BU17" s="161" t="s">
        <v>767</v>
      </c>
      <c r="BV17" s="161" t="s">
        <v>768</v>
      </c>
      <c r="BW17" s="161" t="s">
        <v>769</v>
      </c>
      <c r="BX17" s="161" t="s">
        <v>772</v>
      </c>
      <c r="BY17" s="161" t="s">
        <v>771</v>
      </c>
    </row>
    <row r="18">
      <c r="A18" s="41" t="s">
        <v>646</v>
      </c>
      <c r="B18" s="42" t="s">
        <v>177</v>
      </c>
      <c r="C18" s="43" t="s">
        <v>178</v>
      </c>
      <c r="D18" s="166">
        <v>43.0</v>
      </c>
      <c r="E18" s="166">
        <v>34.0</v>
      </c>
      <c r="F18" s="166">
        <f t="shared" si="1"/>
        <v>77</v>
      </c>
      <c r="G18" s="166">
        <f t="shared" si="2"/>
        <v>8</v>
      </c>
      <c r="H18" s="214" t="str">
        <f t="shared" si="3"/>
        <v>A</v>
      </c>
      <c r="I18" s="210" t="s">
        <v>633</v>
      </c>
      <c r="J18" s="215">
        <v>41.0</v>
      </c>
      <c r="K18" s="166">
        <v>28.0</v>
      </c>
      <c r="L18" s="166">
        <f t="shared" si="4"/>
        <v>69</v>
      </c>
      <c r="M18" s="166">
        <f t="shared" si="5"/>
        <v>7</v>
      </c>
      <c r="N18" s="214" t="str">
        <f t="shared" si="6"/>
        <v>B+</v>
      </c>
      <c r="O18" s="210" t="s">
        <v>633</v>
      </c>
      <c r="P18" s="215">
        <v>36.0</v>
      </c>
      <c r="Q18" s="166">
        <v>29.0</v>
      </c>
      <c r="R18" s="166">
        <f t="shared" si="7"/>
        <v>65</v>
      </c>
      <c r="S18" s="166">
        <f t="shared" si="8"/>
        <v>7</v>
      </c>
      <c r="T18" s="214" t="str">
        <f t="shared" si="9"/>
        <v>B+</v>
      </c>
      <c r="U18" s="210" t="s">
        <v>633</v>
      </c>
      <c r="V18" s="215">
        <v>35.0</v>
      </c>
      <c r="W18" s="166">
        <v>27.0</v>
      </c>
      <c r="X18" s="166">
        <f t="shared" si="10"/>
        <v>62</v>
      </c>
      <c r="Y18" s="166">
        <f t="shared" si="11"/>
        <v>7</v>
      </c>
      <c r="Z18" s="214" t="str">
        <f t="shared" si="12"/>
        <v>B+</v>
      </c>
      <c r="AA18" s="210" t="s">
        <v>633</v>
      </c>
      <c r="AB18" s="215">
        <v>37.0</v>
      </c>
      <c r="AC18" s="166">
        <v>27.0</v>
      </c>
      <c r="AD18" s="166">
        <f t="shared" si="13"/>
        <v>64</v>
      </c>
      <c r="AE18" s="166">
        <f t="shared" si="14"/>
        <v>7</v>
      </c>
      <c r="AF18" s="214" t="str">
        <f t="shared" si="15"/>
        <v>B+</v>
      </c>
      <c r="AG18" s="210" t="s">
        <v>633</v>
      </c>
      <c r="AH18" s="215">
        <v>43.0</v>
      </c>
      <c r="AI18" s="166">
        <v>32.0</v>
      </c>
      <c r="AJ18" s="166">
        <f t="shared" si="16"/>
        <v>75</v>
      </c>
      <c r="AK18" s="166">
        <f t="shared" si="17"/>
        <v>8</v>
      </c>
      <c r="AL18" s="214" t="str">
        <f t="shared" si="18"/>
        <v>A</v>
      </c>
      <c r="AM18" s="210" t="s">
        <v>633</v>
      </c>
      <c r="AN18" s="215">
        <v>44.0</v>
      </c>
      <c r="AO18" s="166">
        <v>23.0</v>
      </c>
      <c r="AP18" s="166">
        <f t="shared" si="19"/>
        <v>67</v>
      </c>
      <c r="AQ18" s="166">
        <f t="shared" si="20"/>
        <v>7</v>
      </c>
      <c r="AR18" s="214" t="str">
        <f t="shared" si="21"/>
        <v>B+</v>
      </c>
      <c r="AS18" s="210" t="s">
        <v>633</v>
      </c>
      <c r="AT18" s="215">
        <v>39.0</v>
      </c>
      <c r="AU18" s="166">
        <v>40.0</v>
      </c>
      <c r="AV18" s="166">
        <f t="shared" si="22"/>
        <v>79</v>
      </c>
      <c r="AW18" s="166">
        <f t="shared" si="23"/>
        <v>8</v>
      </c>
      <c r="AX18" s="214" t="str">
        <f t="shared" si="24"/>
        <v>A</v>
      </c>
      <c r="AY18" s="210" t="s">
        <v>633</v>
      </c>
      <c r="AZ18" s="215">
        <v>39.0</v>
      </c>
      <c r="BA18" s="166">
        <v>42.0</v>
      </c>
      <c r="BB18" s="166">
        <f t="shared" si="25"/>
        <v>81</v>
      </c>
      <c r="BC18" s="166">
        <f t="shared" si="26"/>
        <v>9</v>
      </c>
      <c r="BD18" s="214" t="str">
        <f t="shared" si="27"/>
        <v>A+</v>
      </c>
      <c r="BE18" s="210" t="s">
        <v>633</v>
      </c>
      <c r="BF18" s="215">
        <v>96.0</v>
      </c>
      <c r="BG18" s="166">
        <v>0.0</v>
      </c>
      <c r="BH18" s="166">
        <f t="shared" si="28"/>
        <v>96</v>
      </c>
      <c r="BI18" s="166">
        <f t="shared" si="29"/>
        <v>10</v>
      </c>
      <c r="BJ18" s="214" t="str">
        <f t="shared" si="30"/>
        <v>O</v>
      </c>
      <c r="BK18" s="210" t="s">
        <v>633</v>
      </c>
      <c r="BL18" s="213">
        <f t="shared" si="31"/>
        <v>7.636363636</v>
      </c>
      <c r="BM18" s="93">
        <f t="shared" si="32"/>
        <v>76.36363636</v>
      </c>
      <c r="BN18" s="36" t="str">
        <f t="shared" si="33"/>
        <v>FCD</v>
      </c>
      <c r="BO18" s="160"/>
      <c r="BP18" s="161" t="s">
        <v>762</v>
      </c>
      <c r="BQ18" s="161" t="s">
        <v>763</v>
      </c>
      <c r="BR18" s="161" t="s">
        <v>764</v>
      </c>
      <c r="BS18" s="161" t="s">
        <v>765</v>
      </c>
      <c r="BT18" s="161" t="s">
        <v>766</v>
      </c>
      <c r="BU18" s="161" t="s">
        <v>767</v>
      </c>
      <c r="BV18" s="161" t="s">
        <v>768</v>
      </c>
      <c r="BW18" s="161" t="s">
        <v>769</v>
      </c>
      <c r="BX18" s="161" t="s">
        <v>772</v>
      </c>
      <c r="BY18" s="161" t="s">
        <v>771</v>
      </c>
    </row>
    <row r="19">
      <c r="A19" s="41" t="s">
        <v>647</v>
      </c>
      <c r="B19" s="42" t="s">
        <v>186</v>
      </c>
      <c r="C19" s="43" t="s">
        <v>187</v>
      </c>
      <c r="D19" s="166">
        <v>32.0</v>
      </c>
      <c r="E19" s="166">
        <v>20.0</v>
      </c>
      <c r="F19" s="166">
        <f t="shared" si="1"/>
        <v>52</v>
      </c>
      <c r="G19" s="166">
        <f t="shared" si="2"/>
        <v>5</v>
      </c>
      <c r="H19" s="214" t="str">
        <f t="shared" si="3"/>
        <v>C</v>
      </c>
      <c r="I19" s="210" t="s">
        <v>633</v>
      </c>
      <c r="J19" s="215">
        <v>24.0</v>
      </c>
      <c r="K19" s="166">
        <v>20.0</v>
      </c>
      <c r="L19" s="166">
        <f t="shared" si="4"/>
        <v>44</v>
      </c>
      <c r="M19" s="166">
        <f t="shared" si="5"/>
        <v>4</v>
      </c>
      <c r="N19" s="214" t="str">
        <f t="shared" si="6"/>
        <v>P</v>
      </c>
      <c r="O19" s="210" t="s">
        <v>633</v>
      </c>
      <c r="P19" s="215">
        <v>26.0</v>
      </c>
      <c r="Q19" s="166">
        <v>22.0</v>
      </c>
      <c r="R19" s="166">
        <f t="shared" si="7"/>
        <v>48</v>
      </c>
      <c r="S19" s="166">
        <f t="shared" si="8"/>
        <v>4</v>
      </c>
      <c r="T19" s="214" t="str">
        <f t="shared" si="9"/>
        <v>P</v>
      </c>
      <c r="U19" s="210" t="s">
        <v>633</v>
      </c>
      <c r="V19" s="215">
        <v>26.0</v>
      </c>
      <c r="W19" s="166">
        <v>18.0</v>
      </c>
      <c r="X19" s="166">
        <f t="shared" si="10"/>
        <v>44</v>
      </c>
      <c r="Y19" s="166">
        <f t="shared" si="11"/>
        <v>4</v>
      </c>
      <c r="Z19" s="214" t="str">
        <f t="shared" si="12"/>
        <v>P</v>
      </c>
      <c r="AA19" s="210" t="s">
        <v>633</v>
      </c>
      <c r="AB19" s="215">
        <v>22.0</v>
      </c>
      <c r="AC19" s="166">
        <v>18.0</v>
      </c>
      <c r="AD19" s="166">
        <f t="shared" si="13"/>
        <v>40</v>
      </c>
      <c r="AE19" s="166">
        <f t="shared" si="14"/>
        <v>4</v>
      </c>
      <c r="AF19" s="214" t="str">
        <f t="shared" si="15"/>
        <v>P</v>
      </c>
      <c r="AG19" s="210" t="s">
        <v>633</v>
      </c>
      <c r="AH19" s="215">
        <v>26.0</v>
      </c>
      <c r="AI19" s="166">
        <v>29.0</v>
      </c>
      <c r="AJ19" s="166">
        <f t="shared" si="16"/>
        <v>55</v>
      </c>
      <c r="AK19" s="166">
        <f t="shared" si="17"/>
        <v>6</v>
      </c>
      <c r="AL19" s="214" t="str">
        <f t="shared" si="18"/>
        <v>B</v>
      </c>
      <c r="AM19" s="210" t="s">
        <v>633</v>
      </c>
      <c r="AN19" s="215">
        <v>32.0</v>
      </c>
      <c r="AO19" s="166">
        <v>29.0</v>
      </c>
      <c r="AP19" s="166">
        <f t="shared" si="19"/>
        <v>61</v>
      </c>
      <c r="AQ19" s="166">
        <f t="shared" si="20"/>
        <v>7</v>
      </c>
      <c r="AR19" s="214" t="str">
        <f t="shared" si="21"/>
        <v>B+</v>
      </c>
      <c r="AS19" s="210" t="s">
        <v>633</v>
      </c>
      <c r="AT19" s="215">
        <v>29.0</v>
      </c>
      <c r="AU19" s="166">
        <v>34.0</v>
      </c>
      <c r="AV19" s="166">
        <f t="shared" si="22"/>
        <v>63</v>
      </c>
      <c r="AW19" s="166">
        <f t="shared" si="23"/>
        <v>7</v>
      </c>
      <c r="AX19" s="214" t="str">
        <f t="shared" si="24"/>
        <v>B+</v>
      </c>
      <c r="AY19" s="210" t="s">
        <v>633</v>
      </c>
      <c r="AZ19" s="215">
        <v>31.0</v>
      </c>
      <c r="BA19" s="166">
        <v>34.0</v>
      </c>
      <c r="BB19" s="166">
        <f t="shared" si="25"/>
        <v>65</v>
      </c>
      <c r="BC19" s="166">
        <f t="shared" si="26"/>
        <v>7</v>
      </c>
      <c r="BD19" s="214" t="str">
        <f t="shared" si="27"/>
        <v>B+</v>
      </c>
      <c r="BE19" s="210" t="s">
        <v>633</v>
      </c>
      <c r="BF19" s="215">
        <v>92.0</v>
      </c>
      <c r="BG19" s="166">
        <v>0.0</v>
      </c>
      <c r="BH19" s="166">
        <f t="shared" si="28"/>
        <v>92</v>
      </c>
      <c r="BI19" s="166">
        <f t="shared" si="29"/>
        <v>10</v>
      </c>
      <c r="BJ19" s="214" t="str">
        <f t="shared" si="30"/>
        <v>O</v>
      </c>
      <c r="BK19" s="210" t="s">
        <v>633</v>
      </c>
      <c r="BL19" s="213">
        <f t="shared" si="31"/>
        <v>5.272727273</v>
      </c>
      <c r="BM19" s="93">
        <f t="shared" si="32"/>
        <v>52.72727273</v>
      </c>
      <c r="BN19" s="36" t="str">
        <f t="shared" si="33"/>
        <v>SC</v>
      </c>
      <c r="BO19" s="172"/>
      <c r="BP19" s="161" t="s">
        <v>762</v>
      </c>
      <c r="BQ19" s="161" t="s">
        <v>763</v>
      </c>
      <c r="BR19" s="161" t="s">
        <v>764</v>
      </c>
      <c r="BS19" s="161" t="s">
        <v>765</v>
      </c>
      <c r="BT19" s="161" t="s">
        <v>766</v>
      </c>
      <c r="BU19" s="161" t="s">
        <v>767</v>
      </c>
      <c r="BV19" s="161" t="s">
        <v>768</v>
      </c>
      <c r="BW19" s="161" t="s">
        <v>769</v>
      </c>
      <c r="BX19" s="161" t="s">
        <v>772</v>
      </c>
      <c r="BY19" s="161" t="s">
        <v>771</v>
      </c>
    </row>
    <row r="20">
      <c r="A20" s="41" t="s">
        <v>649</v>
      </c>
      <c r="B20" s="42" t="s">
        <v>193</v>
      </c>
      <c r="C20" s="43" t="s">
        <v>194</v>
      </c>
      <c r="D20" s="166">
        <v>46.0</v>
      </c>
      <c r="E20" s="166">
        <v>39.0</v>
      </c>
      <c r="F20" s="166">
        <f t="shared" si="1"/>
        <v>85</v>
      </c>
      <c r="G20" s="166">
        <f t="shared" si="2"/>
        <v>9</v>
      </c>
      <c r="H20" s="214" t="str">
        <f t="shared" si="3"/>
        <v>A+</v>
      </c>
      <c r="I20" s="210" t="s">
        <v>633</v>
      </c>
      <c r="J20" s="215">
        <v>40.0</v>
      </c>
      <c r="K20" s="166">
        <v>36.0</v>
      </c>
      <c r="L20" s="166">
        <f t="shared" si="4"/>
        <v>76</v>
      </c>
      <c r="M20" s="166">
        <f t="shared" si="5"/>
        <v>8</v>
      </c>
      <c r="N20" s="214" t="str">
        <f t="shared" si="6"/>
        <v>A</v>
      </c>
      <c r="O20" s="210" t="s">
        <v>633</v>
      </c>
      <c r="P20" s="215">
        <v>37.0</v>
      </c>
      <c r="Q20" s="166">
        <v>33.0</v>
      </c>
      <c r="R20" s="166">
        <f t="shared" si="7"/>
        <v>70</v>
      </c>
      <c r="S20" s="166">
        <f t="shared" si="8"/>
        <v>8</v>
      </c>
      <c r="T20" s="214" t="str">
        <f t="shared" si="9"/>
        <v>A</v>
      </c>
      <c r="U20" s="210" t="s">
        <v>633</v>
      </c>
      <c r="V20" s="215">
        <v>38.0</v>
      </c>
      <c r="W20" s="166">
        <v>40.0</v>
      </c>
      <c r="X20" s="166">
        <f t="shared" si="10"/>
        <v>78</v>
      </c>
      <c r="Y20" s="166">
        <f t="shared" si="11"/>
        <v>8</v>
      </c>
      <c r="Z20" s="214" t="str">
        <f t="shared" si="12"/>
        <v>A</v>
      </c>
      <c r="AA20" s="210" t="s">
        <v>633</v>
      </c>
      <c r="AB20" s="215">
        <v>36.0</v>
      </c>
      <c r="AC20" s="166">
        <v>38.0</v>
      </c>
      <c r="AD20" s="166">
        <f t="shared" si="13"/>
        <v>74</v>
      </c>
      <c r="AE20" s="166">
        <f t="shared" si="14"/>
        <v>8</v>
      </c>
      <c r="AF20" s="214" t="str">
        <f t="shared" si="15"/>
        <v>A</v>
      </c>
      <c r="AG20" s="210" t="s">
        <v>633</v>
      </c>
      <c r="AH20" s="215">
        <v>40.0</v>
      </c>
      <c r="AI20" s="166">
        <v>34.0</v>
      </c>
      <c r="AJ20" s="166">
        <f t="shared" si="16"/>
        <v>74</v>
      </c>
      <c r="AK20" s="166">
        <f t="shared" si="17"/>
        <v>8</v>
      </c>
      <c r="AL20" s="214" t="str">
        <f t="shared" si="18"/>
        <v>A</v>
      </c>
      <c r="AM20" s="210" t="s">
        <v>633</v>
      </c>
      <c r="AN20" s="215">
        <v>41.0</v>
      </c>
      <c r="AO20" s="166">
        <v>47.0</v>
      </c>
      <c r="AP20" s="166">
        <f t="shared" si="19"/>
        <v>88</v>
      </c>
      <c r="AQ20" s="166">
        <f t="shared" si="20"/>
        <v>9</v>
      </c>
      <c r="AR20" s="214" t="str">
        <f t="shared" si="21"/>
        <v>A+</v>
      </c>
      <c r="AS20" s="210" t="s">
        <v>633</v>
      </c>
      <c r="AT20" s="215">
        <v>33.0</v>
      </c>
      <c r="AU20" s="166">
        <v>40.0</v>
      </c>
      <c r="AV20" s="166">
        <f t="shared" si="22"/>
        <v>73</v>
      </c>
      <c r="AW20" s="166">
        <f t="shared" si="23"/>
        <v>8</v>
      </c>
      <c r="AX20" s="214" t="str">
        <f t="shared" si="24"/>
        <v>A</v>
      </c>
      <c r="AY20" s="210" t="s">
        <v>633</v>
      </c>
      <c r="AZ20" s="215">
        <v>42.0</v>
      </c>
      <c r="BA20" s="166">
        <v>44.0</v>
      </c>
      <c r="BB20" s="166">
        <f t="shared" si="25"/>
        <v>86</v>
      </c>
      <c r="BC20" s="166">
        <f t="shared" si="26"/>
        <v>9</v>
      </c>
      <c r="BD20" s="214" t="str">
        <f t="shared" si="27"/>
        <v>A+</v>
      </c>
      <c r="BE20" s="210" t="s">
        <v>633</v>
      </c>
      <c r="BF20" s="215">
        <v>94.0</v>
      </c>
      <c r="BG20" s="166">
        <v>0.0</v>
      </c>
      <c r="BH20" s="166">
        <f t="shared" si="28"/>
        <v>94</v>
      </c>
      <c r="BI20" s="166">
        <f t="shared" si="29"/>
        <v>10</v>
      </c>
      <c r="BJ20" s="214" t="str">
        <f t="shared" si="30"/>
        <v>O</v>
      </c>
      <c r="BK20" s="210" t="s">
        <v>633</v>
      </c>
      <c r="BL20" s="213">
        <f t="shared" si="31"/>
        <v>8.409090909</v>
      </c>
      <c r="BM20" s="93">
        <f t="shared" si="32"/>
        <v>84.09090909</v>
      </c>
      <c r="BN20" s="36" t="str">
        <f t="shared" si="33"/>
        <v>FCD</v>
      </c>
      <c r="BO20" s="160"/>
      <c r="BP20" s="161" t="s">
        <v>762</v>
      </c>
      <c r="BQ20" s="161" t="s">
        <v>763</v>
      </c>
      <c r="BR20" s="161" t="s">
        <v>764</v>
      </c>
      <c r="BS20" s="161" t="s">
        <v>765</v>
      </c>
      <c r="BT20" s="161" t="s">
        <v>766</v>
      </c>
      <c r="BU20" s="161" t="s">
        <v>767</v>
      </c>
      <c r="BV20" s="161" t="s">
        <v>768</v>
      </c>
      <c r="BW20" s="161" t="s">
        <v>769</v>
      </c>
      <c r="BX20" s="161" t="s">
        <v>770</v>
      </c>
      <c r="BY20" s="161" t="s">
        <v>771</v>
      </c>
    </row>
    <row r="21">
      <c r="A21" s="41" t="s">
        <v>650</v>
      </c>
      <c r="B21" s="42" t="s">
        <v>201</v>
      </c>
      <c r="C21" s="43" t="s">
        <v>202</v>
      </c>
      <c r="D21" s="166">
        <v>31.0</v>
      </c>
      <c r="E21" s="166">
        <v>25.0</v>
      </c>
      <c r="F21" s="166">
        <f t="shared" si="1"/>
        <v>56</v>
      </c>
      <c r="G21" s="166">
        <f t="shared" si="2"/>
        <v>6</v>
      </c>
      <c r="H21" s="214" t="str">
        <f t="shared" si="3"/>
        <v>B</v>
      </c>
      <c r="I21" s="210" t="s">
        <v>633</v>
      </c>
      <c r="J21" s="215">
        <v>30.0</v>
      </c>
      <c r="K21" s="166">
        <v>31.0</v>
      </c>
      <c r="L21" s="166">
        <f t="shared" si="4"/>
        <v>61</v>
      </c>
      <c r="M21" s="166">
        <f t="shared" si="5"/>
        <v>7</v>
      </c>
      <c r="N21" s="214" t="str">
        <f t="shared" si="6"/>
        <v>B+</v>
      </c>
      <c r="O21" s="210" t="s">
        <v>633</v>
      </c>
      <c r="P21" s="215">
        <v>34.0</v>
      </c>
      <c r="Q21" s="166">
        <v>19.0</v>
      </c>
      <c r="R21" s="166">
        <f t="shared" si="7"/>
        <v>53</v>
      </c>
      <c r="S21" s="166">
        <f t="shared" si="8"/>
        <v>5</v>
      </c>
      <c r="T21" s="214" t="str">
        <f t="shared" si="9"/>
        <v>C</v>
      </c>
      <c r="U21" s="210" t="s">
        <v>633</v>
      </c>
      <c r="V21" s="215">
        <v>30.0</v>
      </c>
      <c r="W21" s="166">
        <v>22.0</v>
      </c>
      <c r="X21" s="166">
        <f t="shared" si="10"/>
        <v>52</v>
      </c>
      <c r="Y21" s="166">
        <f t="shared" si="11"/>
        <v>5</v>
      </c>
      <c r="Z21" s="214" t="str">
        <f t="shared" si="12"/>
        <v>C</v>
      </c>
      <c r="AA21" s="210" t="s">
        <v>633</v>
      </c>
      <c r="AB21" s="215">
        <v>33.0</v>
      </c>
      <c r="AC21" s="166">
        <v>23.0</v>
      </c>
      <c r="AD21" s="166">
        <f t="shared" si="13"/>
        <v>56</v>
      </c>
      <c r="AE21" s="166">
        <f t="shared" si="14"/>
        <v>6</v>
      </c>
      <c r="AF21" s="214" t="str">
        <f t="shared" si="15"/>
        <v>B</v>
      </c>
      <c r="AG21" s="210" t="s">
        <v>633</v>
      </c>
      <c r="AH21" s="215">
        <v>38.0</v>
      </c>
      <c r="AI21" s="166">
        <v>19.0</v>
      </c>
      <c r="AJ21" s="166">
        <f t="shared" si="16"/>
        <v>57</v>
      </c>
      <c r="AK21" s="166">
        <f t="shared" si="17"/>
        <v>6</v>
      </c>
      <c r="AL21" s="214" t="str">
        <f t="shared" si="18"/>
        <v>B</v>
      </c>
      <c r="AM21" s="210" t="s">
        <v>633</v>
      </c>
      <c r="AN21" s="215">
        <v>36.0</v>
      </c>
      <c r="AO21" s="166">
        <v>33.0</v>
      </c>
      <c r="AP21" s="166">
        <f t="shared" si="19"/>
        <v>69</v>
      </c>
      <c r="AQ21" s="166">
        <f t="shared" si="20"/>
        <v>7</v>
      </c>
      <c r="AR21" s="214" t="str">
        <f t="shared" si="21"/>
        <v>B+</v>
      </c>
      <c r="AS21" s="210" t="s">
        <v>633</v>
      </c>
      <c r="AT21" s="215">
        <v>36.0</v>
      </c>
      <c r="AU21" s="166">
        <v>40.0</v>
      </c>
      <c r="AV21" s="166">
        <f t="shared" si="22"/>
        <v>76</v>
      </c>
      <c r="AW21" s="166">
        <f t="shared" si="23"/>
        <v>8</v>
      </c>
      <c r="AX21" s="214" t="str">
        <f t="shared" si="24"/>
        <v>A</v>
      </c>
      <c r="AY21" s="210" t="s">
        <v>633</v>
      </c>
      <c r="AZ21" s="215">
        <v>40.0</v>
      </c>
      <c r="BA21" s="166">
        <v>40.0</v>
      </c>
      <c r="BB21" s="166">
        <f t="shared" si="25"/>
        <v>80</v>
      </c>
      <c r="BC21" s="166">
        <f t="shared" si="26"/>
        <v>9</v>
      </c>
      <c r="BD21" s="214" t="str">
        <f t="shared" si="27"/>
        <v>A+</v>
      </c>
      <c r="BE21" s="210" t="s">
        <v>633</v>
      </c>
      <c r="BF21" s="215">
        <v>84.0</v>
      </c>
      <c r="BG21" s="166">
        <v>0.0</v>
      </c>
      <c r="BH21" s="166">
        <f t="shared" si="28"/>
        <v>84</v>
      </c>
      <c r="BI21" s="166">
        <f t="shared" si="29"/>
        <v>9</v>
      </c>
      <c r="BJ21" s="214" t="str">
        <f t="shared" si="30"/>
        <v>A+</v>
      </c>
      <c r="BK21" s="210" t="s">
        <v>633</v>
      </c>
      <c r="BL21" s="213">
        <f t="shared" si="31"/>
        <v>6.227272727</v>
      </c>
      <c r="BM21" s="93">
        <f t="shared" si="32"/>
        <v>62.27272727</v>
      </c>
      <c r="BN21" s="36" t="str">
        <f t="shared" si="33"/>
        <v>FC</v>
      </c>
      <c r="BO21" s="160"/>
      <c r="BP21" s="161" t="s">
        <v>762</v>
      </c>
      <c r="BQ21" s="161" t="s">
        <v>763</v>
      </c>
      <c r="BR21" s="161" t="s">
        <v>764</v>
      </c>
      <c r="BS21" s="161" t="s">
        <v>765</v>
      </c>
      <c r="BT21" s="161" t="s">
        <v>766</v>
      </c>
      <c r="BU21" s="161" t="s">
        <v>767</v>
      </c>
      <c r="BV21" s="161" t="s">
        <v>768</v>
      </c>
      <c r="BW21" s="161" t="s">
        <v>769</v>
      </c>
      <c r="BX21" s="161" t="s">
        <v>772</v>
      </c>
      <c r="BY21" s="161" t="s">
        <v>771</v>
      </c>
    </row>
    <row r="22">
      <c r="A22" s="41" t="s">
        <v>651</v>
      </c>
      <c r="B22" s="42" t="s">
        <v>210</v>
      </c>
      <c r="C22" s="43" t="s">
        <v>211</v>
      </c>
      <c r="D22" s="166">
        <v>47.0</v>
      </c>
      <c r="E22" s="166">
        <v>39.0</v>
      </c>
      <c r="F22" s="166">
        <f t="shared" si="1"/>
        <v>86</v>
      </c>
      <c r="G22" s="166">
        <f t="shared" si="2"/>
        <v>9</v>
      </c>
      <c r="H22" s="214" t="str">
        <f t="shared" si="3"/>
        <v>A+</v>
      </c>
      <c r="I22" s="210" t="s">
        <v>633</v>
      </c>
      <c r="J22" s="215">
        <v>50.0</v>
      </c>
      <c r="K22" s="166">
        <v>37.0</v>
      </c>
      <c r="L22" s="166">
        <f t="shared" si="4"/>
        <v>87</v>
      </c>
      <c r="M22" s="166">
        <f t="shared" si="5"/>
        <v>9</v>
      </c>
      <c r="N22" s="214" t="str">
        <f t="shared" si="6"/>
        <v>A+</v>
      </c>
      <c r="O22" s="210" t="s">
        <v>633</v>
      </c>
      <c r="P22" s="215">
        <v>45.0</v>
      </c>
      <c r="Q22" s="166">
        <v>39.0</v>
      </c>
      <c r="R22" s="166">
        <f t="shared" si="7"/>
        <v>84</v>
      </c>
      <c r="S22" s="166">
        <f t="shared" si="8"/>
        <v>9</v>
      </c>
      <c r="T22" s="214" t="str">
        <f t="shared" si="9"/>
        <v>A+</v>
      </c>
      <c r="U22" s="210" t="s">
        <v>633</v>
      </c>
      <c r="V22" s="215">
        <v>46.0</v>
      </c>
      <c r="W22" s="166">
        <v>36.0</v>
      </c>
      <c r="X22" s="166">
        <f t="shared" si="10"/>
        <v>82</v>
      </c>
      <c r="Y22" s="166">
        <f t="shared" si="11"/>
        <v>9</v>
      </c>
      <c r="Z22" s="214" t="str">
        <f t="shared" si="12"/>
        <v>A+</v>
      </c>
      <c r="AA22" s="210" t="s">
        <v>633</v>
      </c>
      <c r="AB22" s="215">
        <v>45.0</v>
      </c>
      <c r="AC22" s="166">
        <v>35.0</v>
      </c>
      <c r="AD22" s="166">
        <f t="shared" si="13"/>
        <v>80</v>
      </c>
      <c r="AE22" s="166">
        <f t="shared" si="14"/>
        <v>9</v>
      </c>
      <c r="AF22" s="214" t="str">
        <f t="shared" si="15"/>
        <v>A+</v>
      </c>
      <c r="AG22" s="210" t="s">
        <v>633</v>
      </c>
      <c r="AH22" s="215">
        <v>44.0</v>
      </c>
      <c r="AI22" s="166">
        <v>35.0</v>
      </c>
      <c r="AJ22" s="166">
        <f t="shared" si="16"/>
        <v>79</v>
      </c>
      <c r="AK22" s="166">
        <f t="shared" si="17"/>
        <v>8</v>
      </c>
      <c r="AL22" s="214" t="str">
        <f t="shared" si="18"/>
        <v>A</v>
      </c>
      <c r="AM22" s="210" t="s">
        <v>633</v>
      </c>
      <c r="AN22" s="215">
        <v>47.0</v>
      </c>
      <c r="AO22" s="166">
        <v>48.0</v>
      </c>
      <c r="AP22" s="166">
        <f t="shared" si="19"/>
        <v>95</v>
      </c>
      <c r="AQ22" s="166">
        <f t="shared" si="20"/>
        <v>10</v>
      </c>
      <c r="AR22" s="214" t="str">
        <f t="shared" si="21"/>
        <v>O</v>
      </c>
      <c r="AS22" s="210" t="s">
        <v>633</v>
      </c>
      <c r="AT22" s="215">
        <v>36.0</v>
      </c>
      <c r="AU22" s="166">
        <v>41.0</v>
      </c>
      <c r="AV22" s="166">
        <f t="shared" si="22"/>
        <v>77</v>
      </c>
      <c r="AW22" s="166">
        <f t="shared" si="23"/>
        <v>8</v>
      </c>
      <c r="AX22" s="214" t="str">
        <f t="shared" si="24"/>
        <v>A</v>
      </c>
      <c r="AY22" s="210" t="s">
        <v>633</v>
      </c>
      <c r="AZ22" s="215">
        <v>44.0</v>
      </c>
      <c r="BA22" s="166">
        <v>43.0</v>
      </c>
      <c r="BB22" s="166">
        <f t="shared" si="25"/>
        <v>87</v>
      </c>
      <c r="BC22" s="166">
        <f t="shared" si="26"/>
        <v>9</v>
      </c>
      <c r="BD22" s="214" t="str">
        <f t="shared" si="27"/>
        <v>A+</v>
      </c>
      <c r="BE22" s="210" t="s">
        <v>633</v>
      </c>
      <c r="BF22" s="215">
        <v>95.0</v>
      </c>
      <c r="BG22" s="166">
        <v>0.0</v>
      </c>
      <c r="BH22" s="166">
        <f t="shared" si="28"/>
        <v>95</v>
      </c>
      <c r="BI22" s="166">
        <f t="shared" si="29"/>
        <v>10</v>
      </c>
      <c r="BJ22" s="214" t="str">
        <f t="shared" si="30"/>
        <v>O</v>
      </c>
      <c r="BK22" s="210" t="s">
        <v>633</v>
      </c>
      <c r="BL22" s="213">
        <f t="shared" si="31"/>
        <v>9</v>
      </c>
      <c r="BM22" s="93">
        <f t="shared" si="32"/>
        <v>90</v>
      </c>
      <c r="BN22" s="36" t="str">
        <f t="shared" si="33"/>
        <v>FCD</v>
      </c>
      <c r="BO22" s="160"/>
      <c r="BP22" s="161" t="s">
        <v>762</v>
      </c>
      <c r="BQ22" s="161" t="s">
        <v>763</v>
      </c>
      <c r="BR22" s="161" t="s">
        <v>764</v>
      </c>
      <c r="BS22" s="161" t="s">
        <v>765</v>
      </c>
      <c r="BT22" s="161" t="s">
        <v>766</v>
      </c>
      <c r="BU22" s="161" t="s">
        <v>767</v>
      </c>
      <c r="BV22" s="161" t="s">
        <v>768</v>
      </c>
      <c r="BW22" s="161" t="s">
        <v>769</v>
      </c>
      <c r="BX22" s="161" t="s">
        <v>772</v>
      </c>
      <c r="BY22" s="161" t="s">
        <v>771</v>
      </c>
    </row>
    <row r="23">
      <c r="A23" s="41" t="s">
        <v>652</v>
      </c>
      <c r="B23" s="42" t="s">
        <v>218</v>
      </c>
      <c r="C23" s="43" t="s">
        <v>219</v>
      </c>
      <c r="D23" s="166">
        <v>40.0</v>
      </c>
      <c r="E23" s="166">
        <v>20.0</v>
      </c>
      <c r="F23" s="166">
        <f t="shared" si="1"/>
        <v>60</v>
      </c>
      <c r="G23" s="166">
        <f t="shared" si="2"/>
        <v>7</v>
      </c>
      <c r="H23" s="214" t="str">
        <f t="shared" si="3"/>
        <v>B+</v>
      </c>
      <c r="I23" s="210" t="s">
        <v>633</v>
      </c>
      <c r="J23" s="215">
        <v>36.0</v>
      </c>
      <c r="K23" s="166">
        <v>20.0</v>
      </c>
      <c r="L23" s="166">
        <f t="shared" si="4"/>
        <v>56</v>
      </c>
      <c r="M23" s="166">
        <f t="shared" si="5"/>
        <v>6</v>
      </c>
      <c r="N23" s="214" t="str">
        <f t="shared" si="6"/>
        <v>B</v>
      </c>
      <c r="O23" s="210" t="s">
        <v>633</v>
      </c>
      <c r="P23" s="215">
        <v>35.0</v>
      </c>
      <c r="Q23" s="166">
        <v>18.0</v>
      </c>
      <c r="R23" s="166">
        <f t="shared" si="7"/>
        <v>53</v>
      </c>
      <c r="S23" s="166">
        <f t="shared" si="8"/>
        <v>5</v>
      </c>
      <c r="T23" s="214" t="str">
        <f t="shared" si="9"/>
        <v>C</v>
      </c>
      <c r="U23" s="210" t="s">
        <v>633</v>
      </c>
      <c r="V23" s="215">
        <v>33.0</v>
      </c>
      <c r="W23" s="166">
        <v>19.0</v>
      </c>
      <c r="X23" s="166">
        <f t="shared" si="10"/>
        <v>52</v>
      </c>
      <c r="Y23" s="166">
        <f t="shared" si="11"/>
        <v>5</v>
      </c>
      <c r="Z23" s="214" t="str">
        <f t="shared" si="12"/>
        <v>C</v>
      </c>
      <c r="AA23" s="210" t="s">
        <v>633</v>
      </c>
      <c r="AB23" s="215">
        <v>32.0</v>
      </c>
      <c r="AC23" s="166">
        <v>29.0</v>
      </c>
      <c r="AD23" s="166">
        <f t="shared" si="13"/>
        <v>61</v>
      </c>
      <c r="AE23" s="166">
        <f t="shared" si="14"/>
        <v>7</v>
      </c>
      <c r="AF23" s="214" t="str">
        <f t="shared" si="15"/>
        <v>B+</v>
      </c>
      <c r="AG23" s="210" t="s">
        <v>633</v>
      </c>
      <c r="AH23" s="215">
        <v>37.0</v>
      </c>
      <c r="AI23" s="166">
        <v>20.0</v>
      </c>
      <c r="AJ23" s="166">
        <f t="shared" si="16"/>
        <v>57</v>
      </c>
      <c r="AK23" s="166">
        <f t="shared" si="17"/>
        <v>6</v>
      </c>
      <c r="AL23" s="214" t="str">
        <f t="shared" si="18"/>
        <v>B</v>
      </c>
      <c r="AM23" s="210" t="s">
        <v>633</v>
      </c>
      <c r="AN23" s="215">
        <v>41.0</v>
      </c>
      <c r="AO23" s="166">
        <v>48.0</v>
      </c>
      <c r="AP23" s="166">
        <f t="shared" si="19"/>
        <v>89</v>
      </c>
      <c r="AQ23" s="166">
        <f t="shared" si="20"/>
        <v>9</v>
      </c>
      <c r="AR23" s="214" t="str">
        <f t="shared" si="21"/>
        <v>A+</v>
      </c>
      <c r="AS23" s="210" t="s">
        <v>633</v>
      </c>
      <c r="AT23" s="215">
        <v>28.0</v>
      </c>
      <c r="AU23" s="166">
        <v>36.0</v>
      </c>
      <c r="AV23" s="166">
        <f t="shared" si="22"/>
        <v>64</v>
      </c>
      <c r="AW23" s="166">
        <f t="shared" si="23"/>
        <v>7</v>
      </c>
      <c r="AX23" s="214" t="str">
        <f t="shared" si="24"/>
        <v>B+</v>
      </c>
      <c r="AY23" s="210" t="s">
        <v>633</v>
      </c>
      <c r="AZ23" s="215">
        <v>41.0</v>
      </c>
      <c r="BA23" s="166">
        <v>29.0</v>
      </c>
      <c r="BB23" s="166">
        <f t="shared" si="25"/>
        <v>70</v>
      </c>
      <c r="BC23" s="166">
        <f t="shared" si="26"/>
        <v>8</v>
      </c>
      <c r="BD23" s="214" t="str">
        <f t="shared" si="27"/>
        <v>A</v>
      </c>
      <c r="BE23" s="210" t="s">
        <v>633</v>
      </c>
      <c r="BF23" s="215">
        <v>92.0</v>
      </c>
      <c r="BG23" s="166">
        <v>0.0</v>
      </c>
      <c r="BH23" s="166">
        <f t="shared" si="28"/>
        <v>92</v>
      </c>
      <c r="BI23" s="166">
        <f t="shared" si="29"/>
        <v>10</v>
      </c>
      <c r="BJ23" s="214" t="str">
        <f t="shared" si="30"/>
        <v>O</v>
      </c>
      <c r="BK23" s="210" t="s">
        <v>633</v>
      </c>
      <c r="BL23" s="213">
        <f t="shared" si="31"/>
        <v>6.545454545</v>
      </c>
      <c r="BM23" s="93">
        <f t="shared" si="32"/>
        <v>65.45454545</v>
      </c>
      <c r="BN23" s="36" t="str">
        <f t="shared" si="33"/>
        <v>FC</v>
      </c>
      <c r="BO23" s="160"/>
      <c r="BP23" s="161" t="s">
        <v>762</v>
      </c>
      <c r="BQ23" s="161" t="s">
        <v>763</v>
      </c>
      <c r="BR23" s="161" t="s">
        <v>764</v>
      </c>
      <c r="BS23" s="161" t="s">
        <v>765</v>
      </c>
      <c r="BT23" s="161" t="s">
        <v>766</v>
      </c>
      <c r="BU23" s="161" t="s">
        <v>767</v>
      </c>
      <c r="BV23" s="161" t="s">
        <v>768</v>
      </c>
      <c r="BW23" s="161" t="s">
        <v>769</v>
      </c>
      <c r="BX23" s="161" t="s">
        <v>772</v>
      </c>
      <c r="BY23" s="161" t="s">
        <v>771</v>
      </c>
    </row>
    <row r="24">
      <c r="A24" s="41" t="s">
        <v>653</v>
      </c>
      <c r="B24" s="42" t="s">
        <v>228</v>
      </c>
      <c r="C24" s="43" t="s">
        <v>229</v>
      </c>
      <c r="D24" s="166">
        <v>45.0</v>
      </c>
      <c r="E24" s="166">
        <v>37.0</v>
      </c>
      <c r="F24" s="166">
        <f t="shared" si="1"/>
        <v>82</v>
      </c>
      <c r="G24" s="166">
        <f t="shared" si="2"/>
        <v>9</v>
      </c>
      <c r="H24" s="214" t="str">
        <f t="shared" si="3"/>
        <v>A+</v>
      </c>
      <c r="I24" s="210" t="s">
        <v>633</v>
      </c>
      <c r="J24" s="215">
        <v>39.0</v>
      </c>
      <c r="K24" s="166">
        <v>25.0</v>
      </c>
      <c r="L24" s="166">
        <f t="shared" si="4"/>
        <v>64</v>
      </c>
      <c r="M24" s="166">
        <f t="shared" si="5"/>
        <v>7</v>
      </c>
      <c r="N24" s="214" t="str">
        <f t="shared" si="6"/>
        <v>B+</v>
      </c>
      <c r="O24" s="210" t="s">
        <v>633</v>
      </c>
      <c r="P24" s="215">
        <v>41.0</v>
      </c>
      <c r="Q24" s="166">
        <v>33.0</v>
      </c>
      <c r="R24" s="166">
        <f t="shared" si="7"/>
        <v>74</v>
      </c>
      <c r="S24" s="166">
        <f t="shared" si="8"/>
        <v>8</v>
      </c>
      <c r="T24" s="214" t="str">
        <f t="shared" si="9"/>
        <v>A</v>
      </c>
      <c r="U24" s="210" t="s">
        <v>633</v>
      </c>
      <c r="V24" s="215">
        <v>34.0</v>
      </c>
      <c r="W24" s="166">
        <v>41.0</v>
      </c>
      <c r="X24" s="166">
        <f t="shared" si="10"/>
        <v>75</v>
      </c>
      <c r="Y24" s="166">
        <f t="shared" si="11"/>
        <v>8</v>
      </c>
      <c r="Z24" s="214" t="str">
        <f t="shared" si="12"/>
        <v>A</v>
      </c>
      <c r="AA24" s="210" t="s">
        <v>633</v>
      </c>
      <c r="AB24" s="215">
        <v>35.0</v>
      </c>
      <c r="AC24" s="166">
        <v>42.0</v>
      </c>
      <c r="AD24" s="166">
        <f t="shared" si="13"/>
        <v>77</v>
      </c>
      <c r="AE24" s="166">
        <f t="shared" si="14"/>
        <v>8</v>
      </c>
      <c r="AF24" s="214" t="str">
        <f t="shared" si="15"/>
        <v>A</v>
      </c>
      <c r="AG24" s="210" t="s">
        <v>633</v>
      </c>
      <c r="AH24" s="215">
        <v>36.0</v>
      </c>
      <c r="AI24" s="166">
        <v>44.0</v>
      </c>
      <c r="AJ24" s="166">
        <f t="shared" si="16"/>
        <v>80</v>
      </c>
      <c r="AK24" s="166">
        <f t="shared" si="17"/>
        <v>9</v>
      </c>
      <c r="AL24" s="214" t="str">
        <f t="shared" si="18"/>
        <v>A+</v>
      </c>
      <c r="AM24" s="210" t="s">
        <v>633</v>
      </c>
      <c r="AN24" s="215">
        <v>40.0</v>
      </c>
      <c r="AO24" s="166">
        <v>44.0</v>
      </c>
      <c r="AP24" s="166">
        <f t="shared" si="19"/>
        <v>84</v>
      </c>
      <c r="AQ24" s="166">
        <f t="shared" si="20"/>
        <v>9</v>
      </c>
      <c r="AR24" s="214" t="str">
        <f t="shared" si="21"/>
        <v>A+</v>
      </c>
      <c r="AS24" s="210" t="s">
        <v>633</v>
      </c>
      <c r="AT24" s="215">
        <v>37.0</v>
      </c>
      <c r="AU24" s="166">
        <v>46.0</v>
      </c>
      <c r="AV24" s="166">
        <f t="shared" si="22"/>
        <v>83</v>
      </c>
      <c r="AW24" s="166">
        <f t="shared" si="23"/>
        <v>9</v>
      </c>
      <c r="AX24" s="214" t="str">
        <f t="shared" si="24"/>
        <v>A+</v>
      </c>
      <c r="AY24" s="210" t="s">
        <v>633</v>
      </c>
      <c r="AZ24" s="215">
        <v>43.0</v>
      </c>
      <c r="BA24" s="166">
        <v>39.0</v>
      </c>
      <c r="BB24" s="166">
        <f t="shared" si="25"/>
        <v>82</v>
      </c>
      <c r="BC24" s="166">
        <f t="shared" si="26"/>
        <v>9</v>
      </c>
      <c r="BD24" s="214" t="str">
        <f t="shared" si="27"/>
        <v>A+</v>
      </c>
      <c r="BE24" s="210" t="s">
        <v>633</v>
      </c>
      <c r="BF24" s="215">
        <v>93.0</v>
      </c>
      <c r="BG24" s="166">
        <v>0.0</v>
      </c>
      <c r="BH24" s="166">
        <f t="shared" si="28"/>
        <v>93</v>
      </c>
      <c r="BI24" s="166">
        <f t="shared" si="29"/>
        <v>10</v>
      </c>
      <c r="BJ24" s="214" t="str">
        <f t="shared" si="30"/>
        <v>O</v>
      </c>
      <c r="BK24" s="210" t="s">
        <v>633</v>
      </c>
      <c r="BL24" s="213">
        <f t="shared" si="31"/>
        <v>8.5</v>
      </c>
      <c r="BM24" s="93">
        <f t="shared" si="32"/>
        <v>85</v>
      </c>
      <c r="BN24" s="36" t="str">
        <f t="shared" si="33"/>
        <v>FCD</v>
      </c>
      <c r="BO24" s="160"/>
      <c r="BP24" s="161" t="s">
        <v>762</v>
      </c>
      <c r="BQ24" s="161" t="s">
        <v>763</v>
      </c>
      <c r="BR24" s="161" t="s">
        <v>764</v>
      </c>
      <c r="BS24" s="161" t="s">
        <v>765</v>
      </c>
      <c r="BT24" s="161" t="s">
        <v>766</v>
      </c>
      <c r="BU24" s="161" t="s">
        <v>767</v>
      </c>
      <c r="BV24" s="161" t="s">
        <v>768</v>
      </c>
      <c r="BW24" s="161" t="s">
        <v>769</v>
      </c>
      <c r="BX24" s="161" t="s">
        <v>772</v>
      </c>
      <c r="BY24" s="161" t="s">
        <v>771</v>
      </c>
    </row>
    <row r="25">
      <c r="A25" s="41" t="s">
        <v>654</v>
      </c>
      <c r="B25" s="42" t="s">
        <v>236</v>
      </c>
      <c r="C25" s="43" t="s">
        <v>237</v>
      </c>
      <c r="D25" s="166">
        <v>35.0</v>
      </c>
      <c r="E25" s="166">
        <v>26.0</v>
      </c>
      <c r="F25" s="166">
        <f t="shared" si="1"/>
        <v>61</v>
      </c>
      <c r="G25" s="166">
        <f t="shared" si="2"/>
        <v>7</v>
      </c>
      <c r="H25" s="214" t="str">
        <f t="shared" si="3"/>
        <v>B+</v>
      </c>
      <c r="I25" s="210" t="s">
        <v>633</v>
      </c>
      <c r="J25" s="215">
        <v>38.0</v>
      </c>
      <c r="K25" s="166">
        <v>31.0</v>
      </c>
      <c r="L25" s="166">
        <f t="shared" si="4"/>
        <v>69</v>
      </c>
      <c r="M25" s="166">
        <f t="shared" si="5"/>
        <v>7</v>
      </c>
      <c r="N25" s="214" t="str">
        <f t="shared" si="6"/>
        <v>B+</v>
      </c>
      <c r="O25" s="210" t="s">
        <v>633</v>
      </c>
      <c r="P25" s="215">
        <v>33.0</v>
      </c>
      <c r="Q25" s="166">
        <v>28.0</v>
      </c>
      <c r="R25" s="166">
        <f t="shared" si="7"/>
        <v>61</v>
      </c>
      <c r="S25" s="166">
        <f t="shared" si="8"/>
        <v>7</v>
      </c>
      <c r="T25" s="214" t="str">
        <f t="shared" si="9"/>
        <v>B+</v>
      </c>
      <c r="U25" s="210" t="s">
        <v>633</v>
      </c>
      <c r="V25" s="215">
        <v>40.0</v>
      </c>
      <c r="W25" s="166">
        <v>41.0</v>
      </c>
      <c r="X25" s="166">
        <f t="shared" si="10"/>
        <v>81</v>
      </c>
      <c r="Y25" s="166">
        <f t="shared" si="11"/>
        <v>9</v>
      </c>
      <c r="Z25" s="214" t="str">
        <f t="shared" si="12"/>
        <v>A+</v>
      </c>
      <c r="AA25" s="210" t="s">
        <v>633</v>
      </c>
      <c r="AB25" s="215">
        <v>37.0</v>
      </c>
      <c r="AC25" s="166">
        <v>31.0</v>
      </c>
      <c r="AD25" s="166">
        <f t="shared" si="13"/>
        <v>68</v>
      </c>
      <c r="AE25" s="166">
        <f t="shared" si="14"/>
        <v>7</v>
      </c>
      <c r="AF25" s="214" t="str">
        <f t="shared" si="15"/>
        <v>B+</v>
      </c>
      <c r="AG25" s="210" t="s">
        <v>633</v>
      </c>
      <c r="AH25" s="215">
        <v>39.0</v>
      </c>
      <c r="AI25" s="166">
        <v>28.0</v>
      </c>
      <c r="AJ25" s="166">
        <f t="shared" si="16"/>
        <v>67</v>
      </c>
      <c r="AK25" s="166">
        <f t="shared" si="17"/>
        <v>7</v>
      </c>
      <c r="AL25" s="214" t="str">
        <f t="shared" si="18"/>
        <v>B+</v>
      </c>
      <c r="AM25" s="210" t="s">
        <v>633</v>
      </c>
      <c r="AN25" s="215">
        <v>45.0</v>
      </c>
      <c r="AO25" s="166">
        <v>48.0</v>
      </c>
      <c r="AP25" s="166">
        <f t="shared" si="19"/>
        <v>93</v>
      </c>
      <c r="AQ25" s="166">
        <f t="shared" si="20"/>
        <v>10</v>
      </c>
      <c r="AR25" s="214" t="str">
        <f t="shared" si="21"/>
        <v>O</v>
      </c>
      <c r="AS25" s="210" t="s">
        <v>633</v>
      </c>
      <c r="AT25" s="215">
        <v>39.0</v>
      </c>
      <c r="AU25" s="166">
        <v>43.0</v>
      </c>
      <c r="AV25" s="166">
        <f t="shared" si="22"/>
        <v>82</v>
      </c>
      <c r="AW25" s="166">
        <f t="shared" si="23"/>
        <v>9</v>
      </c>
      <c r="AX25" s="214" t="str">
        <f t="shared" si="24"/>
        <v>A+</v>
      </c>
      <c r="AY25" s="210" t="s">
        <v>633</v>
      </c>
      <c r="AZ25" s="215">
        <v>42.0</v>
      </c>
      <c r="BA25" s="166">
        <v>37.0</v>
      </c>
      <c r="BB25" s="166">
        <f t="shared" si="25"/>
        <v>79</v>
      </c>
      <c r="BC25" s="166">
        <f t="shared" si="26"/>
        <v>8</v>
      </c>
      <c r="BD25" s="214" t="str">
        <f t="shared" si="27"/>
        <v>A</v>
      </c>
      <c r="BE25" s="210" t="s">
        <v>633</v>
      </c>
      <c r="BF25" s="215">
        <v>95.0</v>
      </c>
      <c r="BG25" s="166">
        <v>0.0</v>
      </c>
      <c r="BH25" s="166">
        <f t="shared" si="28"/>
        <v>95</v>
      </c>
      <c r="BI25" s="166">
        <f t="shared" si="29"/>
        <v>10</v>
      </c>
      <c r="BJ25" s="214" t="str">
        <f t="shared" si="30"/>
        <v>O</v>
      </c>
      <c r="BK25" s="210" t="s">
        <v>633</v>
      </c>
      <c r="BL25" s="213">
        <f t="shared" si="31"/>
        <v>7.909090909</v>
      </c>
      <c r="BM25" s="93">
        <f t="shared" si="32"/>
        <v>79.09090909</v>
      </c>
      <c r="BN25" s="36" t="str">
        <f t="shared" si="33"/>
        <v>FCD</v>
      </c>
      <c r="BO25" s="160"/>
      <c r="BP25" s="161" t="s">
        <v>762</v>
      </c>
      <c r="BQ25" s="161" t="s">
        <v>763</v>
      </c>
      <c r="BR25" s="161" t="s">
        <v>764</v>
      </c>
      <c r="BS25" s="161" t="s">
        <v>765</v>
      </c>
      <c r="BT25" s="161" t="s">
        <v>766</v>
      </c>
      <c r="BU25" s="161" t="s">
        <v>767</v>
      </c>
      <c r="BV25" s="161" t="s">
        <v>768</v>
      </c>
      <c r="BW25" s="161" t="s">
        <v>769</v>
      </c>
      <c r="BX25" s="161" t="s">
        <v>772</v>
      </c>
      <c r="BY25" s="161" t="s">
        <v>771</v>
      </c>
    </row>
    <row r="26">
      <c r="A26" s="41" t="s">
        <v>655</v>
      </c>
      <c r="B26" s="42" t="s">
        <v>244</v>
      </c>
      <c r="C26" s="43" t="s">
        <v>245</v>
      </c>
      <c r="D26" s="166">
        <v>46.0</v>
      </c>
      <c r="E26" s="166">
        <v>45.0</v>
      </c>
      <c r="F26" s="166">
        <f t="shared" si="1"/>
        <v>91</v>
      </c>
      <c r="G26" s="166">
        <f t="shared" si="2"/>
        <v>10</v>
      </c>
      <c r="H26" s="214" t="str">
        <f t="shared" si="3"/>
        <v>O</v>
      </c>
      <c r="I26" s="210" t="s">
        <v>633</v>
      </c>
      <c r="J26" s="215">
        <v>49.0</v>
      </c>
      <c r="K26" s="166">
        <v>37.0</v>
      </c>
      <c r="L26" s="166">
        <f t="shared" si="4"/>
        <v>86</v>
      </c>
      <c r="M26" s="166">
        <f t="shared" si="5"/>
        <v>9</v>
      </c>
      <c r="N26" s="214" t="str">
        <f t="shared" si="6"/>
        <v>A+</v>
      </c>
      <c r="O26" s="210" t="s">
        <v>633</v>
      </c>
      <c r="P26" s="215">
        <v>42.0</v>
      </c>
      <c r="Q26" s="166">
        <v>29.0</v>
      </c>
      <c r="R26" s="166">
        <f t="shared" si="7"/>
        <v>71</v>
      </c>
      <c r="S26" s="166">
        <f t="shared" si="8"/>
        <v>8</v>
      </c>
      <c r="T26" s="214" t="str">
        <f t="shared" si="9"/>
        <v>A</v>
      </c>
      <c r="U26" s="210" t="s">
        <v>633</v>
      </c>
      <c r="V26" s="215">
        <v>42.0</v>
      </c>
      <c r="W26" s="166">
        <v>43.0</v>
      </c>
      <c r="X26" s="166">
        <f t="shared" si="10"/>
        <v>85</v>
      </c>
      <c r="Y26" s="166">
        <f t="shared" si="11"/>
        <v>9</v>
      </c>
      <c r="Z26" s="214" t="str">
        <f t="shared" si="12"/>
        <v>A+</v>
      </c>
      <c r="AA26" s="210" t="s">
        <v>633</v>
      </c>
      <c r="AB26" s="215">
        <v>40.0</v>
      </c>
      <c r="AC26" s="166">
        <v>31.0</v>
      </c>
      <c r="AD26" s="166">
        <f t="shared" si="13"/>
        <v>71</v>
      </c>
      <c r="AE26" s="166">
        <f t="shared" si="14"/>
        <v>8</v>
      </c>
      <c r="AF26" s="214" t="str">
        <f t="shared" si="15"/>
        <v>A</v>
      </c>
      <c r="AG26" s="210" t="s">
        <v>633</v>
      </c>
      <c r="AH26" s="215">
        <v>44.0</v>
      </c>
      <c r="AI26" s="166">
        <v>37.0</v>
      </c>
      <c r="AJ26" s="166">
        <f t="shared" si="16"/>
        <v>81</v>
      </c>
      <c r="AK26" s="166">
        <f t="shared" si="17"/>
        <v>9</v>
      </c>
      <c r="AL26" s="214" t="str">
        <f t="shared" si="18"/>
        <v>A+</v>
      </c>
      <c r="AM26" s="210" t="s">
        <v>633</v>
      </c>
      <c r="AN26" s="215">
        <v>42.0</v>
      </c>
      <c r="AO26" s="166">
        <v>48.0</v>
      </c>
      <c r="AP26" s="166">
        <f t="shared" si="19"/>
        <v>90</v>
      </c>
      <c r="AQ26" s="166">
        <f t="shared" si="20"/>
        <v>10</v>
      </c>
      <c r="AR26" s="214" t="str">
        <f t="shared" si="21"/>
        <v>O</v>
      </c>
      <c r="AS26" s="210" t="s">
        <v>633</v>
      </c>
      <c r="AT26" s="215">
        <v>43.0</v>
      </c>
      <c r="AU26" s="166">
        <v>48.0</v>
      </c>
      <c r="AV26" s="166">
        <f t="shared" si="22"/>
        <v>91</v>
      </c>
      <c r="AW26" s="166">
        <f t="shared" si="23"/>
        <v>10</v>
      </c>
      <c r="AX26" s="214" t="str">
        <f t="shared" si="24"/>
        <v>O</v>
      </c>
      <c r="AY26" s="210" t="s">
        <v>633</v>
      </c>
      <c r="AZ26" s="215">
        <v>45.0</v>
      </c>
      <c r="BA26" s="166">
        <v>38.0</v>
      </c>
      <c r="BB26" s="166">
        <f t="shared" si="25"/>
        <v>83</v>
      </c>
      <c r="BC26" s="166">
        <f t="shared" si="26"/>
        <v>9</v>
      </c>
      <c r="BD26" s="214" t="str">
        <f t="shared" si="27"/>
        <v>A+</v>
      </c>
      <c r="BE26" s="210" t="s">
        <v>633</v>
      </c>
      <c r="BF26" s="215">
        <v>92.0</v>
      </c>
      <c r="BG26" s="166">
        <v>0.0</v>
      </c>
      <c r="BH26" s="166">
        <f t="shared" si="28"/>
        <v>92</v>
      </c>
      <c r="BI26" s="166">
        <f t="shared" si="29"/>
        <v>10</v>
      </c>
      <c r="BJ26" s="214" t="str">
        <f t="shared" si="30"/>
        <v>O</v>
      </c>
      <c r="BK26" s="210" t="s">
        <v>633</v>
      </c>
      <c r="BL26" s="213">
        <f t="shared" si="31"/>
        <v>9</v>
      </c>
      <c r="BM26" s="93">
        <f t="shared" si="32"/>
        <v>90</v>
      </c>
      <c r="BN26" s="36" t="str">
        <f t="shared" si="33"/>
        <v>FCD</v>
      </c>
      <c r="BO26" s="160"/>
      <c r="BP26" s="161" t="s">
        <v>762</v>
      </c>
      <c r="BQ26" s="161" t="s">
        <v>763</v>
      </c>
      <c r="BR26" s="161" t="s">
        <v>764</v>
      </c>
      <c r="BS26" s="161" t="s">
        <v>765</v>
      </c>
      <c r="BT26" s="161" t="s">
        <v>766</v>
      </c>
      <c r="BU26" s="161" t="s">
        <v>767</v>
      </c>
      <c r="BV26" s="161" t="s">
        <v>768</v>
      </c>
      <c r="BW26" s="161" t="s">
        <v>769</v>
      </c>
      <c r="BX26" s="161" t="s">
        <v>772</v>
      </c>
      <c r="BY26" s="161" t="s">
        <v>771</v>
      </c>
    </row>
    <row r="27">
      <c r="A27" s="41" t="s">
        <v>656</v>
      </c>
      <c r="B27" s="42" t="s">
        <v>252</v>
      </c>
      <c r="C27" s="43" t="s">
        <v>253</v>
      </c>
      <c r="D27" s="166">
        <v>28.0</v>
      </c>
      <c r="E27" s="166">
        <v>22.0</v>
      </c>
      <c r="F27" s="166">
        <f t="shared" si="1"/>
        <v>50</v>
      </c>
      <c r="G27" s="166">
        <f t="shared" si="2"/>
        <v>5</v>
      </c>
      <c r="H27" s="214" t="str">
        <f t="shared" si="3"/>
        <v>C</v>
      </c>
      <c r="I27" s="210" t="s">
        <v>633</v>
      </c>
      <c r="J27" s="215">
        <v>41.0</v>
      </c>
      <c r="K27" s="166">
        <v>28.0</v>
      </c>
      <c r="L27" s="166">
        <f t="shared" si="4"/>
        <v>69</v>
      </c>
      <c r="M27" s="166">
        <f t="shared" si="5"/>
        <v>7</v>
      </c>
      <c r="N27" s="214" t="str">
        <f t="shared" si="6"/>
        <v>B+</v>
      </c>
      <c r="O27" s="210" t="s">
        <v>633</v>
      </c>
      <c r="P27" s="215">
        <v>25.0</v>
      </c>
      <c r="Q27" s="166">
        <v>18.0</v>
      </c>
      <c r="R27" s="166">
        <f t="shared" si="7"/>
        <v>43</v>
      </c>
      <c r="S27" s="166">
        <f t="shared" si="8"/>
        <v>4</v>
      </c>
      <c r="T27" s="214" t="str">
        <f t="shared" si="9"/>
        <v>P</v>
      </c>
      <c r="U27" s="210" t="s">
        <v>633</v>
      </c>
      <c r="V27" s="215">
        <v>29.0</v>
      </c>
      <c r="W27" s="166">
        <v>28.0</v>
      </c>
      <c r="X27" s="166">
        <f t="shared" si="10"/>
        <v>57</v>
      </c>
      <c r="Y27" s="166">
        <f t="shared" si="11"/>
        <v>6</v>
      </c>
      <c r="Z27" s="214" t="str">
        <f t="shared" si="12"/>
        <v>B</v>
      </c>
      <c r="AA27" s="210" t="s">
        <v>633</v>
      </c>
      <c r="AB27" s="215">
        <v>30.0</v>
      </c>
      <c r="AC27" s="166">
        <v>36.0</v>
      </c>
      <c r="AD27" s="166">
        <f t="shared" si="13"/>
        <v>66</v>
      </c>
      <c r="AE27" s="166">
        <f t="shared" si="14"/>
        <v>7</v>
      </c>
      <c r="AF27" s="214" t="str">
        <f t="shared" si="15"/>
        <v>B+</v>
      </c>
      <c r="AG27" s="210" t="s">
        <v>633</v>
      </c>
      <c r="AH27" s="215">
        <v>32.0</v>
      </c>
      <c r="AI27" s="166">
        <v>32.0</v>
      </c>
      <c r="AJ27" s="166">
        <f t="shared" si="16"/>
        <v>64</v>
      </c>
      <c r="AK27" s="166">
        <f t="shared" si="17"/>
        <v>7</v>
      </c>
      <c r="AL27" s="214" t="str">
        <f t="shared" si="18"/>
        <v>B+</v>
      </c>
      <c r="AM27" s="210" t="s">
        <v>633</v>
      </c>
      <c r="AN27" s="215">
        <v>34.0</v>
      </c>
      <c r="AO27" s="166">
        <v>39.0</v>
      </c>
      <c r="AP27" s="166">
        <f t="shared" si="19"/>
        <v>73</v>
      </c>
      <c r="AQ27" s="166">
        <f t="shared" si="20"/>
        <v>8</v>
      </c>
      <c r="AR27" s="214" t="str">
        <f t="shared" si="21"/>
        <v>A</v>
      </c>
      <c r="AS27" s="154" t="s">
        <v>735</v>
      </c>
      <c r="AT27" s="215">
        <v>42.0</v>
      </c>
      <c r="AU27" s="166">
        <v>42.0</v>
      </c>
      <c r="AV27" s="166">
        <f t="shared" si="22"/>
        <v>84</v>
      </c>
      <c r="AW27" s="166">
        <f t="shared" si="23"/>
        <v>9</v>
      </c>
      <c r="AX27" s="214" t="str">
        <f t="shared" si="24"/>
        <v>A+</v>
      </c>
      <c r="AY27" s="210" t="s">
        <v>633</v>
      </c>
      <c r="AZ27" s="215">
        <v>43.0</v>
      </c>
      <c r="BA27" s="166">
        <v>34.0</v>
      </c>
      <c r="BB27" s="166">
        <f t="shared" si="25"/>
        <v>77</v>
      </c>
      <c r="BC27" s="166">
        <f t="shared" si="26"/>
        <v>8</v>
      </c>
      <c r="BD27" s="214" t="str">
        <f t="shared" si="27"/>
        <v>A</v>
      </c>
      <c r="BE27" s="210" t="s">
        <v>633</v>
      </c>
      <c r="BF27" s="215">
        <v>84.0</v>
      </c>
      <c r="BG27" s="166">
        <v>0.0</v>
      </c>
      <c r="BH27" s="166">
        <f t="shared" si="28"/>
        <v>84</v>
      </c>
      <c r="BI27" s="166">
        <f t="shared" si="29"/>
        <v>9</v>
      </c>
      <c r="BJ27" s="214" t="str">
        <f t="shared" si="30"/>
        <v>A+</v>
      </c>
      <c r="BK27" s="210" t="s">
        <v>633</v>
      </c>
      <c r="BL27" s="213">
        <f t="shared" si="31"/>
        <v>6.363636364</v>
      </c>
      <c r="BM27" s="93">
        <f t="shared" si="32"/>
        <v>63.63636364</v>
      </c>
      <c r="BN27" s="36" t="str">
        <f t="shared" si="33"/>
        <v>FC</v>
      </c>
      <c r="BO27" s="172" t="s">
        <v>768</v>
      </c>
      <c r="BP27" s="161" t="s">
        <v>762</v>
      </c>
      <c r="BQ27" s="161" t="s">
        <v>763</v>
      </c>
      <c r="BR27" s="161" t="s">
        <v>764</v>
      </c>
      <c r="BS27" s="161" t="s">
        <v>765</v>
      </c>
      <c r="BT27" s="161" t="s">
        <v>766</v>
      </c>
      <c r="BU27" s="161" t="s">
        <v>767</v>
      </c>
      <c r="BV27" s="161" t="s">
        <v>768</v>
      </c>
      <c r="BW27" s="161" t="s">
        <v>769</v>
      </c>
      <c r="BX27" s="161" t="s">
        <v>772</v>
      </c>
      <c r="BY27" s="161" t="s">
        <v>771</v>
      </c>
    </row>
    <row r="28">
      <c r="A28" s="41" t="s">
        <v>657</v>
      </c>
      <c r="B28" s="42" t="s">
        <v>260</v>
      </c>
      <c r="C28" s="43" t="s">
        <v>261</v>
      </c>
      <c r="D28" s="166">
        <v>31.0</v>
      </c>
      <c r="E28" s="166">
        <v>20.0</v>
      </c>
      <c r="F28" s="166">
        <f t="shared" si="1"/>
        <v>51</v>
      </c>
      <c r="G28" s="166">
        <f t="shared" si="2"/>
        <v>5</v>
      </c>
      <c r="H28" s="214" t="str">
        <f t="shared" si="3"/>
        <v>C</v>
      </c>
      <c r="I28" s="210" t="s">
        <v>633</v>
      </c>
      <c r="J28" s="215">
        <v>22.0</v>
      </c>
      <c r="K28" s="166">
        <v>30.0</v>
      </c>
      <c r="L28" s="166">
        <f t="shared" si="4"/>
        <v>52</v>
      </c>
      <c r="M28" s="166">
        <f t="shared" si="5"/>
        <v>5</v>
      </c>
      <c r="N28" s="214" t="str">
        <f t="shared" si="6"/>
        <v>C</v>
      </c>
      <c r="O28" s="210" t="s">
        <v>633</v>
      </c>
      <c r="P28" s="215">
        <v>25.0</v>
      </c>
      <c r="Q28" s="166">
        <v>23.0</v>
      </c>
      <c r="R28" s="166">
        <f t="shared" si="7"/>
        <v>48</v>
      </c>
      <c r="S28" s="166">
        <f t="shared" si="8"/>
        <v>4</v>
      </c>
      <c r="T28" s="214" t="str">
        <f t="shared" si="9"/>
        <v>P</v>
      </c>
      <c r="U28" s="210" t="s">
        <v>633</v>
      </c>
      <c r="V28" s="215">
        <v>26.0</v>
      </c>
      <c r="W28" s="166">
        <v>18.0</v>
      </c>
      <c r="X28" s="166">
        <f t="shared" si="10"/>
        <v>44</v>
      </c>
      <c r="Y28" s="166">
        <f t="shared" si="11"/>
        <v>4</v>
      </c>
      <c r="Z28" s="214" t="str">
        <f t="shared" si="12"/>
        <v>P</v>
      </c>
      <c r="AA28" s="210" t="s">
        <v>633</v>
      </c>
      <c r="AB28" s="215">
        <v>23.0</v>
      </c>
      <c r="AC28" s="166">
        <v>19.0</v>
      </c>
      <c r="AD28" s="166">
        <f t="shared" si="13"/>
        <v>42</v>
      </c>
      <c r="AE28" s="166">
        <f t="shared" si="14"/>
        <v>4</v>
      </c>
      <c r="AF28" s="214" t="str">
        <f t="shared" si="15"/>
        <v>P</v>
      </c>
      <c r="AG28" s="210" t="s">
        <v>633</v>
      </c>
      <c r="AH28" s="215">
        <v>25.0</v>
      </c>
      <c r="AI28" s="166">
        <v>24.0</v>
      </c>
      <c r="AJ28" s="166">
        <f t="shared" si="16"/>
        <v>49</v>
      </c>
      <c r="AK28" s="166">
        <f t="shared" si="17"/>
        <v>4</v>
      </c>
      <c r="AL28" s="214" t="str">
        <f t="shared" si="18"/>
        <v>P</v>
      </c>
      <c r="AM28" s="210" t="s">
        <v>633</v>
      </c>
      <c r="AN28" s="215">
        <v>32.0</v>
      </c>
      <c r="AO28" s="166">
        <v>25.0</v>
      </c>
      <c r="AP28" s="166">
        <f t="shared" si="19"/>
        <v>57</v>
      </c>
      <c r="AQ28" s="166">
        <f t="shared" si="20"/>
        <v>6</v>
      </c>
      <c r="AR28" s="214" t="str">
        <f t="shared" si="21"/>
        <v>B</v>
      </c>
      <c r="AS28" s="210" t="s">
        <v>633</v>
      </c>
      <c r="AT28" s="215">
        <v>26.0</v>
      </c>
      <c r="AU28" s="166">
        <v>38.0</v>
      </c>
      <c r="AV28" s="166">
        <f t="shared" si="22"/>
        <v>64</v>
      </c>
      <c r="AW28" s="166">
        <f t="shared" si="23"/>
        <v>7</v>
      </c>
      <c r="AX28" s="214" t="str">
        <f t="shared" si="24"/>
        <v>B+</v>
      </c>
      <c r="AY28" s="210" t="s">
        <v>633</v>
      </c>
      <c r="AZ28" s="215">
        <v>20.0</v>
      </c>
      <c r="BA28" s="166">
        <v>29.0</v>
      </c>
      <c r="BB28" s="166">
        <f t="shared" si="25"/>
        <v>49</v>
      </c>
      <c r="BC28" s="166">
        <f t="shared" si="26"/>
        <v>4</v>
      </c>
      <c r="BD28" s="214" t="str">
        <f t="shared" si="27"/>
        <v>P</v>
      </c>
      <c r="BE28" s="210" t="s">
        <v>633</v>
      </c>
      <c r="BF28" s="215">
        <v>84.0</v>
      </c>
      <c r="BG28" s="166">
        <v>0.0</v>
      </c>
      <c r="BH28" s="166">
        <f t="shared" si="28"/>
        <v>84</v>
      </c>
      <c r="BI28" s="166">
        <f t="shared" si="29"/>
        <v>9</v>
      </c>
      <c r="BJ28" s="214" t="str">
        <f t="shared" si="30"/>
        <v>A+</v>
      </c>
      <c r="BK28" s="210" t="s">
        <v>633</v>
      </c>
      <c r="BL28" s="213">
        <f t="shared" si="31"/>
        <v>4.863636364</v>
      </c>
      <c r="BM28" s="93">
        <f t="shared" si="32"/>
        <v>48.63636364</v>
      </c>
      <c r="BN28" s="36" t="str">
        <f t="shared" si="33"/>
        <v>SC</v>
      </c>
      <c r="BO28" s="107"/>
      <c r="BP28" s="161" t="s">
        <v>762</v>
      </c>
      <c r="BQ28" s="161" t="s">
        <v>763</v>
      </c>
      <c r="BR28" s="161" t="s">
        <v>764</v>
      </c>
      <c r="BS28" s="161" t="s">
        <v>765</v>
      </c>
      <c r="BT28" s="161" t="s">
        <v>766</v>
      </c>
      <c r="BU28" s="161" t="s">
        <v>767</v>
      </c>
      <c r="BV28" s="161" t="s">
        <v>768</v>
      </c>
      <c r="BW28" s="161" t="s">
        <v>769</v>
      </c>
      <c r="BX28" s="161" t="s">
        <v>772</v>
      </c>
      <c r="BY28" s="161" t="s">
        <v>771</v>
      </c>
    </row>
    <row r="29">
      <c r="A29" s="41" t="s">
        <v>659</v>
      </c>
      <c r="B29" s="42" t="s">
        <v>269</v>
      </c>
      <c r="C29" s="43" t="s">
        <v>270</v>
      </c>
      <c r="D29" s="166">
        <v>45.0</v>
      </c>
      <c r="E29" s="166">
        <v>30.0</v>
      </c>
      <c r="F29" s="166">
        <f t="shared" si="1"/>
        <v>75</v>
      </c>
      <c r="G29" s="166">
        <f t="shared" si="2"/>
        <v>8</v>
      </c>
      <c r="H29" s="214" t="str">
        <f t="shared" si="3"/>
        <v>A</v>
      </c>
      <c r="I29" s="210" t="s">
        <v>633</v>
      </c>
      <c r="J29" s="215">
        <v>40.0</v>
      </c>
      <c r="K29" s="166">
        <v>22.0</v>
      </c>
      <c r="L29" s="166">
        <f t="shared" si="4"/>
        <v>62</v>
      </c>
      <c r="M29" s="166">
        <f t="shared" si="5"/>
        <v>7</v>
      </c>
      <c r="N29" s="214" t="str">
        <f t="shared" si="6"/>
        <v>B+</v>
      </c>
      <c r="O29" s="210" t="s">
        <v>633</v>
      </c>
      <c r="P29" s="215">
        <v>37.0</v>
      </c>
      <c r="Q29" s="166">
        <v>28.0</v>
      </c>
      <c r="R29" s="166">
        <f t="shared" si="7"/>
        <v>65</v>
      </c>
      <c r="S29" s="166">
        <f t="shared" si="8"/>
        <v>7</v>
      </c>
      <c r="T29" s="214" t="str">
        <f t="shared" si="9"/>
        <v>B+</v>
      </c>
      <c r="U29" s="210" t="s">
        <v>633</v>
      </c>
      <c r="V29" s="215">
        <v>35.0</v>
      </c>
      <c r="W29" s="166">
        <v>22.0</v>
      </c>
      <c r="X29" s="166">
        <f t="shared" si="10"/>
        <v>57</v>
      </c>
      <c r="Y29" s="166">
        <f t="shared" si="11"/>
        <v>6</v>
      </c>
      <c r="Z29" s="214" t="str">
        <f t="shared" si="12"/>
        <v>B</v>
      </c>
      <c r="AA29" s="210" t="s">
        <v>633</v>
      </c>
      <c r="AB29" s="215">
        <v>39.0</v>
      </c>
      <c r="AC29" s="166">
        <v>27.0</v>
      </c>
      <c r="AD29" s="166">
        <f t="shared" si="13"/>
        <v>66</v>
      </c>
      <c r="AE29" s="166">
        <f t="shared" si="14"/>
        <v>7</v>
      </c>
      <c r="AF29" s="214" t="str">
        <f t="shared" si="15"/>
        <v>B+</v>
      </c>
      <c r="AG29" s="210" t="s">
        <v>633</v>
      </c>
      <c r="AH29" s="215">
        <v>38.0</v>
      </c>
      <c r="AI29" s="166">
        <v>20.0</v>
      </c>
      <c r="AJ29" s="166">
        <f t="shared" si="16"/>
        <v>58</v>
      </c>
      <c r="AK29" s="166">
        <f t="shared" si="17"/>
        <v>6</v>
      </c>
      <c r="AL29" s="214" t="str">
        <f t="shared" si="18"/>
        <v>B</v>
      </c>
      <c r="AM29" s="210" t="s">
        <v>633</v>
      </c>
      <c r="AN29" s="215">
        <v>40.0</v>
      </c>
      <c r="AO29" s="166">
        <v>30.0</v>
      </c>
      <c r="AP29" s="166">
        <f t="shared" si="19"/>
        <v>70</v>
      </c>
      <c r="AQ29" s="166">
        <f t="shared" si="20"/>
        <v>8</v>
      </c>
      <c r="AR29" s="214" t="str">
        <f t="shared" si="21"/>
        <v>A</v>
      </c>
      <c r="AS29" s="210" t="s">
        <v>633</v>
      </c>
      <c r="AT29" s="215">
        <v>40.0</v>
      </c>
      <c r="AU29" s="166">
        <v>48.0</v>
      </c>
      <c r="AV29" s="166">
        <f t="shared" si="22"/>
        <v>88</v>
      </c>
      <c r="AW29" s="166">
        <f t="shared" si="23"/>
        <v>9</v>
      </c>
      <c r="AX29" s="214" t="str">
        <f t="shared" si="24"/>
        <v>A+</v>
      </c>
      <c r="AY29" s="210" t="s">
        <v>633</v>
      </c>
      <c r="AZ29" s="215">
        <v>43.0</v>
      </c>
      <c r="BA29" s="166">
        <v>31.0</v>
      </c>
      <c r="BB29" s="166">
        <f t="shared" si="25"/>
        <v>74</v>
      </c>
      <c r="BC29" s="166">
        <f t="shared" si="26"/>
        <v>8</v>
      </c>
      <c r="BD29" s="214" t="str">
        <f t="shared" si="27"/>
        <v>A</v>
      </c>
      <c r="BE29" s="210" t="s">
        <v>633</v>
      </c>
      <c r="BF29" s="215">
        <v>94.0</v>
      </c>
      <c r="BG29" s="166">
        <v>0.0</v>
      </c>
      <c r="BH29" s="166">
        <f t="shared" si="28"/>
        <v>94</v>
      </c>
      <c r="BI29" s="166">
        <f t="shared" si="29"/>
        <v>10</v>
      </c>
      <c r="BJ29" s="214" t="str">
        <f t="shared" si="30"/>
        <v>O</v>
      </c>
      <c r="BK29" s="210" t="s">
        <v>633</v>
      </c>
      <c r="BL29" s="213">
        <f t="shared" si="31"/>
        <v>7.318181818</v>
      </c>
      <c r="BM29" s="93">
        <f t="shared" si="32"/>
        <v>73.18181818</v>
      </c>
      <c r="BN29" s="36" t="str">
        <f t="shared" si="33"/>
        <v>FCD</v>
      </c>
      <c r="BO29" s="160"/>
      <c r="BP29" s="161" t="s">
        <v>762</v>
      </c>
      <c r="BQ29" s="161" t="s">
        <v>763</v>
      </c>
      <c r="BR29" s="161" t="s">
        <v>764</v>
      </c>
      <c r="BS29" s="161" t="s">
        <v>765</v>
      </c>
      <c r="BT29" s="161" t="s">
        <v>766</v>
      </c>
      <c r="BU29" s="161" t="s">
        <v>767</v>
      </c>
      <c r="BV29" s="161" t="s">
        <v>768</v>
      </c>
      <c r="BW29" s="161" t="s">
        <v>769</v>
      </c>
      <c r="BX29" s="161" t="s">
        <v>770</v>
      </c>
      <c r="BY29" s="161" t="s">
        <v>771</v>
      </c>
    </row>
    <row r="30">
      <c r="A30" s="41" t="s">
        <v>660</v>
      </c>
      <c r="B30" s="42" t="s">
        <v>277</v>
      </c>
      <c r="C30" s="43" t="s">
        <v>278</v>
      </c>
      <c r="D30" s="166">
        <v>26.0</v>
      </c>
      <c r="E30" s="166">
        <v>7.0</v>
      </c>
      <c r="F30" s="166">
        <f t="shared" si="1"/>
        <v>33</v>
      </c>
      <c r="G30" s="166">
        <f t="shared" si="2"/>
        <v>0</v>
      </c>
      <c r="H30" s="214" t="str">
        <f t="shared" si="3"/>
        <v>F</v>
      </c>
      <c r="I30" s="220"/>
      <c r="J30" s="215">
        <v>26.0</v>
      </c>
      <c r="K30" s="166">
        <v>20.0</v>
      </c>
      <c r="L30" s="166">
        <f t="shared" si="4"/>
        <v>46</v>
      </c>
      <c r="M30" s="166">
        <f t="shared" si="5"/>
        <v>4</v>
      </c>
      <c r="N30" s="214" t="str">
        <f t="shared" si="6"/>
        <v>P</v>
      </c>
      <c r="O30" s="154" t="s">
        <v>735</v>
      </c>
      <c r="P30" s="215">
        <v>25.0</v>
      </c>
      <c r="Q30" s="166">
        <v>18.0</v>
      </c>
      <c r="R30" s="166">
        <f t="shared" si="7"/>
        <v>43</v>
      </c>
      <c r="S30" s="166">
        <f t="shared" si="8"/>
        <v>4</v>
      </c>
      <c r="T30" s="214" t="str">
        <f t="shared" si="9"/>
        <v>P</v>
      </c>
      <c r="U30" s="210" t="s">
        <v>633</v>
      </c>
      <c r="V30" s="215">
        <v>25.0</v>
      </c>
      <c r="W30" s="166">
        <v>18.0</v>
      </c>
      <c r="X30" s="166">
        <f t="shared" si="10"/>
        <v>43</v>
      </c>
      <c r="Y30" s="166">
        <f t="shared" si="11"/>
        <v>4</v>
      </c>
      <c r="Z30" s="214" t="str">
        <f t="shared" si="12"/>
        <v>P</v>
      </c>
      <c r="AA30" s="210" t="s">
        <v>633</v>
      </c>
      <c r="AB30" s="215">
        <v>22.0</v>
      </c>
      <c r="AC30" s="166">
        <v>22.0</v>
      </c>
      <c r="AD30" s="166">
        <f t="shared" si="13"/>
        <v>44</v>
      </c>
      <c r="AE30" s="166">
        <f t="shared" si="14"/>
        <v>4</v>
      </c>
      <c r="AF30" s="214" t="str">
        <f t="shared" si="15"/>
        <v>P</v>
      </c>
      <c r="AG30" s="210" t="s">
        <v>633</v>
      </c>
      <c r="AH30" s="215">
        <v>21.0</v>
      </c>
      <c r="AI30" s="166">
        <v>20.0</v>
      </c>
      <c r="AJ30" s="166">
        <f t="shared" si="16"/>
        <v>41</v>
      </c>
      <c r="AK30" s="166">
        <f t="shared" si="17"/>
        <v>4</v>
      </c>
      <c r="AL30" s="214" t="str">
        <f t="shared" si="18"/>
        <v>P</v>
      </c>
      <c r="AM30" s="210" t="s">
        <v>633</v>
      </c>
      <c r="AN30" s="215">
        <v>28.0</v>
      </c>
      <c r="AO30" s="166">
        <v>21.0</v>
      </c>
      <c r="AP30" s="166">
        <f t="shared" si="19"/>
        <v>49</v>
      </c>
      <c r="AQ30" s="166">
        <f t="shared" si="20"/>
        <v>4</v>
      </c>
      <c r="AR30" s="214" t="str">
        <f t="shared" si="21"/>
        <v>P</v>
      </c>
      <c r="AS30" s="154" t="s">
        <v>735</v>
      </c>
      <c r="AT30" s="215">
        <v>22.0</v>
      </c>
      <c r="AU30" s="166">
        <v>29.0</v>
      </c>
      <c r="AV30" s="166">
        <f t="shared" si="22"/>
        <v>51</v>
      </c>
      <c r="AW30" s="166">
        <f t="shared" si="23"/>
        <v>5</v>
      </c>
      <c r="AX30" s="214" t="str">
        <f t="shared" si="24"/>
        <v>C</v>
      </c>
      <c r="AY30" s="210" t="s">
        <v>633</v>
      </c>
      <c r="AZ30" s="215">
        <v>25.0</v>
      </c>
      <c r="BA30" s="166">
        <v>21.0</v>
      </c>
      <c r="BB30" s="166">
        <f t="shared" si="25"/>
        <v>46</v>
      </c>
      <c r="BC30" s="166">
        <f t="shared" si="26"/>
        <v>4</v>
      </c>
      <c r="BD30" s="214" t="str">
        <f t="shared" si="27"/>
        <v>P</v>
      </c>
      <c r="BE30" s="210" t="s">
        <v>633</v>
      </c>
      <c r="BF30" s="215">
        <v>72.0</v>
      </c>
      <c r="BG30" s="166">
        <v>0.0</v>
      </c>
      <c r="BH30" s="166">
        <f t="shared" si="28"/>
        <v>72</v>
      </c>
      <c r="BI30" s="166">
        <f t="shared" si="29"/>
        <v>8</v>
      </c>
      <c r="BJ30" s="214" t="str">
        <f t="shared" si="30"/>
        <v>A</v>
      </c>
      <c r="BK30" s="210" t="s">
        <v>633</v>
      </c>
      <c r="BL30" s="213">
        <f t="shared" si="31"/>
        <v>3.863636364</v>
      </c>
      <c r="BM30" s="93">
        <f t="shared" si="32"/>
        <v>38.63636364</v>
      </c>
      <c r="BN30" s="36" t="str">
        <f t="shared" si="33"/>
        <v>Fail</v>
      </c>
      <c r="BO30" s="172" t="s">
        <v>775</v>
      </c>
      <c r="BP30" s="161" t="s">
        <v>762</v>
      </c>
      <c r="BQ30" s="161" t="s">
        <v>763</v>
      </c>
      <c r="BR30" s="161" t="s">
        <v>764</v>
      </c>
      <c r="BS30" s="161" t="s">
        <v>765</v>
      </c>
      <c r="BT30" s="161" t="s">
        <v>766</v>
      </c>
      <c r="BU30" s="161" t="s">
        <v>767</v>
      </c>
      <c r="BV30" s="161" t="s">
        <v>768</v>
      </c>
      <c r="BW30" s="161" t="s">
        <v>769</v>
      </c>
      <c r="BX30" s="161" t="s">
        <v>772</v>
      </c>
      <c r="BY30" s="161" t="s">
        <v>771</v>
      </c>
    </row>
    <row r="31">
      <c r="A31" s="41" t="s">
        <v>662</v>
      </c>
      <c r="B31" s="42" t="s">
        <v>286</v>
      </c>
      <c r="C31" s="43" t="s">
        <v>287</v>
      </c>
      <c r="D31" s="166">
        <v>22.0</v>
      </c>
      <c r="E31" s="166">
        <v>0.0</v>
      </c>
      <c r="F31" s="166">
        <f t="shared" si="1"/>
        <v>22</v>
      </c>
      <c r="G31" s="166">
        <f t="shared" si="2"/>
        <v>0</v>
      </c>
      <c r="H31" s="214" t="str">
        <f t="shared" si="3"/>
        <v>F</v>
      </c>
      <c r="I31" s="220"/>
      <c r="J31" s="215">
        <v>22.0</v>
      </c>
      <c r="K31" s="166">
        <v>21.0</v>
      </c>
      <c r="L31" s="166">
        <f t="shared" si="4"/>
        <v>43</v>
      </c>
      <c r="M31" s="166">
        <f t="shared" si="5"/>
        <v>4</v>
      </c>
      <c r="N31" s="214" t="str">
        <f t="shared" si="6"/>
        <v>P</v>
      </c>
      <c r="O31" s="210" t="s">
        <v>633</v>
      </c>
      <c r="P31" s="215">
        <v>23.0</v>
      </c>
      <c r="Q31" s="166">
        <v>18.0</v>
      </c>
      <c r="R31" s="166">
        <f t="shared" si="7"/>
        <v>41</v>
      </c>
      <c r="S31" s="166">
        <f t="shared" si="8"/>
        <v>4</v>
      </c>
      <c r="T31" s="214" t="str">
        <f t="shared" si="9"/>
        <v>P</v>
      </c>
      <c r="U31" s="210" t="s">
        <v>633</v>
      </c>
      <c r="V31" s="215">
        <v>22.0</v>
      </c>
      <c r="W31" s="166">
        <v>26.0</v>
      </c>
      <c r="X31" s="166">
        <f t="shared" si="10"/>
        <v>48</v>
      </c>
      <c r="Y31" s="166">
        <f t="shared" si="11"/>
        <v>4</v>
      </c>
      <c r="Z31" s="214" t="str">
        <f t="shared" si="12"/>
        <v>P</v>
      </c>
      <c r="AA31" s="210" t="s">
        <v>633</v>
      </c>
      <c r="AB31" s="215">
        <v>22.0</v>
      </c>
      <c r="AC31" s="166">
        <v>22.0</v>
      </c>
      <c r="AD31" s="166">
        <f t="shared" si="13"/>
        <v>44</v>
      </c>
      <c r="AE31" s="166">
        <f t="shared" si="14"/>
        <v>4</v>
      </c>
      <c r="AF31" s="214" t="str">
        <f t="shared" si="15"/>
        <v>P</v>
      </c>
      <c r="AG31" s="210" t="s">
        <v>633</v>
      </c>
      <c r="AH31" s="215">
        <v>20.0</v>
      </c>
      <c r="AI31" s="166">
        <v>29.0</v>
      </c>
      <c r="AJ31" s="166">
        <f t="shared" si="16"/>
        <v>49</v>
      </c>
      <c r="AK31" s="166">
        <f t="shared" si="17"/>
        <v>4</v>
      </c>
      <c r="AL31" s="214" t="str">
        <f t="shared" si="18"/>
        <v>P</v>
      </c>
      <c r="AM31" s="210" t="s">
        <v>633</v>
      </c>
      <c r="AN31" s="215">
        <v>24.0</v>
      </c>
      <c r="AO31" s="166">
        <v>24.0</v>
      </c>
      <c r="AP31" s="166">
        <f t="shared" si="19"/>
        <v>48</v>
      </c>
      <c r="AQ31" s="166">
        <f t="shared" si="20"/>
        <v>4</v>
      </c>
      <c r="AR31" s="214" t="str">
        <f t="shared" si="21"/>
        <v>P</v>
      </c>
      <c r="AS31" s="154" t="s">
        <v>735</v>
      </c>
      <c r="AT31" s="215">
        <v>37.0</v>
      </c>
      <c r="AU31" s="166">
        <v>48.0</v>
      </c>
      <c r="AV31" s="166">
        <f t="shared" si="22"/>
        <v>85</v>
      </c>
      <c r="AW31" s="166">
        <f t="shared" si="23"/>
        <v>9</v>
      </c>
      <c r="AX31" s="214" t="str">
        <f t="shared" si="24"/>
        <v>A+</v>
      </c>
      <c r="AY31" s="210" t="s">
        <v>633</v>
      </c>
      <c r="AZ31" s="215">
        <v>23.0</v>
      </c>
      <c r="BA31" s="166">
        <v>29.0</v>
      </c>
      <c r="BB31" s="166">
        <f t="shared" si="25"/>
        <v>52</v>
      </c>
      <c r="BC31" s="166">
        <f t="shared" si="26"/>
        <v>5</v>
      </c>
      <c r="BD31" s="214" t="str">
        <f t="shared" si="27"/>
        <v>C</v>
      </c>
      <c r="BE31" s="210" t="s">
        <v>633</v>
      </c>
      <c r="BF31" s="215">
        <v>71.0</v>
      </c>
      <c r="BG31" s="166">
        <v>0.0</v>
      </c>
      <c r="BH31" s="166">
        <f t="shared" si="28"/>
        <v>71</v>
      </c>
      <c r="BI31" s="166">
        <f t="shared" si="29"/>
        <v>8</v>
      </c>
      <c r="BJ31" s="214" t="str">
        <f t="shared" si="30"/>
        <v>A</v>
      </c>
      <c r="BK31" s="210" t="s">
        <v>633</v>
      </c>
      <c r="BL31" s="213">
        <f t="shared" si="31"/>
        <v>4.090909091</v>
      </c>
      <c r="BM31" s="93">
        <f t="shared" si="32"/>
        <v>40.90909091</v>
      </c>
      <c r="BN31" s="36" t="str">
        <f t="shared" si="33"/>
        <v>Fail</v>
      </c>
      <c r="BO31" s="107" t="s">
        <v>768</v>
      </c>
      <c r="BP31" s="161" t="s">
        <v>762</v>
      </c>
      <c r="BQ31" s="161" t="s">
        <v>763</v>
      </c>
      <c r="BR31" s="161" t="s">
        <v>764</v>
      </c>
      <c r="BS31" s="161" t="s">
        <v>765</v>
      </c>
      <c r="BT31" s="161" t="s">
        <v>766</v>
      </c>
      <c r="BU31" s="161" t="s">
        <v>767</v>
      </c>
      <c r="BV31" s="161" t="s">
        <v>768</v>
      </c>
      <c r="BW31" s="161" t="s">
        <v>769</v>
      </c>
      <c r="BX31" s="161" t="s">
        <v>772</v>
      </c>
      <c r="BY31" s="161" t="s">
        <v>771</v>
      </c>
    </row>
    <row r="32">
      <c r="A32" s="41" t="s">
        <v>663</v>
      </c>
      <c r="B32" s="42" t="s">
        <v>295</v>
      </c>
      <c r="C32" s="43" t="s">
        <v>296</v>
      </c>
      <c r="D32" s="166">
        <v>27.0</v>
      </c>
      <c r="E32" s="166">
        <v>33.0</v>
      </c>
      <c r="F32" s="166">
        <f t="shared" si="1"/>
        <v>60</v>
      </c>
      <c r="G32" s="166">
        <f t="shared" si="2"/>
        <v>7</v>
      </c>
      <c r="H32" s="214" t="str">
        <f t="shared" si="3"/>
        <v>B+</v>
      </c>
      <c r="I32" s="210" t="s">
        <v>633</v>
      </c>
      <c r="J32" s="215">
        <v>28.0</v>
      </c>
      <c r="K32" s="166">
        <v>23.0</v>
      </c>
      <c r="L32" s="166">
        <f t="shared" si="4"/>
        <v>51</v>
      </c>
      <c r="M32" s="166">
        <f t="shared" si="5"/>
        <v>5</v>
      </c>
      <c r="N32" s="214" t="str">
        <f t="shared" si="6"/>
        <v>C</v>
      </c>
      <c r="O32" s="210" t="s">
        <v>633</v>
      </c>
      <c r="P32" s="215">
        <v>32.0</v>
      </c>
      <c r="Q32" s="166">
        <v>29.0</v>
      </c>
      <c r="R32" s="166">
        <f t="shared" si="7"/>
        <v>61</v>
      </c>
      <c r="S32" s="166">
        <f t="shared" si="8"/>
        <v>7</v>
      </c>
      <c r="T32" s="214" t="str">
        <f t="shared" si="9"/>
        <v>B+</v>
      </c>
      <c r="U32" s="210" t="s">
        <v>633</v>
      </c>
      <c r="V32" s="215">
        <v>36.0</v>
      </c>
      <c r="W32" s="166">
        <v>42.0</v>
      </c>
      <c r="X32" s="166">
        <f t="shared" si="10"/>
        <v>78</v>
      </c>
      <c r="Y32" s="166">
        <f t="shared" si="11"/>
        <v>8</v>
      </c>
      <c r="Z32" s="214" t="str">
        <f t="shared" si="12"/>
        <v>A</v>
      </c>
      <c r="AA32" s="210" t="s">
        <v>633</v>
      </c>
      <c r="AB32" s="215">
        <v>32.0</v>
      </c>
      <c r="AC32" s="166">
        <v>30.0</v>
      </c>
      <c r="AD32" s="166">
        <f t="shared" si="13"/>
        <v>62</v>
      </c>
      <c r="AE32" s="166">
        <f t="shared" si="14"/>
        <v>7</v>
      </c>
      <c r="AF32" s="214" t="str">
        <f t="shared" si="15"/>
        <v>B+</v>
      </c>
      <c r="AG32" s="210" t="s">
        <v>633</v>
      </c>
      <c r="AH32" s="215">
        <v>36.0</v>
      </c>
      <c r="AI32" s="166">
        <v>35.0</v>
      </c>
      <c r="AJ32" s="166">
        <f t="shared" si="16"/>
        <v>71</v>
      </c>
      <c r="AK32" s="166">
        <f t="shared" si="17"/>
        <v>8</v>
      </c>
      <c r="AL32" s="214" t="str">
        <f t="shared" si="18"/>
        <v>A</v>
      </c>
      <c r="AM32" s="210" t="s">
        <v>633</v>
      </c>
      <c r="AN32" s="215">
        <v>36.0</v>
      </c>
      <c r="AO32" s="166">
        <v>37.0</v>
      </c>
      <c r="AP32" s="166">
        <f t="shared" si="19"/>
        <v>73</v>
      </c>
      <c r="AQ32" s="166">
        <f t="shared" si="20"/>
        <v>8</v>
      </c>
      <c r="AR32" s="214" t="str">
        <f t="shared" si="21"/>
        <v>A</v>
      </c>
      <c r="AS32" s="210" t="s">
        <v>633</v>
      </c>
      <c r="AT32" s="215">
        <v>29.0</v>
      </c>
      <c r="AU32" s="166">
        <v>39.0</v>
      </c>
      <c r="AV32" s="166">
        <f t="shared" si="22"/>
        <v>68</v>
      </c>
      <c r="AW32" s="166">
        <f t="shared" si="23"/>
        <v>7</v>
      </c>
      <c r="AX32" s="214" t="str">
        <f t="shared" si="24"/>
        <v>B+</v>
      </c>
      <c r="AY32" s="210" t="s">
        <v>633</v>
      </c>
      <c r="AZ32" s="215">
        <v>34.0</v>
      </c>
      <c r="BA32" s="166">
        <v>39.0</v>
      </c>
      <c r="BB32" s="166">
        <f t="shared" si="25"/>
        <v>73</v>
      </c>
      <c r="BC32" s="166">
        <f t="shared" si="26"/>
        <v>8</v>
      </c>
      <c r="BD32" s="214" t="str">
        <f t="shared" si="27"/>
        <v>A</v>
      </c>
      <c r="BE32" s="210" t="s">
        <v>633</v>
      </c>
      <c r="BF32" s="215">
        <v>92.0</v>
      </c>
      <c r="BG32" s="166">
        <v>0.0</v>
      </c>
      <c r="BH32" s="166">
        <f t="shared" si="28"/>
        <v>92</v>
      </c>
      <c r="BI32" s="166">
        <f t="shared" si="29"/>
        <v>10</v>
      </c>
      <c r="BJ32" s="214" t="str">
        <f t="shared" si="30"/>
        <v>O</v>
      </c>
      <c r="BK32" s="210" t="s">
        <v>633</v>
      </c>
      <c r="BL32" s="213">
        <f t="shared" si="31"/>
        <v>7.545454545</v>
      </c>
      <c r="BM32" s="93">
        <f t="shared" si="32"/>
        <v>75.45454545</v>
      </c>
      <c r="BN32" s="36" t="str">
        <f t="shared" si="33"/>
        <v>FCD</v>
      </c>
      <c r="BO32" s="160"/>
      <c r="BP32" s="161" t="s">
        <v>762</v>
      </c>
      <c r="BQ32" s="161" t="s">
        <v>763</v>
      </c>
      <c r="BR32" s="161" t="s">
        <v>764</v>
      </c>
      <c r="BS32" s="161" t="s">
        <v>765</v>
      </c>
      <c r="BT32" s="161" t="s">
        <v>766</v>
      </c>
      <c r="BU32" s="161" t="s">
        <v>767</v>
      </c>
      <c r="BV32" s="161" t="s">
        <v>768</v>
      </c>
      <c r="BW32" s="161" t="s">
        <v>769</v>
      </c>
      <c r="BX32" s="161" t="s">
        <v>772</v>
      </c>
      <c r="BY32" s="161" t="s">
        <v>771</v>
      </c>
    </row>
    <row r="33">
      <c r="A33" s="41" t="s">
        <v>664</v>
      </c>
      <c r="B33" s="42" t="s">
        <v>304</v>
      </c>
      <c r="C33" s="43" t="s">
        <v>305</v>
      </c>
      <c r="D33" s="166">
        <v>33.0</v>
      </c>
      <c r="E33" s="166">
        <v>21.0</v>
      </c>
      <c r="F33" s="166">
        <f t="shared" si="1"/>
        <v>54</v>
      </c>
      <c r="G33" s="166">
        <f t="shared" si="2"/>
        <v>5</v>
      </c>
      <c r="H33" s="214" t="str">
        <f t="shared" si="3"/>
        <v>C</v>
      </c>
      <c r="I33" s="210" t="s">
        <v>633</v>
      </c>
      <c r="J33" s="215">
        <v>24.0</v>
      </c>
      <c r="K33" s="166">
        <v>26.0</v>
      </c>
      <c r="L33" s="166">
        <f t="shared" si="4"/>
        <v>50</v>
      </c>
      <c r="M33" s="166">
        <f t="shared" si="5"/>
        <v>5</v>
      </c>
      <c r="N33" s="214" t="str">
        <f t="shared" si="6"/>
        <v>C</v>
      </c>
      <c r="O33" s="210" t="s">
        <v>633</v>
      </c>
      <c r="P33" s="215">
        <v>28.0</v>
      </c>
      <c r="Q33" s="166">
        <v>28.0</v>
      </c>
      <c r="R33" s="166">
        <f t="shared" si="7"/>
        <v>56</v>
      </c>
      <c r="S33" s="166">
        <f t="shared" si="8"/>
        <v>6</v>
      </c>
      <c r="T33" s="214" t="str">
        <f t="shared" si="9"/>
        <v>B</v>
      </c>
      <c r="U33" s="210" t="s">
        <v>633</v>
      </c>
      <c r="V33" s="215">
        <v>27.0</v>
      </c>
      <c r="W33" s="166">
        <v>35.0</v>
      </c>
      <c r="X33" s="166">
        <f t="shared" si="10"/>
        <v>62</v>
      </c>
      <c r="Y33" s="166">
        <f t="shared" si="11"/>
        <v>7</v>
      </c>
      <c r="Z33" s="214" t="str">
        <f t="shared" si="12"/>
        <v>B+</v>
      </c>
      <c r="AA33" s="210" t="s">
        <v>633</v>
      </c>
      <c r="AB33" s="215">
        <v>24.0</v>
      </c>
      <c r="AC33" s="166">
        <v>26.0</v>
      </c>
      <c r="AD33" s="166">
        <f t="shared" si="13"/>
        <v>50</v>
      </c>
      <c r="AE33" s="166">
        <f t="shared" si="14"/>
        <v>5</v>
      </c>
      <c r="AF33" s="214" t="str">
        <f t="shared" si="15"/>
        <v>C</v>
      </c>
      <c r="AG33" s="210" t="s">
        <v>633</v>
      </c>
      <c r="AH33" s="215">
        <v>29.0</v>
      </c>
      <c r="AI33" s="166">
        <v>25.0</v>
      </c>
      <c r="AJ33" s="166">
        <f t="shared" si="16"/>
        <v>54</v>
      </c>
      <c r="AK33" s="166">
        <f t="shared" si="17"/>
        <v>5</v>
      </c>
      <c r="AL33" s="214" t="str">
        <f t="shared" si="18"/>
        <v>C</v>
      </c>
      <c r="AM33" s="210" t="s">
        <v>633</v>
      </c>
      <c r="AN33" s="215">
        <v>34.0</v>
      </c>
      <c r="AO33" s="166">
        <v>38.0</v>
      </c>
      <c r="AP33" s="166">
        <f t="shared" si="19"/>
        <v>72</v>
      </c>
      <c r="AQ33" s="166">
        <f t="shared" si="20"/>
        <v>8</v>
      </c>
      <c r="AR33" s="214" t="str">
        <f t="shared" si="21"/>
        <v>A</v>
      </c>
      <c r="AS33" s="154" t="s">
        <v>735</v>
      </c>
      <c r="AT33" s="215">
        <v>27.0</v>
      </c>
      <c r="AU33" s="166">
        <v>33.0</v>
      </c>
      <c r="AV33" s="166">
        <f t="shared" si="22"/>
        <v>60</v>
      </c>
      <c r="AW33" s="166">
        <f t="shared" si="23"/>
        <v>7</v>
      </c>
      <c r="AX33" s="214" t="str">
        <f t="shared" si="24"/>
        <v>B+</v>
      </c>
      <c r="AY33" s="210" t="s">
        <v>633</v>
      </c>
      <c r="AZ33" s="215">
        <v>32.0</v>
      </c>
      <c r="BA33" s="166">
        <v>34.0</v>
      </c>
      <c r="BB33" s="166">
        <f t="shared" si="25"/>
        <v>66</v>
      </c>
      <c r="BC33" s="166">
        <f t="shared" si="26"/>
        <v>7</v>
      </c>
      <c r="BD33" s="214" t="str">
        <f t="shared" si="27"/>
        <v>B+</v>
      </c>
      <c r="BE33" s="210" t="s">
        <v>633</v>
      </c>
      <c r="BF33" s="215">
        <v>80.0</v>
      </c>
      <c r="BG33" s="166">
        <v>0.0</v>
      </c>
      <c r="BH33" s="166">
        <f t="shared" si="28"/>
        <v>80</v>
      </c>
      <c r="BI33" s="166">
        <f t="shared" si="29"/>
        <v>9</v>
      </c>
      <c r="BJ33" s="214" t="str">
        <f t="shared" si="30"/>
        <v>A+</v>
      </c>
      <c r="BK33" s="210" t="s">
        <v>633</v>
      </c>
      <c r="BL33" s="213">
        <f t="shared" si="31"/>
        <v>6.227272727</v>
      </c>
      <c r="BM33" s="93">
        <f t="shared" si="32"/>
        <v>62.27272727</v>
      </c>
      <c r="BN33" s="36" t="str">
        <f t="shared" si="33"/>
        <v>FC</v>
      </c>
      <c r="BO33" s="107" t="s">
        <v>768</v>
      </c>
      <c r="BP33" s="161" t="s">
        <v>762</v>
      </c>
      <c r="BQ33" s="161" t="s">
        <v>763</v>
      </c>
      <c r="BR33" s="161" t="s">
        <v>764</v>
      </c>
      <c r="BS33" s="161" t="s">
        <v>765</v>
      </c>
      <c r="BT33" s="161" t="s">
        <v>766</v>
      </c>
      <c r="BU33" s="161" t="s">
        <v>767</v>
      </c>
      <c r="BV33" s="161" t="s">
        <v>768</v>
      </c>
      <c r="BW33" s="161" t="s">
        <v>769</v>
      </c>
      <c r="BX33" s="161" t="s">
        <v>772</v>
      </c>
      <c r="BY33" s="161" t="s">
        <v>771</v>
      </c>
    </row>
    <row r="34">
      <c r="A34" s="41" t="s">
        <v>665</v>
      </c>
      <c r="B34" s="42" t="s">
        <v>314</v>
      </c>
      <c r="C34" s="43" t="s">
        <v>315</v>
      </c>
      <c r="D34" s="166">
        <v>44.0</v>
      </c>
      <c r="E34" s="166">
        <v>36.0</v>
      </c>
      <c r="F34" s="166">
        <f t="shared" si="1"/>
        <v>80</v>
      </c>
      <c r="G34" s="166">
        <f t="shared" si="2"/>
        <v>9</v>
      </c>
      <c r="H34" s="214" t="str">
        <f t="shared" si="3"/>
        <v>A+</v>
      </c>
      <c r="I34" s="210" t="s">
        <v>633</v>
      </c>
      <c r="J34" s="215">
        <v>45.0</v>
      </c>
      <c r="K34" s="166">
        <v>30.0</v>
      </c>
      <c r="L34" s="166">
        <f t="shared" si="4"/>
        <v>75</v>
      </c>
      <c r="M34" s="166">
        <f t="shared" si="5"/>
        <v>8</v>
      </c>
      <c r="N34" s="214" t="str">
        <f t="shared" si="6"/>
        <v>A</v>
      </c>
      <c r="O34" s="210" t="s">
        <v>633</v>
      </c>
      <c r="P34" s="215">
        <v>36.0</v>
      </c>
      <c r="Q34" s="166">
        <v>29.0</v>
      </c>
      <c r="R34" s="166">
        <f t="shared" si="7"/>
        <v>65</v>
      </c>
      <c r="S34" s="166">
        <f t="shared" si="8"/>
        <v>7</v>
      </c>
      <c r="T34" s="214" t="str">
        <f t="shared" si="9"/>
        <v>B+</v>
      </c>
      <c r="U34" s="210" t="s">
        <v>633</v>
      </c>
      <c r="V34" s="215">
        <v>28.0</v>
      </c>
      <c r="W34" s="166">
        <v>23.0</v>
      </c>
      <c r="X34" s="166">
        <f t="shared" si="10"/>
        <v>51</v>
      </c>
      <c r="Y34" s="166">
        <f t="shared" si="11"/>
        <v>5</v>
      </c>
      <c r="Z34" s="214" t="str">
        <f t="shared" si="12"/>
        <v>C</v>
      </c>
      <c r="AA34" s="210" t="s">
        <v>633</v>
      </c>
      <c r="AB34" s="215">
        <v>34.0</v>
      </c>
      <c r="AC34" s="166">
        <v>37.0</v>
      </c>
      <c r="AD34" s="166">
        <f t="shared" si="13"/>
        <v>71</v>
      </c>
      <c r="AE34" s="166">
        <f t="shared" si="14"/>
        <v>8</v>
      </c>
      <c r="AF34" s="214" t="str">
        <f t="shared" si="15"/>
        <v>A</v>
      </c>
      <c r="AG34" s="210" t="s">
        <v>633</v>
      </c>
      <c r="AH34" s="215">
        <v>40.0</v>
      </c>
      <c r="AI34" s="166">
        <v>22.0</v>
      </c>
      <c r="AJ34" s="166">
        <f t="shared" si="16"/>
        <v>62</v>
      </c>
      <c r="AK34" s="166">
        <f t="shared" si="17"/>
        <v>7</v>
      </c>
      <c r="AL34" s="214" t="str">
        <f t="shared" si="18"/>
        <v>B+</v>
      </c>
      <c r="AM34" s="210" t="s">
        <v>633</v>
      </c>
      <c r="AN34" s="215">
        <v>38.0</v>
      </c>
      <c r="AO34" s="166">
        <v>47.0</v>
      </c>
      <c r="AP34" s="166">
        <f t="shared" si="19"/>
        <v>85</v>
      </c>
      <c r="AQ34" s="166">
        <f t="shared" si="20"/>
        <v>9</v>
      </c>
      <c r="AR34" s="214" t="str">
        <f t="shared" si="21"/>
        <v>A+</v>
      </c>
      <c r="AS34" s="210" t="s">
        <v>633</v>
      </c>
      <c r="AT34" s="215">
        <v>45.0</v>
      </c>
      <c r="AU34" s="166">
        <v>49.0</v>
      </c>
      <c r="AV34" s="166">
        <f t="shared" si="22"/>
        <v>94</v>
      </c>
      <c r="AW34" s="166">
        <f t="shared" si="23"/>
        <v>10</v>
      </c>
      <c r="AX34" s="214" t="str">
        <f t="shared" si="24"/>
        <v>O</v>
      </c>
      <c r="AY34" s="210" t="s">
        <v>633</v>
      </c>
      <c r="AZ34" s="215">
        <v>37.0</v>
      </c>
      <c r="BA34" s="166">
        <v>32.0</v>
      </c>
      <c r="BB34" s="166">
        <f t="shared" si="25"/>
        <v>69</v>
      </c>
      <c r="BC34" s="166">
        <f t="shared" si="26"/>
        <v>7</v>
      </c>
      <c r="BD34" s="214" t="str">
        <f t="shared" si="27"/>
        <v>B+</v>
      </c>
      <c r="BE34" s="210" t="s">
        <v>633</v>
      </c>
      <c r="BF34" s="215">
        <v>97.0</v>
      </c>
      <c r="BG34" s="166">
        <v>0.0</v>
      </c>
      <c r="BH34" s="166">
        <f t="shared" si="28"/>
        <v>97</v>
      </c>
      <c r="BI34" s="166">
        <f t="shared" si="29"/>
        <v>10</v>
      </c>
      <c r="BJ34" s="214" t="str">
        <f t="shared" si="30"/>
        <v>O</v>
      </c>
      <c r="BK34" s="210" t="s">
        <v>633</v>
      </c>
      <c r="BL34" s="213">
        <f t="shared" si="31"/>
        <v>7.590909091</v>
      </c>
      <c r="BM34" s="93">
        <f t="shared" si="32"/>
        <v>75.90909091</v>
      </c>
      <c r="BN34" s="36" t="str">
        <f t="shared" si="33"/>
        <v>FCD</v>
      </c>
      <c r="BO34" s="160"/>
      <c r="BP34" s="161" t="s">
        <v>762</v>
      </c>
      <c r="BQ34" s="161" t="s">
        <v>763</v>
      </c>
      <c r="BR34" s="161" t="s">
        <v>764</v>
      </c>
      <c r="BS34" s="161" t="s">
        <v>765</v>
      </c>
      <c r="BT34" s="161" t="s">
        <v>766</v>
      </c>
      <c r="BU34" s="161" t="s">
        <v>767</v>
      </c>
      <c r="BV34" s="161" t="s">
        <v>768</v>
      </c>
      <c r="BW34" s="161" t="s">
        <v>769</v>
      </c>
      <c r="BX34" s="161" t="s">
        <v>772</v>
      </c>
      <c r="BY34" s="161" t="s">
        <v>771</v>
      </c>
    </row>
    <row r="35">
      <c r="A35" s="41" t="s">
        <v>666</v>
      </c>
      <c r="B35" s="42" t="s">
        <v>323</v>
      </c>
      <c r="C35" s="43" t="s">
        <v>324</v>
      </c>
      <c r="D35" s="166">
        <v>39.0</v>
      </c>
      <c r="E35" s="166">
        <v>27.0</v>
      </c>
      <c r="F35" s="166">
        <f t="shared" si="1"/>
        <v>66</v>
      </c>
      <c r="G35" s="166">
        <f t="shared" si="2"/>
        <v>7</v>
      </c>
      <c r="H35" s="214" t="str">
        <f t="shared" si="3"/>
        <v>B+</v>
      </c>
      <c r="I35" s="210" t="s">
        <v>633</v>
      </c>
      <c r="J35" s="215">
        <v>36.0</v>
      </c>
      <c r="K35" s="166">
        <v>33.0</v>
      </c>
      <c r="L35" s="166">
        <f t="shared" si="4"/>
        <v>69</v>
      </c>
      <c r="M35" s="166">
        <f t="shared" si="5"/>
        <v>7</v>
      </c>
      <c r="N35" s="214" t="str">
        <f t="shared" si="6"/>
        <v>B+</v>
      </c>
      <c r="O35" s="210" t="s">
        <v>633</v>
      </c>
      <c r="P35" s="215">
        <v>36.0</v>
      </c>
      <c r="Q35" s="166">
        <v>23.0</v>
      </c>
      <c r="R35" s="166">
        <f t="shared" si="7"/>
        <v>59</v>
      </c>
      <c r="S35" s="166">
        <f t="shared" si="8"/>
        <v>6</v>
      </c>
      <c r="T35" s="214" t="str">
        <f t="shared" si="9"/>
        <v>B</v>
      </c>
      <c r="U35" s="210" t="s">
        <v>633</v>
      </c>
      <c r="V35" s="215">
        <v>39.0</v>
      </c>
      <c r="W35" s="166">
        <v>32.0</v>
      </c>
      <c r="X35" s="166">
        <f t="shared" si="10"/>
        <v>71</v>
      </c>
      <c r="Y35" s="166">
        <f t="shared" si="11"/>
        <v>8</v>
      </c>
      <c r="Z35" s="214" t="str">
        <f t="shared" si="12"/>
        <v>A</v>
      </c>
      <c r="AA35" s="210" t="s">
        <v>633</v>
      </c>
      <c r="AB35" s="215">
        <v>33.0</v>
      </c>
      <c r="AC35" s="166">
        <v>22.0</v>
      </c>
      <c r="AD35" s="166">
        <f t="shared" si="13"/>
        <v>55</v>
      </c>
      <c r="AE35" s="166">
        <f t="shared" si="14"/>
        <v>6</v>
      </c>
      <c r="AF35" s="214" t="str">
        <f t="shared" si="15"/>
        <v>B</v>
      </c>
      <c r="AG35" s="210" t="s">
        <v>633</v>
      </c>
      <c r="AH35" s="215">
        <v>40.0</v>
      </c>
      <c r="AI35" s="166">
        <v>31.0</v>
      </c>
      <c r="AJ35" s="166">
        <f t="shared" si="16"/>
        <v>71</v>
      </c>
      <c r="AK35" s="166">
        <f t="shared" si="17"/>
        <v>8</v>
      </c>
      <c r="AL35" s="214" t="str">
        <f t="shared" si="18"/>
        <v>A</v>
      </c>
      <c r="AM35" s="210" t="s">
        <v>633</v>
      </c>
      <c r="AN35" s="215">
        <v>38.0</v>
      </c>
      <c r="AO35" s="166">
        <v>30.0</v>
      </c>
      <c r="AP35" s="166">
        <f t="shared" si="19"/>
        <v>68</v>
      </c>
      <c r="AQ35" s="166">
        <f t="shared" si="20"/>
        <v>7</v>
      </c>
      <c r="AR35" s="214" t="str">
        <f t="shared" si="21"/>
        <v>B+</v>
      </c>
      <c r="AS35" s="210" t="s">
        <v>633</v>
      </c>
      <c r="AT35" s="215">
        <v>39.0</v>
      </c>
      <c r="AU35" s="166">
        <v>49.0</v>
      </c>
      <c r="AV35" s="166">
        <f t="shared" si="22"/>
        <v>88</v>
      </c>
      <c r="AW35" s="166">
        <f t="shared" si="23"/>
        <v>9</v>
      </c>
      <c r="AX35" s="214" t="str">
        <f t="shared" si="24"/>
        <v>A+</v>
      </c>
      <c r="AY35" s="210" t="s">
        <v>633</v>
      </c>
      <c r="AZ35" s="216">
        <v>39.0</v>
      </c>
      <c r="BA35" s="222">
        <v>36.0</v>
      </c>
      <c r="BB35" s="166">
        <f t="shared" si="25"/>
        <v>75</v>
      </c>
      <c r="BC35" s="166">
        <f t="shared" si="26"/>
        <v>8</v>
      </c>
      <c r="BD35" s="214" t="str">
        <f t="shared" si="27"/>
        <v>A</v>
      </c>
      <c r="BE35" s="210" t="s">
        <v>633</v>
      </c>
      <c r="BF35" s="215">
        <v>94.0</v>
      </c>
      <c r="BG35" s="166">
        <v>0.0</v>
      </c>
      <c r="BH35" s="166">
        <f t="shared" si="28"/>
        <v>94</v>
      </c>
      <c r="BI35" s="166">
        <f t="shared" si="29"/>
        <v>10</v>
      </c>
      <c r="BJ35" s="214" t="str">
        <f t="shared" si="30"/>
        <v>O</v>
      </c>
      <c r="BK35" s="210" t="s">
        <v>633</v>
      </c>
      <c r="BL35" s="213">
        <f t="shared" si="31"/>
        <v>7.363636364</v>
      </c>
      <c r="BM35" s="93">
        <f t="shared" si="32"/>
        <v>73.63636364</v>
      </c>
      <c r="BN35" s="36" t="str">
        <f t="shared" si="33"/>
        <v>FCD</v>
      </c>
      <c r="BO35" s="172"/>
      <c r="BP35" s="161" t="s">
        <v>762</v>
      </c>
      <c r="BQ35" s="161" t="s">
        <v>763</v>
      </c>
      <c r="BR35" s="161" t="s">
        <v>764</v>
      </c>
      <c r="BS35" s="161" t="s">
        <v>765</v>
      </c>
      <c r="BT35" s="161" t="s">
        <v>766</v>
      </c>
      <c r="BU35" s="161" t="s">
        <v>767</v>
      </c>
      <c r="BV35" s="161" t="s">
        <v>768</v>
      </c>
      <c r="BW35" s="161" t="s">
        <v>769</v>
      </c>
      <c r="BX35" s="161" t="s">
        <v>772</v>
      </c>
      <c r="BY35" s="161" t="s">
        <v>771</v>
      </c>
    </row>
    <row r="36">
      <c r="A36" s="41" t="s">
        <v>667</v>
      </c>
      <c r="B36" s="42" t="s">
        <v>331</v>
      </c>
      <c r="C36" s="43" t="s">
        <v>332</v>
      </c>
      <c r="D36" s="166">
        <v>49.0</v>
      </c>
      <c r="E36" s="166">
        <v>42.0</v>
      </c>
      <c r="F36" s="166">
        <f t="shared" si="1"/>
        <v>91</v>
      </c>
      <c r="G36" s="166">
        <f t="shared" si="2"/>
        <v>10</v>
      </c>
      <c r="H36" s="214" t="str">
        <f t="shared" si="3"/>
        <v>O</v>
      </c>
      <c r="I36" s="210" t="s">
        <v>633</v>
      </c>
      <c r="J36" s="215">
        <v>49.0</v>
      </c>
      <c r="K36" s="166">
        <v>36.0</v>
      </c>
      <c r="L36" s="166">
        <f t="shared" si="4"/>
        <v>85</v>
      </c>
      <c r="M36" s="166">
        <f t="shared" si="5"/>
        <v>9</v>
      </c>
      <c r="N36" s="214" t="str">
        <f t="shared" si="6"/>
        <v>A+</v>
      </c>
      <c r="O36" s="210" t="s">
        <v>633</v>
      </c>
      <c r="P36" s="215">
        <v>48.0</v>
      </c>
      <c r="Q36" s="166">
        <v>39.0</v>
      </c>
      <c r="R36" s="166">
        <f t="shared" si="7"/>
        <v>87</v>
      </c>
      <c r="S36" s="166">
        <f t="shared" si="8"/>
        <v>9</v>
      </c>
      <c r="T36" s="214" t="str">
        <f t="shared" si="9"/>
        <v>A+</v>
      </c>
      <c r="U36" s="210" t="s">
        <v>633</v>
      </c>
      <c r="V36" s="215">
        <v>47.0</v>
      </c>
      <c r="W36" s="166">
        <v>44.0</v>
      </c>
      <c r="X36" s="166">
        <f t="shared" si="10"/>
        <v>91</v>
      </c>
      <c r="Y36" s="166">
        <f t="shared" si="11"/>
        <v>10</v>
      </c>
      <c r="Z36" s="214" t="str">
        <f t="shared" si="12"/>
        <v>O</v>
      </c>
      <c r="AA36" s="210" t="s">
        <v>633</v>
      </c>
      <c r="AB36" s="215">
        <v>43.0</v>
      </c>
      <c r="AC36" s="166">
        <v>33.0</v>
      </c>
      <c r="AD36" s="166">
        <f t="shared" si="13"/>
        <v>76</v>
      </c>
      <c r="AE36" s="166">
        <f t="shared" si="14"/>
        <v>8</v>
      </c>
      <c r="AF36" s="214" t="str">
        <f t="shared" si="15"/>
        <v>A</v>
      </c>
      <c r="AG36" s="210" t="s">
        <v>633</v>
      </c>
      <c r="AH36" s="215">
        <v>48.0</v>
      </c>
      <c r="AI36" s="166">
        <v>41.0</v>
      </c>
      <c r="AJ36" s="166">
        <f t="shared" si="16"/>
        <v>89</v>
      </c>
      <c r="AK36" s="166">
        <f t="shared" si="17"/>
        <v>9</v>
      </c>
      <c r="AL36" s="214" t="str">
        <f t="shared" si="18"/>
        <v>A+</v>
      </c>
      <c r="AM36" s="210" t="s">
        <v>633</v>
      </c>
      <c r="AN36" s="215">
        <v>49.0</v>
      </c>
      <c r="AO36" s="166">
        <v>49.0</v>
      </c>
      <c r="AP36" s="166">
        <f t="shared" si="19"/>
        <v>98</v>
      </c>
      <c r="AQ36" s="166">
        <f t="shared" si="20"/>
        <v>10</v>
      </c>
      <c r="AR36" s="214" t="str">
        <f t="shared" si="21"/>
        <v>O</v>
      </c>
      <c r="AS36" s="210" t="s">
        <v>633</v>
      </c>
      <c r="AT36" s="215">
        <v>45.0</v>
      </c>
      <c r="AU36" s="166">
        <v>47.0</v>
      </c>
      <c r="AV36" s="166">
        <f t="shared" si="22"/>
        <v>92</v>
      </c>
      <c r="AW36" s="166">
        <f t="shared" si="23"/>
        <v>10</v>
      </c>
      <c r="AX36" s="214" t="str">
        <f t="shared" si="24"/>
        <v>O</v>
      </c>
      <c r="AY36" s="210" t="s">
        <v>633</v>
      </c>
      <c r="AZ36" s="215">
        <v>43.0</v>
      </c>
      <c r="BA36" s="166">
        <v>42.0</v>
      </c>
      <c r="BB36" s="166">
        <f t="shared" si="25"/>
        <v>85</v>
      </c>
      <c r="BC36" s="166">
        <f t="shared" si="26"/>
        <v>9</v>
      </c>
      <c r="BD36" s="214" t="str">
        <f t="shared" si="27"/>
        <v>A+</v>
      </c>
      <c r="BE36" s="210" t="s">
        <v>633</v>
      </c>
      <c r="BF36" s="215">
        <v>98.0</v>
      </c>
      <c r="BG36" s="166">
        <v>0.0</v>
      </c>
      <c r="BH36" s="166">
        <f t="shared" si="28"/>
        <v>98</v>
      </c>
      <c r="BI36" s="166">
        <f t="shared" si="29"/>
        <v>10</v>
      </c>
      <c r="BJ36" s="214" t="str">
        <f t="shared" si="30"/>
        <v>O</v>
      </c>
      <c r="BK36" s="210" t="s">
        <v>633</v>
      </c>
      <c r="BL36" s="213">
        <f t="shared" si="31"/>
        <v>9.363636364</v>
      </c>
      <c r="BM36" s="93">
        <f t="shared" si="32"/>
        <v>93.63636364</v>
      </c>
      <c r="BN36" s="36" t="str">
        <f t="shared" si="33"/>
        <v>FCD</v>
      </c>
      <c r="BO36" s="160"/>
      <c r="BP36" s="161" t="s">
        <v>762</v>
      </c>
      <c r="BQ36" s="161" t="s">
        <v>763</v>
      </c>
      <c r="BR36" s="161" t="s">
        <v>764</v>
      </c>
      <c r="BS36" s="161" t="s">
        <v>765</v>
      </c>
      <c r="BT36" s="161" t="s">
        <v>766</v>
      </c>
      <c r="BU36" s="161" t="s">
        <v>767</v>
      </c>
      <c r="BV36" s="161" t="s">
        <v>768</v>
      </c>
      <c r="BW36" s="161" t="s">
        <v>769</v>
      </c>
      <c r="BX36" s="161" t="s">
        <v>772</v>
      </c>
      <c r="BY36" s="161" t="s">
        <v>771</v>
      </c>
    </row>
    <row r="37">
      <c r="A37" s="41" t="s">
        <v>668</v>
      </c>
      <c r="B37" s="42" t="s">
        <v>338</v>
      </c>
      <c r="C37" s="43" t="s">
        <v>339</v>
      </c>
      <c r="D37" s="166">
        <v>44.0</v>
      </c>
      <c r="E37" s="166">
        <v>41.0</v>
      </c>
      <c r="F37" s="166">
        <f t="shared" si="1"/>
        <v>85</v>
      </c>
      <c r="G37" s="166">
        <f t="shared" si="2"/>
        <v>9</v>
      </c>
      <c r="H37" s="214" t="str">
        <f t="shared" si="3"/>
        <v>A+</v>
      </c>
      <c r="I37" s="210" t="s">
        <v>633</v>
      </c>
      <c r="J37" s="215">
        <v>45.0</v>
      </c>
      <c r="K37" s="166">
        <v>29.0</v>
      </c>
      <c r="L37" s="166">
        <f t="shared" si="4"/>
        <v>74</v>
      </c>
      <c r="M37" s="166">
        <f t="shared" si="5"/>
        <v>8</v>
      </c>
      <c r="N37" s="214" t="str">
        <f t="shared" si="6"/>
        <v>A</v>
      </c>
      <c r="O37" s="210" t="s">
        <v>633</v>
      </c>
      <c r="P37" s="215">
        <v>41.0</v>
      </c>
      <c r="Q37" s="166">
        <v>33.0</v>
      </c>
      <c r="R37" s="166">
        <f t="shared" si="7"/>
        <v>74</v>
      </c>
      <c r="S37" s="166">
        <f t="shared" si="8"/>
        <v>8</v>
      </c>
      <c r="T37" s="214" t="str">
        <f t="shared" si="9"/>
        <v>A</v>
      </c>
      <c r="U37" s="210" t="s">
        <v>633</v>
      </c>
      <c r="V37" s="215">
        <v>48.0</v>
      </c>
      <c r="W37" s="166">
        <v>26.0</v>
      </c>
      <c r="X37" s="166">
        <f t="shared" si="10"/>
        <v>74</v>
      </c>
      <c r="Y37" s="166">
        <f t="shared" si="11"/>
        <v>8</v>
      </c>
      <c r="Z37" s="214" t="str">
        <f t="shared" si="12"/>
        <v>A</v>
      </c>
      <c r="AA37" s="210" t="s">
        <v>633</v>
      </c>
      <c r="AB37" s="215">
        <v>41.0</v>
      </c>
      <c r="AC37" s="166">
        <v>40.0</v>
      </c>
      <c r="AD37" s="166">
        <f t="shared" si="13"/>
        <v>81</v>
      </c>
      <c r="AE37" s="166">
        <f t="shared" si="14"/>
        <v>9</v>
      </c>
      <c r="AF37" s="214" t="str">
        <f t="shared" si="15"/>
        <v>A+</v>
      </c>
      <c r="AG37" s="210" t="s">
        <v>633</v>
      </c>
      <c r="AH37" s="215">
        <v>44.0</v>
      </c>
      <c r="AI37" s="166">
        <v>40.0</v>
      </c>
      <c r="AJ37" s="166">
        <f t="shared" si="16"/>
        <v>84</v>
      </c>
      <c r="AK37" s="166">
        <f t="shared" si="17"/>
        <v>9</v>
      </c>
      <c r="AL37" s="214" t="str">
        <f t="shared" si="18"/>
        <v>A+</v>
      </c>
      <c r="AM37" s="210" t="s">
        <v>633</v>
      </c>
      <c r="AN37" s="215">
        <v>41.0</v>
      </c>
      <c r="AO37" s="166">
        <v>47.0</v>
      </c>
      <c r="AP37" s="166">
        <f t="shared" si="19"/>
        <v>88</v>
      </c>
      <c r="AQ37" s="166">
        <f t="shared" si="20"/>
        <v>9</v>
      </c>
      <c r="AR37" s="214" t="str">
        <f t="shared" si="21"/>
        <v>A+</v>
      </c>
      <c r="AS37" s="210" t="s">
        <v>633</v>
      </c>
      <c r="AT37" s="215">
        <v>37.0</v>
      </c>
      <c r="AU37" s="166">
        <v>49.0</v>
      </c>
      <c r="AV37" s="166">
        <f t="shared" si="22"/>
        <v>86</v>
      </c>
      <c r="AW37" s="166">
        <f t="shared" si="23"/>
        <v>9</v>
      </c>
      <c r="AX37" s="214" t="str">
        <f t="shared" si="24"/>
        <v>A+</v>
      </c>
      <c r="AY37" s="210" t="s">
        <v>633</v>
      </c>
      <c r="AZ37" s="215">
        <v>45.0</v>
      </c>
      <c r="BA37" s="166">
        <v>42.0</v>
      </c>
      <c r="BB37" s="166">
        <f t="shared" si="25"/>
        <v>87</v>
      </c>
      <c r="BC37" s="166">
        <f t="shared" si="26"/>
        <v>9</v>
      </c>
      <c r="BD37" s="214" t="str">
        <f t="shared" si="27"/>
        <v>A+</v>
      </c>
      <c r="BE37" s="210" t="s">
        <v>633</v>
      </c>
      <c r="BF37" s="215">
        <v>92.0</v>
      </c>
      <c r="BG37" s="166">
        <v>0.0</v>
      </c>
      <c r="BH37" s="166">
        <f t="shared" si="28"/>
        <v>92</v>
      </c>
      <c r="BI37" s="166">
        <f t="shared" si="29"/>
        <v>10</v>
      </c>
      <c r="BJ37" s="214" t="str">
        <f t="shared" si="30"/>
        <v>O</v>
      </c>
      <c r="BK37" s="210" t="s">
        <v>633</v>
      </c>
      <c r="BL37" s="213">
        <f t="shared" si="31"/>
        <v>8.681818182</v>
      </c>
      <c r="BM37" s="93">
        <f t="shared" si="32"/>
        <v>86.81818182</v>
      </c>
      <c r="BN37" s="36" t="str">
        <f t="shared" si="33"/>
        <v>FCD</v>
      </c>
      <c r="BO37" s="160"/>
      <c r="BP37" s="161" t="s">
        <v>762</v>
      </c>
      <c r="BQ37" s="161" t="s">
        <v>763</v>
      </c>
      <c r="BR37" s="161" t="s">
        <v>764</v>
      </c>
      <c r="BS37" s="161" t="s">
        <v>765</v>
      </c>
      <c r="BT37" s="161" t="s">
        <v>766</v>
      </c>
      <c r="BU37" s="161" t="s">
        <v>767</v>
      </c>
      <c r="BV37" s="161" t="s">
        <v>768</v>
      </c>
      <c r="BW37" s="161" t="s">
        <v>769</v>
      </c>
      <c r="BX37" s="161" t="s">
        <v>772</v>
      </c>
      <c r="BY37" s="161" t="s">
        <v>771</v>
      </c>
    </row>
    <row r="38">
      <c r="A38" s="41" t="s">
        <v>669</v>
      </c>
      <c r="B38" s="42" t="s">
        <v>347</v>
      </c>
      <c r="C38" s="43" t="s">
        <v>348</v>
      </c>
      <c r="D38" s="166">
        <v>41.0</v>
      </c>
      <c r="E38" s="166">
        <v>43.0</v>
      </c>
      <c r="F38" s="166">
        <f t="shared" si="1"/>
        <v>84</v>
      </c>
      <c r="G38" s="166">
        <f t="shared" si="2"/>
        <v>9</v>
      </c>
      <c r="H38" s="214" t="str">
        <f t="shared" si="3"/>
        <v>A+</v>
      </c>
      <c r="I38" s="210" t="s">
        <v>633</v>
      </c>
      <c r="J38" s="215">
        <v>40.0</v>
      </c>
      <c r="K38" s="166">
        <v>19.0</v>
      </c>
      <c r="L38" s="166">
        <f t="shared" si="4"/>
        <v>59</v>
      </c>
      <c r="M38" s="166">
        <f t="shared" si="5"/>
        <v>6</v>
      </c>
      <c r="N38" s="214" t="str">
        <f t="shared" si="6"/>
        <v>B</v>
      </c>
      <c r="O38" s="210" t="s">
        <v>633</v>
      </c>
      <c r="P38" s="215">
        <v>36.0</v>
      </c>
      <c r="Q38" s="166">
        <v>35.0</v>
      </c>
      <c r="R38" s="166">
        <f t="shared" si="7"/>
        <v>71</v>
      </c>
      <c r="S38" s="166">
        <f t="shared" si="8"/>
        <v>8</v>
      </c>
      <c r="T38" s="214" t="str">
        <f t="shared" si="9"/>
        <v>A</v>
      </c>
      <c r="U38" s="210" t="s">
        <v>633</v>
      </c>
      <c r="V38" s="215">
        <v>39.0</v>
      </c>
      <c r="W38" s="166">
        <v>33.0</v>
      </c>
      <c r="X38" s="166">
        <f t="shared" si="10"/>
        <v>72</v>
      </c>
      <c r="Y38" s="166">
        <f t="shared" si="11"/>
        <v>8</v>
      </c>
      <c r="Z38" s="214" t="str">
        <f t="shared" si="12"/>
        <v>A</v>
      </c>
      <c r="AA38" s="210" t="s">
        <v>633</v>
      </c>
      <c r="AB38" s="215">
        <v>36.0</v>
      </c>
      <c r="AC38" s="166">
        <v>36.0</v>
      </c>
      <c r="AD38" s="166">
        <f t="shared" si="13"/>
        <v>72</v>
      </c>
      <c r="AE38" s="166">
        <f t="shared" si="14"/>
        <v>8</v>
      </c>
      <c r="AF38" s="214" t="str">
        <f t="shared" si="15"/>
        <v>A</v>
      </c>
      <c r="AG38" s="210" t="s">
        <v>633</v>
      </c>
      <c r="AH38" s="215">
        <v>41.0</v>
      </c>
      <c r="AI38" s="166">
        <v>25.0</v>
      </c>
      <c r="AJ38" s="166">
        <f t="shared" si="16"/>
        <v>66</v>
      </c>
      <c r="AK38" s="166">
        <f t="shared" si="17"/>
        <v>7</v>
      </c>
      <c r="AL38" s="214" t="str">
        <f t="shared" si="18"/>
        <v>B+</v>
      </c>
      <c r="AM38" s="210" t="s">
        <v>633</v>
      </c>
      <c r="AN38" s="215">
        <v>40.0</v>
      </c>
      <c r="AO38" s="166">
        <v>29.0</v>
      </c>
      <c r="AP38" s="166">
        <f t="shared" si="19"/>
        <v>69</v>
      </c>
      <c r="AQ38" s="166">
        <f t="shared" si="20"/>
        <v>7</v>
      </c>
      <c r="AR38" s="214" t="str">
        <f t="shared" si="21"/>
        <v>B+</v>
      </c>
      <c r="AS38" s="210" t="s">
        <v>633</v>
      </c>
      <c r="AT38" s="215">
        <v>35.0</v>
      </c>
      <c r="AU38" s="166">
        <v>40.0</v>
      </c>
      <c r="AV38" s="166">
        <f t="shared" si="22"/>
        <v>75</v>
      </c>
      <c r="AW38" s="166">
        <f t="shared" si="23"/>
        <v>8</v>
      </c>
      <c r="AX38" s="214" t="str">
        <f t="shared" si="24"/>
        <v>A</v>
      </c>
      <c r="AY38" s="210" t="s">
        <v>633</v>
      </c>
      <c r="AZ38" s="215">
        <v>42.0</v>
      </c>
      <c r="BA38" s="166">
        <v>35.0</v>
      </c>
      <c r="BB38" s="166">
        <f t="shared" si="25"/>
        <v>77</v>
      </c>
      <c r="BC38" s="166">
        <f t="shared" si="26"/>
        <v>8</v>
      </c>
      <c r="BD38" s="214" t="str">
        <f t="shared" si="27"/>
        <v>A</v>
      </c>
      <c r="BE38" s="210" t="s">
        <v>633</v>
      </c>
      <c r="BF38" s="215">
        <v>90.0</v>
      </c>
      <c r="BG38" s="166">
        <v>0.0</v>
      </c>
      <c r="BH38" s="166">
        <f t="shared" si="28"/>
        <v>90</v>
      </c>
      <c r="BI38" s="166">
        <f t="shared" si="29"/>
        <v>10</v>
      </c>
      <c r="BJ38" s="214" t="str">
        <f t="shared" si="30"/>
        <v>O</v>
      </c>
      <c r="BK38" s="210" t="s">
        <v>633</v>
      </c>
      <c r="BL38" s="213">
        <f t="shared" si="31"/>
        <v>8.090909091</v>
      </c>
      <c r="BM38" s="93">
        <f t="shared" si="32"/>
        <v>80.90909091</v>
      </c>
      <c r="BN38" s="36" t="str">
        <f t="shared" si="33"/>
        <v>FCD</v>
      </c>
      <c r="BO38" s="160"/>
      <c r="BP38" s="161" t="s">
        <v>762</v>
      </c>
      <c r="BQ38" s="161" t="s">
        <v>763</v>
      </c>
      <c r="BR38" s="161" t="s">
        <v>764</v>
      </c>
      <c r="BS38" s="161" t="s">
        <v>765</v>
      </c>
      <c r="BT38" s="161" t="s">
        <v>766</v>
      </c>
      <c r="BU38" s="161" t="s">
        <v>767</v>
      </c>
      <c r="BV38" s="161" t="s">
        <v>768</v>
      </c>
      <c r="BW38" s="161" t="s">
        <v>769</v>
      </c>
      <c r="BX38" s="161" t="s">
        <v>770</v>
      </c>
      <c r="BY38" s="161" t="s">
        <v>771</v>
      </c>
    </row>
    <row r="39">
      <c r="A39" s="41" t="s">
        <v>670</v>
      </c>
      <c r="B39" s="42" t="s">
        <v>357</v>
      </c>
      <c r="C39" s="43" t="s">
        <v>358</v>
      </c>
      <c r="D39" s="166">
        <v>40.0</v>
      </c>
      <c r="E39" s="166">
        <v>37.0</v>
      </c>
      <c r="F39" s="166">
        <f t="shared" si="1"/>
        <v>77</v>
      </c>
      <c r="G39" s="166">
        <f t="shared" si="2"/>
        <v>8</v>
      </c>
      <c r="H39" s="214" t="str">
        <f t="shared" si="3"/>
        <v>A</v>
      </c>
      <c r="I39" s="210" t="s">
        <v>633</v>
      </c>
      <c r="J39" s="215">
        <v>36.0</v>
      </c>
      <c r="K39" s="166">
        <v>31.0</v>
      </c>
      <c r="L39" s="166">
        <f t="shared" si="4"/>
        <v>67</v>
      </c>
      <c r="M39" s="166">
        <f t="shared" si="5"/>
        <v>7</v>
      </c>
      <c r="N39" s="214" t="str">
        <f t="shared" si="6"/>
        <v>B+</v>
      </c>
      <c r="O39" s="210" t="s">
        <v>633</v>
      </c>
      <c r="P39" s="215">
        <v>30.0</v>
      </c>
      <c r="Q39" s="166">
        <v>27.0</v>
      </c>
      <c r="R39" s="166">
        <f t="shared" si="7"/>
        <v>57</v>
      </c>
      <c r="S39" s="166">
        <f t="shared" si="8"/>
        <v>6</v>
      </c>
      <c r="T39" s="214" t="str">
        <f t="shared" si="9"/>
        <v>B</v>
      </c>
      <c r="U39" s="210" t="s">
        <v>633</v>
      </c>
      <c r="V39" s="215">
        <v>34.0</v>
      </c>
      <c r="W39" s="166">
        <v>30.0</v>
      </c>
      <c r="X39" s="166">
        <f t="shared" si="10"/>
        <v>64</v>
      </c>
      <c r="Y39" s="166">
        <f t="shared" si="11"/>
        <v>7</v>
      </c>
      <c r="Z39" s="214" t="str">
        <f t="shared" si="12"/>
        <v>B+</v>
      </c>
      <c r="AA39" s="210" t="s">
        <v>633</v>
      </c>
      <c r="AB39" s="215">
        <v>36.0</v>
      </c>
      <c r="AC39" s="166">
        <v>23.0</v>
      </c>
      <c r="AD39" s="166">
        <f t="shared" si="13"/>
        <v>59</v>
      </c>
      <c r="AE39" s="166">
        <f t="shared" si="14"/>
        <v>6</v>
      </c>
      <c r="AF39" s="214" t="str">
        <f t="shared" si="15"/>
        <v>B</v>
      </c>
      <c r="AG39" s="210" t="s">
        <v>633</v>
      </c>
      <c r="AH39" s="215">
        <v>39.0</v>
      </c>
      <c r="AI39" s="166">
        <v>29.0</v>
      </c>
      <c r="AJ39" s="166">
        <f t="shared" si="16"/>
        <v>68</v>
      </c>
      <c r="AK39" s="166">
        <f t="shared" si="17"/>
        <v>7</v>
      </c>
      <c r="AL39" s="214" t="str">
        <f t="shared" si="18"/>
        <v>B+</v>
      </c>
      <c r="AM39" s="210" t="s">
        <v>633</v>
      </c>
      <c r="AN39" s="215">
        <v>38.0</v>
      </c>
      <c r="AO39" s="166">
        <v>35.0</v>
      </c>
      <c r="AP39" s="166">
        <f t="shared" si="19"/>
        <v>73</v>
      </c>
      <c r="AQ39" s="166">
        <f t="shared" si="20"/>
        <v>8</v>
      </c>
      <c r="AR39" s="214" t="str">
        <f t="shared" si="21"/>
        <v>A</v>
      </c>
      <c r="AS39" s="210" t="s">
        <v>633</v>
      </c>
      <c r="AT39" s="215">
        <v>34.0</v>
      </c>
      <c r="AU39" s="166">
        <v>40.0</v>
      </c>
      <c r="AV39" s="166">
        <f t="shared" si="22"/>
        <v>74</v>
      </c>
      <c r="AW39" s="166">
        <f t="shared" si="23"/>
        <v>8</v>
      </c>
      <c r="AX39" s="214" t="str">
        <f t="shared" si="24"/>
        <v>A</v>
      </c>
      <c r="AY39" s="210" t="s">
        <v>633</v>
      </c>
      <c r="AZ39" s="215">
        <v>39.0</v>
      </c>
      <c r="BA39" s="166">
        <v>40.0</v>
      </c>
      <c r="BB39" s="166">
        <f t="shared" si="25"/>
        <v>79</v>
      </c>
      <c r="BC39" s="166">
        <f t="shared" si="26"/>
        <v>8</v>
      </c>
      <c r="BD39" s="214" t="str">
        <f t="shared" si="27"/>
        <v>A</v>
      </c>
      <c r="BE39" s="210" t="s">
        <v>633</v>
      </c>
      <c r="BF39" s="215">
        <v>83.0</v>
      </c>
      <c r="BG39" s="166">
        <v>0.0</v>
      </c>
      <c r="BH39" s="166">
        <f t="shared" si="28"/>
        <v>83</v>
      </c>
      <c r="BI39" s="166">
        <f t="shared" si="29"/>
        <v>9</v>
      </c>
      <c r="BJ39" s="214" t="str">
        <f t="shared" si="30"/>
        <v>A+</v>
      </c>
      <c r="BK39" s="210" t="s">
        <v>633</v>
      </c>
      <c r="BL39" s="213">
        <f t="shared" si="31"/>
        <v>7.136363636</v>
      </c>
      <c r="BM39" s="93">
        <f t="shared" si="32"/>
        <v>71.36363636</v>
      </c>
      <c r="BN39" s="36" t="str">
        <f t="shared" si="33"/>
        <v>FCD</v>
      </c>
      <c r="BO39" s="160"/>
      <c r="BP39" s="161" t="s">
        <v>762</v>
      </c>
      <c r="BQ39" s="161" t="s">
        <v>763</v>
      </c>
      <c r="BR39" s="161" t="s">
        <v>764</v>
      </c>
      <c r="BS39" s="161" t="s">
        <v>765</v>
      </c>
      <c r="BT39" s="161" t="s">
        <v>766</v>
      </c>
      <c r="BU39" s="161" t="s">
        <v>767</v>
      </c>
      <c r="BV39" s="161" t="s">
        <v>768</v>
      </c>
      <c r="BW39" s="161" t="s">
        <v>769</v>
      </c>
      <c r="BX39" s="161" t="s">
        <v>772</v>
      </c>
      <c r="BY39" s="161" t="s">
        <v>771</v>
      </c>
    </row>
    <row r="40">
      <c r="A40" s="41" t="s">
        <v>673</v>
      </c>
      <c r="B40" s="42" t="s">
        <v>364</v>
      </c>
      <c r="C40" s="43" t="s">
        <v>365</v>
      </c>
      <c r="D40" s="166">
        <v>45.0</v>
      </c>
      <c r="E40" s="166">
        <v>28.0</v>
      </c>
      <c r="F40" s="166">
        <f t="shared" si="1"/>
        <v>73</v>
      </c>
      <c r="G40" s="166">
        <f t="shared" si="2"/>
        <v>8</v>
      </c>
      <c r="H40" s="214" t="str">
        <f t="shared" si="3"/>
        <v>A</v>
      </c>
      <c r="I40" s="210" t="s">
        <v>633</v>
      </c>
      <c r="J40" s="215">
        <v>41.0</v>
      </c>
      <c r="K40" s="166">
        <v>29.0</v>
      </c>
      <c r="L40" s="166">
        <f t="shared" si="4"/>
        <v>70</v>
      </c>
      <c r="M40" s="166">
        <f t="shared" si="5"/>
        <v>8</v>
      </c>
      <c r="N40" s="214" t="str">
        <f t="shared" si="6"/>
        <v>A</v>
      </c>
      <c r="O40" s="210" t="s">
        <v>633</v>
      </c>
      <c r="P40" s="215">
        <v>31.0</v>
      </c>
      <c r="Q40" s="166">
        <v>20.0</v>
      </c>
      <c r="R40" s="166">
        <f t="shared" si="7"/>
        <v>51</v>
      </c>
      <c r="S40" s="166">
        <f t="shared" si="8"/>
        <v>5</v>
      </c>
      <c r="T40" s="214" t="str">
        <f t="shared" si="9"/>
        <v>C</v>
      </c>
      <c r="U40" s="210" t="s">
        <v>633</v>
      </c>
      <c r="V40" s="215">
        <v>30.0</v>
      </c>
      <c r="W40" s="166">
        <v>28.0</v>
      </c>
      <c r="X40" s="166">
        <f t="shared" si="10"/>
        <v>58</v>
      </c>
      <c r="Y40" s="166">
        <f t="shared" si="11"/>
        <v>6</v>
      </c>
      <c r="Z40" s="214" t="str">
        <f t="shared" si="12"/>
        <v>B</v>
      </c>
      <c r="AA40" s="210" t="s">
        <v>633</v>
      </c>
      <c r="AB40" s="215">
        <v>38.0</v>
      </c>
      <c r="AC40" s="166">
        <v>35.0</v>
      </c>
      <c r="AD40" s="166">
        <f t="shared" si="13"/>
        <v>73</v>
      </c>
      <c r="AE40" s="166">
        <f t="shared" si="14"/>
        <v>8</v>
      </c>
      <c r="AF40" s="214" t="str">
        <f t="shared" si="15"/>
        <v>A</v>
      </c>
      <c r="AG40" s="210" t="s">
        <v>633</v>
      </c>
      <c r="AH40" s="215">
        <v>43.0</v>
      </c>
      <c r="AI40" s="166">
        <v>40.0</v>
      </c>
      <c r="AJ40" s="166">
        <f t="shared" si="16"/>
        <v>83</v>
      </c>
      <c r="AK40" s="166">
        <f t="shared" si="17"/>
        <v>9</v>
      </c>
      <c r="AL40" s="214" t="str">
        <f t="shared" si="18"/>
        <v>A+</v>
      </c>
      <c r="AM40" s="210" t="s">
        <v>633</v>
      </c>
      <c r="AN40" s="215">
        <v>40.0</v>
      </c>
      <c r="AO40" s="166">
        <v>46.0</v>
      </c>
      <c r="AP40" s="166">
        <f t="shared" si="19"/>
        <v>86</v>
      </c>
      <c r="AQ40" s="166">
        <f t="shared" si="20"/>
        <v>9</v>
      </c>
      <c r="AR40" s="214" t="str">
        <f t="shared" si="21"/>
        <v>A+</v>
      </c>
      <c r="AS40" s="210" t="s">
        <v>633</v>
      </c>
      <c r="AT40" s="215">
        <v>37.0</v>
      </c>
      <c r="AU40" s="166">
        <v>42.0</v>
      </c>
      <c r="AV40" s="166">
        <f t="shared" si="22"/>
        <v>79</v>
      </c>
      <c r="AW40" s="166">
        <f t="shared" si="23"/>
        <v>8</v>
      </c>
      <c r="AX40" s="214" t="str">
        <f t="shared" si="24"/>
        <v>A</v>
      </c>
      <c r="AY40" s="210" t="s">
        <v>633</v>
      </c>
      <c r="AZ40" s="215">
        <v>43.0</v>
      </c>
      <c r="BA40" s="166">
        <v>42.0</v>
      </c>
      <c r="BB40" s="166">
        <f t="shared" si="25"/>
        <v>85</v>
      </c>
      <c r="BC40" s="166">
        <f t="shared" si="26"/>
        <v>9</v>
      </c>
      <c r="BD40" s="214" t="str">
        <f t="shared" si="27"/>
        <v>A+</v>
      </c>
      <c r="BE40" s="210" t="s">
        <v>633</v>
      </c>
      <c r="BF40" s="215">
        <v>80.0</v>
      </c>
      <c r="BG40" s="166">
        <v>0.0</v>
      </c>
      <c r="BH40" s="166">
        <f t="shared" si="28"/>
        <v>80</v>
      </c>
      <c r="BI40" s="166">
        <f t="shared" si="29"/>
        <v>9</v>
      </c>
      <c r="BJ40" s="214" t="str">
        <f t="shared" si="30"/>
        <v>A+</v>
      </c>
      <c r="BK40" s="210" t="s">
        <v>633</v>
      </c>
      <c r="BL40" s="213">
        <f t="shared" si="31"/>
        <v>7.363636364</v>
      </c>
      <c r="BM40" s="93">
        <f t="shared" si="32"/>
        <v>73.63636364</v>
      </c>
      <c r="BN40" s="36" t="str">
        <f t="shared" si="33"/>
        <v>FCD</v>
      </c>
      <c r="BO40" s="160"/>
      <c r="BP40" s="161" t="s">
        <v>762</v>
      </c>
      <c r="BQ40" s="161" t="s">
        <v>763</v>
      </c>
      <c r="BR40" s="161" t="s">
        <v>764</v>
      </c>
      <c r="BS40" s="161" t="s">
        <v>765</v>
      </c>
      <c r="BT40" s="161" t="s">
        <v>766</v>
      </c>
      <c r="BU40" s="161" t="s">
        <v>767</v>
      </c>
      <c r="BV40" s="161" t="s">
        <v>768</v>
      </c>
      <c r="BW40" s="161" t="s">
        <v>769</v>
      </c>
      <c r="BX40" s="161" t="s">
        <v>772</v>
      </c>
      <c r="BY40" s="161" t="s">
        <v>771</v>
      </c>
    </row>
    <row r="41">
      <c r="A41" s="41" t="s">
        <v>674</v>
      </c>
      <c r="B41" s="42" t="s">
        <v>371</v>
      </c>
      <c r="C41" s="43" t="s">
        <v>372</v>
      </c>
      <c r="D41" s="166">
        <v>34.0</v>
      </c>
      <c r="E41" s="166">
        <v>22.0</v>
      </c>
      <c r="F41" s="166">
        <f t="shared" si="1"/>
        <v>56</v>
      </c>
      <c r="G41" s="166">
        <f t="shared" si="2"/>
        <v>6</v>
      </c>
      <c r="H41" s="214" t="str">
        <f t="shared" si="3"/>
        <v>B</v>
      </c>
      <c r="I41" s="210" t="s">
        <v>633</v>
      </c>
      <c r="J41" s="215">
        <v>34.0</v>
      </c>
      <c r="K41" s="166">
        <v>37.0</v>
      </c>
      <c r="L41" s="166">
        <f t="shared" si="4"/>
        <v>71</v>
      </c>
      <c r="M41" s="166">
        <f t="shared" si="5"/>
        <v>8</v>
      </c>
      <c r="N41" s="214" t="str">
        <f t="shared" si="6"/>
        <v>A</v>
      </c>
      <c r="O41" s="210" t="s">
        <v>633</v>
      </c>
      <c r="P41" s="215">
        <v>34.0</v>
      </c>
      <c r="Q41" s="166">
        <v>22.0</v>
      </c>
      <c r="R41" s="166">
        <f t="shared" si="7"/>
        <v>56</v>
      </c>
      <c r="S41" s="166">
        <f t="shared" si="8"/>
        <v>6</v>
      </c>
      <c r="T41" s="214" t="str">
        <f t="shared" si="9"/>
        <v>B</v>
      </c>
      <c r="U41" s="210" t="s">
        <v>633</v>
      </c>
      <c r="V41" s="215">
        <v>34.0</v>
      </c>
      <c r="W41" s="166">
        <v>33.0</v>
      </c>
      <c r="X41" s="166">
        <f t="shared" si="10"/>
        <v>67</v>
      </c>
      <c r="Y41" s="166">
        <f t="shared" si="11"/>
        <v>7</v>
      </c>
      <c r="Z41" s="214" t="str">
        <f t="shared" si="12"/>
        <v>B+</v>
      </c>
      <c r="AA41" s="210" t="s">
        <v>633</v>
      </c>
      <c r="AB41" s="215">
        <v>34.0</v>
      </c>
      <c r="AC41" s="166">
        <v>28.0</v>
      </c>
      <c r="AD41" s="166">
        <f t="shared" si="13"/>
        <v>62</v>
      </c>
      <c r="AE41" s="166">
        <f t="shared" si="14"/>
        <v>7</v>
      </c>
      <c r="AF41" s="214" t="str">
        <f t="shared" si="15"/>
        <v>B+</v>
      </c>
      <c r="AG41" s="210" t="s">
        <v>633</v>
      </c>
      <c r="AH41" s="215">
        <v>37.0</v>
      </c>
      <c r="AI41" s="166">
        <v>26.0</v>
      </c>
      <c r="AJ41" s="166">
        <f t="shared" si="16"/>
        <v>63</v>
      </c>
      <c r="AK41" s="166">
        <f t="shared" si="17"/>
        <v>7</v>
      </c>
      <c r="AL41" s="214" t="str">
        <f t="shared" si="18"/>
        <v>B+</v>
      </c>
      <c r="AM41" s="210" t="s">
        <v>633</v>
      </c>
      <c r="AN41" s="215">
        <v>48.0</v>
      </c>
      <c r="AO41" s="166">
        <v>49.0</v>
      </c>
      <c r="AP41" s="166">
        <f t="shared" si="19"/>
        <v>97</v>
      </c>
      <c r="AQ41" s="166">
        <f t="shared" si="20"/>
        <v>10</v>
      </c>
      <c r="AR41" s="214" t="str">
        <f t="shared" si="21"/>
        <v>O</v>
      </c>
      <c r="AS41" s="210" t="s">
        <v>633</v>
      </c>
      <c r="AT41" s="215">
        <v>23.0</v>
      </c>
      <c r="AU41" s="166">
        <v>39.0</v>
      </c>
      <c r="AV41" s="166">
        <f t="shared" si="22"/>
        <v>62</v>
      </c>
      <c r="AW41" s="166">
        <f t="shared" si="23"/>
        <v>7</v>
      </c>
      <c r="AX41" s="214" t="str">
        <f t="shared" si="24"/>
        <v>B+</v>
      </c>
      <c r="AY41" s="210" t="s">
        <v>633</v>
      </c>
      <c r="AZ41" s="215">
        <v>38.0</v>
      </c>
      <c r="BA41" s="166">
        <v>33.0</v>
      </c>
      <c r="BB41" s="166">
        <f t="shared" si="25"/>
        <v>71</v>
      </c>
      <c r="BC41" s="166">
        <f t="shared" si="26"/>
        <v>8</v>
      </c>
      <c r="BD41" s="214" t="str">
        <f t="shared" si="27"/>
        <v>A</v>
      </c>
      <c r="BE41" s="210" t="s">
        <v>633</v>
      </c>
      <c r="BF41" s="215">
        <v>90.0</v>
      </c>
      <c r="BG41" s="166">
        <v>0.0</v>
      </c>
      <c r="BH41" s="166">
        <f t="shared" si="28"/>
        <v>90</v>
      </c>
      <c r="BI41" s="166">
        <f t="shared" si="29"/>
        <v>10</v>
      </c>
      <c r="BJ41" s="214" t="str">
        <f t="shared" si="30"/>
        <v>O</v>
      </c>
      <c r="BK41" s="210" t="s">
        <v>633</v>
      </c>
      <c r="BL41" s="213">
        <f t="shared" si="31"/>
        <v>7.181818182</v>
      </c>
      <c r="BM41" s="93">
        <f t="shared" si="32"/>
        <v>71.81818182</v>
      </c>
      <c r="BN41" s="36" t="str">
        <f t="shared" si="33"/>
        <v>FCD</v>
      </c>
      <c r="BO41" s="160"/>
      <c r="BP41" s="161" t="s">
        <v>762</v>
      </c>
      <c r="BQ41" s="161" t="s">
        <v>763</v>
      </c>
      <c r="BR41" s="161" t="s">
        <v>764</v>
      </c>
      <c r="BS41" s="161" t="s">
        <v>765</v>
      </c>
      <c r="BT41" s="161" t="s">
        <v>766</v>
      </c>
      <c r="BU41" s="161" t="s">
        <v>767</v>
      </c>
      <c r="BV41" s="161" t="s">
        <v>768</v>
      </c>
      <c r="BW41" s="161" t="s">
        <v>769</v>
      </c>
      <c r="BX41" s="161" t="s">
        <v>772</v>
      </c>
      <c r="BY41" s="161" t="s">
        <v>771</v>
      </c>
    </row>
    <row r="42">
      <c r="A42" s="41" t="s">
        <v>675</v>
      </c>
      <c r="B42" s="42" t="s">
        <v>379</v>
      </c>
      <c r="C42" s="43" t="s">
        <v>380</v>
      </c>
      <c r="D42" s="166">
        <v>47.0</v>
      </c>
      <c r="E42" s="166">
        <v>38.0</v>
      </c>
      <c r="F42" s="166">
        <f t="shared" si="1"/>
        <v>85</v>
      </c>
      <c r="G42" s="166">
        <f t="shared" si="2"/>
        <v>9</v>
      </c>
      <c r="H42" s="214" t="str">
        <f t="shared" si="3"/>
        <v>A+</v>
      </c>
      <c r="I42" s="210" t="s">
        <v>633</v>
      </c>
      <c r="J42" s="215">
        <v>48.0</v>
      </c>
      <c r="K42" s="166">
        <v>32.0</v>
      </c>
      <c r="L42" s="166">
        <f t="shared" si="4"/>
        <v>80</v>
      </c>
      <c r="M42" s="166">
        <f t="shared" si="5"/>
        <v>9</v>
      </c>
      <c r="N42" s="214" t="str">
        <f t="shared" si="6"/>
        <v>A+</v>
      </c>
      <c r="O42" s="210" t="s">
        <v>633</v>
      </c>
      <c r="P42" s="215">
        <v>43.0</v>
      </c>
      <c r="Q42" s="166">
        <v>37.0</v>
      </c>
      <c r="R42" s="166">
        <f t="shared" si="7"/>
        <v>80</v>
      </c>
      <c r="S42" s="166">
        <f t="shared" si="8"/>
        <v>9</v>
      </c>
      <c r="T42" s="214" t="str">
        <f t="shared" si="9"/>
        <v>A+</v>
      </c>
      <c r="U42" s="210" t="s">
        <v>633</v>
      </c>
      <c r="V42" s="215">
        <v>36.0</v>
      </c>
      <c r="W42" s="166">
        <v>28.0</v>
      </c>
      <c r="X42" s="166">
        <f t="shared" si="10"/>
        <v>64</v>
      </c>
      <c r="Y42" s="166">
        <f t="shared" si="11"/>
        <v>7</v>
      </c>
      <c r="Z42" s="214" t="str">
        <f t="shared" si="12"/>
        <v>B+</v>
      </c>
      <c r="AA42" s="210" t="s">
        <v>633</v>
      </c>
      <c r="AB42" s="215">
        <v>39.0</v>
      </c>
      <c r="AC42" s="166">
        <v>42.0</v>
      </c>
      <c r="AD42" s="166">
        <f t="shared" si="13"/>
        <v>81</v>
      </c>
      <c r="AE42" s="166">
        <f t="shared" si="14"/>
        <v>9</v>
      </c>
      <c r="AF42" s="214" t="str">
        <f t="shared" si="15"/>
        <v>A+</v>
      </c>
      <c r="AG42" s="210" t="s">
        <v>633</v>
      </c>
      <c r="AH42" s="215">
        <v>38.0</v>
      </c>
      <c r="AI42" s="166">
        <v>31.0</v>
      </c>
      <c r="AJ42" s="166">
        <f t="shared" si="16"/>
        <v>69</v>
      </c>
      <c r="AK42" s="166">
        <f t="shared" si="17"/>
        <v>7</v>
      </c>
      <c r="AL42" s="214" t="str">
        <f t="shared" si="18"/>
        <v>B+</v>
      </c>
      <c r="AM42" s="210" t="s">
        <v>633</v>
      </c>
      <c r="AN42" s="215">
        <v>47.0</v>
      </c>
      <c r="AO42" s="166">
        <v>44.0</v>
      </c>
      <c r="AP42" s="166">
        <f t="shared" si="19"/>
        <v>91</v>
      </c>
      <c r="AQ42" s="166">
        <f t="shared" si="20"/>
        <v>10</v>
      </c>
      <c r="AR42" s="214" t="str">
        <f t="shared" si="21"/>
        <v>O</v>
      </c>
      <c r="AS42" s="210" t="s">
        <v>633</v>
      </c>
      <c r="AT42" s="215">
        <v>33.0</v>
      </c>
      <c r="AU42" s="166">
        <v>36.0</v>
      </c>
      <c r="AV42" s="166">
        <f t="shared" si="22"/>
        <v>69</v>
      </c>
      <c r="AW42" s="166">
        <f t="shared" si="23"/>
        <v>7</v>
      </c>
      <c r="AX42" s="214" t="str">
        <f t="shared" si="24"/>
        <v>B+</v>
      </c>
      <c r="AY42" s="210" t="s">
        <v>633</v>
      </c>
      <c r="AZ42" s="215">
        <v>37.0</v>
      </c>
      <c r="BA42" s="166">
        <v>41.0</v>
      </c>
      <c r="BB42" s="166">
        <f t="shared" si="25"/>
        <v>78</v>
      </c>
      <c r="BC42" s="166">
        <f t="shared" si="26"/>
        <v>8</v>
      </c>
      <c r="BD42" s="214" t="str">
        <f t="shared" si="27"/>
        <v>A</v>
      </c>
      <c r="BE42" s="210" t="s">
        <v>633</v>
      </c>
      <c r="BF42" s="215">
        <v>90.0</v>
      </c>
      <c r="BG42" s="166">
        <v>0.0</v>
      </c>
      <c r="BH42" s="166">
        <f t="shared" si="28"/>
        <v>90</v>
      </c>
      <c r="BI42" s="166">
        <f t="shared" si="29"/>
        <v>10</v>
      </c>
      <c r="BJ42" s="214" t="str">
        <f t="shared" si="30"/>
        <v>O</v>
      </c>
      <c r="BK42" s="210" t="s">
        <v>633</v>
      </c>
      <c r="BL42" s="213">
        <f t="shared" si="31"/>
        <v>8.454545455</v>
      </c>
      <c r="BM42" s="93">
        <f t="shared" si="32"/>
        <v>84.54545455</v>
      </c>
      <c r="BN42" s="36" t="str">
        <f t="shared" si="33"/>
        <v>FCD</v>
      </c>
      <c r="BO42" s="160"/>
      <c r="BP42" s="161" t="s">
        <v>762</v>
      </c>
      <c r="BQ42" s="161" t="s">
        <v>763</v>
      </c>
      <c r="BR42" s="161" t="s">
        <v>764</v>
      </c>
      <c r="BS42" s="161" t="s">
        <v>765</v>
      </c>
      <c r="BT42" s="161" t="s">
        <v>766</v>
      </c>
      <c r="BU42" s="161" t="s">
        <v>767</v>
      </c>
      <c r="BV42" s="161" t="s">
        <v>768</v>
      </c>
      <c r="BW42" s="161" t="s">
        <v>769</v>
      </c>
      <c r="BX42" s="161" t="s">
        <v>772</v>
      </c>
      <c r="BY42" s="161" t="s">
        <v>771</v>
      </c>
    </row>
    <row r="43">
      <c r="A43" s="41" t="s">
        <v>676</v>
      </c>
      <c r="B43" s="42" t="s">
        <v>387</v>
      </c>
      <c r="C43" s="43" t="s">
        <v>388</v>
      </c>
      <c r="D43" s="166">
        <v>41.0</v>
      </c>
      <c r="E43" s="166">
        <v>31.0</v>
      </c>
      <c r="F43" s="166">
        <f t="shared" si="1"/>
        <v>72</v>
      </c>
      <c r="G43" s="166">
        <f t="shared" si="2"/>
        <v>8</v>
      </c>
      <c r="H43" s="214" t="str">
        <f t="shared" si="3"/>
        <v>A</v>
      </c>
      <c r="I43" s="210" t="s">
        <v>633</v>
      </c>
      <c r="J43" s="215">
        <v>45.0</v>
      </c>
      <c r="K43" s="166">
        <v>27.0</v>
      </c>
      <c r="L43" s="166">
        <f t="shared" si="4"/>
        <v>72</v>
      </c>
      <c r="M43" s="166">
        <f t="shared" si="5"/>
        <v>8</v>
      </c>
      <c r="N43" s="214" t="str">
        <f t="shared" si="6"/>
        <v>A</v>
      </c>
      <c r="O43" s="210" t="s">
        <v>633</v>
      </c>
      <c r="P43" s="215">
        <v>34.0</v>
      </c>
      <c r="Q43" s="166">
        <v>26.0</v>
      </c>
      <c r="R43" s="166">
        <f t="shared" si="7"/>
        <v>60</v>
      </c>
      <c r="S43" s="166">
        <f t="shared" si="8"/>
        <v>7</v>
      </c>
      <c r="T43" s="214" t="str">
        <f t="shared" si="9"/>
        <v>B+</v>
      </c>
      <c r="U43" s="210" t="s">
        <v>633</v>
      </c>
      <c r="V43" s="215">
        <v>36.0</v>
      </c>
      <c r="W43" s="166">
        <v>40.0</v>
      </c>
      <c r="X43" s="166">
        <f t="shared" si="10"/>
        <v>76</v>
      </c>
      <c r="Y43" s="166">
        <f t="shared" si="11"/>
        <v>8</v>
      </c>
      <c r="Z43" s="214" t="str">
        <f t="shared" si="12"/>
        <v>A</v>
      </c>
      <c r="AA43" s="210" t="s">
        <v>633</v>
      </c>
      <c r="AB43" s="215">
        <v>39.0</v>
      </c>
      <c r="AC43" s="166">
        <v>32.0</v>
      </c>
      <c r="AD43" s="166">
        <f t="shared" si="13"/>
        <v>71</v>
      </c>
      <c r="AE43" s="166">
        <f t="shared" si="14"/>
        <v>8</v>
      </c>
      <c r="AF43" s="214" t="str">
        <f t="shared" si="15"/>
        <v>A</v>
      </c>
      <c r="AG43" s="210" t="s">
        <v>633</v>
      </c>
      <c r="AH43" s="215">
        <v>43.0</v>
      </c>
      <c r="AI43" s="166">
        <v>26.0</v>
      </c>
      <c r="AJ43" s="166">
        <f t="shared" si="16"/>
        <v>69</v>
      </c>
      <c r="AK43" s="166">
        <f t="shared" si="17"/>
        <v>7</v>
      </c>
      <c r="AL43" s="214" t="str">
        <f t="shared" si="18"/>
        <v>B+</v>
      </c>
      <c r="AM43" s="210" t="s">
        <v>633</v>
      </c>
      <c r="AN43" s="215">
        <v>41.0</v>
      </c>
      <c r="AO43" s="166">
        <v>45.0</v>
      </c>
      <c r="AP43" s="166">
        <f t="shared" si="19"/>
        <v>86</v>
      </c>
      <c r="AQ43" s="166">
        <f t="shared" si="20"/>
        <v>9</v>
      </c>
      <c r="AR43" s="214" t="str">
        <f t="shared" si="21"/>
        <v>A+</v>
      </c>
      <c r="AS43" s="210" t="s">
        <v>633</v>
      </c>
      <c r="AT43" s="215">
        <v>38.0</v>
      </c>
      <c r="AU43" s="166">
        <v>47.0</v>
      </c>
      <c r="AV43" s="166">
        <f t="shared" si="22"/>
        <v>85</v>
      </c>
      <c r="AW43" s="166">
        <f t="shared" si="23"/>
        <v>9</v>
      </c>
      <c r="AX43" s="214" t="str">
        <f t="shared" si="24"/>
        <v>A+</v>
      </c>
      <c r="AY43" s="210" t="s">
        <v>633</v>
      </c>
      <c r="AZ43" s="215">
        <v>44.0</v>
      </c>
      <c r="BA43" s="166">
        <v>31.0</v>
      </c>
      <c r="BB43" s="166">
        <f t="shared" si="25"/>
        <v>75</v>
      </c>
      <c r="BC43" s="166">
        <f t="shared" si="26"/>
        <v>8</v>
      </c>
      <c r="BD43" s="214" t="str">
        <f t="shared" si="27"/>
        <v>A</v>
      </c>
      <c r="BE43" s="210" t="s">
        <v>633</v>
      </c>
      <c r="BF43" s="215">
        <v>82.0</v>
      </c>
      <c r="BG43" s="166">
        <v>0.0</v>
      </c>
      <c r="BH43" s="166">
        <f t="shared" si="28"/>
        <v>82</v>
      </c>
      <c r="BI43" s="166">
        <f t="shared" si="29"/>
        <v>9</v>
      </c>
      <c r="BJ43" s="214" t="str">
        <f t="shared" si="30"/>
        <v>A+</v>
      </c>
      <c r="BK43" s="210" t="s">
        <v>633</v>
      </c>
      <c r="BL43" s="213">
        <f t="shared" si="31"/>
        <v>7.909090909</v>
      </c>
      <c r="BM43" s="93">
        <f t="shared" si="32"/>
        <v>79.09090909</v>
      </c>
      <c r="BN43" s="36" t="str">
        <f t="shared" si="33"/>
        <v>FCD</v>
      </c>
      <c r="BO43" s="160"/>
      <c r="BP43" s="161" t="s">
        <v>762</v>
      </c>
      <c r="BQ43" s="161" t="s">
        <v>763</v>
      </c>
      <c r="BR43" s="161" t="s">
        <v>764</v>
      </c>
      <c r="BS43" s="161" t="s">
        <v>765</v>
      </c>
      <c r="BT43" s="161" t="s">
        <v>766</v>
      </c>
      <c r="BU43" s="161" t="s">
        <v>767</v>
      </c>
      <c r="BV43" s="161" t="s">
        <v>768</v>
      </c>
      <c r="BW43" s="161" t="s">
        <v>769</v>
      </c>
      <c r="BX43" s="161" t="s">
        <v>772</v>
      </c>
      <c r="BY43" s="161" t="s">
        <v>771</v>
      </c>
    </row>
    <row r="44">
      <c r="A44" s="41" t="s">
        <v>677</v>
      </c>
      <c r="B44" s="42" t="s">
        <v>396</v>
      </c>
      <c r="C44" s="43" t="s">
        <v>397</v>
      </c>
      <c r="D44" s="166">
        <v>46.0</v>
      </c>
      <c r="E44" s="166">
        <v>47.0</v>
      </c>
      <c r="F44" s="166">
        <f t="shared" si="1"/>
        <v>93</v>
      </c>
      <c r="G44" s="166">
        <f t="shared" si="2"/>
        <v>10</v>
      </c>
      <c r="H44" s="214" t="str">
        <f t="shared" si="3"/>
        <v>O</v>
      </c>
      <c r="I44" s="210" t="s">
        <v>633</v>
      </c>
      <c r="J44" s="215">
        <v>43.0</v>
      </c>
      <c r="K44" s="166">
        <v>25.0</v>
      </c>
      <c r="L44" s="166">
        <f t="shared" si="4"/>
        <v>68</v>
      </c>
      <c r="M44" s="166">
        <f t="shared" si="5"/>
        <v>7</v>
      </c>
      <c r="N44" s="214" t="str">
        <f t="shared" si="6"/>
        <v>B+</v>
      </c>
      <c r="O44" s="210" t="s">
        <v>633</v>
      </c>
      <c r="P44" s="215">
        <v>35.0</v>
      </c>
      <c r="Q44" s="166">
        <v>32.0</v>
      </c>
      <c r="R44" s="166">
        <f t="shared" si="7"/>
        <v>67</v>
      </c>
      <c r="S44" s="166">
        <f t="shared" si="8"/>
        <v>7</v>
      </c>
      <c r="T44" s="214" t="str">
        <f t="shared" si="9"/>
        <v>B+</v>
      </c>
      <c r="U44" s="210" t="s">
        <v>633</v>
      </c>
      <c r="V44" s="215">
        <v>42.0</v>
      </c>
      <c r="W44" s="166">
        <v>31.0</v>
      </c>
      <c r="X44" s="166">
        <f t="shared" si="10"/>
        <v>73</v>
      </c>
      <c r="Y44" s="166">
        <f t="shared" si="11"/>
        <v>8</v>
      </c>
      <c r="Z44" s="214" t="str">
        <f t="shared" si="12"/>
        <v>A</v>
      </c>
      <c r="AA44" s="210" t="s">
        <v>633</v>
      </c>
      <c r="AB44" s="215">
        <v>38.0</v>
      </c>
      <c r="AC44" s="166">
        <v>37.0</v>
      </c>
      <c r="AD44" s="166">
        <f t="shared" si="13"/>
        <v>75</v>
      </c>
      <c r="AE44" s="166">
        <f t="shared" si="14"/>
        <v>8</v>
      </c>
      <c r="AF44" s="214" t="str">
        <f t="shared" si="15"/>
        <v>A</v>
      </c>
      <c r="AG44" s="210" t="s">
        <v>633</v>
      </c>
      <c r="AH44" s="215">
        <v>41.0</v>
      </c>
      <c r="AI44" s="166">
        <v>30.0</v>
      </c>
      <c r="AJ44" s="166">
        <f t="shared" si="16"/>
        <v>71</v>
      </c>
      <c r="AK44" s="166">
        <f t="shared" si="17"/>
        <v>8</v>
      </c>
      <c r="AL44" s="214" t="str">
        <f t="shared" si="18"/>
        <v>A</v>
      </c>
      <c r="AM44" s="210" t="s">
        <v>633</v>
      </c>
      <c r="AN44" s="215">
        <v>43.0</v>
      </c>
      <c r="AO44" s="166">
        <v>47.0</v>
      </c>
      <c r="AP44" s="166">
        <f t="shared" si="19"/>
        <v>90</v>
      </c>
      <c r="AQ44" s="166">
        <f t="shared" si="20"/>
        <v>10</v>
      </c>
      <c r="AR44" s="214" t="str">
        <f t="shared" si="21"/>
        <v>O</v>
      </c>
      <c r="AS44" s="210" t="s">
        <v>633</v>
      </c>
      <c r="AT44" s="215">
        <v>34.0</v>
      </c>
      <c r="AU44" s="166">
        <v>37.0</v>
      </c>
      <c r="AV44" s="166">
        <f t="shared" si="22"/>
        <v>71</v>
      </c>
      <c r="AW44" s="166">
        <f t="shared" si="23"/>
        <v>8</v>
      </c>
      <c r="AX44" s="214" t="str">
        <f t="shared" si="24"/>
        <v>A</v>
      </c>
      <c r="AY44" s="210" t="s">
        <v>633</v>
      </c>
      <c r="AZ44" s="215">
        <v>41.0</v>
      </c>
      <c r="BA44" s="166">
        <v>32.0</v>
      </c>
      <c r="BB44" s="166">
        <f t="shared" si="25"/>
        <v>73</v>
      </c>
      <c r="BC44" s="166">
        <f t="shared" si="26"/>
        <v>8</v>
      </c>
      <c r="BD44" s="214" t="str">
        <f t="shared" si="27"/>
        <v>A</v>
      </c>
      <c r="BE44" s="210" t="s">
        <v>633</v>
      </c>
      <c r="BF44" s="215">
        <v>90.0</v>
      </c>
      <c r="BG44" s="166">
        <v>0.0</v>
      </c>
      <c r="BH44" s="166">
        <f t="shared" si="28"/>
        <v>90</v>
      </c>
      <c r="BI44" s="166">
        <f t="shared" si="29"/>
        <v>10</v>
      </c>
      <c r="BJ44" s="214" t="str">
        <f t="shared" si="30"/>
        <v>O</v>
      </c>
      <c r="BK44" s="210" t="s">
        <v>633</v>
      </c>
      <c r="BL44" s="213">
        <f t="shared" si="31"/>
        <v>8.318181818</v>
      </c>
      <c r="BM44" s="93">
        <f t="shared" si="32"/>
        <v>83.18181818</v>
      </c>
      <c r="BN44" s="36" t="str">
        <f t="shared" si="33"/>
        <v>FCD</v>
      </c>
      <c r="BO44" s="160"/>
      <c r="BP44" s="161" t="s">
        <v>762</v>
      </c>
      <c r="BQ44" s="161" t="s">
        <v>763</v>
      </c>
      <c r="BR44" s="161" t="s">
        <v>764</v>
      </c>
      <c r="BS44" s="161" t="s">
        <v>765</v>
      </c>
      <c r="BT44" s="161" t="s">
        <v>766</v>
      </c>
      <c r="BU44" s="161" t="s">
        <v>767</v>
      </c>
      <c r="BV44" s="161" t="s">
        <v>768</v>
      </c>
      <c r="BW44" s="161" t="s">
        <v>769</v>
      </c>
      <c r="BX44" s="161" t="s">
        <v>772</v>
      </c>
      <c r="BY44" s="161" t="s">
        <v>771</v>
      </c>
    </row>
    <row r="45">
      <c r="A45" s="41" t="s">
        <v>678</v>
      </c>
      <c r="B45" s="42" t="s">
        <v>406</v>
      </c>
      <c r="C45" s="43" t="s">
        <v>407</v>
      </c>
      <c r="D45" s="166">
        <v>36.0</v>
      </c>
      <c r="E45" s="166">
        <v>23.0</v>
      </c>
      <c r="F45" s="166">
        <f t="shared" si="1"/>
        <v>59</v>
      </c>
      <c r="G45" s="166">
        <f t="shared" si="2"/>
        <v>6</v>
      </c>
      <c r="H45" s="214" t="str">
        <f t="shared" si="3"/>
        <v>B</v>
      </c>
      <c r="I45" s="210" t="s">
        <v>633</v>
      </c>
      <c r="J45" s="215">
        <v>46.0</v>
      </c>
      <c r="K45" s="166">
        <v>30.0</v>
      </c>
      <c r="L45" s="166">
        <f t="shared" si="4"/>
        <v>76</v>
      </c>
      <c r="M45" s="166">
        <f t="shared" si="5"/>
        <v>8</v>
      </c>
      <c r="N45" s="214" t="str">
        <f t="shared" si="6"/>
        <v>A</v>
      </c>
      <c r="O45" s="210" t="s">
        <v>633</v>
      </c>
      <c r="P45" s="215">
        <v>33.0</v>
      </c>
      <c r="Q45" s="166">
        <v>25.0</v>
      </c>
      <c r="R45" s="166">
        <f t="shared" si="7"/>
        <v>58</v>
      </c>
      <c r="S45" s="166">
        <f t="shared" si="8"/>
        <v>6</v>
      </c>
      <c r="T45" s="214" t="str">
        <f t="shared" si="9"/>
        <v>B</v>
      </c>
      <c r="U45" s="210" t="s">
        <v>633</v>
      </c>
      <c r="V45" s="215">
        <v>35.0</v>
      </c>
      <c r="W45" s="166">
        <v>18.0</v>
      </c>
      <c r="X45" s="166">
        <f t="shared" si="10"/>
        <v>53</v>
      </c>
      <c r="Y45" s="166">
        <f t="shared" si="11"/>
        <v>5</v>
      </c>
      <c r="Z45" s="214" t="str">
        <f t="shared" si="12"/>
        <v>C</v>
      </c>
      <c r="AA45" s="210" t="s">
        <v>633</v>
      </c>
      <c r="AB45" s="215">
        <v>37.0</v>
      </c>
      <c r="AC45" s="166">
        <v>28.0</v>
      </c>
      <c r="AD45" s="166">
        <f t="shared" si="13"/>
        <v>65</v>
      </c>
      <c r="AE45" s="166">
        <f t="shared" si="14"/>
        <v>7</v>
      </c>
      <c r="AF45" s="214" t="str">
        <f t="shared" si="15"/>
        <v>B+</v>
      </c>
      <c r="AG45" s="210" t="s">
        <v>633</v>
      </c>
      <c r="AH45" s="215">
        <v>43.0</v>
      </c>
      <c r="AI45" s="166">
        <v>18.0</v>
      </c>
      <c r="AJ45" s="166">
        <f t="shared" si="16"/>
        <v>61</v>
      </c>
      <c r="AK45" s="166">
        <f t="shared" si="17"/>
        <v>7</v>
      </c>
      <c r="AL45" s="214" t="str">
        <f t="shared" si="18"/>
        <v>B+</v>
      </c>
      <c r="AM45" s="210" t="s">
        <v>633</v>
      </c>
      <c r="AN45" s="215">
        <v>40.0</v>
      </c>
      <c r="AO45" s="166">
        <v>47.0</v>
      </c>
      <c r="AP45" s="166">
        <f t="shared" si="19"/>
        <v>87</v>
      </c>
      <c r="AQ45" s="166">
        <f t="shared" si="20"/>
        <v>9</v>
      </c>
      <c r="AR45" s="214" t="str">
        <f t="shared" si="21"/>
        <v>A+</v>
      </c>
      <c r="AS45" s="210" t="s">
        <v>633</v>
      </c>
      <c r="AT45" s="215">
        <v>34.0</v>
      </c>
      <c r="AU45" s="166">
        <v>45.0</v>
      </c>
      <c r="AV45" s="166">
        <f t="shared" si="22"/>
        <v>79</v>
      </c>
      <c r="AW45" s="166">
        <f t="shared" si="23"/>
        <v>8</v>
      </c>
      <c r="AX45" s="214" t="str">
        <f t="shared" si="24"/>
        <v>A</v>
      </c>
      <c r="AY45" s="210" t="s">
        <v>633</v>
      </c>
      <c r="AZ45" s="215">
        <v>41.0</v>
      </c>
      <c r="BA45" s="166">
        <v>38.0</v>
      </c>
      <c r="BB45" s="166">
        <f t="shared" si="25"/>
        <v>79</v>
      </c>
      <c r="BC45" s="166">
        <f t="shared" si="26"/>
        <v>8</v>
      </c>
      <c r="BD45" s="214" t="str">
        <f t="shared" si="27"/>
        <v>A</v>
      </c>
      <c r="BE45" s="210" t="s">
        <v>633</v>
      </c>
      <c r="BF45" s="215">
        <v>80.0</v>
      </c>
      <c r="BG45" s="166">
        <v>0.0</v>
      </c>
      <c r="BH45" s="166">
        <f t="shared" si="28"/>
        <v>80</v>
      </c>
      <c r="BI45" s="166">
        <f t="shared" si="29"/>
        <v>9</v>
      </c>
      <c r="BJ45" s="214" t="str">
        <f t="shared" si="30"/>
        <v>A+</v>
      </c>
      <c r="BK45" s="210" t="s">
        <v>633</v>
      </c>
      <c r="BL45" s="213">
        <f t="shared" si="31"/>
        <v>6.727272727</v>
      </c>
      <c r="BM45" s="93">
        <f t="shared" si="32"/>
        <v>67.27272727</v>
      </c>
      <c r="BN45" s="36" t="str">
        <f t="shared" si="33"/>
        <v>FC</v>
      </c>
      <c r="BO45" s="160"/>
      <c r="BP45" s="161" t="s">
        <v>762</v>
      </c>
      <c r="BQ45" s="161" t="s">
        <v>763</v>
      </c>
      <c r="BR45" s="161" t="s">
        <v>764</v>
      </c>
      <c r="BS45" s="161" t="s">
        <v>765</v>
      </c>
      <c r="BT45" s="161" t="s">
        <v>766</v>
      </c>
      <c r="BU45" s="161" t="s">
        <v>767</v>
      </c>
      <c r="BV45" s="161" t="s">
        <v>768</v>
      </c>
      <c r="BW45" s="161" t="s">
        <v>769</v>
      </c>
      <c r="BX45" s="161" t="s">
        <v>772</v>
      </c>
      <c r="BY45" s="161" t="s">
        <v>771</v>
      </c>
    </row>
    <row r="46">
      <c r="A46" s="41" t="s">
        <v>681</v>
      </c>
      <c r="B46" s="42" t="s">
        <v>413</v>
      </c>
      <c r="C46" s="43" t="s">
        <v>414</v>
      </c>
      <c r="D46" s="166">
        <v>38.0</v>
      </c>
      <c r="E46" s="166">
        <v>32.0</v>
      </c>
      <c r="F46" s="166">
        <f t="shared" si="1"/>
        <v>70</v>
      </c>
      <c r="G46" s="166">
        <f t="shared" si="2"/>
        <v>8</v>
      </c>
      <c r="H46" s="214" t="str">
        <f t="shared" si="3"/>
        <v>A</v>
      </c>
      <c r="I46" s="210" t="s">
        <v>633</v>
      </c>
      <c r="J46" s="215">
        <v>35.0</v>
      </c>
      <c r="K46" s="166">
        <v>30.0</v>
      </c>
      <c r="L46" s="166">
        <f t="shared" si="4"/>
        <v>65</v>
      </c>
      <c r="M46" s="166">
        <f t="shared" si="5"/>
        <v>7</v>
      </c>
      <c r="N46" s="214" t="str">
        <f t="shared" si="6"/>
        <v>B+</v>
      </c>
      <c r="O46" s="210" t="s">
        <v>633</v>
      </c>
      <c r="P46" s="215">
        <v>42.0</v>
      </c>
      <c r="Q46" s="166">
        <v>39.0</v>
      </c>
      <c r="R46" s="166">
        <f t="shared" si="7"/>
        <v>81</v>
      </c>
      <c r="S46" s="166">
        <f t="shared" si="8"/>
        <v>9</v>
      </c>
      <c r="T46" s="214" t="str">
        <f t="shared" si="9"/>
        <v>A+</v>
      </c>
      <c r="U46" s="210" t="s">
        <v>633</v>
      </c>
      <c r="V46" s="215">
        <v>34.0</v>
      </c>
      <c r="W46" s="166">
        <v>28.0</v>
      </c>
      <c r="X46" s="166">
        <f t="shared" si="10"/>
        <v>62</v>
      </c>
      <c r="Y46" s="166">
        <f t="shared" si="11"/>
        <v>7</v>
      </c>
      <c r="Z46" s="214" t="str">
        <f t="shared" si="12"/>
        <v>B+</v>
      </c>
      <c r="AA46" s="210" t="s">
        <v>633</v>
      </c>
      <c r="AB46" s="215">
        <v>36.0</v>
      </c>
      <c r="AC46" s="166">
        <v>36.0</v>
      </c>
      <c r="AD46" s="166">
        <f t="shared" si="13"/>
        <v>72</v>
      </c>
      <c r="AE46" s="166">
        <f t="shared" si="14"/>
        <v>8</v>
      </c>
      <c r="AF46" s="214" t="str">
        <f t="shared" si="15"/>
        <v>A</v>
      </c>
      <c r="AG46" s="210" t="s">
        <v>633</v>
      </c>
      <c r="AH46" s="215">
        <v>42.0</v>
      </c>
      <c r="AI46" s="166">
        <v>31.0</v>
      </c>
      <c r="AJ46" s="166">
        <f t="shared" si="16"/>
        <v>73</v>
      </c>
      <c r="AK46" s="166">
        <f t="shared" si="17"/>
        <v>8</v>
      </c>
      <c r="AL46" s="214" t="str">
        <f t="shared" si="18"/>
        <v>A</v>
      </c>
      <c r="AM46" s="210" t="s">
        <v>633</v>
      </c>
      <c r="AN46" s="215">
        <v>43.0</v>
      </c>
      <c r="AO46" s="166">
        <v>47.0</v>
      </c>
      <c r="AP46" s="166">
        <f t="shared" si="19"/>
        <v>90</v>
      </c>
      <c r="AQ46" s="166">
        <f t="shared" si="20"/>
        <v>10</v>
      </c>
      <c r="AR46" s="214" t="str">
        <f t="shared" si="21"/>
        <v>O</v>
      </c>
      <c r="AS46" s="210" t="s">
        <v>633</v>
      </c>
      <c r="AT46" s="215">
        <v>30.0</v>
      </c>
      <c r="AU46" s="166">
        <v>37.0</v>
      </c>
      <c r="AV46" s="166">
        <f t="shared" si="22"/>
        <v>67</v>
      </c>
      <c r="AW46" s="166">
        <f t="shared" si="23"/>
        <v>7</v>
      </c>
      <c r="AX46" s="214" t="str">
        <f t="shared" si="24"/>
        <v>B+</v>
      </c>
      <c r="AY46" s="210" t="s">
        <v>633</v>
      </c>
      <c r="AZ46" s="215">
        <v>39.0</v>
      </c>
      <c r="BA46" s="166">
        <v>41.0</v>
      </c>
      <c r="BB46" s="166">
        <f t="shared" si="25"/>
        <v>80</v>
      </c>
      <c r="BC46" s="166">
        <f t="shared" si="26"/>
        <v>9</v>
      </c>
      <c r="BD46" s="214" t="str">
        <f t="shared" si="27"/>
        <v>A+</v>
      </c>
      <c r="BE46" s="210" t="s">
        <v>633</v>
      </c>
      <c r="BF46" s="215">
        <v>90.0</v>
      </c>
      <c r="BG46" s="166">
        <v>0.0</v>
      </c>
      <c r="BH46" s="166">
        <f t="shared" si="28"/>
        <v>90</v>
      </c>
      <c r="BI46" s="166">
        <f t="shared" si="29"/>
        <v>10</v>
      </c>
      <c r="BJ46" s="214" t="str">
        <f t="shared" si="30"/>
        <v>O</v>
      </c>
      <c r="BK46" s="210" t="s">
        <v>633</v>
      </c>
      <c r="BL46" s="213">
        <f t="shared" si="31"/>
        <v>8.227272727</v>
      </c>
      <c r="BM46" s="93">
        <f t="shared" si="32"/>
        <v>82.27272727</v>
      </c>
      <c r="BN46" s="36" t="str">
        <f t="shared" si="33"/>
        <v>FCD</v>
      </c>
      <c r="BO46" s="160"/>
      <c r="BP46" s="161" t="s">
        <v>762</v>
      </c>
      <c r="BQ46" s="161" t="s">
        <v>763</v>
      </c>
      <c r="BR46" s="161" t="s">
        <v>764</v>
      </c>
      <c r="BS46" s="161" t="s">
        <v>765</v>
      </c>
      <c r="BT46" s="161" t="s">
        <v>766</v>
      </c>
      <c r="BU46" s="161" t="s">
        <v>767</v>
      </c>
      <c r="BV46" s="161" t="s">
        <v>768</v>
      </c>
      <c r="BW46" s="161" t="s">
        <v>769</v>
      </c>
      <c r="BX46" s="161" t="s">
        <v>772</v>
      </c>
      <c r="BY46" s="161" t="s">
        <v>771</v>
      </c>
    </row>
    <row r="47">
      <c r="A47" s="41" t="s">
        <v>683</v>
      </c>
      <c r="B47" s="42" t="s">
        <v>421</v>
      </c>
      <c r="C47" s="43" t="s">
        <v>422</v>
      </c>
      <c r="D47" s="166">
        <v>39.0</v>
      </c>
      <c r="E47" s="166">
        <v>30.0</v>
      </c>
      <c r="F47" s="166">
        <f t="shared" si="1"/>
        <v>69</v>
      </c>
      <c r="G47" s="166">
        <f t="shared" si="2"/>
        <v>7</v>
      </c>
      <c r="H47" s="214" t="str">
        <f t="shared" si="3"/>
        <v>B+</v>
      </c>
      <c r="I47" s="210" t="s">
        <v>633</v>
      </c>
      <c r="J47" s="215">
        <v>33.0</v>
      </c>
      <c r="K47" s="166">
        <v>30.0</v>
      </c>
      <c r="L47" s="166">
        <f t="shared" si="4"/>
        <v>63</v>
      </c>
      <c r="M47" s="166">
        <f t="shared" si="5"/>
        <v>7</v>
      </c>
      <c r="N47" s="214" t="str">
        <f t="shared" si="6"/>
        <v>B+</v>
      </c>
      <c r="O47" s="210" t="s">
        <v>633</v>
      </c>
      <c r="P47" s="215">
        <v>34.0</v>
      </c>
      <c r="Q47" s="166">
        <v>34.0</v>
      </c>
      <c r="R47" s="166">
        <f t="shared" si="7"/>
        <v>68</v>
      </c>
      <c r="S47" s="166">
        <f t="shared" si="8"/>
        <v>7</v>
      </c>
      <c r="T47" s="214" t="str">
        <f t="shared" si="9"/>
        <v>B+</v>
      </c>
      <c r="U47" s="210" t="s">
        <v>633</v>
      </c>
      <c r="V47" s="215">
        <v>37.0</v>
      </c>
      <c r="W47" s="166">
        <v>38.0</v>
      </c>
      <c r="X47" s="166">
        <f t="shared" si="10"/>
        <v>75</v>
      </c>
      <c r="Y47" s="166">
        <f t="shared" si="11"/>
        <v>8</v>
      </c>
      <c r="Z47" s="214" t="str">
        <f t="shared" si="12"/>
        <v>A</v>
      </c>
      <c r="AA47" s="210" t="s">
        <v>633</v>
      </c>
      <c r="AB47" s="215">
        <v>33.0</v>
      </c>
      <c r="AC47" s="166">
        <v>36.0</v>
      </c>
      <c r="AD47" s="166">
        <f t="shared" si="13"/>
        <v>69</v>
      </c>
      <c r="AE47" s="166">
        <f t="shared" si="14"/>
        <v>7</v>
      </c>
      <c r="AF47" s="214" t="str">
        <f t="shared" si="15"/>
        <v>B+</v>
      </c>
      <c r="AG47" s="210" t="s">
        <v>633</v>
      </c>
      <c r="AH47" s="215">
        <v>32.0</v>
      </c>
      <c r="AI47" s="166">
        <v>33.0</v>
      </c>
      <c r="AJ47" s="166">
        <f t="shared" si="16"/>
        <v>65</v>
      </c>
      <c r="AK47" s="166">
        <f t="shared" si="17"/>
        <v>7</v>
      </c>
      <c r="AL47" s="214" t="str">
        <f t="shared" si="18"/>
        <v>B+</v>
      </c>
      <c r="AM47" s="210" t="s">
        <v>633</v>
      </c>
      <c r="AN47" s="215">
        <v>38.0</v>
      </c>
      <c r="AO47" s="166">
        <v>28.0</v>
      </c>
      <c r="AP47" s="166">
        <f t="shared" si="19"/>
        <v>66</v>
      </c>
      <c r="AQ47" s="166">
        <f t="shared" si="20"/>
        <v>7</v>
      </c>
      <c r="AR47" s="214" t="str">
        <f t="shared" si="21"/>
        <v>B+</v>
      </c>
      <c r="AS47" s="210" t="s">
        <v>633</v>
      </c>
      <c r="AT47" s="215">
        <v>34.0</v>
      </c>
      <c r="AU47" s="166">
        <v>45.0</v>
      </c>
      <c r="AV47" s="166">
        <f t="shared" si="22"/>
        <v>79</v>
      </c>
      <c r="AW47" s="166">
        <f t="shared" si="23"/>
        <v>8</v>
      </c>
      <c r="AX47" s="214" t="str">
        <f t="shared" si="24"/>
        <v>A</v>
      </c>
      <c r="AY47" s="210" t="s">
        <v>633</v>
      </c>
      <c r="AZ47" s="215">
        <v>35.0</v>
      </c>
      <c r="BA47" s="166">
        <v>40.0</v>
      </c>
      <c r="BB47" s="166">
        <f t="shared" si="25"/>
        <v>75</v>
      </c>
      <c r="BC47" s="166">
        <f t="shared" si="26"/>
        <v>8</v>
      </c>
      <c r="BD47" s="214" t="str">
        <f t="shared" si="27"/>
        <v>A</v>
      </c>
      <c r="BE47" s="210" t="s">
        <v>633</v>
      </c>
      <c r="BF47" s="215">
        <v>84.0</v>
      </c>
      <c r="BG47" s="166">
        <v>0.0</v>
      </c>
      <c r="BH47" s="166">
        <f t="shared" si="28"/>
        <v>84</v>
      </c>
      <c r="BI47" s="166">
        <f t="shared" si="29"/>
        <v>9</v>
      </c>
      <c r="BJ47" s="214" t="str">
        <f t="shared" si="30"/>
        <v>A+</v>
      </c>
      <c r="BK47" s="210" t="s">
        <v>633</v>
      </c>
      <c r="BL47" s="213">
        <f t="shared" si="31"/>
        <v>7.454545455</v>
      </c>
      <c r="BM47" s="93">
        <f t="shared" si="32"/>
        <v>74.54545455</v>
      </c>
      <c r="BN47" s="36" t="str">
        <f t="shared" si="33"/>
        <v>FCD</v>
      </c>
      <c r="BO47" s="160"/>
      <c r="BP47" s="161" t="s">
        <v>762</v>
      </c>
      <c r="BQ47" s="161" t="s">
        <v>763</v>
      </c>
      <c r="BR47" s="161" t="s">
        <v>764</v>
      </c>
      <c r="BS47" s="161" t="s">
        <v>765</v>
      </c>
      <c r="BT47" s="161" t="s">
        <v>766</v>
      </c>
      <c r="BU47" s="161" t="s">
        <v>767</v>
      </c>
      <c r="BV47" s="161" t="s">
        <v>768</v>
      </c>
      <c r="BW47" s="161" t="s">
        <v>769</v>
      </c>
      <c r="BX47" s="161" t="s">
        <v>770</v>
      </c>
      <c r="BY47" s="161" t="s">
        <v>771</v>
      </c>
    </row>
    <row r="48">
      <c r="A48" s="41" t="s">
        <v>684</v>
      </c>
      <c r="B48" s="42" t="s">
        <v>430</v>
      </c>
      <c r="C48" s="43" t="s">
        <v>431</v>
      </c>
      <c r="D48" s="166">
        <v>36.0</v>
      </c>
      <c r="E48" s="166">
        <v>32.0</v>
      </c>
      <c r="F48" s="166">
        <f t="shared" si="1"/>
        <v>68</v>
      </c>
      <c r="G48" s="166">
        <f t="shared" si="2"/>
        <v>7</v>
      </c>
      <c r="H48" s="214" t="str">
        <f t="shared" si="3"/>
        <v>B+</v>
      </c>
      <c r="I48" s="210" t="s">
        <v>633</v>
      </c>
      <c r="J48" s="215">
        <v>44.0</v>
      </c>
      <c r="K48" s="166">
        <v>30.0</v>
      </c>
      <c r="L48" s="166">
        <f t="shared" si="4"/>
        <v>74</v>
      </c>
      <c r="M48" s="166">
        <f t="shared" si="5"/>
        <v>8</v>
      </c>
      <c r="N48" s="214" t="str">
        <f t="shared" si="6"/>
        <v>A</v>
      </c>
      <c r="O48" s="210" t="s">
        <v>633</v>
      </c>
      <c r="P48" s="215">
        <v>29.0</v>
      </c>
      <c r="Q48" s="166">
        <v>28.0</v>
      </c>
      <c r="R48" s="166">
        <f t="shared" si="7"/>
        <v>57</v>
      </c>
      <c r="S48" s="166">
        <f t="shared" si="8"/>
        <v>6</v>
      </c>
      <c r="T48" s="214" t="str">
        <f t="shared" si="9"/>
        <v>B</v>
      </c>
      <c r="U48" s="210" t="s">
        <v>633</v>
      </c>
      <c r="V48" s="215">
        <v>37.0</v>
      </c>
      <c r="W48" s="166">
        <v>39.0</v>
      </c>
      <c r="X48" s="166">
        <f t="shared" si="10"/>
        <v>76</v>
      </c>
      <c r="Y48" s="166">
        <f t="shared" si="11"/>
        <v>8</v>
      </c>
      <c r="Z48" s="214" t="str">
        <f t="shared" si="12"/>
        <v>A</v>
      </c>
      <c r="AA48" s="210" t="s">
        <v>633</v>
      </c>
      <c r="AB48" s="215">
        <v>37.0</v>
      </c>
      <c r="AC48" s="166">
        <v>40.0</v>
      </c>
      <c r="AD48" s="166">
        <f t="shared" si="13"/>
        <v>77</v>
      </c>
      <c r="AE48" s="166">
        <f t="shared" si="14"/>
        <v>8</v>
      </c>
      <c r="AF48" s="214" t="str">
        <f t="shared" si="15"/>
        <v>A</v>
      </c>
      <c r="AG48" s="210" t="s">
        <v>633</v>
      </c>
      <c r="AH48" s="215">
        <v>37.0</v>
      </c>
      <c r="AI48" s="166">
        <v>25.0</v>
      </c>
      <c r="AJ48" s="166">
        <f t="shared" si="16"/>
        <v>62</v>
      </c>
      <c r="AK48" s="166">
        <f t="shared" si="17"/>
        <v>7</v>
      </c>
      <c r="AL48" s="214" t="str">
        <f t="shared" si="18"/>
        <v>B+</v>
      </c>
      <c r="AM48" s="210" t="s">
        <v>633</v>
      </c>
      <c r="AN48" s="215">
        <v>39.0</v>
      </c>
      <c r="AO48" s="166">
        <v>47.0</v>
      </c>
      <c r="AP48" s="166">
        <f t="shared" si="19"/>
        <v>86</v>
      </c>
      <c r="AQ48" s="166">
        <f t="shared" si="20"/>
        <v>9</v>
      </c>
      <c r="AR48" s="214" t="str">
        <f t="shared" si="21"/>
        <v>A+</v>
      </c>
      <c r="AS48" s="210" t="s">
        <v>633</v>
      </c>
      <c r="AT48" s="215">
        <v>33.0</v>
      </c>
      <c r="AU48" s="166">
        <v>41.0</v>
      </c>
      <c r="AV48" s="166">
        <f t="shared" si="22"/>
        <v>74</v>
      </c>
      <c r="AW48" s="166">
        <f t="shared" si="23"/>
        <v>8</v>
      </c>
      <c r="AX48" s="214" t="str">
        <f t="shared" si="24"/>
        <v>A</v>
      </c>
      <c r="AY48" s="210" t="s">
        <v>633</v>
      </c>
      <c r="AZ48" s="215">
        <v>41.0</v>
      </c>
      <c r="BA48" s="166">
        <v>36.0</v>
      </c>
      <c r="BB48" s="166">
        <f t="shared" si="25"/>
        <v>77</v>
      </c>
      <c r="BC48" s="166">
        <f t="shared" si="26"/>
        <v>8</v>
      </c>
      <c r="BD48" s="214" t="str">
        <f t="shared" si="27"/>
        <v>A</v>
      </c>
      <c r="BE48" s="210" t="s">
        <v>633</v>
      </c>
      <c r="BF48" s="215">
        <v>90.0</v>
      </c>
      <c r="BG48" s="166">
        <v>0.0</v>
      </c>
      <c r="BH48" s="166">
        <f t="shared" si="28"/>
        <v>90</v>
      </c>
      <c r="BI48" s="166">
        <f t="shared" si="29"/>
        <v>10</v>
      </c>
      <c r="BJ48" s="214" t="str">
        <f t="shared" si="30"/>
        <v>O</v>
      </c>
      <c r="BK48" s="210" t="s">
        <v>633</v>
      </c>
      <c r="BL48" s="213">
        <f t="shared" si="31"/>
        <v>7.636363636</v>
      </c>
      <c r="BM48" s="93">
        <f t="shared" si="32"/>
        <v>76.36363636</v>
      </c>
      <c r="BN48" s="36" t="str">
        <f t="shared" si="33"/>
        <v>FCD</v>
      </c>
      <c r="BO48" s="160"/>
      <c r="BP48" s="161" t="s">
        <v>762</v>
      </c>
      <c r="BQ48" s="161" t="s">
        <v>763</v>
      </c>
      <c r="BR48" s="161" t="s">
        <v>764</v>
      </c>
      <c r="BS48" s="161" t="s">
        <v>765</v>
      </c>
      <c r="BT48" s="161" t="s">
        <v>766</v>
      </c>
      <c r="BU48" s="161" t="s">
        <v>767</v>
      </c>
      <c r="BV48" s="161" t="s">
        <v>768</v>
      </c>
      <c r="BW48" s="161" t="s">
        <v>769</v>
      </c>
      <c r="BX48" s="161" t="s">
        <v>772</v>
      </c>
      <c r="BY48" s="161" t="s">
        <v>771</v>
      </c>
    </row>
    <row r="49">
      <c r="A49" s="41" t="s">
        <v>685</v>
      </c>
      <c r="B49" s="42" t="s">
        <v>439</v>
      </c>
      <c r="C49" s="43" t="s">
        <v>440</v>
      </c>
      <c r="D49" s="166">
        <v>35.0</v>
      </c>
      <c r="E49" s="166">
        <v>37.0</v>
      </c>
      <c r="F49" s="166">
        <f t="shared" si="1"/>
        <v>72</v>
      </c>
      <c r="G49" s="166">
        <f t="shared" si="2"/>
        <v>8</v>
      </c>
      <c r="H49" s="214" t="str">
        <f t="shared" si="3"/>
        <v>A</v>
      </c>
      <c r="I49" s="210" t="s">
        <v>633</v>
      </c>
      <c r="J49" s="215">
        <v>43.0</v>
      </c>
      <c r="K49" s="166">
        <v>31.0</v>
      </c>
      <c r="L49" s="166">
        <f t="shared" si="4"/>
        <v>74</v>
      </c>
      <c r="M49" s="166">
        <f t="shared" si="5"/>
        <v>8</v>
      </c>
      <c r="N49" s="214" t="str">
        <f t="shared" si="6"/>
        <v>A</v>
      </c>
      <c r="O49" s="210" t="s">
        <v>633</v>
      </c>
      <c r="P49" s="215">
        <v>32.0</v>
      </c>
      <c r="Q49" s="166">
        <v>35.0</v>
      </c>
      <c r="R49" s="166">
        <f t="shared" si="7"/>
        <v>67</v>
      </c>
      <c r="S49" s="166">
        <f t="shared" si="8"/>
        <v>7</v>
      </c>
      <c r="T49" s="214" t="str">
        <f t="shared" si="9"/>
        <v>B+</v>
      </c>
      <c r="U49" s="210" t="s">
        <v>633</v>
      </c>
      <c r="V49" s="215">
        <v>37.0</v>
      </c>
      <c r="W49" s="166">
        <v>28.0</v>
      </c>
      <c r="X49" s="166">
        <f t="shared" si="10"/>
        <v>65</v>
      </c>
      <c r="Y49" s="166">
        <f t="shared" si="11"/>
        <v>7</v>
      </c>
      <c r="Z49" s="214" t="str">
        <f t="shared" si="12"/>
        <v>B+</v>
      </c>
      <c r="AA49" s="210" t="s">
        <v>633</v>
      </c>
      <c r="AB49" s="215">
        <v>33.0</v>
      </c>
      <c r="AC49" s="166">
        <v>28.0</v>
      </c>
      <c r="AD49" s="166">
        <f t="shared" si="13"/>
        <v>61</v>
      </c>
      <c r="AE49" s="166">
        <f t="shared" si="14"/>
        <v>7</v>
      </c>
      <c r="AF49" s="214" t="str">
        <f t="shared" si="15"/>
        <v>B+</v>
      </c>
      <c r="AG49" s="210" t="s">
        <v>633</v>
      </c>
      <c r="AH49" s="215">
        <v>36.0</v>
      </c>
      <c r="AI49" s="166">
        <v>18.0</v>
      </c>
      <c r="AJ49" s="166">
        <f t="shared" si="16"/>
        <v>54</v>
      </c>
      <c r="AK49" s="166">
        <f t="shared" si="17"/>
        <v>5</v>
      </c>
      <c r="AL49" s="214" t="str">
        <f t="shared" si="18"/>
        <v>C</v>
      </c>
      <c r="AM49" s="210" t="s">
        <v>633</v>
      </c>
      <c r="AN49" s="215">
        <v>40.0</v>
      </c>
      <c r="AO49" s="166">
        <v>48.0</v>
      </c>
      <c r="AP49" s="166">
        <f t="shared" si="19"/>
        <v>88</v>
      </c>
      <c r="AQ49" s="166">
        <f t="shared" si="20"/>
        <v>9</v>
      </c>
      <c r="AR49" s="214" t="str">
        <f t="shared" si="21"/>
        <v>A+</v>
      </c>
      <c r="AS49" s="210" t="s">
        <v>633</v>
      </c>
      <c r="AT49" s="215">
        <v>34.0</v>
      </c>
      <c r="AU49" s="166">
        <v>42.0</v>
      </c>
      <c r="AV49" s="166">
        <f t="shared" si="22"/>
        <v>76</v>
      </c>
      <c r="AW49" s="166">
        <f t="shared" si="23"/>
        <v>8</v>
      </c>
      <c r="AX49" s="214" t="str">
        <f t="shared" si="24"/>
        <v>A</v>
      </c>
      <c r="AY49" s="210" t="s">
        <v>633</v>
      </c>
      <c r="AZ49" s="215">
        <v>38.0</v>
      </c>
      <c r="BA49" s="166">
        <v>43.0</v>
      </c>
      <c r="BB49" s="166">
        <f t="shared" si="25"/>
        <v>81</v>
      </c>
      <c r="BC49" s="166">
        <f t="shared" si="26"/>
        <v>9</v>
      </c>
      <c r="BD49" s="214" t="str">
        <f t="shared" si="27"/>
        <v>A+</v>
      </c>
      <c r="BE49" s="210" t="s">
        <v>633</v>
      </c>
      <c r="BF49" s="215">
        <v>95.0</v>
      </c>
      <c r="BG49" s="166">
        <v>0.0</v>
      </c>
      <c r="BH49" s="166">
        <f t="shared" si="28"/>
        <v>95</v>
      </c>
      <c r="BI49" s="166">
        <f t="shared" si="29"/>
        <v>10</v>
      </c>
      <c r="BJ49" s="214" t="str">
        <f t="shared" si="30"/>
        <v>O</v>
      </c>
      <c r="BK49" s="210" t="s">
        <v>633</v>
      </c>
      <c r="BL49" s="213">
        <f t="shared" si="31"/>
        <v>7.5</v>
      </c>
      <c r="BM49" s="93">
        <f t="shared" si="32"/>
        <v>75</v>
      </c>
      <c r="BN49" s="36" t="str">
        <f t="shared" si="33"/>
        <v>FCD</v>
      </c>
      <c r="BO49" s="160"/>
      <c r="BP49" s="161" t="s">
        <v>762</v>
      </c>
      <c r="BQ49" s="161" t="s">
        <v>763</v>
      </c>
      <c r="BR49" s="161" t="s">
        <v>764</v>
      </c>
      <c r="BS49" s="161" t="s">
        <v>765</v>
      </c>
      <c r="BT49" s="161" t="s">
        <v>766</v>
      </c>
      <c r="BU49" s="161" t="s">
        <v>767</v>
      </c>
      <c r="BV49" s="161" t="s">
        <v>768</v>
      </c>
      <c r="BW49" s="161" t="s">
        <v>769</v>
      </c>
      <c r="BX49" s="161" t="s">
        <v>772</v>
      </c>
      <c r="BY49" s="161" t="s">
        <v>771</v>
      </c>
    </row>
    <row r="50">
      <c r="A50" s="41" t="s">
        <v>686</v>
      </c>
      <c r="B50" s="42" t="s">
        <v>448</v>
      </c>
      <c r="C50" s="43" t="s">
        <v>449</v>
      </c>
      <c r="D50" s="166">
        <v>35.0</v>
      </c>
      <c r="E50" s="166">
        <v>36.0</v>
      </c>
      <c r="F50" s="166">
        <f t="shared" si="1"/>
        <v>71</v>
      </c>
      <c r="G50" s="166">
        <f t="shared" si="2"/>
        <v>8</v>
      </c>
      <c r="H50" s="214" t="str">
        <f t="shared" si="3"/>
        <v>A</v>
      </c>
      <c r="I50" s="210" t="s">
        <v>633</v>
      </c>
      <c r="J50" s="215">
        <v>34.0</v>
      </c>
      <c r="K50" s="166">
        <v>29.0</v>
      </c>
      <c r="L50" s="166">
        <f t="shared" si="4"/>
        <v>63</v>
      </c>
      <c r="M50" s="166">
        <f t="shared" si="5"/>
        <v>7</v>
      </c>
      <c r="N50" s="214" t="str">
        <f t="shared" si="6"/>
        <v>B+</v>
      </c>
      <c r="O50" s="210" t="s">
        <v>633</v>
      </c>
      <c r="P50" s="215">
        <v>35.0</v>
      </c>
      <c r="Q50" s="166">
        <v>35.0</v>
      </c>
      <c r="R50" s="166">
        <f t="shared" si="7"/>
        <v>70</v>
      </c>
      <c r="S50" s="166">
        <f t="shared" si="8"/>
        <v>8</v>
      </c>
      <c r="T50" s="214" t="str">
        <f t="shared" si="9"/>
        <v>A</v>
      </c>
      <c r="U50" s="210" t="s">
        <v>633</v>
      </c>
      <c r="V50" s="215">
        <v>38.0</v>
      </c>
      <c r="W50" s="166">
        <v>26.0</v>
      </c>
      <c r="X50" s="166">
        <f t="shared" si="10"/>
        <v>64</v>
      </c>
      <c r="Y50" s="166">
        <f t="shared" si="11"/>
        <v>7</v>
      </c>
      <c r="Z50" s="214" t="str">
        <f t="shared" si="12"/>
        <v>B+</v>
      </c>
      <c r="AA50" s="210" t="s">
        <v>633</v>
      </c>
      <c r="AB50" s="215">
        <v>33.0</v>
      </c>
      <c r="AC50" s="166">
        <v>35.0</v>
      </c>
      <c r="AD50" s="166">
        <f t="shared" si="13"/>
        <v>68</v>
      </c>
      <c r="AE50" s="166">
        <f t="shared" si="14"/>
        <v>7</v>
      </c>
      <c r="AF50" s="214" t="str">
        <f t="shared" si="15"/>
        <v>B+</v>
      </c>
      <c r="AG50" s="210" t="s">
        <v>633</v>
      </c>
      <c r="AH50" s="215">
        <v>40.0</v>
      </c>
      <c r="AI50" s="166">
        <v>31.0</v>
      </c>
      <c r="AJ50" s="166">
        <f t="shared" si="16"/>
        <v>71</v>
      </c>
      <c r="AK50" s="166">
        <f t="shared" si="17"/>
        <v>8</v>
      </c>
      <c r="AL50" s="214" t="str">
        <f t="shared" si="18"/>
        <v>A</v>
      </c>
      <c r="AM50" s="210" t="s">
        <v>633</v>
      </c>
      <c r="AN50" s="215">
        <v>46.0</v>
      </c>
      <c r="AO50" s="166">
        <v>48.0</v>
      </c>
      <c r="AP50" s="166">
        <f t="shared" si="19"/>
        <v>94</v>
      </c>
      <c r="AQ50" s="166">
        <f t="shared" si="20"/>
        <v>10</v>
      </c>
      <c r="AR50" s="214" t="str">
        <f t="shared" si="21"/>
        <v>O</v>
      </c>
      <c r="AS50" s="210" t="s">
        <v>633</v>
      </c>
      <c r="AT50" s="215">
        <v>33.0</v>
      </c>
      <c r="AU50" s="166">
        <v>41.0</v>
      </c>
      <c r="AV50" s="166">
        <f t="shared" si="22"/>
        <v>74</v>
      </c>
      <c r="AW50" s="166">
        <f t="shared" si="23"/>
        <v>8</v>
      </c>
      <c r="AX50" s="214" t="str">
        <f t="shared" si="24"/>
        <v>A</v>
      </c>
      <c r="AY50" s="210" t="s">
        <v>633</v>
      </c>
      <c r="AZ50" s="215">
        <v>37.0</v>
      </c>
      <c r="BA50" s="166">
        <v>34.0</v>
      </c>
      <c r="BB50" s="166">
        <f t="shared" si="25"/>
        <v>71</v>
      </c>
      <c r="BC50" s="166">
        <f t="shared" si="26"/>
        <v>8</v>
      </c>
      <c r="BD50" s="214" t="str">
        <f t="shared" si="27"/>
        <v>A</v>
      </c>
      <c r="BE50" s="210" t="s">
        <v>633</v>
      </c>
      <c r="BF50" s="215">
        <v>95.0</v>
      </c>
      <c r="BG50" s="166">
        <v>0.0</v>
      </c>
      <c r="BH50" s="166">
        <f t="shared" si="28"/>
        <v>95</v>
      </c>
      <c r="BI50" s="166">
        <f t="shared" si="29"/>
        <v>10</v>
      </c>
      <c r="BJ50" s="214" t="str">
        <f t="shared" si="30"/>
        <v>O</v>
      </c>
      <c r="BK50" s="210" t="s">
        <v>633</v>
      </c>
      <c r="BL50" s="213">
        <f t="shared" si="31"/>
        <v>7.909090909</v>
      </c>
      <c r="BM50" s="93">
        <f t="shared" si="32"/>
        <v>79.09090909</v>
      </c>
      <c r="BN50" s="36" t="str">
        <f t="shared" si="33"/>
        <v>FCD</v>
      </c>
      <c r="BO50" s="160"/>
      <c r="BP50" s="161" t="s">
        <v>762</v>
      </c>
      <c r="BQ50" s="161" t="s">
        <v>763</v>
      </c>
      <c r="BR50" s="161" t="s">
        <v>764</v>
      </c>
      <c r="BS50" s="161" t="s">
        <v>765</v>
      </c>
      <c r="BT50" s="161" t="s">
        <v>766</v>
      </c>
      <c r="BU50" s="161" t="s">
        <v>767</v>
      </c>
      <c r="BV50" s="161" t="s">
        <v>768</v>
      </c>
      <c r="BW50" s="161" t="s">
        <v>769</v>
      </c>
      <c r="BX50" s="161" t="s">
        <v>772</v>
      </c>
      <c r="BY50" s="161" t="s">
        <v>771</v>
      </c>
    </row>
    <row r="51">
      <c r="A51" s="41" t="s">
        <v>687</v>
      </c>
      <c r="B51" s="42" t="s">
        <v>456</v>
      </c>
      <c r="C51" s="43" t="s">
        <v>457</v>
      </c>
      <c r="D51" s="166">
        <v>42.0</v>
      </c>
      <c r="E51" s="166">
        <v>45.0</v>
      </c>
      <c r="F51" s="166">
        <f t="shared" si="1"/>
        <v>87</v>
      </c>
      <c r="G51" s="166">
        <f t="shared" si="2"/>
        <v>9</v>
      </c>
      <c r="H51" s="214" t="str">
        <f t="shared" si="3"/>
        <v>A+</v>
      </c>
      <c r="I51" s="210" t="s">
        <v>633</v>
      </c>
      <c r="J51" s="215">
        <v>36.0</v>
      </c>
      <c r="K51" s="166">
        <v>21.0</v>
      </c>
      <c r="L51" s="166">
        <f t="shared" si="4"/>
        <v>57</v>
      </c>
      <c r="M51" s="166">
        <f t="shared" si="5"/>
        <v>6</v>
      </c>
      <c r="N51" s="214" t="str">
        <f t="shared" si="6"/>
        <v>B</v>
      </c>
      <c r="O51" s="210" t="s">
        <v>633</v>
      </c>
      <c r="P51" s="215">
        <v>33.0</v>
      </c>
      <c r="Q51" s="166">
        <v>36.0</v>
      </c>
      <c r="R51" s="166">
        <f t="shared" si="7"/>
        <v>69</v>
      </c>
      <c r="S51" s="166">
        <f t="shared" si="8"/>
        <v>7</v>
      </c>
      <c r="T51" s="214" t="str">
        <f t="shared" si="9"/>
        <v>B+</v>
      </c>
      <c r="U51" s="210" t="s">
        <v>633</v>
      </c>
      <c r="V51" s="215">
        <v>36.0</v>
      </c>
      <c r="W51" s="166">
        <v>28.0</v>
      </c>
      <c r="X51" s="166">
        <f t="shared" si="10"/>
        <v>64</v>
      </c>
      <c r="Y51" s="166">
        <f t="shared" si="11"/>
        <v>7</v>
      </c>
      <c r="Z51" s="214" t="str">
        <f t="shared" si="12"/>
        <v>B+</v>
      </c>
      <c r="AA51" s="210" t="s">
        <v>633</v>
      </c>
      <c r="AB51" s="215">
        <v>38.0</v>
      </c>
      <c r="AC51" s="166">
        <v>33.0</v>
      </c>
      <c r="AD51" s="166">
        <f t="shared" si="13"/>
        <v>71</v>
      </c>
      <c r="AE51" s="166">
        <f t="shared" si="14"/>
        <v>8</v>
      </c>
      <c r="AF51" s="214" t="str">
        <f t="shared" si="15"/>
        <v>A</v>
      </c>
      <c r="AG51" s="210" t="s">
        <v>633</v>
      </c>
      <c r="AH51" s="215">
        <v>34.0</v>
      </c>
      <c r="AI51" s="166">
        <v>35.0</v>
      </c>
      <c r="AJ51" s="166">
        <f t="shared" si="16"/>
        <v>69</v>
      </c>
      <c r="AK51" s="166">
        <f t="shared" si="17"/>
        <v>7</v>
      </c>
      <c r="AL51" s="214" t="str">
        <f t="shared" si="18"/>
        <v>B+</v>
      </c>
      <c r="AM51" s="210" t="s">
        <v>633</v>
      </c>
      <c r="AN51" s="215">
        <v>40.0</v>
      </c>
      <c r="AO51" s="166">
        <v>35.0</v>
      </c>
      <c r="AP51" s="166">
        <f t="shared" si="19"/>
        <v>75</v>
      </c>
      <c r="AQ51" s="166">
        <f t="shared" si="20"/>
        <v>8</v>
      </c>
      <c r="AR51" s="214" t="str">
        <f t="shared" si="21"/>
        <v>A</v>
      </c>
      <c r="AS51" s="210" t="s">
        <v>633</v>
      </c>
      <c r="AT51" s="215">
        <v>36.0</v>
      </c>
      <c r="AU51" s="166">
        <v>43.0</v>
      </c>
      <c r="AV51" s="166">
        <f t="shared" si="22"/>
        <v>79</v>
      </c>
      <c r="AW51" s="166">
        <f t="shared" si="23"/>
        <v>8</v>
      </c>
      <c r="AX51" s="214" t="str">
        <f t="shared" si="24"/>
        <v>A</v>
      </c>
      <c r="AY51" s="210" t="s">
        <v>633</v>
      </c>
      <c r="AZ51" s="215">
        <v>35.0</v>
      </c>
      <c r="BA51" s="166">
        <v>30.0</v>
      </c>
      <c r="BB51" s="166">
        <f t="shared" si="25"/>
        <v>65</v>
      </c>
      <c r="BC51" s="166">
        <f t="shared" si="26"/>
        <v>7</v>
      </c>
      <c r="BD51" s="214" t="str">
        <f t="shared" si="27"/>
        <v>B+</v>
      </c>
      <c r="BE51" s="210" t="s">
        <v>633</v>
      </c>
      <c r="BF51" s="215">
        <v>91.0</v>
      </c>
      <c r="BG51" s="166">
        <v>0.0</v>
      </c>
      <c r="BH51" s="166">
        <f t="shared" si="28"/>
        <v>91</v>
      </c>
      <c r="BI51" s="166">
        <f t="shared" si="29"/>
        <v>10</v>
      </c>
      <c r="BJ51" s="214" t="str">
        <f t="shared" si="30"/>
        <v>O</v>
      </c>
      <c r="BK51" s="210" t="s">
        <v>633</v>
      </c>
      <c r="BL51" s="213">
        <f t="shared" si="31"/>
        <v>7.727272727</v>
      </c>
      <c r="BM51" s="93">
        <f t="shared" si="32"/>
        <v>77.27272727</v>
      </c>
      <c r="BN51" s="36" t="str">
        <f t="shared" si="33"/>
        <v>FCD</v>
      </c>
      <c r="BO51" s="160"/>
      <c r="BP51" s="161" t="s">
        <v>762</v>
      </c>
      <c r="BQ51" s="161" t="s">
        <v>763</v>
      </c>
      <c r="BR51" s="161" t="s">
        <v>764</v>
      </c>
      <c r="BS51" s="161" t="s">
        <v>765</v>
      </c>
      <c r="BT51" s="161" t="s">
        <v>766</v>
      </c>
      <c r="BU51" s="161" t="s">
        <v>767</v>
      </c>
      <c r="BV51" s="161" t="s">
        <v>768</v>
      </c>
      <c r="BW51" s="161" t="s">
        <v>769</v>
      </c>
      <c r="BX51" s="161" t="s">
        <v>772</v>
      </c>
      <c r="BY51" s="161" t="s">
        <v>771</v>
      </c>
    </row>
    <row r="52">
      <c r="A52" s="41" t="s">
        <v>688</v>
      </c>
      <c r="B52" s="42" t="s">
        <v>466</v>
      </c>
      <c r="C52" s="43" t="s">
        <v>467</v>
      </c>
      <c r="D52" s="166">
        <v>47.0</v>
      </c>
      <c r="E52" s="166">
        <v>34.0</v>
      </c>
      <c r="F52" s="166">
        <f t="shared" si="1"/>
        <v>81</v>
      </c>
      <c r="G52" s="166">
        <f t="shared" si="2"/>
        <v>9</v>
      </c>
      <c r="H52" s="214" t="str">
        <f t="shared" si="3"/>
        <v>A+</v>
      </c>
      <c r="I52" s="210" t="s">
        <v>633</v>
      </c>
      <c r="J52" s="215">
        <v>45.0</v>
      </c>
      <c r="K52" s="166">
        <v>35.0</v>
      </c>
      <c r="L52" s="166">
        <f t="shared" si="4"/>
        <v>80</v>
      </c>
      <c r="M52" s="166">
        <f t="shared" si="5"/>
        <v>9</v>
      </c>
      <c r="N52" s="214" t="str">
        <f t="shared" si="6"/>
        <v>A+</v>
      </c>
      <c r="O52" s="210" t="s">
        <v>633</v>
      </c>
      <c r="P52" s="215">
        <v>40.0</v>
      </c>
      <c r="Q52" s="166">
        <v>30.0</v>
      </c>
      <c r="R52" s="166">
        <f t="shared" si="7"/>
        <v>70</v>
      </c>
      <c r="S52" s="166">
        <f t="shared" si="8"/>
        <v>8</v>
      </c>
      <c r="T52" s="214" t="str">
        <f t="shared" si="9"/>
        <v>A</v>
      </c>
      <c r="U52" s="210" t="s">
        <v>633</v>
      </c>
      <c r="V52" s="215">
        <v>40.0</v>
      </c>
      <c r="W52" s="166">
        <v>36.0</v>
      </c>
      <c r="X52" s="166">
        <f t="shared" si="10"/>
        <v>76</v>
      </c>
      <c r="Y52" s="166">
        <f t="shared" si="11"/>
        <v>8</v>
      </c>
      <c r="Z52" s="214" t="str">
        <f t="shared" si="12"/>
        <v>A</v>
      </c>
      <c r="AA52" s="210" t="s">
        <v>633</v>
      </c>
      <c r="AB52" s="215">
        <v>40.0</v>
      </c>
      <c r="AC52" s="166">
        <v>29.0</v>
      </c>
      <c r="AD52" s="166">
        <f t="shared" si="13"/>
        <v>69</v>
      </c>
      <c r="AE52" s="166">
        <f t="shared" si="14"/>
        <v>7</v>
      </c>
      <c r="AF52" s="214" t="str">
        <f t="shared" si="15"/>
        <v>B+</v>
      </c>
      <c r="AG52" s="210" t="s">
        <v>633</v>
      </c>
      <c r="AH52" s="215">
        <v>43.0</v>
      </c>
      <c r="AI52" s="166">
        <v>33.0</v>
      </c>
      <c r="AJ52" s="166">
        <f t="shared" si="16"/>
        <v>76</v>
      </c>
      <c r="AK52" s="166">
        <f t="shared" si="17"/>
        <v>8</v>
      </c>
      <c r="AL52" s="214" t="str">
        <f t="shared" si="18"/>
        <v>A</v>
      </c>
      <c r="AM52" s="210" t="s">
        <v>633</v>
      </c>
      <c r="AN52" s="215">
        <v>44.0</v>
      </c>
      <c r="AO52" s="166">
        <v>47.0</v>
      </c>
      <c r="AP52" s="166">
        <f t="shared" si="19"/>
        <v>91</v>
      </c>
      <c r="AQ52" s="166">
        <f t="shared" si="20"/>
        <v>10</v>
      </c>
      <c r="AR52" s="214" t="str">
        <f t="shared" si="21"/>
        <v>O</v>
      </c>
      <c r="AS52" s="210" t="s">
        <v>633</v>
      </c>
      <c r="AT52" s="215">
        <v>36.0</v>
      </c>
      <c r="AU52" s="166">
        <v>45.0</v>
      </c>
      <c r="AV52" s="166">
        <f t="shared" si="22"/>
        <v>81</v>
      </c>
      <c r="AW52" s="166">
        <f t="shared" si="23"/>
        <v>9</v>
      </c>
      <c r="AX52" s="214" t="str">
        <f t="shared" si="24"/>
        <v>A+</v>
      </c>
      <c r="AY52" s="210" t="s">
        <v>633</v>
      </c>
      <c r="AZ52" s="215">
        <v>36.0</v>
      </c>
      <c r="BA52" s="166">
        <v>36.0</v>
      </c>
      <c r="BB52" s="166">
        <f t="shared" si="25"/>
        <v>72</v>
      </c>
      <c r="BC52" s="166">
        <f t="shared" si="26"/>
        <v>8</v>
      </c>
      <c r="BD52" s="214" t="str">
        <f t="shared" si="27"/>
        <v>A</v>
      </c>
      <c r="BE52" s="210" t="s">
        <v>633</v>
      </c>
      <c r="BF52" s="215">
        <v>92.0</v>
      </c>
      <c r="BG52" s="166">
        <v>0.0</v>
      </c>
      <c r="BH52" s="166">
        <f t="shared" si="28"/>
        <v>92</v>
      </c>
      <c r="BI52" s="166">
        <f t="shared" si="29"/>
        <v>10</v>
      </c>
      <c r="BJ52" s="214" t="str">
        <f t="shared" si="30"/>
        <v>O</v>
      </c>
      <c r="BK52" s="210" t="s">
        <v>633</v>
      </c>
      <c r="BL52" s="213">
        <f t="shared" si="31"/>
        <v>8.363636364</v>
      </c>
      <c r="BM52" s="93">
        <f t="shared" si="32"/>
        <v>83.63636364</v>
      </c>
      <c r="BN52" s="36" t="str">
        <f t="shared" si="33"/>
        <v>FCD</v>
      </c>
      <c r="BO52" s="160"/>
      <c r="BP52" s="161" t="s">
        <v>762</v>
      </c>
      <c r="BQ52" s="161" t="s">
        <v>763</v>
      </c>
      <c r="BR52" s="161" t="s">
        <v>764</v>
      </c>
      <c r="BS52" s="161" t="s">
        <v>765</v>
      </c>
      <c r="BT52" s="161" t="s">
        <v>766</v>
      </c>
      <c r="BU52" s="161" t="s">
        <v>767</v>
      </c>
      <c r="BV52" s="161" t="s">
        <v>768</v>
      </c>
      <c r="BW52" s="161" t="s">
        <v>769</v>
      </c>
      <c r="BX52" s="161" t="s">
        <v>772</v>
      </c>
      <c r="BY52" s="161" t="s">
        <v>771</v>
      </c>
    </row>
    <row r="53">
      <c r="A53" s="41" t="s">
        <v>689</v>
      </c>
      <c r="B53" s="42" t="s">
        <v>475</v>
      </c>
      <c r="C53" s="43" t="s">
        <v>476</v>
      </c>
      <c r="D53" s="166">
        <v>37.0</v>
      </c>
      <c r="E53" s="166">
        <v>33.0</v>
      </c>
      <c r="F53" s="166">
        <f t="shared" si="1"/>
        <v>70</v>
      </c>
      <c r="G53" s="166">
        <f t="shared" si="2"/>
        <v>8</v>
      </c>
      <c r="H53" s="214" t="str">
        <f t="shared" si="3"/>
        <v>A</v>
      </c>
      <c r="I53" s="210" t="s">
        <v>633</v>
      </c>
      <c r="J53" s="215">
        <v>29.0</v>
      </c>
      <c r="K53" s="166">
        <v>22.0</v>
      </c>
      <c r="L53" s="166">
        <f t="shared" si="4"/>
        <v>51</v>
      </c>
      <c r="M53" s="166">
        <f t="shared" si="5"/>
        <v>5</v>
      </c>
      <c r="N53" s="214" t="str">
        <f t="shared" si="6"/>
        <v>C</v>
      </c>
      <c r="O53" s="210" t="s">
        <v>633</v>
      </c>
      <c r="P53" s="215">
        <v>33.0</v>
      </c>
      <c r="Q53" s="166">
        <v>18.0</v>
      </c>
      <c r="R53" s="166">
        <f t="shared" si="7"/>
        <v>51</v>
      </c>
      <c r="S53" s="166">
        <f t="shared" si="8"/>
        <v>5</v>
      </c>
      <c r="T53" s="214" t="str">
        <f t="shared" si="9"/>
        <v>C</v>
      </c>
      <c r="U53" s="210" t="s">
        <v>633</v>
      </c>
      <c r="V53" s="215">
        <v>31.0</v>
      </c>
      <c r="W53" s="166">
        <v>22.0</v>
      </c>
      <c r="X53" s="166">
        <f t="shared" si="10"/>
        <v>53</v>
      </c>
      <c r="Y53" s="166">
        <f t="shared" si="11"/>
        <v>5</v>
      </c>
      <c r="Z53" s="214" t="str">
        <f t="shared" si="12"/>
        <v>C</v>
      </c>
      <c r="AA53" s="210" t="s">
        <v>633</v>
      </c>
      <c r="AB53" s="215">
        <v>29.0</v>
      </c>
      <c r="AC53" s="166">
        <v>31.0</v>
      </c>
      <c r="AD53" s="166">
        <f t="shared" si="13"/>
        <v>60</v>
      </c>
      <c r="AE53" s="166">
        <f t="shared" si="14"/>
        <v>7</v>
      </c>
      <c r="AF53" s="214" t="str">
        <f t="shared" si="15"/>
        <v>B+</v>
      </c>
      <c r="AG53" s="210" t="s">
        <v>633</v>
      </c>
      <c r="AH53" s="215">
        <v>36.0</v>
      </c>
      <c r="AI53" s="166">
        <v>37.0</v>
      </c>
      <c r="AJ53" s="166">
        <f t="shared" si="16"/>
        <v>73</v>
      </c>
      <c r="AK53" s="166">
        <f t="shared" si="17"/>
        <v>8</v>
      </c>
      <c r="AL53" s="214" t="str">
        <f t="shared" si="18"/>
        <v>A</v>
      </c>
      <c r="AM53" s="210" t="s">
        <v>633</v>
      </c>
      <c r="AN53" s="215">
        <v>36.0</v>
      </c>
      <c r="AO53" s="166">
        <v>30.0</v>
      </c>
      <c r="AP53" s="166">
        <f t="shared" si="19"/>
        <v>66</v>
      </c>
      <c r="AQ53" s="166">
        <f t="shared" si="20"/>
        <v>7</v>
      </c>
      <c r="AR53" s="214" t="str">
        <f t="shared" si="21"/>
        <v>B+</v>
      </c>
      <c r="AS53" s="210" t="s">
        <v>633</v>
      </c>
      <c r="AT53" s="215">
        <v>34.0</v>
      </c>
      <c r="AU53" s="166">
        <v>39.0</v>
      </c>
      <c r="AV53" s="166">
        <f t="shared" si="22"/>
        <v>73</v>
      </c>
      <c r="AW53" s="166">
        <f t="shared" si="23"/>
        <v>8</v>
      </c>
      <c r="AX53" s="214" t="str">
        <f t="shared" si="24"/>
        <v>A</v>
      </c>
      <c r="AY53" s="210" t="s">
        <v>633</v>
      </c>
      <c r="AZ53" s="215">
        <v>36.0</v>
      </c>
      <c r="BA53" s="166">
        <v>29.0</v>
      </c>
      <c r="BB53" s="166">
        <f t="shared" si="25"/>
        <v>65</v>
      </c>
      <c r="BC53" s="166">
        <f t="shared" si="26"/>
        <v>7</v>
      </c>
      <c r="BD53" s="214" t="str">
        <f t="shared" si="27"/>
        <v>B+</v>
      </c>
      <c r="BE53" s="210" t="s">
        <v>633</v>
      </c>
      <c r="BF53" s="215">
        <v>90.0</v>
      </c>
      <c r="BG53" s="166">
        <v>0.0</v>
      </c>
      <c r="BH53" s="166">
        <f t="shared" si="28"/>
        <v>90</v>
      </c>
      <c r="BI53" s="166">
        <f t="shared" si="29"/>
        <v>10</v>
      </c>
      <c r="BJ53" s="214" t="str">
        <f t="shared" si="30"/>
        <v>O</v>
      </c>
      <c r="BK53" s="210" t="s">
        <v>633</v>
      </c>
      <c r="BL53" s="213">
        <f t="shared" si="31"/>
        <v>6.727272727</v>
      </c>
      <c r="BM53" s="93">
        <f t="shared" si="32"/>
        <v>67.27272727</v>
      </c>
      <c r="BN53" s="36" t="str">
        <f t="shared" si="33"/>
        <v>FC</v>
      </c>
      <c r="BO53" s="172"/>
      <c r="BP53" s="161" t="s">
        <v>762</v>
      </c>
      <c r="BQ53" s="161" t="s">
        <v>763</v>
      </c>
      <c r="BR53" s="161" t="s">
        <v>764</v>
      </c>
      <c r="BS53" s="161" t="s">
        <v>765</v>
      </c>
      <c r="BT53" s="161" t="s">
        <v>766</v>
      </c>
      <c r="BU53" s="161" t="s">
        <v>767</v>
      </c>
      <c r="BV53" s="161" t="s">
        <v>768</v>
      </c>
      <c r="BW53" s="161" t="s">
        <v>769</v>
      </c>
      <c r="BX53" s="161" t="s">
        <v>772</v>
      </c>
      <c r="BY53" s="161" t="s">
        <v>771</v>
      </c>
    </row>
    <row r="54">
      <c r="A54" s="41" t="s">
        <v>690</v>
      </c>
      <c r="B54" s="42" t="s">
        <v>483</v>
      </c>
      <c r="C54" s="43" t="s">
        <v>484</v>
      </c>
      <c r="D54" s="166">
        <v>48.0</v>
      </c>
      <c r="E54" s="166">
        <v>31.0</v>
      </c>
      <c r="F54" s="166">
        <f t="shared" si="1"/>
        <v>79</v>
      </c>
      <c r="G54" s="166">
        <f t="shared" si="2"/>
        <v>8</v>
      </c>
      <c r="H54" s="214" t="str">
        <f t="shared" si="3"/>
        <v>A</v>
      </c>
      <c r="I54" s="210" t="s">
        <v>633</v>
      </c>
      <c r="J54" s="215">
        <v>40.0</v>
      </c>
      <c r="K54" s="166">
        <v>29.0</v>
      </c>
      <c r="L54" s="166">
        <f t="shared" si="4"/>
        <v>69</v>
      </c>
      <c r="M54" s="166">
        <f t="shared" si="5"/>
        <v>7</v>
      </c>
      <c r="N54" s="214" t="str">
        <f t="shared" si="6"/>
        <v>B+</v>
      </c>
      <c r="O54" s="210" t="s">
        <v>633</v>
      </c>
      <c r="P54" s="215">
        <v>42.0</v>
      </c>
      <c r="Q54" s="166">
        <v>32.0</v>
      </c>
      <c r="R54" s="166">
        <f t="shared" si="7"/>
        <v>74</v>
      </c>
      <c r="S54" s="166">
        <f t="shared" si="8"/>
        <v>8</v>
      </c>
      <c r="T54" s="214" t="str">
        <f t="shared" si="9"/>
        <v>A</v>
      </c>
      <c r="U54" s="210" t="s">
        <v>633</v>
      </c>
      <c r="V54" s="215">
        <v>40.0</v>
      </c>
      <c r="W54" s="166">
        <v>38.0</v>
      </c>
      <c r="X54" s="166">
        <f t="shared" si="10"/>
        <v>78</v>
      </c>
      <c r="Y54" s="166">
        <f t="shared" si="11"/>
        <v>8</v>
      </c>
      <c r="Z54" s="214" t="str">
        <f t="shared" si="12"/>
        <v>A</v>
      </c>
      <c r="AA54" s="210" t="s">
        <v>633</v>
      </c>
      <c r="AB54" s="215">
        <v>40.0</v>
      </c>
      <c r="AC54" s="166">
        <v>38.0</v>
      </c>
      <c r="AD54" s="166">
        <f t="shared" si="13"/>
        <v>78</v>
      </c>
      <c r="AE54" s="166">
        <f t="shared" si="14"/>
        <v>8</v>
      </c>
      <c r="AF54" s="214" t="str">
        <f t="shared" si="15"/>
        <v>A</v>
      </c>
      <c r="AG54" s="210" t="s">
        <v>633</v>
      </c>
      <c r="AH54" s="215">
        <v>45.0</v>
      </c>
      <c r="AI54" s="166">
        <v>29.0</v>
      </c>
      <c r="AJ54" s="166">
        <f t="shared" si="16"/>
        <v>74</v>
      </c>
      <c r="AK54" s="166">
        <f t="shared" si="17"/>
        <v>8</v>
      </c>
      <c r="AL54" s="214" t="str">
        <f t="shared" si="18"/>
        <v>A</v>
      </c>
      <c r="AM54" s="210" t="s">
        <v>633</v>
      </c>
      <c r="AN54" s="215">
        <v>44.0</v>
      </c>
      <c r="AO54" s="166">
        <v>47.0</v>
      </c>
      <c r="AP54" s="166">
        <f t="shared" si="19"/>
        <v>91</v>
      </c>
      <c r="AQ54" s="166">
        <f t="shared" si="20"/>
        <v>10</v>
      </c>
      <c r="AR54" s="214" t="str">
        <f t="shared" si="21"/>
        <v>O</v>
      </c>
      <c r="AS54" s="210" t="s">
        <v>633</v>
      </c>
      <c r="AT54" s="215">
        <v>39.0</v>
      </c>
      <c r="AU54" s="166">
        <v>47.0</v>
      </c>
      <c r="AV54" s="166">
        <f t="shared" si="22"/>
        <v>86</v>
      </c>
      <c r="AW54" s="166">
        <f t="shared" si="23"/>
        <v>9</v>
      </c>
      <c r="AX54" s="214" t="str">
        <f t="shared" si="24"/>
        <v>A+</v>
      </c>
      <c r="AY54" s="210" t="s">
        <v>633</v>
      </c>
      <c r="AZ54" s="215">
        <v>42.0</v>
      </c>
      <c r="BA54" s="166">
        <v>37.0</v>
      </c>
      <c r="BB54" s="166">
        <f t="shared" si="25"/>
        <v>79</v>
      </c>
      <c r="BC54" s="166">
        <f t="shared" si="26"/>
        <v>8</v>
      </c>
      <c r="BD54" s="214" t="str">
        <f t="shared" si="27"/>
        <v>A</v>
      </c>
      <c r="BE54" s="210" t="s">
        <v>633</v>
      </c>
      <c r="BF54" s="215">
        <v>93.0</v>
      </c>
      <c r="BG54" s="166">
        <v>0.0</v>
      </c>
      <c r="BH54" s="166">
        <f t="shared" si="28"/>
        <v>93</v>
      </c>
      <c r="BI54" s="166">
        <f t="shared" si="29"/>
        <v>10</v>
      </c>
      <c r="BJ54" s="214" t="str">
        <f t="shared" si="30"/>
        <v>O</v>
      </c>
      <c r="BK54" s="210" t="s">
        <v>633</v>
      </c>
      <c r="BL54" s="213">
        <f t="shared" si="31"/>
        <v>8.272727273</v>
      </c>
      <c r="BM54" s="93">
        <f t="shared" si="32"/>
        <v>82.72727273</v>
      </c>
      <c r="BN54" s="36" t="str">
        <f t="shared" si="33"/>
        <v>FCD</v>
      </c>
      <c r="BO54" s="160"/>
      <c r="BP54" s="161" t="s">
        <v>762</v>
      </c>
      <c r="BQ54" s="161" t="s">
        <v>763</v>
      </c>
      <c r="BR54" s="161" t="s">
        <v>764</v>
      </c>
      <c r="BS54" s="161" t="s">
        <v>765</v>
      </c>
      <c r="BT54" s="161" t="s">
        <v>766</v>
      </c>
      <c r="BU54" s="161" t="s">
        <v>767</v>
      </c>
      <c r="BV54" s="161" t="s">
        <v>768</v>
      </c>
      <c r="BW54" s="161" t="s">
        <v>769</v>
      </c>
      <c r="BX54" s="161" t="s">
        <v>772</v>
      </c>
      <c r="BY54" s="161" t="s">
        <v>771</v>
      </c>
    </row>
    <row r="55">
      <c r="A55" s="41" t="s">
        <v>691</v>
      </c>
      <c r="B55" s="42" t="s">
        <v>491</v>
      </c>
      <c r="C55" s="43" t="s">
        <v>492</v>
      </c>
      <c r="D55" s="166">
        <v>45.0</v>
      </c>
      <c r="E55" s="166">
        <v>29.0</v>
      </c>
      <c r="F55" s="166">
        <f t="shared" si="1"/>
        <v>74</v>
      </c>
      <c r="G55" s="166">
        <f t="shared" si="2"/>
        <v>8</v>
      </c>
      <c r="H55" s="214" t="str">
        <f t="shared" si="3"/>
        <v>A</v>
      </c>
      <c r="I55" s="210" t="s">
        <v>633</v>
      </c>
      <c r="J55" s="215">
        <v>44.0</v>
      </c>
      <c r="K55" s="166">
        <v>34.0</v>
      </c>
      <c r="L55" s="166">
        <f t="shared" si="4"/>
        <v>78</v>
      </c>
      <c r="M55" s="166">
        <f t="shared" si="5"/>
        <v>8</v>
      </c>
      <c r="N55" s="214" t="str">
        <f t="shared" si="6"/>
        <v>A</v>
      </c>
      <c r="O55" s="210" t="s">
        <v>633</v>
      </c>
      <c r="P55" s="215">
        <v>33.0</v>
      </c>
      <c r="Q55" s="166">
        <v>32.0</v>
      </c>
      <c r="R55" s="166">
        <f t="shared" si="7"/>
        <v>65</v>
      </c>
      <c r="S55" s="166">
        <f t="shared" si="8"/>
        <v>7</v>
      </c>
      <c r="T55" s="214" t="str">
        <f t="shared" si="9"/>
        <v>B+</v>
      </c>
      <c r="U55" s="210" t="s">
        <v>633</v>
      </c>
      <c r="V55" s="215">
        <v>40.0</v>
      </c>
      <c r="W55" s="166">
        <v>36.0</v>
      </c>
      <c r="X55" s="166">
        <f t="shared" si="10"/>
        <v>76</v>
      </c>
      <c r="Y55" s="166">
        <f t="shared" si="11"/>
        <v>8</v>
      </c>
      <c r="Z55" s="214" t="str">
        <f t="shared" si="12"/>
        <v>A</v>
      </c>
      <c r="AA55" s="210" t="s">
        <v>633</v>
      </c>
      <c r="AB55" s="215">
        <v>38.0</v>
      </c>
      <c r="AC55" s="166">
        <v>25.0</v>
      </c>
      <c r="AD55" s="166">
        <f t="shared" si="13"/>
        <v>63</v>
      </c>
      <c r="AE55" s="166">
        <f t="shared" si="14"/>
        <v>7</v>
      </c>
      <c r="AF55" s="214" t="str">
        <f t="shared" si="15"/>
        <v>B+</v>
      </c>
      <c r="AG55" s="210" t="s">
        <v>633</v>
      </c>
      <c r="AH55" s="215">
        <v>41.0</v>
      </c>
      <c r="AI55" s="166">
        <v>24.0</v>
      </c>
      <c r="AJ55" s="166">
        <f t="shared" si="16"/>
        <v>65</v>
      </c>
      <c r="AK55" s="166">
        <f t="shared" si="17"/>
        <v>7</v>
      </c>
      <c r="AL55" s="214" t="str">
        <f t="shared" si="18"/>
        <v>B+</v>
      </c>
      <c r="AM55" s="210" t="s">
        <v>633</v>
      </c>
      <c r="AN55" s="215">
        <v>42.0</v>
      </c>
      <c r="AO55" s="166">
        <v>48.0</v>
      </c>
      <c r="AP55" s="166">
        <f t="shared" si="19"/>
        <v>90</v>
      </c>
      <c r="AQ55" s="166">
        <f t="shared" si="20"/>
        <v>10</v>
      </c>
      <c r="AR55" s="214" t="str">
        <f t="shared" si="21"/>
        <v>O</v>
      </c>
      <c r="AS55" s="210" t="s">
        <v>633</v>
      </c>
      <c r="AT55" s="215">
        <v>45.0</v>
      </c>
      <c r="AU55" s="166">
        <v>46.0</v>
      </c>
      <c r="AV55" s="166">
        <f t="shared" si="22"/>
        <v>91</v>
      </c>
      <c r="AW55" s="166">
        <f t="shared" si="23"/>
        <v>10</v>
      </c>
      <c r="AX55" s="214" t="str">
        <f t="shared" si="24"/>
        <v>O</v>
      </c>
      <c r="AY55" s="210" t="s">
        <v>633</v>
      </c>
      <c r="AZ55" s="215">
        <v>43.0</v>
      </c>
      <c r="BA55" s="166">
        <v>32.0</v>
      </c>
      <c r="BB55" s="166">
        <f t="shared" si="25"/>
        <v>75</v>
      </c>
      <c r="BC55" s="166">
        <f t="shared" si="26"/>
        <v>8</v>
      </c>
      <c r="BD55" s="214" t="str">
        <f t="shared" si="27"/>
        <v>A</v>
      </c>
      <c r="BE55" s="210" t="s">
        <v>633</v>
      </c>
      <c r="BF55" s="215">
        <v>97.0</v>
      </c>
      <c r="BG55" s="166">
        <v>0.0</v>
      </c>
      <c r="BH55" s="166">
        <f t="shared" si="28"/>
        <v>97</v>
      </c>
      <c r="BI55" s="166">
        <f t="shared" si="29"/>
        <v>10</v>
      </c>
      <c r="BJ55" s="214" t="str">
        <f t="shared" si="30"/>
        <v>O</v>
      </c>
      <c r="BK55" s="210" t="s">
        <v>633</v>
      </c>
      <c r="BL55" s="213">
        <f t="shared" si="31"/>
        <v>7.954545455</v>
      </c>
      <c r="BM55" s="93">
        <f t="shared" si="32"/>
        <v>79.54545455</v>
      </c>
      <c r="BN55" s="36" t="str">
        <f t="shared" si="33"/>
        <v>FCD</v>
      </c>
      <c r="BO55" s="160"/>
      <c r="BP55" s="161" t="s">
        <v>762</v>
      </c>
      <c r="BQ55" s="161" t="s">
        <v>763</v>
      </c>
      <c r="BR55" s="161" t="s">
        <v>764</v>
      </c>
      <c r="BS55" s="161" t="s">
        <v>765</v>
      </c>
      <c r="BT55" s="161" t="s">
        <v>766</v>
      </c>
      <c r="BU55" s="161" t="s">
        <v>767</v>
      </c>
      <c r="BV55" s="161" t="s">
        <v>768</v>
      </c>
      <c r="BW55" s="161" t="s">
        <v>769</v>
      </c>
      <c r="BX55" s="161" t="s">
        <v>772</v>
      </c>
      <c r="BY55" s="161" t="s">
        <v>771</v>
      </c>
    </row>
    <row r="56">
      <c r="A56" s="41" t="s">
        <v>692</v>
      </c>
      <c r="B56" s="42" t="s">
        <v>499</v>
      </c>
      <c r="C56" s="43" t="s">
        <v>500</v>
      </c>
      <c r="D56" s="166">
        <v>37.0</v>
      </c>
      <c r="E56" s="166">
        <v>27.0</v>
      </c>
      <c r="F56" s="166">
        <f t="shared" si="1"/>
        <v>64</v>
      </c>
      <c r="G56" s="166">
        <f t="shared" si="2"/>
        <v>7</v>
      </c>
      <c r="H56" s="214" t="str">
        <f t="shared" si="3"/>
        <v>B+</v>
      </c>
      <c r="I56" s="210" t="s">
        <v>633</v>
      </c>
      <c r="J56" s="215">
        <v>41.0</v>
      </c>
      <c r="K56" s="166">
        <v>29.0</v>
      </c>
      <c r="L56" s="166">
        <f t="shared" si="4"/>
        <v>70</v>
      </c>
      <c r="M56" s="166">
        <f t="shared" si="5"/>
        <v>8</v>
      </c>
      <c r="N56" s="214" t="str">
        <f t="shared" si="6"/>
        <v>A</v>
      </c>
      <c r="O56" s="210" t="s">
        <v>633</v>
      </c>
      <c r="P56" s="215">
        <v>29.0</v>
      </c>
      <c r="Q56" s="166">
        <v>34.0</v>
      </c>
      <c r="R56" s="166">
        <f t="shared" si="7"/>
        <v>63</v>
      </c>
      <c r="S56" s="166">
        <f t="shared" si="8"/>
        <v>7</v>
      </c>
      <c r="T56" s="214" t="str">
        <f t="shared" si="9"/>
        <v>B+</v>
      </c>
      <c r="U56" s="210" t="s">
        <v>633</v>
      </c>
      <c r="V56" s="215">
        <v>34.0</v>
      </c>
      <c r="W56" s="166">
        <v>35.0</v>
      </c>
      <c r="X56" s="166">
        <f t="shared" si="10"/>
        <v>69</v>
      </c>
      <c r="Y56" s="166">
        <f t="shared" si="11"/>
        <v>7</v>
      </c>
      <c r="Z56" s="214" t="str">
        <f t="shared" si="12"/>
        <v>B+</v>
      </c>
      <c r="AA56" s="210" t="s">
        <v>633</v>
      </c>
      <c r="AB56" s="215">
        <v>33.0</v>
      </c>
      <c r="AC56" s="166">
        <v>33.0</v>
      </c>
      <c r="AD56" s="166">
        <f t="shared" si="13"/>
        <v>66</v>
      </c>
      <c r="AE56" s="166">
        <f t="shared" si="14"/>
        <v>7</v>
      </c>
      <c r="AF56" s="214" t="str">
        <f t="shared" si="15"/>
        <v>B+</v>
      </c>
      <c r="AG56" s="210" t="s">
        <v>633</v>
      </c>
      <c r="AH56" s="215">
        <v>44.0</v>
      </c>
      <c r="AI56" s="166">
        <v>40.0</v>
      </c>
      <c r="AJ56" s="166">
        <f t="shared" si="16"/>
        <v>84</v>
      </c>
      <c r="AK56" s="166">
        <f t="shared" si="17"/>
        <v>9</v>
      </c>
      <c r="AL56" s="214" t="str">
        <f t="shared" si="18"/>
        <v>A+</v>
      </c>
      <c r="AM56" s="210" t="s">
        <v>633</v>
      </c>
      <c r="AN56" s="215">
        <v>40.0</v>
      </c>
      <c r="AO56" s="166">
        <v>23.0</v>
      </c>
      <c r="AP56" s="166">
        <f t="shared" si="19"/>
        <v>63</v>
      </c>
      <c r="AQ56" s="166">
        <f t="shared" si="20"/>
        <v>7</v>
      </c>
      <c r="AR56" s="214" t="str">
        <f t="shared" si="21"/>
        <v>B+</v>
      </c>
      <c r="AS56" s="210" t="s">
        <v>633</v>
      </c>
      <c r="AT56" s="215">
        <v>42.0</v>
      </c>
      <c r="AU56" s="166">
        <v>43.0</v>
      </c>
      <c r="AV56" s="166">
        <f t="shared" si="22"/>
        <v>85</v>
      </c>
      <c r="AW56" s="166">
        <f t="shared" si="23"/>
        <v>9</v>
      </c>
      <c r="AX56" s="214" t="str">
        <f t="shared" si="24"/>
        <v>A+</v>
      </c>
      <c r="AY56" s="210" t="s">
        <v>633</v>
      </c>
      <c r="AZ56" s="215">
        <v>42.0</v>
      </c>
      <c r="BA56" s="166">
        <v>39.0</v>
      </c>
      <c r="BB56" s="166">
        <f t="shared" si="25"/>
        <v>81</v>
      </c>
      <c r="BC56" s="166">
        <f t="shared" si="26"/>
        <v>9</v>
      </c>
      <c r="BD56" s="214" t="str">
        <f t="shared" si="27"/>
        <v>A+</v>
      </c>
      <c r="BE56" s="210" t="s">
        <v>633</v>
      </c>
      <c r="BF56" s="215">
        <v>93.0</v>
      </c>
      <c r="BG56" s="166">
        <v>0.0</v>
      </c>
      <c r="BH56" s="166">
        <f t="shared" si="28"/>
        <v>93</v>
      </c>
      <c r="BI56" s="166">
        <f t="shared" si="29"/>
        <v>10</v>
      </c>
      <c r="BJ56" s="214" t="str">
        <f t="shared" si="30"/>
        <v>O</v>
      </c>
      <c r="BK56" s="210" t="s">
        <v>633</v>
      </c>
      <c r="BL56" s="213">
        <f t="shared" si="31"/>
        <v>7.681818182</v>
      </c>
      <c r="BM56" s="93">
        <f t="shared" si="32"/>
        <v>76.81818182</v>
      </c>
      <c r="BN56" s="36" t="str">
        <f t="shared" si="33"/>
        <v>FCD</v>
      </c>
      <c r="BO56" s="160"/>
      <c r="BP56" s="161" t="s">
        <v>762</v>
      </c>
      <c r="BQ56" s="161" t="s">
        <v>763</v>
      </c>
      <c r="BR56" s="161" t="s">
        <v>764</v>
      </c>
      <c r="BS56" s="161" t="s">
        <v>765</v>
      </c>
      <c r="BT56" s="161" t="s">
        <v>766</v>
      </c>
      <c r="BU56" s="161" t="s">
        <v>767</v>
      </c>
      <c r="BV56" s="161" t="s">
        <v>768</v>
      </c>
      <c r="BW56" s="161" t="s">
        <v>769</v>
      </c>
      <c r="BX56" s="161" t="s">
        <v>770</v>
      </c>
      <c r="BY56" s="161" t="s">
        <v>771</v>
      </c>
    </row>
    <row r="57">
      <c r="A57" s="41" t="s">
        <v>693</v>
      </c>
      <c r="B57" s="42" t="s">
        <v>506</v>
      </c>
      <c r="C57" s="43" t="s">
        <v>507</v>
      </c>
      <c r="D57" s="166">
        <v>44.0</v>
      </c>
      <c r="E57" s="166">
        <v>37.0</v>
      </c>
      <c r="F57" s="166">
        <f t="shared" si="1"/>
        <v>81</v>
      </c>
      <c r="G57" s="166">
        <f t="shared" si="2"/>
        <v>9</v>
      </c>
      <c r="H57" s="214" t="str">
        <f t="shared" si="3"/>
        <v>A+</v>
      </c>
      <c r="I57" s="210" t="s">
        <v>633</v>
      </c>
      <c r="J57" s="215">
        <v>41.0</v>
      </c>
      <c r="K57" s="166">
        <v>27.0</v>
      </c>
      <c r="L57" s="166">
        <f t="shared" si="4"/>
        <v>68</v>
      </c>
      <c r="M57" s="166">
        <f t="shared" si="5"/>
        <v>7</v>
      </c>
      <c r="N57" s="214" t="str">
        <f t="shared" si="6"/>
        <v>B+</v>
      </c>
      <c r="O57" s="210" t="s">
        <v>633</v>
      </c>
      <c r="P57" s="215">
        <v>37.0</v>
      </c>
      <c r="Q57" s="166">
        <v>28.0</v>
      </c>
      <c r="R57" s="166">
        <f t="shared" si="7"/>
        <v>65</v>
      </c>
      <c r="S57" s="166">
        <f t="shared" si="8"/>
        <v>7</v>
      </c>
      <c r="T57" s="214" t="str">
        <f t="shared" si="9"/>
        <v>B+</v>
      </c>
      <c r="U57" s="210" t="s">
        <v>633</v>
      </c>
      <c r="V57" s="215">
        <v>38.0</v>
      </c>
      <c r="W57" s="166">
        <v>42.0</v>
      </c>
      <c r="X57" s="166">
        <f t="shared" si="10"/>
        <v>80</v>
      </c>
      <c r="Y57" s="166">
        <f t="shared" si="11"/>
        <v>9</v>
      </c>
      <c r="Z57" s="214" t="str">
        <f t="shared" si="12"/>
        <v>A+</v>
      </c>
      <c r="AA57" s="210" t="s">
        <v>633</v>
      </c>
      <c r="AB57" s="215">
        <v>38.0</v>
      </c>
      <c r="AC57" s="166">
        <v>33.0</v>
      </c>
      <c r="AD57" s="166">
        <f t="shared" si="13"/>
        <v>71</v>
      </c>
      <c r="AE57" s="166">
        <f t="shared" si="14"/>
        <v>8</v>
      </c>
      <c r="AF57" s="214" t="str">
        <f t="shared" si="15"/>
        <v>A</v>
      </c>
      <c r="AG57" s="210" t="s">
        <v>633</v>
      </c>
      <c r="AH57" s="215">
        <v>40.0</v>
      </c>
      <c r="AI57" s="166">
        <v>31.0</v>
      </c>
      <c r="AJ57" s="166">
        <f t="shared" si="16"/>
        <v>71</v>
      </c>
      <c r="AK57" s="166">
        <f t="shared" si="17"/>
        <v>8</v>
      </c>
      <c r="AL57" s="214" t="str">
        <f t="shared" si="18"/>
        <v>A</v>
      </c>
      <c r="AM57" s="210" t="s">
        <v>633</v>
      </c>
      <c r="AN57" s="215">
        <v>43.0</v>
      </c>
      <c r="AO57" s="166">
        <v>46.0</v>
      </c>
      <c r="AP57" s="166">
        <f t="shared" si="19"/>
        <v>89</v>
      </c>
      <c r="AQ57" s="166">
        <f t="shared" si="20"/>
        <v>9</v>
      </c>
      <c r="AR57" s="214" t="str">
        <f t="shared" si="21"/>
        <v>A+</v>
      </c>
      <c r="AS57" s="210" t="s">
        <v>633</v>
      </c>
      <c r="AT57" s="215">
        <v>41.0</v>
      </c>
      <c r="AU57" s="166">
        <v>43.0</v>
      </c>
      <c r="AV57" s="166">
        <f t="shared" si="22"/>
        <v>84</v>
      </c>
      <c r="AW57" s="166">
        <f t="shared" si="23"/>
        <v>9</v>
      </c>
      <c r="AX57" s="214" t="str">
        <f t="shared" si="24"/>
        <v>A+</v>
      </c>
      <c r="AY57" s="210" t="s">
        <v>633</v>
      </c>
      <c r="AZ57" s="215">
        <v>37.0</v>
      </c>
      <c r="BA57" s="166">
        <v>39.0</v>
      </c>
      <c r="BB57" s="166">
        <f t="shared" si="25"/>
        <v>76</v>
      </c>
      <c r="BC57" s="166">
        <f t="shared" si="26"/>
        <v>8</v>
      </c>
      <c r="BD57" s="214" t="str">
        <f t="shared" si="27"/>
        <v>A</v>
      </c>
      <c r="BE57" s="210" t="s">
        <v>633</v>
      </c>
      <c r="BF57" s="215">
        <v>92.0</v>
      </c>
      <c r="BG57" s="166">
        <v>0.0</v>
      </c>
      <c r="BH57" s="166">
        <f t="shared" si="28"/>
        <v>92</v>
      </c>
      <c r="BI57" s="166">
        <f t="shared" si="29"/>
        <v>10</v>
      </c>
      <c r="BJ57" s="214" t="str">
        <f t="shared" si="30"/>
        <v>O</v>
      </c>
      <c r="BK57" s="210" t="s">
        <v>633</v>
      </c>
      <c r="BL57" s="213">
        <f t="shared" si="31"/>
        <v>8.363636364</v>
      </c>
      <c r="BM57" s="93">
        <f t="shared" si="32"/>
        <v>83.63636364</v>
      </c>
      <c r="BN57" s="36" t="str">
        <f t="shared" si="33"/>
        <v>FCD</v>
      </c>
      <c r="BO57" s="160"/>
      <c r="BP57" s="161" t="s">
        <v>762</v>
      </c>
      <c r="BQ57" s="161" t="s">
        <v>763</v>
      </c>
      <c r="BR57" s="161" t="s">
        <v>764</v>
      </c>
      <c r="BS57" s="161" t="s">
        <v>765</v>
      </c>
      <c r="BT57" s="161" t="s">
        <v>766</v>
      </c>
      <c r="BU57" s="161" t="s">
        <v>767</v>
      </c>
      <c r="BV57" s="161" t="s">
        <v>768</v>
      </c>
      <c r="BW57" s="161" t="s">
        <v>769</v>
      </c>
      <c r="BX57" s="161" t="s">
        <v>772</v>
      </c>
      <c r="BY57" s="161" t="s">
        <v>771</v>
      </c>
    </row>
    <row r="58">
      <c r="A58" s="175">
        <v>57.0</v>
      </c>
      <c r="B58" s="176" t="s">
        <v>514</v>
      </c>
      <c r="C58" s="177" t="s">
        <v>515</v>
      </c>
      <c r="D58" s="166">
        <v>44.0</v>
      </c>
      <c r="E58" s="166">
        <v>35.0</v>
      </c>
      <c r="F58" s="166">
        <f t="shared" si="1"/>
        <v>79</v>
      </c>
      <c r="G58" s="166">
        <f t="shared" si="2"/>
        <v>8</v>
      </c>
      <c r="H58" s="214" t="str">
        <f t="shared" si="3"/>
        <v>A</v>
      </c>
      <c r="I58" s="210" t="s">
        <v>633</v>
      </c>
      <c r="J58" s="215">
        <v>45.0</v>
      </c>
      <c r="K58" s="166">
        <v>30.0</v>
      </c>
      <c r="L58" s="166">
        <f t="shared" si="4"/>
        <v>75</v>
      </c>
      <c r="M58" s="166">
        <f t="shared" si="5"/>
        <v>8</v>
      </c>
      <c r="N58" s="214" t="str">
        <f t="shared" si="6"/>
        <v>A</v>
      </c>
      <c r="O58" s="210" t="s">
        <v>633</v>
      </c>
      <c r="P58" s="215">
        <v>42.0</v>
      </c>
      <c r="Q58" s="166">
        <v>33.0</v>
      </c>
      <c r="R58" s="166">
        <f t="shared" si="7"/>
        <v>75</v>
      </c>
      <c r="S58" s="166">
        <f t="shared" si="8"/>
        <v>8</v>
      </c>
      <c r="T58" s="214" t="str">
        <f t="shared" si="9"/>
        <v>A</v>
      </c>
      <c r="U58" s="210" t="s">
        <v>633</v>
      </c>
      <c r="V58" s="215">
        <v>37.0</v>
      </c>
      <c r="W58" s="166">
        <v>39.0</v>
      </c>
      <c r="X58" s="166">
        <f t="shared" si="10"/>
        <v>76</v>
      </c>
      <c r="Y58" s="166">
        <f t="shared" si="11"/>
        <v>8</v>
      </c>
      <c r="Z58" s="214" t="str">
        <f t="shared" si="12"/>
        <v>A</v>
      </c>
      <c r="AA58" s="210" t="s">
        <v>633</v>
      </c>
      <c r="AB58" s="215">
        <v>38.0</v>
      </c>
      <c r="AC58" s="166">
        <v>37.0</v>
      </c>
      <c r="AD58" s="166">
        <f t="shared" si="13"/>
        <v>75</v>
      </c>
      <c r="AE58" s="166">
        <f t="shared" si="14"/>
        <v>8</v>
      </c>
      <c r="AF58" s="214" t="str">
        <f t="shared" si="15"/>
        <v>A</v>
      </c>
      <c r="AG58" s="210" t="s">
        <v>633</v>
      </c>
      <c r="AH58" s="215">
        <v>44.0</v>
      </c>
      <c r="AI58" s="166">
        <v>39.0</v>
      </c>
      <c r="AJ58" s="166">
        <f t="shared" si="16"/>
        <v>83</v>
      </c>
      <c r="AK58" s="166">
        <f t="shared" si="17"/>
        <v>9</v>
      </c>
      <c r="AL58" s="214" t="str">
        <f t="shared" si="18"/>
        <v>A+</v>
      </c>
      <c r="AM58" s="210" t="s">
        <v>633</v>
      </c>
      <c r="AN58" s="215">
        <v>42.0</v>
      </c>
      <c r="AO58" s="166">
        <v>47.0</v>
      </c>
      <c r="AP58" s="166">
        <f t="shared" si="19"/>
        <v>89</v>
      </c>
      <c r="AQ58" s="166">
        <f t="shared" si="20"/>
        <v>9</v>
      </c>
      <c r="AR58" s="214" t="str">
        <f t="shared" si="21"/>
        <v>A+</v>
      </c>
      <c r="AS58" s="210" t="s">
        <v>633</v>
      </c>
      <c r="AT58" s="215">
        <v>38.0</v>
      </c>
      <c r="AU58" s="166">
        <v>42.0</v>
      </c>
      <c r="AV58" s="166">
        <f t="shared" si="22"/>
        <v>80</v>
      </c>
      <c r="AW58" s="166">
        <f t="shared" si="23"/>
        <v>9</v>
      </c>
      <c r="AX58" s="214" t="str">
        <f t="shared" si="24"/>
        <v>A+</v>
      </c>
      <c r="AY58" s="210" t="s">
        <v>633</v>
      </c>
      <c r="AZ58" s="215">
        <v>40.0</v>
      </c>
      <c r="BA58" s="166">
        <v>40.0</v>
      </c>
      <c r="BB58" s="166">
        <f t="shared" si="25"/>
        <v>80</v>
      </c>
      <c r="BC58" s="166">
        <f t="shared" si="26"/>
        <v>9</v>
      </c>
      <c r="BD58" s="214" t="str">
        <f t="shared" si="27"/>
        <v>A+</v>
      </c>
      <c r="BE58" s="210" t="s">
        <v>633</v>
      </c>
      <c r="BF58" s="215">
        <v>91.0</v>
      </c>
      <c r="BG58" s="166">
        <v>0.0</v>
      </c>
      <c r="BH58" s="166">
        <f t="shared" si="28"/>
        <v>91</v>
      </c>
      <c r="BI58" s="166">
        <f t="shared" si="29"/>
        <v>10</v>
      </c>
      <c r="BJ58" s="214" t="str">
        <f t="shared" si="30"/>
        <v>O</v>
      </c>
      <c r="BK58" s="210" t="s">
        <v>633</v>
      </c>
      <c r="BL58" s="213">
        <f t="shared" si="31"/>
        <v>8.409090909</v>
      </c>
      <c r="BM58" s="93">
        <f t="shared" si="32"/>
        <v>84.09090909</v>
      </c>
      <c r="BN58" s="36" t="str">
        <f t="shared" si="33"/>
        <v>FCD</v>
      </c>
      <c r="BO58" s="181"/>
      <c r="BP58" s="161" t="s">
        <v>762</v>
      </c>
      <c r="BQ58" s="161" t="s">
        <v>763</v>
      </c>
      <c r="BR58" s="161" t="s">
        <v>764</v>
      </c>
      <c r="BS58" s="161" t="s">
        <v>765</v>
      </c>
      <c r="BT58" s="161" t="s">
        <v>766</v>
      </c>
      <c r="BU58" s="161" t="s">
        <v>767</v>
      </c>
      <c r="BV58" s="161" t="s">
        <v>768</v>
      </c>
      <c r="BW58" s="161" t="s">
        <v>769</v>
      </c>
      <c r="BX58" s="161" t="s">
        <v>772</v>
      </c>
      <c r="BY58" s="161" t="s">
        <v>771</v>
      </c>
    </row>
    <row r="59">
      <c r="A59" s="182">
        <v>58.0</v>
      </c>
      <c r="B59" s="183" t="s">
        <v>522</v>
      </c>
      <c r="C59" s="184" t="s">
        <v>523</v>
      </c>
      <c r="D59" s="188">
        <v>27.0</v>
      </c>
      <c r="E59" s="188">
        <v>18.0</v>
      </c>
      <c r="F59" s="188">
        <f t="shared" si="1"/>
        <v>45</v>
      </c>
      <c r="G59" s="188">
        <f t="shared" si="2"/>
        <v>4</v>
      </c>
      <c r="H59" s="223" t="str">
        <f t="shared" si="3"/>
        <v>P</v>
      </c>
      <c r="I59" s="210" t="s">
        <v>633</v>
      </c>
      <c r="J59" s="224">
        <v>22.0</v>
      </c>
      <c r="K59" s="188">
        <v>27.0</v>
      </c>
      <c r="L59" s="188">
        <f t="shared" si="4"/>
        <v>49</v>
      </c>
      <c r="M59" s="188">
        <f t="shared" si="5"/>
        <v>4</v>
      </c>
      <c r="N59" s="223" t="str">
        <f t="shared" si="6"/>
        <v>P</v>
      </c>
      <c r="O59" s="210" t="s">
        <v>633</v>
      </c>
      <c r="P59" s="224">
        <v>26.0</v>
      </c>
      <c r="Q59" s="188">
        <v>24.0</v>
      </c>
      <c r="R59" s="188">
        <f t="shared" si="7"/>
        <v>50</v>
      </c>
      <c r="S59" s="188">
        <f t="shared" si="8"/>
        <v>5</v>
      </c>
      <c r="T59" s="223" t="str">
        <f t="shared" si="9"/>
        <v>C</v>
      </c>
      <c r="U59" s="210" t="s">
        <v>633</v>
      </c>
      <c r="V59" s="224">
        <v>27.0</v>
      </c>
      <c r="W59" s="188">
        <v>19.0</v>
      </c>
      <c r="X59" s="188">
        <f t="shared" si="10"/>
        <v>46</v>
      </c>
      <c r="Y59" s="188">
        <f t="shared" si="11"/>
        <v>4</v>
      </c>
      <c r="Z59" s="223" t="str">
        <f t="shared" si="12"/>
        <v>P</v>
      </c>
      <c r="AA59" s="210" t="s">
        <v>633</v>
      </c>
      <c r="AB59" s="224">
        <v>28.0</v>
      </c>
      <c r="AC59" s="188">
        <v>37.0</v>
      </c>
      <c r="AD59" s="188">
        <f t="shared" si="13"/>
        <v>65</v>
      </c>
      <c r="AE59" s="188">
        <f t="shared" si="14"/>
        <v>7</v>
      </c>
      <c r="AF59" s="223" t="str">
        <f t="shared" si="15"/>
        <v>B+</v>
      </c>
      <c r="AG59" s="210" t="s">
        <v>633</v>
      </c>
      <c r="AH59" s="224">
        <v>30.0</v>
      </c>
      <c r="AI59" s="188">
        <v>26.0</v>
      </c>
      <c r="AJ59" s="188">
        <f t="shared" si="16"/>
        <v>56</v>
      </c>
      <c r="AK59" s="188">
        <f t="shared" si="17"/>
        <v>6</v>
      </c>
      <c r="AL59" s="223" t="str">
        <f t="shared" si="18"/>
        <v>B</v>
      </c>
      <c r="AM59" s="210" t="s">
        <v>633</v>
      </c>
      <c r="AN59" s="224">
        <v>38.0</v>
      </c>
      <c r="AO59" s="188">
        <v>37.0</v>
      </c>
      <c r="AP59" s="188">
        <f t="shared" si="19"/>
        <v>75</v>
      </c>
      <c r="AQ59" s="188">
        <f t="shared" si="20"/>
        <v>8</v>
      </c>
      <c r="AR59" s="223" t="str">
        <f t="shared" si="21"/>
        <v>A</v>
      </c>
      <c r="AS59" s="210" t="s">
        <v>633</v>
      </c>
      <c r="AT59" s="224">
        <v>28.0</v>
      </c>
      <c r="AU59" s="188">
        <v>35.0</v>
      </c>
      <c r="AV59" s="188">
        <f t="shared" si="22"/>
        <v>63</v>
      </c>
      <c r="AW59" s="188">
        <f t="shared" si="23"/>
        <v>7</v>
      </c>
      <c r="AX59" s="223" t="str">
        <f t="shared" si="24"/>
        <v>B+</v>
      </c>
      <c r="AY59" s="210" t="s">
        <v>633</v>
      </c>
      <c r="AZ59" s="224">
        <v>30.0</v>
      </c>
      <c r="BA59" s="188">
        <v>37.0</v>
      </c>
      <c r="BB59" s="188">
        <f t="shared" si="25"/>
        <v>67</v>
      </c>
      <c r="BC59" s="188">
        <f t="shared" si="26"/>
        <v>7</v>
      </c>
      <c r="BD59" s="223" t="str">
        <f t="shared" si="27"/>
        <v>B+</v>
      </c>
      <c r="BE59" s="210" t="s">
        <v>633</v>
      </c>
      <c r="BF59" s="224">
        <v>90.0</v>
      </c>
      <c r="BG59" s="188">
        <v>0.0</v>
      </c>
      <c r="BH59" s="188">
        <f t="shared" si="28"/>
        <v>90</v>
      </c>
      <c r="BI59" s="188">
        <f t="shared" si="29"/>
        <v>10</v>
      </c>
      <c r="BJ59" s="223" t="str">
        <f t="shared" si="30"/>
        <v>O</v>
      </c>
      <c r="BK59" s="210" t="s">
        <v>633</v>
      </c>
      <c r="BL59" s="213">
        <f t="shared" si="31"/>
        <v>5.772727273</v>
      </c>
      <c r="BM59" s="93">
        <f t="shared" si="32"/>
        <v>57.72727273</v>
      </c>
      <c r="BN59" s="36" t="str">
        <f t="shared" si="33"/>
        <v>SC</v>
      </c>
      <c r="BO59" s="194"/>
      <c r="BP59" s="161" t="s">
        <v>762</v>
      </c>
      <c r="BQ59" s="161" t="s">
        <v>763</v>
      </c>
      <c r="BR59" s="161" t="s">
        <v>764</v>
      </c>
      <c r="BS59" s="161" t="s">
        <v>765</v>
      </c>
      <c r="BT59" s="161" t="s">
        <v>766</v>
      </c>
      <c r="BU59" s="161" t="s">
        <v>767</v>
      </c>
      <c r="BV59" s="161" t="s">
        <v>768</v>
      </c>
      <c r="BW59" s="161" t="s">
        <v>769</v>
      </c>
      <c r="BX59" s="161" t="s">
        <v>772</v>
      </c>
      <c r="BY59" s="161" t="s">
        <v>771</v>
      </c>
    </row>
    <row r="60">
      <c r="A60" s="182">
        <v>59.0</v>
      </c>
      <c r="B60" s="183" t="s">
        <v>530</v>
      </c>
      <c r="C60" s="184" t="s">
        <v>744</v>
      </c>
      <c r="D60" s="188">
        <v>36.0</v>
      </c>
      <c r="E60" s="188">
        <v>30.0</v>
      </c>
      <c r="F60" s="188">
        <f t="shared" si="1"/>
        <v>66</v>
      </c>
      <c r="G60" s="188">
        <f t="shared" si="2"/>
        <v>7</v>
      </c>
      <c r="H60" s="223" t="str">
        <f t="shared" si="3"/>
        <v>B+</v>
      </c>
      <c r="I60" s="210" t="s">
        <v>633</v>
      </c>
      <c r="J60" s="224">
        <v>31.0</v>
      </c>
      <c r="K60" s="188">
        <v>35.0</v>
      </c>
      <c r="L60" s="188">
        <f t="shared" si="4"/>
        <v>66</v>
      </c>
      <c r="M60" s="188">
        <f t="shared" si="5"/>
        <v>7</v>
      </c>
      <c r="N60" s="223" t="str">
        <f t="shared" si="6"/>
        <v>B+</v>
      </c>
      <c r="O60" s="210" t="s">
        <v>633</v>
      </c>
      <c r="P60" s="224">
        <v>30.0</v>
      </c>
      <c r="Q60" s="188">
        <v>31.0</v>
      </c>
      <c r="R60" s="188">
        <f t="shared" si="7"/>
        <v>61</v>
      </c>
      <c r="S60" s="188">
        <f t="shared" si="8"/>
        <v>7</v>
      </c>
      <c r="T60" s="223" t="str">
        <f t="shared" si="9"/>
        <v>B+</v>
      </c>
      <c r="U60" s="210" t="s">
        <v>633</v>
      </c>
      <c r="V60" s="224">
        <v>30.0</v>
      </c>
      <c r="W60" s="188">
        <v>24.0</v>
      </c>
      <c r="X60" s="188">
        <f t="shared" si="10"/>
        <v>54</v>
      </c>
      <c r="Y60" s="188">
        <f t="shared" si="11"/>
        <v>5</v>
      </c>
      <c r="Z60" s="223" t="str">
        <f t="shared" si="12"/>
        <v>C</v>
      </c>
      <c r="AA60" s="210" t="s">
        <v>633</v>
      </c>
      <c r="AB60" s="224">
        <v>30.0</v>
      </c>
      <c r="AC60" s="188">
        <v>24.0</v>
      </c>
      <c r="AD60" s="188">
        <f t="shared" si="13"/>
        <v>54</v>
      </c>
      <c r="AE60" s="188">
        <f t="shared" si="14"/>
        <v>5</v>
      </c>
      <c r="AF60" s="223" t="str">
        <f t="shared" si="15"/>
        <v>C</v>
      </c>
      <c r="AG60" s="210" t="s">
        <v>633</v>
      </c>
      <c r="AH60" s="224">
        <v>34.0</v>
      </c>
      <c r="AI60" s="188">
        <v>38.0</v>
      </c>
      <c r="AJ60" s="188">
        <f t="shared" si="16"/>
        <v>72</v>
      </c>
      <c r="AK60" s="188">
        <f t="shared" si="17"/>
        <v>8</v>
      </c>
      <c r="AL60" s="223" t="str">
        <f t="shared" si="18"/>
        <v>A</v>
      </c>
      <c r="AM60" s="210" t="s">
        <v>633</v>
      </c>
      <c r="AN60" s="224">
        <v>38.0</v>
      </c>
      <c r="AO60" s="188">
        <v>36.0</v>
      </c>
      <c r="AP60" s="188">
        <f t="shared" si="19"/>
        <v>74</v>
      </c>
      <c r="AQ60" s="188">
        <f t="shared" si="20"/>
        <v>8</v>
      </c>
      <c r="AR60" s="223" t="str">
        <f t="shared" si="21"/>
        <v>A</v>
      </c>
      <c r="AS60" s="210" t="s">
        <v>633</v>
      </c>
      <c r="AT60" s="224">
        <v>26.0</v>
      </c>
      <c r="AU60" s="188">
        <v>40.0</v>
      </c>
      <c r="AV60" s="188">
        <f t="shared" si="22"/>
        <v>66</v>
      </c>
      <c r="AW60" s="188">
        <f t="shared" si="23"/>
        <v>7</v>
      </c>
      <c r="AX60" s="223" t="str">
        <f t="shared" si="24"/>
        <v>B+</v>
      </c>
      <c r="AY60" s="210" t="s">
        <v>633</v>
      </c>
      <c r="AZ60" s="224">
        <v>34.0</v>
      </c>
      <c r="BA60" s="188">
        <v>41.0</v>
      </c>
      <c r="BB60" s="188">
        <f t="shared" si="25"/>
        <v>75</v>
      </c>
      <c r="BC60" s="188">
        <f t="shared" si="26"/>
        <v>8</v>
      </c>
      <c r="BD60" s="223" t="str">
        <f t="shared" si="27"/>
        <v>A</v>
      </c>
      <c r="BE60" s="210" t="s">
        <v>633</v>
      </c>
      <c r="BF60" s="224">
        <v>93.0</v>
      </c>
      <c r="BG60" s="188">
        <v>0.0</v>
      </c>
      <c r="BH60" s="188">
        <f t="shared" si="28"/>
        <v>93</v>
      </c>
      <c r="BI60" s="188">
        <f t="shared" si="29"/>
        <v>10</v>
      </c>
      <c r="BJ60" s="223" t="str">
        <f t="shared" si="30"/>
        <v>O</v>
      </c>
      <c r="BK60" s="210" t="s">
        <v>633</v>
      </c>
      <c r="BL60" s="213">
        <f t="shared" si="31"/>
        <v>6.818181818</v>
      </c>
      <c r="BM60" s="93">
        <f t="shared" si="32"/>
        <v>68.18181818</v>
      </c>
      <c r="BN60" s="36" t="str">
        <f t="shared" si="33"/>
        <v>FC</v>
      </c>
      <c r="BO60" s="194"/>
      <c r="BP60" s="161" t="s">
        <v>762</v>
      </c>
      <c r="BQ60" s="161" t="s">
        <v>763</v>
      </c>
      <c r="BR60" s="161" t="s">
        <v>764</v>
      </c>
      <c r="BS60" s="161" t="s">
        <v>765</v>
      </c>
      <c r="BT60" s="161" t="s">
        <v>766</v>
      </c>
      <c r="BU60" s="161" t="s">
        <v>767</v>
      </c>
      <c r="BV60" s="161" t="s">
        <v>768</v>
      </c>
      <c r="BW60" s="161" t="s">
        <v>769</v>
      </c>
      <c r="BX60" s="161" t="s">
        <v>772</v>
      </c>
      <c r="BY60" s="161" t="s">
        <v>771</v>
      </c>
    </row>
    <row r="61">
      <c r="A61" s="182">
        <v>60.0</v>
      </c>
      <c r="B61" s="183" t="s">
        <v>538</v>
      </c>
      <c r="C61" s="184" t="s">
        <v>745</v>
      </c>
      <c r="D61" s="188">
        <v>30.0</v>
      </c>
      <c r="E61" s="188">
        <v>18.0</v>
      </c>
      <c r="F61" s="188">
        <f t="shared" si="1"/>
        <v>48</v>
      </c>
      <c r="G61" s="188">
        <f t="shared" si="2"/>
        <v>4</v>
      </c>
      <c r="H61" s="223" t="str">
        <f t="shared" si="3"/>
        <v>P</v>
      </c>
      <c r="I61" s="210" t="s">
        <v>633</v>
      </c>
      <c r="J61" s="224">
        <v>23.0</v>
      </c>
      <c r="K61" s="188">
        <v>26.0</v>
      </c>
      <c r="L61" s="188">
        <f t="shared" si="4"/>
        <v>49</v>
      </c>
      <c r="M61" s="188">
        <f t="shared" si="5"/>
        <v>4</v>
      </c>
      <c r="N61" s="223" t="str">
        <f t="shared" si="6"/>
        <v>P</v>
      </c>
      <c r="O61" s="210" t="s">
        <v>633</v>
      </c>
      <c r="P61" s="224">
        <v>29.0</v>
      </c>
      <c r="Q61" s="188">
        <v>26.0</v>
      </c>
      <c r="R61" s="188">
        <f t="shared" si="7"/>
        <v>55</v>
      </c>
      <c r="S61" s="188">
        <f t="shared" si="8"/>
        <v>6</v>
      </c>
      <c r="T61" s="223" t="str">
        <f t="shared" si="9"/>
        <v>B</v>
      </c>
      <c r="U61" s="210" t="s">
        <v>633</v>
      </c>
      <c r="V61" s="224">
        <v>29.0</v>
      </c>
      <c r="W61" s="188">
        <v>20.0</v>
      </c>
      <c r="X61" s="188">
        <f t="shared" si="10"/>
        <v>49</v>
      </c>
      <c r="Y61" s="188">
        <f t="shared" si="11"/>
        <v>4</v>
      </c>
      <c r="Z61" s="223" t="str">
        <f t="shared" si="12"/>
        <v>P</v>
      </c>
      <c r="AA61" s="210" t="s">
        <v>633</v>
      </c>
      <c r="AB61" s="224">
        <v>31.0</v>
      </c>
      <c r="AC61" s="188">
        <v>25.0</v>
      </c>
      <c r="AD61" s="188">
        <f t="shared" si="13"/>
        <v>56</v>
      </c>
      <c r="AE61" s="188">
        <f t="shared" si="14"/>
        <v>6</v>
      </c>
      <c r="AF61" s="223" t="str">
        <f t="shared" si="15"/>
        <v>B</v>
      </c>
      <c r="AG61" s="210" t="s">
        <v>633</v>
      </c>
      <c r="AH61" s="224">
        <v>31.0</v>
      </c>
      <c r="AI61" s="188">
        <v>31.0</v>
      </c>
      <c r="AJ61" s="188">
        <f t="shared" si="16"/>
        <v>62</v>
      </c>
      <c r="AK61" s="188">
        <f t="shared" si="17"/>
        <v>7</v>
      </c>
      <c r="AL61" s="223" t="str">
        <f t="shared" si="18"/>
        <v>B+</v>
      </c>
      <c r="AM61" s="210" t="s">
        <v>633</v>
      </c>
      <c r="AN61" s="224">
        <v>29.0</v>
      </c>
      <c r="AO61" s="188">
        <v>33.0</v>
      </c>
      <c r="AP61" s="188">
        <f t="shared" si="19"/>
        <v>62</v>
      </c>
      <c r="AQ61" s="188">
        <f t="shared" si="20"/>
        <v>7</v>
      </c>
      <c r="AR61" s="223" t="str">
        <f t="shared" si="21"/>
        <v>B+</v>
      </c>
      <c r="AS61" s="210" t="s">
        <v>633</v>
      </c>
      <c r="AT61" s="224">
        <v>28.0</v>
      </c>
      <c r="AU61" s="188">
        <v>43.0</v>
      </c>
      <c r="AV61" s="188">
        <f t="shared" si="22"/>
        <v>71</v>
      </c>
      <c r="AW61" s="188">
        <f t="shared" si="23"/>
        <v>8</v>
      </c>
      <c r="AX61" s="223" t="str">
        <f t="shared" si="24"/>
        <v>A</v>
      </c>
      <c r="AY61" s="210" t="s">
        <v>633</v>
      </c>
      <c r="AZ61" s="224">
        <v>33.0</v>
      </c>
      <c r="BA61" s="188">
        <v>32.0</v>
      </c>
      <c r="BB61" s="188">
        <f t="shared" si="25"/>
        <v>65</v>
      </c>
      <c r="BC61" s="188">
        <f t="shared" si="26"/>
        <v>7</v>
      </c>
      <c r="BD61" s="223" t="str">
        <f t="shared" si="27"/>
        <v>B+</v>
      </c>
      <c r="BE61" s="210" t="s">
        <v>633</v>
      </c>
      <c r="BF61" s="224">
        <v>86.0</v>
      </c>
      <c r="BG61" s="188">
        <v>0.0</v>
      </c>
      <c r="BH61" s="188">
        <f t="shared" si="28"/>
        <v>86</v>
      </c>
      <c r="BI61" s="188">
        <f t="shared" si="29"/>
        <v>9</v>
      </c>
      <c r="BJ61" s="223" t="str">
        <f t="shared" si="30"/>
        <v>A+</v>
      </c>
      <c r="BK61" s="210" t="s">
        <v>633</v>
      </c>
      <c r="BL61" s="213">
        <f t="shared" si="31"/>
        <v>5.818181818</v>
      </c>
      <c r="BM61" s="93">
        <f t="shared" si="32"/>
        <v>58.18181818</v>
      </c>
      <c r="BN61" s="36" t="str">
        <f t="shared" si="33"/>
        <v>SC</v>
      </c>
      <c r="BO61" s="194"/>
      <c r="BP61" s="161" t="s">
        <v>762</v>
      </c>
      <c r="BQ61" s="161" t="s">
        <v>763</v>
      </c>
      <c r="BR61" s="161" t="s">
        <v>764</v>
      </c>
      <c r="BS61" s="161" t="s">
        <v>765</v>
      </c>
      <c r="BT61" s="161" t="s">
        <v>766</v>
      </c>
      <c r="BU61" s="161" t="s">
        <v>767</v>
      </c>
      <c r="BV61" s="161" t="s">
        <v>768</v>
      </c>
      <c r="BW61" s="161" t="s">
        <v>769</v>
      </c>
      <c r="BX61" s="161" t="s">
        <v>772</v>
      </c>
      <c r="BY61" s="161" t="s">
        <v>771</v>
      </c>
    </row>
    <row r="62">
      <c r="A62" s="195">
        <v>61.0</v>
      </c>
      <c r="B62" s="196" t="s">
        <v>545</v>
      </c>
      <c r="C62" s="197" t="s">
        <v>746</v>
      </c>
      <c r="D62" s="188">
        <v>26.0</v>
      </c>
      <c r="E62" s="188">
        <v>19.0</v>
      </c>
      <c r="F62" s="188">
        <f t="shared" si="1"/>
        <v>45</v>
      </c>
      <c r="G62" s="188">
        <f t="shared" si="2"/>
        <v>4</v>
      </c>
      <c r="H62" s="223" t="str">
        <f t="shared" si="3"/>
        <v>P</v>
      </c>
      <c r="I62" s="210" t="s">
        <v>633</v>
      </c>
      <c r="J62" s="224">
        <v>24.0</v>
      </c>
      <c r="K62" s="188">
        <v>18.0</v>
      </c>
      <c r="L62" s="188">
        <f t="shared" si="4"/>
        <v>42</v>
      </c>
      <c r="M62" s="188">
        <f t="shared" si="5"/>
        <v>4</v>
      </c>
      <c r="N62" s="223" t="str">
        <f t="shared" si="6"/>
        <v>P</v>
      </c>
      <c r="O62" s="210" t="s">
        <v>633</v>
      </c>
      <c r="P62" s="225">
        <v>29.0</v>
      </c>
      <c r="Q62" s="205">
        <v>18.0</v>
      </c>
      <c r="R62" s="188">
        <f t="shared" si="7"/>
        <v>47</v>
      </c>
      <c r="S62" s="188">
        <f t="shared" si="8"/>
        <v>4</v>
      </c>
      <c r="T62" s="223" t="str">
        <f t="shared" si="9"/>
        <v>P</v>
      </c>
      <c r="U62" s="210" t="s">
        <v>633</v>
      </c>
      <c r="V62" s="225">
        <v>27.0</v>
      </c>
      <c r="W62" s="205">
        <v>32.0</v>
      </c>
      <c r="X62" s="188">
        <f t="shared" si="10"/>
        <v>59</v>
      </c>
      <c r="Y62" s="188">
        <f t="shared" si="11"/>
        <v>6</v>
      </c>
      <c r="Z62" s="223" t="str">
        <f t="shared" si="12"/>
        <v>B</v>
      </c>
      <c r="AA62" s="210" t="s">
        <v>633</v>
      </c>
      <c r="AB62" s="225">
        <v>27.0</v>
      </c>
      <c r="AC62" s="205">
        <v>18.0</v>
      </c>
      <c r="AD62" s="188">
        <f t="shared" si="13"/>
        <v>45</v>
      </c>
      <c r="AE62" s="188">
        <f t="shared" si="14"/>
        <v>4</v>
      </c>
      <c r="AF62" s="223" t="str">
        <f t="shared" si="15"/>
        <v>P</v>
      </c>
      <c r="AG62" s="154" t="s">
        <v>735</v>
      </c>
      <c r="AH62" s="225">
        <v>28.0</v>
      </c>
      <c r="AI62" s="205">
        <v>18.0</v>
      </c>
      <c r="AJ62" s="188">
        <f t="shared" si="16"/>
        <v>46</v>
      </c>
      <c r="AK62" s="188">
        <f t="shared" si="17"/>
        <v>4</v>
      </c>
      <c r="AL62" s="223" t="str">
        <f t="shared" si="18"/>
        <v>P</v>
      </c>
      <c r="AM62" s="210" t="s">
        <v>633</v>
      </c>
      <c r="AN62" s="225">
        <v>35.0</v>
      </c>
      <c r="AO62" s="205">
        <v>28.0</v>
      </c>
      <c r="AP62" s="188">
        <f t="shared" si="19"/>
        <v>63</v>
      </c>
      <c r="AQ62" s="188">
        <f t="shared" si="20"/>
        <v>7</v>
      </c>
      <c r="AR62" s="223" t="str">
        <f t="shared" si="21"/>
        <v>B+</v>
      </c>
      <c r="AS62" s="154" t="s">
        <v>735</v>
      </c>
      <c r="AT62" s="225">
        <v>27.0</v>
      </c>
      <c r="AU62" s="205">
        <v>28.0</v>
      </c>
      <c r="AV62" s="188">
        <f t="shared" si="22"/>
        <v>55</v>
      </c>
      <c r="AW62" s="188">
        <f t="shared" si="23"/>
        <v>6</v>
      </c>
      <c r="AX62" s="223" t="str">
        <f t="shared" si="24"/>
        <v>B</v>
      </c>
      <c r="AY62" s="210" t="s">
        <v>633</v>
      </c>
      <c r="AZ62" s="225">
        <v>26.0</v>
      </c>
      <c r="BA62" s="205">
        <v>25.0</v>
      </c>
      <c r="BB62" s="188">
        <f t="shared" si="25"/>
        <v>51</v>
      </c>
      <c r="BC62" s="188">
        <f t="shared" si="26"/>
        <v>5</v>
      </c>
      <c r="BD62" s="223" t="str">
        <f t="shared" si="27"/>
        <v>C</v>
      </c>
      <c r="BE62" s="210" t="s">
        <v>633</v>
      </c>
      <c r="BF62" s="225">
        <v>80.0</v>
      </c>
      <c r="BG62" s="205">
        <v>0.0</v>
      </c>
      <c r="BH62" s="188">
        <f t="shared" si="28"/>
        <v>80</v>
      </c>
      <c r="BI62" s="188">
        <f t="shared" si="29"/>
        <v>9</v>
      </c>
      <c r="BJ62" s="223" t="str">
        <f t="shared" si="30"/>
        <v>A+</v>
      </c>
      <c r="BK62" s="210" t="s">
        <v>633</v>
      </c>
      <c r="BL62" s="213">
        <f t="shared" si="31"/>
        <v>5.090909091</v>
      </c>
      <c r="BM62" s="93">
        <f t="shared" si="32"/>
        <v>50.90909091</v>
      </c>
      <c r="BN62" s="36" t="str">
        <f t="shared" si="33"/>
        <v>SC</v>
      </c>
      <c r="BO62" s="107" t="s">
        <v>776</v>
      </c>
      <c r="BP62" s="161" t="s">
        <v>762</v>
      </c>
      <c r="BQ62" s="161" t="s">
        <v>763</v>
      </c>
      <c r="BR62" s="161" t="s">
        <v>764</v>
      </c>
      <c r="BS62" s="161" t="s">
        <v>765</v>
      </c>
      <c r="BT62" s="161" t="s">
        <v>766</v>
      </c>
      <c r="BU62" s="161" t="s">
        <v>767</v>
      </c>
      <c r="BV62" s="161" t="s">
        <v>768</v>
      </c>
      <c r="BW62" s="161" t="s">
        <v>769</v>
      </c>
      <c r="BX62" s="161" t="s">
        <v>772</v>
      </c>
      <c r="BY62" s="161" t="s">
        <v>771</v>
      </c>
    </row>
    <row r="63">
      <c r="BO63" s="80"/>
      <c r="BP63" s="207"/>
      <c r="BQ63" s="207"/>
      <c r="BR63" s="80"/>
      <c r="BS63" s="80"/>
      <c r="BT63" s="80"/>
      <c r="BU63" s="207"/>
      <c r="BV63" s="207"/>
      <c r="BW63" s="207"/>
      <c r="BX63" s="207"/>
      <c r="BY63" s="207"/>
    </row>
    <row r="64">
      <c r="BO64" s="80"/>
      <c r="BP64" s="207"/>
      <c r="BQ64" s="207"/>
      <c r="BR64" s="80"/>
      <c r="BS64" s="80"/>
      <c r="BT64" s="80"/>
      <c r="BU64" s="207"/>
      <c r="BV64" s="207"/>
      <c r="BW64" s="207"/>
      <c r="BX64" s="207"/>
      <c r="BY64" s="207"/>
    </row>
    <row r="65">
      <c r="BO65" s="80"/>
      <c r="BP65" s="207"/>
      <c r="BQ65" s="207"/>
      <c r="BR65" s="80"/>
      <c r="BS65" s="80"/>
      <c r="BT65" s="80"/>
      <c r="BU65" s="207"/>
      <c r="BV65" s="207"/>
      <c r="BW65" s="207"/>
      <c r="BX65" s="80"/>
      <c r="BY65" s="207"/>
    </row>
    <row r="66">
      <c r="BO66" s="80"/>
      <c r="BP66" s="207"/>
      <c r="BQ66" s="80"/>
      <c r="BR66" s="80"/>
      <c r="BS66" s="80"/>
      <c r="BT66" s="80"/>
      <c r="BU66" s="207"/>
      <c r="BV66" s="207"/>
      <c r="BW66" s="207"/>
      <c r="BX66" s="80"/>
      <c r="BY66" s="207"/>
    </row>
    <row r="67">
      <c r="BO67" s="80"/>
      <c r="BP67" s="207"/>
      <c r="BQ67" s="80"/>
      <c r="BR67" s="80"/>
      <c r="BS67" s="80"/>
      <c r="BT67" s="80"/>
      <c r="BU67" s="207"/>
      <c r="BV67" s="207"/>
      <c r="BW67" s="207"/>
      <c r="BX67" s="80"/>
      <c r="BY67" s="207"/>
    </row>
    <row r="68">
      <c r="BO68" s="80"/>
      <c r="BP68" s="207"/>
      <c r="BQ68" s="80"/>
      <c r="BR68" s="80"/>
      <c r="BS68" s="80"/>
      <c r="BT68" s="80"/>
      <c r="BU68" s="207"/>
      <c r="BV68" s="207"/>
      <c r="BW68" s="207"/>
      <c r="BX68" s="80"/>
      <c r="BY68" s="80"/>
    </row>
    <row r="69">
      <c r="BO69" s="80"/>
      <c r="BP69" s="207"/>
      <c r="BQ69" s="80"/>
      <c r="BR69" s="80"/>
      <c r="BS69" s="80"/>
      <c r="BT69" s="80"/>
      <c r="BU69" s="207"/>
      <c r="BV69" s="207"/>
      <c r="BW69" s="207"/>
      <c r="BX69" s="80"/>
      <c r="BY69" s="80"/>
    </row>
    <row r="70">
      <c r="BO70" s="80"/>
      <c r="BP70" s="207"/>
      <c r="BQ70" s="80"/>
      <c r="BR70" s="80"/>
      <c r="BS70" s="80"/>
      <c r="BT70" s="80"/>
      <c r="BU70" s="80"/>
      <c r="BV70" s="207"/>
      <c r="BW70" s="207"/>
      <c r="BX70" s="80"/>
      <c r="BY70" s="80"/>
    </row>
    <row r="71">
      <c r="BO71" s="80"/>
      <c r="BP71" s="207"/>
      <c r="BQ71" s="80"/>
      <c r="BR71" s="80"/>
      <c r="BS71" s="80"/>
      <c r="BT71" s="80"/>
      <c r="BU71" s="80"/>
      <c r="BV71" s="207"/>
      <c r="BW71" s="207"/>
      <c r="BX71" s="80"/>
      <c r="BY71" s="80"/>
    </row>
    <row r="72">
      <c r="BO72" s="80"/>
      <c r="BP72" s="207"/>
      <c r="BQ72" s="80"/>
      <c r="BR72" s="80"/>
      <c r="BS72" s="80"/>
      <c r="BT72" s="80"/>
      <c r="BU72" s="80"/>
      <c r="BV72" s="207"/>
      <c r="BW72" s="207"/>
      <c r="BX72" s="80"/>
      <c r="BY72" s="80"/>
    </row>
    <row r="73">
      <c r="BO73" s="80"/>
      <c r="BP73" s="207"/>
      <c r="BQ73" s="80"/>
      <c r="BR73" s="80"/>
      <c r="BS73" s="80"/>
      <c r="BT73" s="80"/>
      <c r="BU73" s="80"/>
      <c r="BV73" s="207"/>
      <c r="BW73" s="207"/>
      <c r="BX73" s="80"/>
      <c r="BY73" s="80"/>
    </row>
    <row r="74">
      <c r="BO74" s="80"/>
      <c r="BP74" s="207"/>
      <c r="BQ74" s="80"/>
      <c r="BR74" s="80"/>
      <c r="BS74" s="80"/>
      <c r="BT74" s="80"/>
      <c r="BU74" s="80"/>
      <c r="BV74" s="207"/>
      <c r="BW74" s="80"/>
      <c r="BX74" s="80"/>
      <c r="BY74" s="80"/>
    </row>
    <row r="75">
      <c r="BO75" s="80"/>
      <c r="BP75" s="207"/>
      <c r="BQ75" s="80"/>
      <c r="BR75" s="80"/>
      <c r="BS75" s="80"/>
      <c r="BT75" s="80"/>
      <c r="BU75" s="80"/>
      <c r="BV75" s="207"/>
      <c r="BW75" s="80"/>
      <c r="BX75" s="80"/>
      <c r="BY75" s="80"/>
    </row>
    <row r="76">
      <c r="BO76" s="80"/>
      <c r="BP76" s="207"/>
      <c r="BQ76" s="80"/>
      <c r="BR76" s="80"/>
      <c r="BS76" s="80"/>
      <c r="BT76" s="80"/>
      <c r="BU76" s="80"/>
      <c r="BV76" s="207"/>
      <c r="BW76" s="80"/>
      <c r="BX76" s="80"/>
      <c r="BY76" s="80"/>
    </row>
    <row r="77">
      <c r="BO77" s="80"/>
      <c r="BP77" s="207"/>
      <c r="BQ77" s="80"/>
      <c r="BR77" s="80"/>
      <c r="BS77" s="80"/>
      <c r="BT77" s="80"/>
      <c r="BU77" s="80"/>
      <c r="BV77" s="207"/>
      <c r="BW77" s="80"/>
      <c r="BX77" s="80"/>
      <c r="BY77" s="80"/>
    </row>
    <row r="78">
      <c r="BO78" s="80"/>
      <c r="BP78" s="207"/>
      <c r="BQ78" s="80"/>
      <c r="BR78" s="80"/>
      <c r="BS78" s="80"/>
      <c r="BT78" s="80"/>
      <c r="BU78" s="80"/>
      <c r="BV78" s="207"/>
      <c r="BW78" s="80"/>
      <c r="BX78" s="80"/>
      <c r="BY78" s="80"/>
    </row>
    <row r="79">
      <c r="BO79" s="80"/>
      <c r="BP79" s="207"/>
      <c r="BQ79" s="80"/>
      <c r="BR79" s="80"/>
      <c r="BS79" s="80"/>
      <c r="BT79" s="80"/>
      <c r="BU79" s="80"/>
      <c r="BV79" s="207"/>
      <c r="BW79" s="80"/>
      <c r="BX79" s="80"/>
      <c r="BY79" s="80"/>
    </row>
    <row r="80">
      <c r="BO80" s="80"/>
      <c r="BP80" s="80"/>
      <c r="BQ80" s="80"/>
      <c r="BR80" s="80"/>
      <c r="BS80" s="80"/>
      <c r="BT80" s="80"/>
      <c r="BU80" s="80"/>
      <c r="BV80" s="207"/>
      <c r="BW80" s="80"/>
      <c r="BX80" s="80"/>
      <c r="BY80" s="80"/>
    </row>
    <row r="81">
      <c r="BO81" s="80"/>
      <c r="BP81" s="80"/>
      <c r="BQ81" s="80"/>
      <c r="BR81" s="80"/>
      <c r="BS81" s="80"/>
      <c r="BT81" s="80"/>
      <c r="BU81" s="80"/>
      <c r="BV81" s="207"/>
      <c r="BW81" s="80"/>
      <c r="BX81" s="80"/>
      <c r="BY81" s="80"/>
    </row>
    <row r="82">
      <c r="BO82" s="80"/>
      <c r="BP82" s="80"/>
      <c r="BQ82" s="80"/>
      <c r="BR82" s="80"/>
      <c r="BS82" s="80"/>
      <c r="BT82" s="80"/>
      <c r="BU82" s="80"/>
      <c r="BV82" s="207"/>
      <c r="BW82" s="80"/>
      <c r="BX82" s="80"/>
      <c r="BY82" s="80"/>
    </row>
    <row r="83">
      <c r="BO83" s="80"/>
      <c r="BP83" s="80"/>
      <c r="BQ83" s="80"/>
      <c r="BR83" s="80"/>
      <c r="BS83" s="80"/>
      <c r="BT83" s="80"/>
      <c r="BU83" s="80"/>
      <c r="BV83" s="207"/>
      <c r="BW83" s="80"/>
      <c r="BX83" s="80"/>
      <c r="BY83" s="80"/>
    </row>
    <row r="84">
      <c r="BO84" s="80"/>
      <c r="BP84" s="80"/>
      <c r="BQ84" s="80"/>
      <c r="BR84" s="80"/>
      <c r="BS84" s="80"/>
      <c r="BT84" s="80"/>
      <c r="BU84" s="80"/>
      <c r="BV84" s="207"/>
      <c r="BW84" s="80"/>
      <c r="BX84" s="80"/>
      <c r="BY84" s="80"/>
    </row>
    <row r="85">
      <c r="BO85" s="80"/>
      <c r="BP85" s="80"/>
      <c r="BQ85" s="80"/>
      <c r="BR85" s="80"/>
      <c r="BS85" s="80"/>
      <c r="BT85" s="80"/>
      <c r="BU85" s="80"/>
      <c r="BV85" s="207"/>
      <c r="BW85" s="80"/>
      <c r="BX85" s="80"/>
      <c r="BY85" s="80"/>
    </row>
    <row r="86">
      <c r="BO86" s="80"/>
      <c r="BP86" s="80"/>
      <c r="BQ86" s="80"/>
      <c r="BR86" s="80"/>
      <c r="BS86" s="80"/>
      <c r="BT86" s="80"/>
      <c r="BU86" s="80"/>
      <c r="BV86" s="207"/>
      <c r="BW86" s="80"/>
      <c r="BX86" s="80"/>
      <c r="BY86" s="80"/>
    </row>
    <row r="87">
      <c r="BO87" s="80"/>
      <c r="BP87" s="80"/>
      <c r="BQ87" s="80"/>
      <c r="BR87" s="80"/>
      <c r="BS87" s="80"/>
      <c r="BT87" s="80"/>
      <c r="BU87" s="80"/>
      <c r="BV87" s="207"/>
      <c r="BW87" s="80"/>
      <c r="BX87" s="80"/>
      <c r="BY87" s="80"/>
    </row>
    <row r="88">
      <c r="BO88" s="80"/>
      <c r="BP88" s="80"/>
      <c r="BQ88" s="80"/>
      <c r="BR88" s="80"/>
      <c r="BS88" s="80"/>
      <c r="BT88" s="80"/>
      <c r="BU88" s="80"/>
      <c r="BV88" s="207"/>
      <c r="BW88" s="80"/>
      <c r="BX88" s="80"/>
      <c r="BY88" s="80"/>
    </row>
    <row r="89">
      <c r="BO89" s="80"/>
      <c r="BP89" s="80"/>
      <c r="BQ89" s="80"/>
      <c r="BR89" s="80"/>
      <c r="BS89" s="80"/>
      <c r="BT89" s="80"/>
      <c r="BU89" s="80"/>
      <c r="BV89" s="207"/>
      <c r="BW89" s="80"/>
      <c r="BX89" s="80"/>
      <c r="BY89" s="80"/>
    </row>
    <row r="90">
      <c r="BO90" s="80"/>
      <c r="BP90" s="80"/>
      <c r="BQ90" s="80"/>
      <c r="BR90" s="80"/>
      <c r="BS90" s="80"/>
      <c r="BT90" s="80"/>
      <c r="BU90" s="80"/>
      <c r="BV90" s="207"/>
      <c r="BW90" s="80"/>
      <c r="BX90" s="80"/>
      <c r="BY90" s="80"/>
    </row>
    <row r="91">
      <c r="BO91" s="80"/>
      <c r="BP91" s="80"/>
      <c r="BQ91" s="80"/>
      <c r="BR91" s="80"/>
      <c r="BS91" s="80"/>
      <c r="BT91" s="80"/>
      <c r="BU91" s="80"/>
      <c r="BV91" s="207"/>
      <c r="BW91" s="80"/>
      <c r="BX91" s="80"/>
      <c r="BY91" s="80"/>
    </row>
    <row r="92">
      <c r="BO92" s="80"/>
      <c r="BP92" s="80"/>
      <c r="BQ92" s="80"/>
      <c r="BR92" s="80"/>
      <c r="BS92" s="80"/>
      <c r="BT92" s="80"/>
      <c r="BU92" s="80"/>
      <c r="BV92" s="80"/>
      <c r="BW92" s="80"/>
      <c r="BX92" s="80"/>
      <c r="BY92" s="80"/>
    </row>
    <row r="93">
      <c r="BO93" s="80"/>
      <c r="BP93" s="80"/>
      <c r="BQ93" s="80"/>
      <c r="BR93" s="80"/>
      <c r="BS93" s="80"/>
      <c r="BT93" s="80"/>
      <c r="BU93" s="80"/>
      <c r="BV93" s="80"/>
      <c r="BW93" s="80"/>
      <c r="BX93" s="80"/>
      <c r="BY93" s="8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63"/>
    <col customWidth="1" min="3" max="3" width="48.25"/>
    <col customWidth="1" min="55" max="55" width="26.13"/>
  </cols>
  <sheetData>
    <row r="1">
      <c r="A1" s="9" t="s">
        <v>553</v>
      </c>
      <c r="B1" s="9" t="s">
        <v>1</v>
      </c>
      <c r="C1" s="9" t="s">
        <v>2</v>
      </c>
      <c r="D1" s="10" t="s">
        <v>554</v>
      </c>
      <c r="E1" s="11" t="s">
        <v>555</v>
      </c>
      <c r="F1" s="11" t="s">
        <v>556</v>
      </c>
      <c r="G1" s="12" t="s">
        <v>557</v>
      </c>
      <c r="H1" s="13" t="s">
        <v>558</v>
      </c>
      <c r="I1" s="14" t="s">
        <v>559</v>
      </c>
      <c r="J1" s="9" t="s">
        <v>560</v>
      </c>
      <c r="K1" s="15" t="s">
        <v>561</v>
      </c>
      <c r="L1" s="15" t="s">
        <v>562</v>
      </c>
      <c r="M1" s="14" t="s">
        <v>563</v>
      </c>
      <c r="N1" s="16" t="s">
        <v>564</v>
      </c>
      <c r="O1" s="14" t="s">
        <v>559</v>
      </c>
      <c r="P1" s="9" t="s">
        <v>565</v>
      </c>
      <c r="Q1" s="15" t="s">
        <v>566</v>
      </c>
      <c r="R1" s="15" t="s">
        <v>567</v>
      </c>
      <c r="S1" s="14" t="s">
        <v>568</v>
      </c>
      <c r="T1" s="16" t="s">
        <v>569</v>
      </c>
      <c r="U1" s="14" t="s">
        <v>559</v>
      </c>
      <c r="V1" s="9" t="s">
        <v>570</v>
      </c>
      <c r="W1" s="15" t="s">
        <v>571</v>
      </c>
      <c r="X1" s="15" t="s">
        <v>572</v>
      </c>
      <c r="Y1" s="14" t="s">
        <v>573</v>
      </c>
      <c r="Z1" s="16" t="s">
        <v>574</v>
      </c>
      <c r="AA1" s="14" t="s">
        <v>559</v>
      </c>
      <c r="AB1" s="9" t="s">
        <v>575</v>
      </c>
      <c r="AC1" s="15" t="s">
        <v>576</v>
      </c>
      <c r="AD1" s="15" t="s">
        <v>577</v>
      </c>
      <c r="AE1" s="14" t="s">
        <v>578</v>
      </c>
      <c r="AF1" s="16" t="s">
        <v>579</v>
      </c>
      <c r="AG1" s="14" t="s">
        <v>559</v>
      </c>
      <c r="AH1" s="9" t="s">
        <v>580</v>
      </c>
      <c r="AI1" s="15" t="s">
        <v>581</v>
      </c>
      <c r="AJ1" s="15" t="s">
        <v>582</v>
      </c>
      <c r="AK1" s="14" t="s">
        <v>583</v>
      </c>
      <c r="AL1" s="16" t="s">
        <v>584</v>
      </c>
      <c r="AM1" s="14" t="s">
        <v>559</v>
      </c>
      <c r="AN1" s="9" t="s">
        <v>585</v>
      </c>
      <c r="AO1" s="15" t="s">
        <v>586</v>
      </c>
      <c r="AP1" s="15" t="s">
        <v>587</v>
      </c>
      <c r="AQ1" s="14" t="s">
        <v>588</v>
      </c>
      <c r="AR1" s="16" t="s">
        <v>589</v>
      </c>
      <c r="AS1" s="14" t="s">
        <v>559</v>
      </c>
      <c r="AT1" s="9" t="s">
        <v>590</v>
      </c>
      <c r="AU1" s="15" t="s">
        <v>591</v>
      </c>
      <c r="AV1" s="15" t="s">
        <v>592</v>
      </c>
      <c r="AW1" s="14" t="s">
        <v>593</v>
      </c>
      <c r="AX1" s="16" t="s">
        <v>594</v>
      </c>
      <c r="AY1" s="17" t="s">
        <v>559</v>
      </c>
      <c r="AZ1" s="17" t="s">
        <v>600</v>
      </c>
      <c r="BA1" s="17" t="s">
        <v>601</v>
      </c>
      <c r="BB1" s="17" t="s">
        <v>602</v>
      </c>
      <c r="BC1" s="24" t="s">
        <v>603</v>
      </c>
      <c r="BD1" s="24" t="s">
        <v>777</v>
      </c>
      <c r="BE1" s="24" t="s">
        <v>778</v>
      </c>
      <c r="BF1" s="24" t="s">
        <v>779</v>
      </c>
      <c r="BG1" s="24" t="s">
        <v>780</v>
      </c>
      <c r="BH1" s="24" t="s">
        <v>781</v>
      </c>
      <c r="BI1" s="24" t="s">
        <v>782</v>
      </c>
      <c r="BJ1" s="24" t="s">
        <v>783</v>
      </c>
      <c r="BK1" s="24" t="s">
        <v>784</v>
      </c>
    </row>
    <row r="2">
      <c r="A2" s="25" t="s">
        <v>613</v>
      </c>
      <c r="B2" s="26" t="s">
        <v>21</v>
      </c>
      <c r="C2" s="27" t="s">
        <v>22</v>
      </c>
      <c r="D2" s="155">
        <v>31.0</v>
      </c>
      <c r="E2" s="211">
        <v>22.0</v>
      </c>
      <c r="F2" s="211">
        <f t="shared" ref="F2:F62" si="1">IF(ISBLANK(D2), "",D2+E2)</f>
        <v>53</v>
      </c>
      <c r="G2" s="211">
        <f t="shared" ref="G2:G62" si="2">IF(ISBLANK(D2),"",IF(OR(D2&lt;20,E2&lt;18,F2&lt;40),0,IF(F2&gt;=90,10,IF(F2&gt;=80,9,IF(F2&gt;=70,8,IF(F2&gt;=60,7,IF(F2&gt;=55,6,IF(F2&gt;=50,5,IF(F2&gt;=40,4,0)))))))))</f>
        <v>5</v>
      </c>
      <c r="H2" s="226" t="str">
        <f t="shared" ref="H2:H62" si="3">IF(ISBLANK(D2),"",IF(D2&lt;20,"NE",IF(OR(E2&lt;18,F2&lt;40),"F",IF(F2&gt;=90,"O",IF(F2&gt;=80,"A+",IF(F2&gt;=70,"A",IF(F2&gt;=60,"B+", IF(F2&gt;=55,"B", IF(F2&gt;=50,"C",IF(F2&gt;=40,"P","F"))))))))))</f>
        <v>C</v>
      </c>
      <c r="I2" s="210" t="s">
        <v>773</v>
      </c>
      <c r="J2" s="227">
        <v>33.0</v>
      </c>
      <c r="K2" s="156">
        <v>30.0</v>
      </c>
      <c r="L2" s="156">
        <f t="shared" ref="L2:L62" si="4">IF(ISBLANK(J2), "",J2+K2)</f>
        <v>63</v>
      </c>
      <c r="M2" s="156">
        <f t="shared" ref="M2:M62" si="5">IF(ISBLANK(J2),"",IF(OR(J2&lt;20,K2&lt;18,L2&lt;40),0,IF(L2&gt;=90,10,IF(L2&gt;=80,9,IF(L2&gt;=70,8,IF(L2&gt;=60,7,IF(L2&gt;=55,6,IF(L2&gt;=50,5,IF(L2&gt;=40,4,0)))))))))</f>
        <v>7</v>
      </c>
      <c r="N2" s="228" t="str">
        <f t="shared" ref="N2:N62" si="6">IF(ISBLANK(J2),"",IF(J2&lt;20,"NE",IF(OR(K2&lt;18,L2&lt;40),"F",IF(L2&gt;=90,"O",IF(L2&gt;=80,"A+",IF(L2&gt;=70,"A",IF(L2&gt;=60,"B+", IF(L2&gt;=55,"B", IF(L2&gt;=50,"C",IF(L2&gt;=40,"P","F"))))))))))</f>
        <v>B+</v>
      </c>
      <c r="O2" s="210" t="s">
        <v>773</v>
      </c>
      <c r="P2" s="227">
        <v>28.0</v>
      </c>
      <c r="Q2" s="156">
        <v>32.0</v>
      </c>
      <c r="R2" s="156">
        <f t="shared" ref="R2:R62" si="7">IF(ISBLANK(P2), "",P2+Q2)</f>
        <v>60</v>
      </c>
      <c r="S2" s="156">
        <f t="shared" ref="S2:S62" si="8">IF(ISBLANK(P2),"",IF(OR(P2&lt;20,Q2&lt;18,R2&lt;40),0,IF(R2&gt;=90,10,IF(R2&gt;=80,9,IF(R2&gt;=70,8,IF(R2&gt;=60,7,IF(R2&gt;=55,6,IF(R2&gt;=50,5,IF(R2&gt;=40,4,0)))))))))</f>
        <v>7</v>
      </c>
      <c r="T2" s="228" t="str">
        <f t="shared" ref="T2:T62" si="9">IF(ISBLANK(P2),"",IF(P2&lt;20,"NE",IF(OR(Q2&lt;18,R2&lt;40),"F",IF(R2&gt;=90,"O",IF(R2&gt;=80,"A+",IF(R2&gt;=70,"A",IF(R2&gt;=60,"B+", IF(R2&gt;=55,"B", IF(R2&gt;=50,"C",IF(R2&gt;=40,"P","F"))))))))))</f>
        <v>B+</v>
      </c>
      <c r="U2" s="210" t="s">
        <v>773</v>
      </c>
      <c r="V2" s="227">
        <v>32.0</v>
      </c>
      <c r="W2" s="156">
        <v>26.0</v>
      </c>
      <c r="X2" s="156">
        <f t="shared" ref="X2:X62" si="10">IF(ISBLANK(V2), "",V2+W2)</f>
        <v>58</v>
      </c>
      <c r="Y2" s="156">
        <f t="shared" ref="Y2:Y62" si="11">IF(ISBLANK(V2),"",IF(OR(V2&lt;20,W2&lt;18,X2&lt;40),0,IF(X2&gt;=90,10,IF(X2&gt;=80,9,IF(X2&gt;=70,8,IF(X2&gt;=60,7,IF(X2&gt;=55,6,IF(X2&gt;=50,5,IF(X2&gt;=40,4,0)))))))))</f>
        <v>6</v>
      </c>
      <c r="Z2" s="228" t="str">
        <f t="shared" ref="Z2:Z62" si="12">IF(ISBLANK(V2),"",IF(V2&lt;20,"NE",IF(OR(W2&lt;18,X2&lt;40),"F",IF(X2&gt;=90,"O",IF(X2&gt;=80,"A+",IF(X2&gt;=70,"A",IF(X2&gt;=60,"B+", IF(X2&gt;=55,"B", IF(X2&gt;=50,"C",IF(X2&gt;=40,"P","F"))))))))))</f>
        <v>B</v>
      </c>
      <c r="AA2" s="210" t="s">
        <v>773</v>
      </c>
      <c r="AB2" s="227">
        <v>38.0</v>
      </c>
      <c r="AC2" s="156">
        <v>42.0</v>
      </c>
      <c r="AD2" s="156">
        <f t="shared" ref="AD2:AD62" si="13">IF(ISBLANK(AB2), "",AB2+AC2)</f>
        <v>80</v>
      </c>
      <c r="AE2" s="156">
        <f t="shared" ref="AE2:AE62" si="14">IF(ISBLANK(AB2),"",IF(OR(AB2&lt;20,AC2&lt;18,AD2&lt;40),0,IF(AD2&gt;=90,10,IF(AD2&gt;=80,9,IF(AD2&gt;=70,8,IF(AD2&gt;=60,7,IF(AD2&gt;=55,6,IF(AD2&gt;=50,5,IF(AD2&gt;=40,4,0)))))))))</f>
        <v>9</v>
      </c>
      <c r="AF2" s="228" t="str">
        <f t="shared" ref="AF2:AF62" si="15">IF(ISBLANK(AB2),"",IF(AB2&lt;20,"NE",IF(OR(AC2&lt;18,AD2&lt;40),"F",IF(AD2&gt;=90,"O",IF(AD2&gt;=80,"A+",IF(AD2&gt;=70,"A",IF(AD2&gt;=60,"B+", IF(AD2&gt;=55,"B", IF(AD2&gt;=50,"C",IF(AD2&gt;=40,"P","F"))))))))))</f>
        <v>A+</v>
      </c>
      <c r="AG2" s="210" t="s">
        <v>773</v>
      </c>
      <c r="AH2" s="227">
        <v>31.0</v>
      </c>
      <c r="AI2" s="156">
        <v>10.0</v>
      </c>
      <c r="AJ2" s="156">
        <f t="shared" ref="AJ2:AJ62" si="16">IF(ISBLANK(AH2), "",AH2+AI2)</f>
        <v>41</v>
      </c>
      <c r="AK2" s="156">
        <f t="shared" ref="AK2:AK62" si="17">IF(ISBLANK(AH2),"",IF(OR(AH2&lt;20,AI2&lt;18,AJ2&lt;40),0,IF(AJ2&gt;=90,10,IF(AJ2&gt;=80,9,IF(AJ2&gt;=70,8,IF(AJ2&gt;=60,7,IF(AJ2&gt;=55,6,IF(AJ2&gt;=50,5,IF(AJ2&gt;=40,4,0)))))))))</f>
        <v>0</v>
      </c>
      <c r="AL2" s="228" t="str">
        <f t="shared" ref="AL2:AL62" si="18">IF(ISBLANK(AH2),"",IF(AH2&lt;20,"NE",IF(OR(AI2&lt;18,AJ2&lt;40),"F",IF(AJ2&gt;=90,"O",IF(AJ2&gt;=80,"A+",IF(AJ2&gt;=70,"A",IF(AJ2&gt;=60,"B+", IF(AJ2&gt;=55,"B", IF(AJ2&gt;=50,"C",IF(AJ2&gt;=40,"P","F"))))))))))</f>
        <v>F</v>
      </c>
      <c r="AM2" s="220"/>
      <c r="AN2" s="227">
        <v>38.0</v>
      </c>
      <c r="AO2" s="156">
        <v>31.0</v>
      </c>
      <c r="AP2" s="156">
        <f t="shared" ref="AP2:AP62" si="19">IF(ISBLANK(AN2), "",AN2+AO2)</f>
        <v>69</v>
      </c>
      <c r="AQ2" s="156">
        <f t="shared" ref="AQ2:AQ62" si="20">IF(ISBLANK(AN2),"",IF(OR(AN2&lt;20,AO2&lt;18,AP2&lt;40),0,IF(AP2&gt;=90,10,IF(AP2&gt;=80,9,IF(AP2&gt;=70,8,IF(AP2&gt;=60,7,IF(AP2&gt;=55,6,IF(AP2&gt;=50,5,IF(AP2&gt;=40,4,0)))))))))</f>
        <v>7</v>
      </c>
      <c r="AR2" s="228" t="str">
        <f t="shared" ref="AR2:AR62" si="21">IF(ISBLANK(AN2),"",IF(AN2&lt;20,"NE",IF(OR(AO2&lt;18,AP2&lt;40),"F",IF(AP2&gt;=90,"O",IF(AP2&gt;=80,"A+",IF(AP2&gt;=70,"A",IF(AP2&gt;=60,"B+", IF(AP2&gt;=55,"B", IF(AP2&gt;=50,"C",IF(AP2&gt;=40,"P","F"))))))))))</f>
        <v>B+</v>
      </c>
      <c r="AS2" s="210" t="s">
        <v>773</v>
      </c>
      <c r="AT2" s="227">
        <v>40.0</v>
      </c>
      <c r="AU2" s="156">
        <v>35.0</v>
      </c>
      <c r="AV2" s="156">
        <f t="shared" ref="AV2:AV62" si="22">IF(ISBLANK(AT2), "",AT2+AU2)</f>
        <v>75</v>
      </c>
      <c r="AW2" s="156">
        <f t="shared" ref="AW2:AW62" si="23">IF(ISBLANK(AT2),"",IF(OR(AT2&lt;20,AU2&lt;18,AV2&lt;40),0,IF(AV2&gt;=90,10,IF(AV2&gt;=80,9,IF(AV2&gt;=70,8,IF(AV2&gt;=60,7,IF(AV2&gt;=55,6,IF(AV2&gt;=50,5,IF(AV2&gt;=40,4,0)))))))))</f>
        <v>8</v>
      </c>
      <c r="AX2" s="157" t="str">
        <f t="shared" ref="AX2:AX62" si="24">IF(ISBLANK(AT2),"",IF(AT2&lt;20,"NE",IF(OR(AU2&lt;18,AV2&lt;40),"F",IF(AV2&gt;=90,"O",IF(AV2&gt;=80,"A+",IF(AV2&gt;=70,"A",IF(AV2&gt;=60,"B+", IF(AV2&gt;=55,"B", IF(AV2&gt;=50,"C",IF(AV2&gt;=40,"P","F"))))))))))</f>
        <v>A</v>
      </c>
      <c r="AY2" s="210" t="s">
        <v>773</v>
      </c>
      <c r="AZ2" s="213">
        <f t="shared" ref="AZ2:AZ62" si="25">SUM(3*G2,4*M2,3*S2,3*Y2,1*AE2,2*AK2,1*AQ2,1*AW2)/18</f>
        <v>5.888888889</v>
      </c>
      <c r="BA2" s="93">
        <f t="shared" ref="BA2:BA62" si="26">AZ2*10</f>
        <v>58.88888889</v>
      </c>
      <c r="BB2" s="36" t="str">
        <f t="shared" ref="BB2:BB62" si="27">IF(IF(OR(H2="F",N2="F",T2="F",Z2="F",AF2="F",AL2="F",AR2="F",AX2="F",H2="NE",N2="NE",T2="NE",Z2="NE",AF2="NE",AL2="NE",AR2="NE",AX2="NE"),"Fail","Pass")="Pass",IF(BA2&gt;=70,"FCD",IF(BA2&gt;=60,"FC",IF(BA2&gt;=40,"SC"))),"Fail")</f>
        <v>Fail</v>
      </c>
      <c r="BC2" s="172" t="s">
        <v>785</v>
      </c>
      <c r="BD2" s="161" t="s">
        <v>786</v>
      </c>
      <c r="BE2" s="161" t="s">
        <v>787</v>
      </c>
      <c r="BF2" s="161" t="s">
        <v>788</v>
      </c>
      <c r="BG2" s="161" t="s">
        <v>789</v>
      </c>
      <c r="BH2" s="161" t="s">
        <v>790</v>
      </c>
      <c r="BI2" s="161" t="s">
        <v>785</v>
      </c>
      <c r="BJ2" s="161" t="s">
        <v>791</v>
      </c>
      <c r="BK2" s="161" t="s">
        <v>792</v>
      </c>
    </row>
    <row r="3">
      <c r="A3" s="41" t="s">
        <v>624</v>
      </c>
      <c r="B3" s="42" t="s">
        <v>37</v>
      </c>
      <c r="C3" s="43" t="s">
        <v>38</v>
      </c>
      <c r="D3" s="178">
        <v>46.0</v>
      </c>
      <c r="E3" s="163">
        <v>34.0</v>
      </c>
      <c r="F3" s="163">
        <f t="shared" si="1"/>
        <v>80</v>
      </c>
      <c r="G3" s="163">
        <f t="shared" si="2"/>
        <v>9</v>
      </c>
      <c r="H3" s="229" t="str">
        <f t="shared" si="3"/>
        <v>A+</v>
      </c>
      <c r="I3" s="210" t="s">
        <v>773</v>
      </c>
      <c r="J3" s="230">
        <v>37.0</v>
      </c>
      <c r="K3" s="166">
        <v>27.0</v>
      </c>
      <c r="L3" s="166">
        <f t="shared" si="4"/>
        <v>64</v>
      </c>
      <c r="M3" s="166">
        <f t="shared" si="5"/>
        <v>7</v>
      </c>
      <c r="N3" s="231" t="str">
        <f t="shared" si="6"/>
        <v>B+</v>
      </c>
      <c r="O3" s="210" t="s">
        <v>773</v>
      </c>
      <c r="P3" s="230">
        <v>38.0</v>
      </c>
      <c r="Q3" s="166">
        <v>29.0</v>
      </c>
      <c r="R3" s="166">
        <f t="shared" si="7"/>
        <v>67</v>
      </c>
      <c r="S3" s="166">
        <f t="shared" si="8"/>
        <v>7</v>
      </c>
      <c r="T3" s="231" t="str">
        <f t="shared" si="9"/>
        <v>B+</v>
      </c>
      <c r="U3" s="210" t="s">
        <v>773</v>
      </c>
      <c r="V3" s="230">
        <v>42.0</v>
      </c>
      <c r="W3" s="166">
        <v>34.0</v>
      </c>
      <c r="X3" s="166">
        <f t="shared" si="10"/>
        <v>76</v>
      </c>
      <c r="Y3" s="166">
        <f t="shared" si="11"/>
        <v>8</v>
      </c>
      <c r="Z3" s="231" t="str">
        <f t="shared" si="12"/>
        <v>A</v>
      </c>
      <c r="AA3" s="210" t="s">
        <v>773</v>
      </c>
      <c r="AB3" s="230">
        <v>47.0</v>
      </c>
      <c r="AC3" s="166">
        <v>46.0</v>
      </c>
      <c r="AD3" s="166">
        <f t="shared" si="13"/>
        <v>93</v>
      </c>
      <c r="AE3" s="166">
        <f t="shared" si="14"/>
        <v>10</v>
      </c>
      <c r="AF3" s="231" t="str">
        <f t="shared" si="15"/>
        <v>O</v>
      </c>
      <c r="AG3" s="210" t="s">
        <v>773</v>
      </c>
      <c r="AH3" s="230">
        <v>42.0</v>
      </c>
      <c r="AI3" s="166">
        <v>35.0</v>
      </c>
      <c r="AJ3" s="166">
        <f t="shared" si="16"/>
        <v>77</v>
      </c>
      <c r="AK3" s="166">
        <f t="shared" si="17"/>
        <v>8</v>
      </c>
      <c r="AL3" s="231" t="str">
        <f t="shared" si="18"/>
        <v>A</v>
      </c>
      <c r="AM3" s="210" t="s">
        <v>773</v>
      </c>
      <c r="AN3" s="230">
        <v>46.0</v>
      </c>
      <c r="AO3" s="166">
        <v>36.0</v>
      </c>
      <c r="AP3" s="166">
        <f t="shared" si="19"/>
        <v>82</v>
      </c>
      <c r="AQ3" s="166">
        <f t="shared" si="20"/>
        <v>9</v>
      </c>
      <c r="AR3" s="231" t="str">
        <f t="shared" si="21"/>
        <v>A+</v>
      </c>
      <c r="AS3" s="210" t="s">
        <v>773</v>
      </c>
      <c r="AT3" s="230">
        <v>41.0</v>
      </c>
      <c r="AU3" s="166">
        <v>44.0</v>
      </c>
      <c r="AV3" s="166">
        <f t="shared" si="22"/>
        <v>85</v>
      </c>
      <c r="AW3" s="166">
        <f t="shared" si="23"/>
        <v>9</v>
      </c>
      <c r="AX3" s="167" t="str">
        <f t="shared" si="24"/>
        <v>A+</v>
      </c>
      <c r="AY3" s="210" t="s">
        <v>773</v>
      </c>
      <c r="AZ3" s="213">
        <f t="shared" si="25"/>
        <v>8</v>
      </c>
      <c r="BA3" s="93">
        <f t="shared" si="26"/>
        <v>80</v>
      </c>
      <c r="BB3" s="36" t="str">
        <f t="shared" si="27"/>
        <v>FCD</v>
      </c>
      <c r="BC3" s="160"/>
      <c r="BD3" s="161" t="s">
        <v>786</v>
      </c>
      <c r="BE3" s="161" t="s">
        <v>787</v>
      </c>
      <c r="BF3" s="161" t="s">
        <v>788</v>
      </c>
      <c r="BG3" s="161" t="s">
        <v>789</v>
      </c>
      <c r="BH3" s="161" t="s">
        <v>790</v>
      </c>
      <c r="BI3" s="161" t="s">
        <v>785</v>
      </c>
      <c r="BJ3" s="161" t="s">
        <v>791</v>
      </c>
      <c r="BK3" s="161" t="s">
        <v>792</v>
      </c>
    </row>
    <row r="4">
      <c r="A4" s="41" t="s">
        <v>625</v>
      </c>
      <c r="B4" s="42" t="s">
        <v>49</v>
      </c>
      <c r="C4" s="43" t="s">
        <v>50</v>
      </c>
      <c r="D4" s="178">
        <v>31.0</v>
      </c>
      <c r="E4" s="170">
        <v>29.0</v>
      </c>
      <c r="F4" s="170">
        <f t="shared" si="1"/>
        <v>60</v>
      </c>
      <c r="G4" s="163">
        <f t="shared" si="2"/>
        <v>7</v>
      </c>
      <c r="H4" s="229" t="str">
        <f t="shared" si="3"/>
        <v>B+</v>
      </c>
      <c r="I4" s="210" t="s">
        <v>773</v>
      </c>
      <c r="J4" s="230">
        <v>29.0</v>
      </c>
      <c r="K4" s="171">
        <v>18.0</v>
      </c>
      <c r="L4" s="171">
        <f t="shared" si="4"/>
        <v>47</v>
      </c>
      <c r="M4" s="166">
        <f t="shared" si="5"/>
        <v>4</v>
      </c>
      <c r="N4" s="231" t="str">
        <f t="shared" si="6"/>
        <v>P</v>
      </c>
      <c r="O4" s="210" t="s">
        <v>773</v>
      </c>
      <c r="P4" s="230">
        <v>26.0</v>
      </c>
      <c r="Q4" s="171">
        <v>22.0</v>
      </c>
      <c r="R4" s="171">
        <f t="shared" si="7"/>
        <v>48</v>
      </c>
      <c r="S4" s="166">
        <f t="shared" si="8"/>
        <v>4</v>
      </c>
      <c r="T4" s="231" t="str">
        <f t="shared" si="9"/>
        <v>P</v>
      </c>
      <c r="U4" s="210" t="s">
        <v>773</v>
      </c>
      <c r="V4" s="230">
        <v>32.0</v>
      </c>
      <c r="W4" s="171">
        <v>22.0</v>
      </c>
      <c r="X4" s="171">
        <f t="shared" si="10"/>
        <v>54</v>
      </c>
      <c r="Y4" s="166">
        <f t="shared" si="11"/>
        <v>5</v>
      </c>
      <c r="Z4" s="231" t="str">
        <f t="shared" si="12"/>
        <v>C</v>
      </c>
      <c r="AA4" s="210" t="s">
        <v>773</v>
      </c>
      <c r="AB4" s="230">
        <v>47.0</v>
      </c>
      <c r="AC4" s="171">
        <v>47.0</v>
      </c>
      <c r="AD4" s="171">
        <f t="shared" si="13"/>
        <v>94</v>
      </c>
      <c r="AE4" s="166">
        <f t="shared" si="14"/>
        <v>10</v>
      </c>
      <c r="AF4" s="231" t="str">
        <f t="shared" si="15"/>
        <v>O</v>
      </c>
      <c r="AG4" s="210" t="s">
        <v>773</v>
      </c>
      <c r="AH4" s="230">
        <v>27.0</v>
      </c>
      <c r="AI4" s="171">
        <v>18.0</v>
      </c>
      <c r="AJ4" s="171">
        <f t="shared" si="16"/>
        <v>45</v>
      </c>
      <c r="AK4" s="166">
        <f t="shared" si="17"/>
        <v>4</v>
      </c>
      <c r="AL4" s="231" t="str">
        <f t="shared" si="18"/>
        <v>P</v>
      </c>
      <c r="AM4" s="210" t="s">
        <v>773</v>
      </c>
      <c r="AN4" s="230">
        <v>39.0</v>
      </c>
      <c r="AO4" s="171">
        <v>31.0</v>
      </c>
      <c r="AP4" s="171">
        <f t="shared" si="19"/>
        <v>70</v>
      </c>
      <c r="AQ4" s="166">
        <f t="shared" si="20"/>
        <v>8</v>
      </c>
      <c r="AR4" s="231" t="str">
        <f t="shared" si="21"/>
        <v>A</v>
      </c>
      <c r="AS4" s="210" t="s">
        <v>773</v>
      </c>
      <c r="AT4" s="230">
        <v>48.0</v>
      </c>
      <c r="AU4" s="171">
        <v>41.0</v>
      </c>
      <c r="AV4" s="171">
        <f t="shared" si="22"/>
        <v>89</v>
      </c>
      <c r="AW4" s="166">
        <f t="shared" si="23"/>
        <v>9</v>
      </c>
      <c r="AX4" s="167" t="str">
        <f t="shared" si="24"/>
        <v>A+</v>
      </c>
      <c r="AY4" s="210" t="s">
        <v>773</v>
      </c>
      <c r="AZ4" s="213">
        <f t="shared" si="25"/>
        <v>5.5</v>
      </c>
      <c r="BA4" s="93">
        <f t="shared" si="26"/>
        <v>55</v>
      </c>
      <c r="BB4" s="36" t="str">
        <f t="shared" si="27"/>
        <v>SC</v>
      </c>
      <c r="BC4" s="160"/>
      <c r="BD4" s="161" t="s">
        <v>786</v>
      </c>
      <c r="BE4" s="161" t="s">
        <v>787</v>
      </c>
      <c r="BF4" s="161" t="s">
        <v>788</v>
      </c>
      <c r="BG4" s="161" t="s">
        <v>789</v>
      </c>
      <c r="BH4" s="161" t="s">
        <v>790</v>
      </c>
      <c r="BI4" s="161" t="s">
        <v>785</v>
      </c>
      <c r="BJ4" s="161" t="s">
        <v>791</v>
      </c>
      <c r="BK4" s="161" t="s">
        <v>792</v>
      </c>
    </row>
    <row r="5">
      <c r="A5" s="41" t="s">
        <v>629</v>
      </c>
      <c r="B5" s="42" t="s">
        <v>58</v>
      </c>
      <c r="C5" s="43" t="s">
        <v>59</v>
      </c>
      <c r="D5" s="178">
        <v>36.0</v>
      </c>
      <c r="E5" s="163">
        <v>29.0</v>
      </c>
      <c r="F5" s="163">
        <f t="shared" si="1"/>
        <v>65</v>
      </c>
      <c r="G5" s="163">
        <f t="shared" si="2"/>
        <v>7</v>
      </c>
      <c r="H5" s="229" t="str">
        <f t="shared" si="3"/>
        <v>B+</v>
      </c>
      <c r="I5" s="210" t="s">
        <v>773</v>
      </c>
      <c r="J5" s="230">
        <v>34.0</v>
      </c>
      <c r="K5" s="166">
        <v>18.0</v>
      </c>
      <c r="L5" s="166">
        <f t="shared" si="4"/>
        <v>52</v>
      </c>
      <c r="M5" s="166">
        <f t="shared" si="5"/>
        <v>5</v>
      </c>
      <c r="N5" s="231" t="str">
        <f t="shared" si="6"/>
        <v>C</v>
      </c>
      <c r="O5" s="210" t="s">
        <v>773</v>
      </c>
      <c r="P5" s="230">
        <v>28.0</v>
      </c>
      <c r="Q5" s="166">
        <v>18.0</v>
      </c>
      <c r="R5" s="166">
        <f t="shared" si="7"/>
        <v>46</v>
      </c>
      <c r="S5" s="166">
        <f t="shared" si="8"/>
        <v>4</v>
      </c>
      <c r="T5" s="231" t="str">
        <f t="shared" si="9"/>
        <v>P</v>
      </c>
      <c r="U5" s="210" t="s">
        <v>773</v>
      </c>
      <c r="V5" s="230">
        <v>33.0</v>
      </c>
      <c r="W5" s="166">
        <v>22.0</v>
      </c>
      <c r="X5" s="166">
        <f t="shared" si="10"/>
        <v>55</v>
      </c>
      <c r="Y5" s="166">
        <f t="shared" si="11"/>
        <v>6</v>
      </c>
      <c r="Z5" s="231" t="str">
        <f t="shared" si="12"/>
        <v>B</v>
      </c>
      <c r="AA5" s="210" t="s">
        <v>773</v>
      </c>
      <c r="AB5" s="230">
        <v>40.0</v>
      </c>
      <c r="AC5" s="166">
        <v>47.0</v>
      </c>
      <c r="AD5" s="166">
        <f t="shared" si="13"/>
        <v>87</v>
      </c>
      <c r="AE5" s="166">
        <f t="shared" si="14"/>
        <v>9</v>
      </c>
      <c r="AF5" s="231" t="str">
        <f t="shared" si="15"/>
        <v>A+</v>
      </c>
      <c r="AG5" s="210" t="s">
        <v>773</v>
      </c>
      <c r="AH5" s="230">
        <v>28.0</v>
      </c>
      <c r="AI5" s="166">
        <v>31.0</v>
      </c>
      <c r="AJ5" s="166">
        <f t="shared" si="16"/>
        <v>59</v>
      </c>
      <c r="AK5" s="166">
        <f t="shared" si="17"/>
        <v>6</v>
      </c>
      <c r="AL5" s="231" t="str">
        <f t="shared" si="18"/>
        <v>B</v>
      </c>
      <c r="AM5" s="210" t="s">
        <v>773</v>
      </c>
      <c r="AN5" s="230">
        <v>35.0</v>
      </c>
      <c r="AO5" s="166">
        <v>25.0</v>
      </c>
      <c r="AP5" s="166">
        <f t="shared" si="19"/>
        <v>60</v>
      </c>
      <c r="AQ5" s="166">
        <f t="shared" si="20"/>
        <v>7</v>
      </c>
      <c r="AR5" s="231" t="str">
        <f t="shared" si="21"/>
        <v>B+</v>
      </c>
      <c r="AS5" s="210" t="s">
        <v>773</v>
      </c>
      <c r="AT5" s="230">
        <v>39.0</v>
      </c>
      <c r="AU5" s="166">
        <v>42.0</v>
      </c>
      <c r="AV5" s="166">
        <f t="shared" si="22"/>
        <v>81</v>
      </c>
      <c r="AW5" s="166">
        <f t="shared" si="23"/>
        <v>9</v>
      </c>
      <c r="AX5" s="167" t="str">
        <f t="shared" si="24"/>
        <v>A+</v>
      </c>
      <c r="AY5" s="210" t="s">
        <v>773</v>
      </c>
      <c r="AZ5" s="213">
        <f t="shared" si="25"/>
        <v>6</v>
      </c>
      <c r="BA5" s="93">
        <f t="shared" si="26"/>
        <v>60</v>
      </c>
      <c r="BB5" s="36" t="str">
        <f t="shared" si="27"/>
        <v>FC</v>
      </c>
      <c r="BC5" s="160"/>
      <c r="BD5" s="161" t="s">
        <v>786</v>
      </c>
      <c r="BE5" s="161" t="s">
        <v>787</v>
      </c>
      <c r="BF5" s="161" t="s">
        <v>788</v>
      </c>
      <c r="BG5" s="161" t="s">
        <v>789</v>
      </c>
      <c r="BH5" s="161" t="s">
        <v>790</v>
      </c>
      <c r="BI5" s="161" t="s">
        <v>785</v>
      </c>
      <c r="BJ5" s="161" t="s">
        <v>791</v>
      </c>
      <c r="BK5" s="161" t="s">
        <v>792</v>
      </c>
    </row>
    <row r="6">
      <c r="A6" s="41" t="s">
        <v>630</v>
      </c>
      <c r="B6" s="42" t="s">
        <v>67</v>
      </c>
      <c r="C6" s="43" t="s">
        <v>68</v>
      </c>
      <c r="D6" s="178">
        <v>35.0</v>
      </c>
      <c r="E6" s="163">
        <v>35.0</v>
      </c>
      <c r="F6" s="163">
        <f t="shared" si="1"/>
        <v>70</v>
      </c>
      <c r="G6" s="163">
        <f t="shared" si="2"/>
        <v>8</v>
      </c>
      <c r="H6" s="229" t="str">
        <f t="shared" si="3"/>
        <v>A</v>
      </c>
      <c r="I6" s="210" t="s">
        <v>773</v>
      </c>
      <c r="J6" s="230">
        <v>35.0</v>
      </c>
      <c r="K6" s="166">
        <v>22.0</v>
      </c>
      <c r="L6" s="166">
        <f t="shared" si="4"/>
        <v>57</v>
      </c>
      <c r="M6" s="166">
        <f t="shared" si="5"/>
        <v>6</v>
      </c>
      <c r="N6" s="231" t="str">
        <f t="shared" si="6"/>
        <v>B</v>
      </c>
      <c r="O6" s="210" t="s">
        <v>773</v>
      </c>
      <c r="P6" s="230">
        <v>29.0</v>
      </c>
      <c r="Q6" s="166">
        <v>26.0</v>
      </c>
      <c r="R6" s="166">
        <f t="shared" si="7"/>
        <v>55</v>
      </c>
      <c r="S6" s="166">
        <f t="shared" si="8"/>
        <v>6</v>
      </c>
      <c r="T6" s="231" t="str">
        <f t="shared" si="9"/>
        <v>B</v>
      </c>
      <c r="U6" s="210" t="s">
        <v>773</v>
      </c>
      <c r="V6" s="230">
        <v>38.0</v>
      </c>
      <c r="W6" s="166">
        <v>33.0</v>
      </c>
      <c r="X6" s="166">
        <f t="shared" si="10"/>
        <v>71</v>
      </c>
      <c r="Y6" s="166">
        <f t="shared" si="11"/>
        <v>8</v>
      </c>
      <c r="Z6" s="231" t="str">
        <f t="shared" si="12"/>
        <v>A</v>
      </c>
      <c r="AA6" s="210" t="s">
        <v>773</v>
      </c>
      <c r="AB6" s="230">
        <v>44.0</v>
      </c>
      <c r="AC6" s="166">
        <v>43.0</v>
      </c>
      <c r="AD6" s="166">
        <f t="shared" si="13"/>
        <v>87</v>
      </c>
      <c r="AE6" s="166">
        <f t="shared" si="14"/>
        <v>9</v>
      </c>
      <c r="AF6" s="231" t="str">
        <f t="shared" si="15"/>
        <v>A+</v>
      </c>
      <c r="AG6" s="210" t="s">
        <v>773</v>
      </c>
      <c r="AH6" s="230">
        <v>34.0</v>
      </c>
      <c r="AI6" s="166">
        <v>30.0</v>
      </c>
      <c r="AJ6" s="166">
        <f t="shared" si="16"/>
        <v>64</v>
      </c>
      <c r="AK6" s="166">
        <f t="shared" si="17"/>
        <v>7</v>
      </c>
      <c r="AL6" s="231" t="str">
        <f t="shared" si="18"/>
        <v>B+</v>
      </c>
      <c r="AM6" s="210" t="s">
        <v>773</v>
      </c>
      <c r="AN6" s="230">
        <v>43.0</v>
      </c>
      <c r="AO6" s="166">
        <v>37.0</v>
      </c>
      <c r="AP6" s="166">
        <f t="shared" si="19"/>
        <v>80</v>
      </c>
      <c r="AQ6" s="166">
        <f t="shared" si="20"/>
        <v>9</v>
      </c>
      <c r="AR6" s="231" t="str">
        <f t="shared" si="21"/>
        <v>A+</v>
      </c>
      <c r="AS6" s="210" t="s">
        <v>773</v>
      </c>
      <c r="AT6" s="230">
        <v>42.0</v>
      </c>
      <c r="AU6" s="166">
        <v>40.0</v>
      </c>
      <c r="AV6" s="166">
        <f t="shared" si="22"/>
        <v>82</v>
      </c>
      <c r="AW6" s="166">
        <f t="shared" si="23"/>
        <v>9</v>
      </c>
      <c r="AX6" s="167" t="str">
        <f t="shared" si="24"/>
        <v>A+</v>
      </c>
      <c r="AY6" s="210" t="s">
        <v>773</v>
      </c>
      <c r="AZ6" s="213">
        <f t="shared" si="25"/>
        <v>7.277777778</v>
      </c>
      <c r="BA6" s="93">
        <f t="shared" si="26"/>
        <v>72.77777778</v>
      </c>
      <c r="BB6" s="36" t="str">
        <f t="shared" si="27"/>
        <v>FCD</v>
      </c>
      <c r="BC6" s="160"/>
      <c r="BD6" s="161" t="s">
        <v>786</v>
      </c>
      <c r="BE6" s="161" t="s">
        <v>787</v>
      </c>
      <c r="BF6" s="161" t="s">
        <v>788</v>
      </c>
      <c r="BG6" s="161" t="s">
        <v>789</v>
      </c>
      <c r="BH6" s="161" t="s">
        <v>790</v>
      </c>
      <c r="BI6" s="161" t="s">
        <v>785</v>
      </c>
      <c r="BJ6" s="161" t="s">
        <v>791</v>
      </c>
      <c r="BK6" s="161" t="s">
        <v>792</v>
      </c>
    </row>
    <row r="7">
      <c r="A7" s="41" t="s">
        <v>632</v>
      </c>
      <c r="B7" s="42" t="s">
        <v>78</v>
      </c>
      <c r="C7" s="43" t="s">
        <v>79</v>
      </c>
      <c r="D7" s="232">
        <v>32.0</v>
      </c>
      <c r="E7" s="233">
        <v>18.0</v>
      </c>
      <c r="F7" s="163">
        <f t="shared" si="1"/>
        <v>50</v>
      </c>
      <c r="G7" s="163">
        <f t="shared" si="2"/>
        <v>5</v>
      </c>
      <c r="H7" s="229" t="str">
        <f t="shared" si="3"/>
        <v>C</v>
      </c>
      <c r="I7" s="210" t="s">
        <v>773</v>
      </c>
      <c r="J7" s="230">
        <v>28.0</v>
      </c>
      <c r="K7" s="166">
        <v>23.0</v>
      </c>
      <c r="L7" s="166">
        <f t="shared" si="4"/>
        <v>51</v>
      </c>
      <c r="M7" s="166">
        <f t="shared" si="5"/>
        <v>5</v>
      </c>
      <c r="N7" s="231" t="str">
        <f t="shared" si="6"/>
        <v>C</v>
      </c>
      <c r="O7" s="210" t="s">
        <v>773</v>
      </c>
      <c r="P7" s="230">
        <v>23.0</v>
      </c>
      <c r="Q7" s="166">
        <v>24.0</v>
      </c>
      <c r="R7" s="166">
        <f t="shared" si="7"/>
        <v>47</v>
      </c>
      <c r="S7" s="166">
        <f t="shared" si="8"/>
        <v>4</v>
      </c>
      <c r="T7" s="231" t="str">
        <f t="shared" si="9"/>
        <v>P</v>
      </c>
      <c r="U7" s="210" t="s">
        <v>773</v>
      </c>
      <c r="V7" s="230">
        <v>30.0</v>
      </c>
      <c r="W7" s="166">
        <v>25.0</v>
      </c>
      <c r="X7" s="166">
        <f t="shared" si="10"/>
        <v>55</v>
      </c>
      <c r="Y7" s="166">
        <f t="shared" si="11"/>
        <v>6</v>
      </c>
      <c r="Z7" s="231" t="str">
        <f t="shared" si="12"/>
        <v>B</v>
      </c>
      <c r="AA7" s="210" t="s">
        <v>773</v>
      </c>
      <c r="AB7" s="230">
        <v>37.0</v>
      </c>
      <c r="AC7" s="166">
        <v>42.0</v>
      </c>
      <c r="AD7" s="166">
        <f t="shared" si="13"/>
        <v>79</v>
      </c>
      <c r="AE7" s="166">
        <f t="shared" si="14"/>
        <v>8</v>
      </c>
      <c r="AF7" s="231" t="str">
        <f t="shared" si="15"/>
        <v>A</v>
      </c>
      <c r="AG7" s="210" t="s">
        <v>773</v>
      </c>
      <c r="AH7" s="230">
        <v>28.0</v>
      </c>
      <c r="AI7" s="166">
        <v>28.0</v>
      </c>
      <c r="AJ7" s="166">
        <f t="shared" si="16"/>
        <v>56</v>
      </c>
      <c r="AK7" s="166">
        <f t="shared" si="17"/>
        <v>6</v>
      </c>
      <c r="AL7" s="231" t="str">
        <f t="shared" si="18"/>
        <v>B</v>
      </c>
      <c r="AM7" s="210" t="s">
        <v>773</v>
      </c>
      <c r="AN7" s="230">
        <v>32.0</v>
      </c>
      <c r="AO7" s="166">
        <v>27.0</v>
      </c>
      <c r="AP7" s="166">
        <f t="shared" si="19"/>
        <v>59</v>
      </c>
      <c r="AQ7" s="166">
        <f t="shared" si="20"/>
        <v>6</v>
      </c>
      <c r="AR7" s="231" t="str">
        <f t="shared" si="21"/>
        <v>B</v>
      </c>
      <c r="AS7" s="210" t="s">
        <v>773</v>
      </c>
      <c r="AT7" s="230">
        <v>39.0</v>
      </c>
      <c r="AU7" s="166">
        <v>38.0</v>
      </c>
      <c r="AV7" s="166">
        <f t="shared" si="22"/>
        <v>77</v>
      </c>
      <c r="AW7" s="166">
        <f t="shared" si="23"/>
        <v>8</v>
      </c>
      <c r="AX7" s="167" t="str">
        <f t="shared" si="24"/>
        <v>A</v>
      </c>
      <c r="AY7" s="210" t="s">
        <v>773</v>
      </c>
      <c r="AZ7" s="213">
        <f t="shared" si="25"/>
        <v>5.5</v>
      </c>
      <c r="BA7" s="93">
        <f t="shared" si="26"/>
        <v>55</v>
      </c>
      <c r="BB7" s="36" t="str">
        <f t="shared" si="27"/>
        <v>SC</v>
      </c>
      <c r="BC7" s="160"/>
      <c r="BD7" s="161" t="s">
        <v>786</v>
      </c>
      <c r="BE7" s="161" t="s">
        <v>787</v>
      </c>
      <c r="BF7" s="161" t="s">
        <v>788</v>
      </c>
      <c r="BG7" s="161" t="s">
        <v>789</v>
      </c>
      <c r="BH7" s="161" t="s">
        <v>790</v>
      </c>
      <c r="BI7" s="161" t="s">
        <v>785</v>
      </c>
      <c r="BJ7" s="161" t="s">
        <v>791</v>
      </c>
      <c r="BK7" s="161" t="s">
        <v>792</v>
      </c>
    </row>
    <row r="8">
      <c r="A8" s="41" t="s">
        <v>635</v>
      </c>
      <c r="B8" s="42" t="s">
        <v>88</v>
      </c>
      <c r="C8" s="43" t="s">
        <v>89</v>
      </c>
      <c r="D8" s="178">
        <v>38.0</v>
      </c>
      <c r="E8" s="163">
        <v>24.0</v>
      </c>
      <c r="F8" s="163">
        <f t="shared" si="1"/>
        <v>62</v>
      </c>
      <c r="G8" s="163">
        <f t="shared" si="2"/>
        <v>7</v>
      </c>
      <c r="H8" s="229" t="str">
        <f t="shared" si="3"/>
        <v>B+</v>
      </c>
      <c r="I8" s="210" t="s">
        <v>773</v>
      </c>
      <c r="J8" s="230">
        <v>38.0</v>
      </c>
      <c r="K8" s="166">
        <v>25.0</v>
      </c>
      <c r="L8" s="166">
        <f t="shared" si="4"/>
        <v>63</v>
      </c>
      <c r="M8" s="166">
        <f t="shared" si="5"/>
        <v>7</v>
      </c>
      <c r="N8" s="231" t="str">
        <f t="shared" si="6"/>
        <v>B+</v>
      </c>
      <c r="O8" s="210" t="s">
        <v>773</v>
      </c>
      <c r="P8" s="230">
        <v>37.0</v>
      </c>
      <c r="Q8" s="166">
        <v>38.0</v>
      </c>
      <c r="R8" s="166">
        <f t="shared" si="7"/>
        <v>75</v>
      </c>
      <c r="S8" s="166">
        <f t="shared" si="8"/>
        <v>8</v>
      </c>
      <c r="T8" s="231" t="str">
        <f t="shared" si="9"/>
        <v>A</v>
      </c>
      <c r="U8" s="210" t="s">
        <v>773</v>
      </c>
      <c r="V8" s="230">
        <v>43.0</v>
      </c>
      <c r="W8" s="166">
        <v>32.0</v>
      </c>
      <c r="X8" s="166">
        <f t="shared" si="10"/>
        <v>75</v>
      </c>
      <c r="Y8" s="166">
        <f t="shared" si="11"/>
        <v>8</v>
      </c>
      <c r="Z8" s="231" t="str">
        <f t="shared" si="12"/>
        <v>A</v>
      </c>
      <c r="AA8" s="210" t="s">
        <v>773</v>
      </c>
      <c r="AB8" s="230">
        <v>44.0</v>
      </c>
      <c r="AC8" s="166">
        <v>42.0</v>
      </c>
      <c r="AD8" s="166">
        <f t="shared" si="13"/>
        <v>86</v>
      </c>
      <c r="AE8" s="166">
        <f t="shared" si="14"/>
        <v>9</v>
      </c>
      <c r="AF8" s="231" t="str">
        <f t="shared" si="15"/>
        <v>A+</v>
      </c>
      <c r="AG8" s="210" t="s">
        <v>773</v>
      </c>
      <c r="AH8" s="230">
        <v>37.0</v>
      </c>
      <c r="AI8" s="166">
        <v>28.0</v>
      </c>
      <c r="AJ8" s="166">
        <f t="shared" si="16"/>
        <v>65</v>
      </c>
      <c r="AK8" s="166">
        <f t="shared" si="17"/>
        <v>7</v>
      </c>
      <c r="AL8" s="231" t="str">
        <f t="shared" si="18"/>
        <v>B+</v>
      </c>
      <c r="AM8" s="210" t="s">
        <v>773</v>
      </c>
      <c r="AN8" s="230">
        <v>38.0</v>
      </c>
      <c r="AO8" s="166">
        <v>34.0</v>
      </c>
      <c r="AP8" s="166">
        <f t="shared" si="19"/>
        <v>72</v>
      </c>
      <c r="AQ8" s="166">
        <f t="shared" si="20"/>
        <v>8</v>
      </c>
      <c r="AR8" s="231" t="str">
        <f t="shared" si="21"/>
        <v>A</v>
      </c>
      <c r="AS8" s="210" t="s">
        <v>773</v>
      </c>
      <c r="AT8" s="230">
        <v>42.0</v>
      </c>
      <c r="AU8" s="166">
        <v>44.0</v>
      </c>
      <c r="AV8" s="166">
        <f t="shared" si="22"/>
        <v>86</v>
      </c>
      <c r="AW8" s="166">
        <f t="shared" si="23"/>
        <v>9</v>
      </c>
      <c r="AX8" s="167" t="str">
        <f t="shared" si="24"/>
        <v>A+</v>
      </c>
      <c r="AY8" s="210" t="s">
        <v>773</v>
      </c>
      <c r="AZ8" s="213">
        <f t="shared" si="25"/>
        <v>7.611111111</v>
      </c>
      <c r="BA8" s="93">
        <f t="shared" si="26"/>
        <v>76.11111111</v>
      </c>
      <c r="BB8" s="36" t="str">
        <f t="shared" si="27"/>
        <v>FCD</v>
      </c>
      <c r="BC8" s="160"/>
      <c r="BD8" s="161" t="s">
        <v>786</v>
      </c>
      <c r="BE8" s="161" t="s">
        <v>787</v>
      </c>
      <c r="BF8" s="161" t="s">
        <v>788</v>
      </c>
      <c r="BG8" s="161" t="s">
        <v>789</v>
      </c>
      <c r="BH8" s="161" t="s">
        <v>790</v>
      </c>
      <c r="BI8" s="161" t="s">
        <v>785</v>
      </c>
      <c r="BJ8" s="161" t="s">
        <v>791</v>
      </c>
      <c r="BK8" s="161" t="s">
        <v>792</v>
      </c>
    </row>
    <row r="9">
      <c r="A9" s="41" t="s">
        <v>636</v>
      </c>
      <c r="B9" s="42" t="s">
        <v>99</v>
      </c>
      <c r="C9" s="43" t="s">
        <v>100</v>
      </c>
      <c r="D9" s="178">
        <v>44.0</v>
      </c>
      <c r="E9" s="163">
        <v>38.0</v>
      </c>
      <c r="F9" s="163">
        <f t="shared" si="1"/>
        <v>82</v>
      </c>
      <c r="G9" s="163">
        <f t="shared" si="2"/>
        <v>9</v>
      </c>
      <c r="H9" s="229" t="str">
        <f t="shared" si="3"/>
        <v>A+</v>
      </c>
      <c r="I9" s="210" t="s">
        <v>773</v>
      </c>
      <c r="J9" s="230">
        <v>43.0</v>
      </c>
      <c r="K9" s="166">
        <v>29.0</v>
      </c>
      <c r="L9" s="166">
        <f t="shared" si="4"/>
        <v>72</v>
      </c>
      <c r="M9" s="166">
        <f t="shared" si="5"/>
        <v>8</v>
      </c>
      <c r="N9" s="231" t="str">
        <f t="shared" si="6"/>
        <v>A</v>
      </c>
      <c r="O9" s="210" t="s">
        <v>773</v>
      </c>
      <c r="P9" s="230">
        <v>38.0</v>
      </c>
      <c r="Q9" s="166">
        <v>23.0</v>
      </c>
      <c r="R9" s="166">
        <f t="shared" si="7"/>
        <v>61</v>
      </c>
      <c r="S9" s="166">
        <f t="shared" si="8"/>
        <v>7</v>
      </c>
      <c r="T9" s="231" t="str">
        <f t="shared" si="9"/>
        <v>B+</v>
      </c>
      <c r="U9" s="210" t="s">
        <v>773</v>
      </c>
      <c r="V9" s="230">
        <v>50.0</v>
      </c>
      <c r="W9" s="166">
        <v>20.0</v>
      </c>
      <c r="X9" s="166">
        <f t="shared" si="10"/>
        <v>70</v>
      </c>
      <c r="Y9" s="166">
        <f t="shared" si="11"/>
        <v>8</v>
      </c>
      <c r="Z9" s="231" t="str">
        <f t="shared" si="12"/>
        <v>A</v>
      </c>
      <c r="AA9" s="210" t="s">
        <v>773</v>
      </c>
      <c r="AB9" s="230">
        <v>50.0</v>
      </c>
      <c r="AC9" s="166">
        <v>48.0</v>
      </c>
      <c r="AD9" s="166">
        <f t="shared" si="13"/>
        <v>98</v>
      </c>
      <c r="AE9" s="166">
        <f t="shared" si="14"/>
        <v>10</v>
      </c>
      <c r="AF9" s="231" t="str">
        <f t="shared" si="15"/>
        <v>O</v>
      </c>
      <c r="AG9" s="210" t="s">
        <v>773</v>
      </c>
      <c r="AH9" s="230">
        <v>41.0</v>
      </c>
      <c r="AI9" s="166">
        <v>27.0</v>
      </c>
      <c r="AJ9" s="166">
        <f t="shared" si="16"/>
        <v>68</v>
      </c>
      <c r="AK9" s="166">
        <f t="shared" si="17"/>
        <v>7</v>
      </c>
      <c r="AL9" s="231" t="str">
        <f t="shared" si="18"/>
        <v>B+</v>
      </c>
      <c r="AM9" s="210" t="s">
        <v>773</v>
      </c>
      <c r="AN9" s="230">
        <v>48.0</v>
      </c>
      <c r="AO9" s="166">
        <v>37.0</v>
      </c>
      <c r="AP9" s="166">
        <f t="shared" si="19"/>
        <v>85</v>
      </c>
      <c r="AQ9" s="166">
        <f t="shared" si="20"/>
        <v>9</v>
      </c>
      <c r="AR9" s="231" t="str">
        <f t="shared" si="21"/>
        <v>A+</v>
      </c>
      <c r="AS9" s="210" t="s">
        <v>773</v>
      </c>
      <c r="AT9" s="230">
        <v>48.0</v>
      </c>
      <c r="AU9" s="166">
        <v>49.0</v>
      </c>
      <c r="AV9" s="166">
        <f t="shared" si="22"/>
        <v>97</v>
      </c>
      <c r="AW9" s="166">
        <f t="shared" si="23"/>
        <v>10</v>
      </c>
      <c r="AX9" s="167" t="str">
        <f t="shared" si="24"/>
        <v>O</v>
      </c>
      <c r="AY9" s="210" t="s">
        <v>773</v>
      </c>
      <c r="AZ9" s="213">
        <f t="shared" si="25"/>
        <v>8.166666667</v>
      </c>
      <c r="BA9" s="93">
        <f t="shared" si="26"/>
        <v>81.66666667</v>
      </c>
      <c r="BB9" s="36" t="str">
        <f t="shared" si="27"/>
        <v>FCD</v>
      </c>
      <c r="BC9" s="160"/>
      <c r="BD9" s="161" t="s">
        <v>786</v>
      </c>
      <c r="BE9" s="161" t="s">
        <v>787</v>
      </c>
      <c r="BF9" s="161" t="s">
        <v>788</v>
      </c>
      <c r="BG9" s="161" t="s">
        <v>789</v>
      </c>
      <c r="BH9" s="161" t="s">
        <v>790</v>
      </c>
      <c r="BI9" s="161" t="s">
        <v>785</v>
      </c>
      <c r="BJ9" s="161" t="s">
        <v>791</v>
      </c>
      <c r="BK9" s="161" t="s">
        <v>792</v>
      </c>
    </row>
    <row r="10">
      <c r="A10" s="41" t="s">
        <v>637</v>
      </c>
      <c r="B10" s="42" t="s">
        <v>109</v>
      </c>
      <c r="C10" s="43" t="s">
        <v>110</v>
      </c>
      <c r="D10" s="178">
        <v>37.0</v>
      </c>
      <c r="E10" s="163">
        <v>22.0</v>
      </c>
      <c r="F10" s="163">
        <f t="shared" si="1"/>
        <v>59</v>
      </c>
      <c r="G10" s="163">
        <f t="shared" si="2"/>
        <v>6</v>
      </c>
      <c r="H10" s="229" t="str">
        <f t="shared" si="3"/>
        <v>B</v>
      </c>
      <c r="I10" s="210" t="s">
        <v>773</v>
      </c>
      <c r="J10" s="230">
        <v>36.0</v>
      </c>
      <c r="K10" s="166">
        <v>22.0</v>
      </c>
      <c r="L10" s="166">
        <f t="shared" si="4"/>
        <v>58</v>
      </c>
      <c r="M10" s="166">
        <f t="shared" si="5"/>
        <v>6</v>
      </c>
      <c r="N10" s="231" t="str">
        <f t="shared" si="6"/>
        <v>B</v>
      </c>
      <c r="O10" s="210" t="s">
        <v>773</v>
      </c>
      <c r="P10" s="230">
        <v>31.0</v>
      </c>
      <c r="Q10" s="166">
        <v>28.0</v>
      </c>
      <c r="R10" s="166">
        <f t="shared" si="7"/>
        <v>59</v>
      </c>
      <c r="S10" s="166">
        <f t="shared" si="8"/>
        <v>6</v>
      </c>
      <c r="T10" s="231" t="str">
        <f t="shared" si="9"/>
        <v>B</v>
      </c>
      <c r="U10" s="210" t="s">
        <v>773</v>
      </c>
      <c r="V10" s="230">
        <v>38.0</v>
      </c>
      <c r="W10" s="166">
        <v>28.0</v>
      </c>
      <c r="X10" s="166">
        <f t="shared" si="10"/>
        <v>66</v>
      </c>
      <c r="Y10" s="166">
        <f t="shared" si="11"/>
        <v>7</v>
      </c>
      <c r="Z10" s="231" t="str">
        <f t="shared" si="12"/>
        <v>B+</v>
      </c>
      <c r="AA10" s="210" t="s">
        <v>773</v>
      </c>
      <c r="AB10" s="230">
        <v>47.0</v>
      </c>
      <c r="AC10" s="166">
        <v>48.0</v>
      </c>
      <c r="AD10" s="166">
        <f t="shared" si="13"/>
        <v>95</v>
      </c>
      <c r="AE10" s="166">
        <f t="shared" si="14"/>
        <v>10</v>
      </c>
      <c r="AF10" s="231" t="str">
        <f t="shared" si="15"/>
        <v>O</v>
      </c>
      <c r="AG10" s="210" t="s">
        <v>773</v>
      </c>
      <c r="AH10" s="230">
        <v>31.0</v>
      </c>
      <c r="AI10" s="166">
        <v>32.0</v>
      </c>
      <c r="AJ10" s="166">
        <f t="shared" si="16"/>
        <v>63</v>
      </c>
      <c r="AK10" s="166">
        <f t="shared" si="17"/>
        <v>7</v>
      </c>
      <c r="AL10" s="231" t="str">
        <f t="shared" si="18"/>
        <v>B+</v>
      </c>
      <c r="AM10" s="210" t="s">
        <v>773</v>
      </c>
      <c r="AN10" s="230">
        <v>40.0</v>
      </c>
      <c r="AO10" s="166">
        <v>29.0</v>
      </c>
      <c r="AP10" s="166">
        <f t="shared" si="19"/>
        <v>69</v>
      </c>
      <c r="AQ10" s="166">
        <f t="shared" si="20"/>
        <v>7</v>
      </c>
      <c r="AR10" s="231" t="str">
        <f t="shared" si="21"/>
        <v>B+</v>
      </c>
      <c r="AS10" s="210" t="s">
        <v>773</v>
      </c>
      <c r="AT10" s="230">
        <v>49.0</v>
      </c>
      <c r="AU10" s="166">
        <v>44.0</v>
      </c>
      <c r="AV10" s="166">
        <f t="shared" si="22"/>
        <v>93</v>
      </c>
      <c r="AW10" s="166">
        <f t="shared" si="23"/>
        <v>10</v>
      </c>
      <c r="AX10" s="167" t="str">
        <f t="shared" si="24"/>
        <v>O</v>
      </c>
      <c r="AY10" s="210" t="s">
        <v>773</v>
      </c>
      <c r="AZ10" s="213">
        <f t="shared" si="25"/>
        <v>6.777777778</v>
      </c>
      <c r="BA10" s="93">
        <f t="shared" si="26"/>
        <v>67.77777778</v>
      </c>
      <c r="BB10" s="36" t="str">
        <f t="shared" si="27"/>
        <v>FC</v>
      </c>
      <c r="BC10" s="160"/>
      <c r="BD10" s="161" t="s">
        <v>786</v>
      </c>
      <c r="BE10" s="161" t="s">
        <v>787</v>
      </c>
      <c r="BF10" s="161" t="s">
        <v>788</v>
      </c>
      <c r="BG10" s="161" t="s">
        <v>789</v>
      </c>
      <c r="BH10" s="161" t="s">
        <v>790</v>
      </c>
      <c r="BI10" s="161" t="s">
        <v>785</v>
      </c>
      <c r="BJ10" s="161" t="s">
        <v>791</v>
      </c>
      <c r="BK10" s="161" t="s">
        <v>792</v>
      </c>
    </row>
    <row r="11">
      <c r="A11" s="41" t="s">
        <v>638</v>
      </c>
      <c r="B11" s="42" t="s">
        <v>116</v>
      </c>
      <c r="C11" s="43" t="s">
        <v>117</v>
      </c>
      <c r="D11" s="234"/>
      <c r="E11" s="235"/>
      <c r="F11" s="235" t="str">
        <f t="shared" si="1"/>
        <v/>
      </c>
      <c r="G11" s="235" t="str">
        <f t="shared" si="2"/>
        <v/>
      </c>
      <c r="H11" s="236" t="str">
        <f t="shared" si="3"/>
        <v/>
      </c>
      <c r="I11" s="8"/>
      <c r="J11" s="237"/>
      <c r="K11" s="219"/>
      <c r="L11" s="219" t="str">
        <f t="shared" si="4"/>
        <v/>
      </c>
      <c r="M11" s="219" t="str">
        <f t="shared" si="5"/>
        <v/>
      </c>
      <c r="N11" s="238" t="str">
        <f t="shared" si="6"/>
        <v/>
      </c>
      <c r="O11" s="220"/>
      <c r="P11" s="237"/>
      <c r="Q11" s="219"/>
      <c r="R11" s="219" t="str">
        <f t="shared" si="7"/>
        <v/>
      </c>
      <c r="S11" s="219" t="str">
        <f t="shared" si="8"/>
        <v/>
      </c>
      <c r="T11" s="238" t="str">
        <f t="shared" si="9"/>
        <v/>
      </c>
      <c r="U11" s="220"/>
      <c r="V11" s="237"/>
      <c r="W11" s="219"/>
      <c r="X11" s="219" t="str">
        <f t="shared" si="10"/>
        <v/>
      </c>
      <c r="Y11" s="219" t="str">
        <f t="shared" si="11"/>
        <v/>
      </c>
      <c r="Z11" s="238" t="str">
        <f t="shared" si="12"/>
        <v/>
      </c>
      <c r="AA11" s="220"/>
      <c r="AB11" s="237"/>
      <c r="AC11" s="219"/>
      <c r="AD11" s="219" t="str">
        <f t="shared" si="13"/>
        <v/>
      </c>
      <c r="AE11" s="219" t="str">
        <f t="shared" si="14"/>
        <v/>
      </c>
      <c r="AF11" s="238" t="str">
        <f t="shared" si="15"/>
        <v/>
      </c>
      <c r="AG11" s="220"/>
      <c r="AH11" s="237"/>
      <c r="AI11" s="219"/>
      <c r="AJ11" s="219" t="str">
        <f t="shared" si="16"/>
        <v/>
      </c>
      <c r="AK11" s="219" t="str">
        <f t="shared" si="17"/>
        <v/>
      </c>
      <c r="AL11" s="238" t="str">
        <f t="shared" si="18"/>
        <v/>
      </c>
      <c r="AM11" s="220"/>
      <c r="AN11" s="237"/>
      <c r="AO11" s="219"/>
      <c r="AP11" s="219" t="str">
        <f t="shared" si="19"/>
        <v/>
      </c>
      <c r="AQ11" s="219" t="str">
        <f t="shared" si="20"/>
        <v/>
      </c>
      <c r="AR11" s="238" t="str">
        <f t="shared" si="21"/>
        <v/>
      </c>
      <c r="AS11" s="220"/>
      <c r="AT11" s="237"/>
      <c r="AU11" s="219"/>
      <c r="AV11" s="219" t="str">
        <f t="shared" si="22"/>
        <v/>
      </c>
      <c r="AW11" s="219" t="str">
        <f t="shared" si="23"/>
        <v/>
      </c>
      <c r="AX11" s="239" t="str">
        <f t="shared" si="24"/>
        <v/>
      </c>
      <c r="AY11" s="220"/>
      <c r="AZ11" s="213">
        <f t="shared" si="25"/>
        <v>0</v>
      </c>
      <c r="BA11" s="93">
        <f t="shared" si="26"/>
        <v>0</v>
      </c>
      <c r="BB11" s="36" t="b">
        <f t="shared" si="27"/>
        <v>0</v>
      </c>
      <c r="BC11" s="160"/>
      <c r="BD11" s="161" t="s">
        <v>786</v>
      </c>
      <c r="BE11" s="161" t="s">
        <v>787</v>
      </c>
      <c r="BF11" s="161" t="s">
        <v>788</v>
      </c>
      <c r="BG11" s="161" t="s">
        <v>789</v>
      </c>
      <c r="BH11" s="161" t="s">
        <v>790</v>
      </c>
      <c r="BI11" s="161" t="s">
        <v>785</v>
      </c>
      <c r="BJ11" s="161" t="s">
        <v>791</v>
      </c>
      <c r="BK11" s="161" t="s">
        <v>792</v>
      </c>
    </row>
    <row r="12">
      <c r="A12" s="41" t="s">
        <v>640</v>
      </c>
      <c r="B12" s="42" t="s">
        <v>125</v>
      </c>
      <c r="C12" s="43" t="s">
        <v>126</v>
      </c>
      <c r="D12" s="178">
        <v>46.0</v>
      </c>
      <c r="E12" s="163">
        <v>36.0</v>
      </c>
      <c r="F12" s="163">
        <f t="shared" si="1"/>
        <v>82</v>
      </c>
      <c r="G12" s="163">
        <f t="shared" si="2"/>
        <v>9</v>
      </c>
      <c r="H12" s="229" t="str">
        <f t="shared" si="3"/>
        <v>A+</v>
      </c>
      <c r="I12" s="210" t="s">
        <v>773</v>
      </c>
      <c r="J12" s="230">
        <v>44.0</v>
      </c>
      <c r="K12" s="166">
        <v>32.0</v>
      </c>
      <c r="L12" s="166">
        <f t="shared" si="4"/>
        <v>76</v>
      </c>
      <c r="M12" s="166">
        <f t="shared" si="5"/>
        <v>8</v>
      </c>
      <c r="N12" s="231" t="str">
        <f t="shared" si="6"/>
        <v>A</v>
      </c>
      <c r="O12" s="210" t="s">
        <v>773</v>
      </c>
      <c r="P12" s="230">
        <v>43.0</v>
      </c>
      <c r="Q12" s="166">
        <v>32.0</v>
      </c>
      <c r="R12" s="166">
        <f t="shared" si="7"/>
        <v>75</v>
      </c>
      <c r="S12" s="166">
        <f t="shared" si="8"/>
        <v>8</v>
      </c>
      <c r="T12" s="231" t="str">
        <f t="shared" si="9"/>
        <v>A</v>
      </c>
      <c r="U12" s="210" t="s">
        <v>773</v>
      </c>
      <c r="V12" s="230">
        <v>48.0</v>
      </c>
      <c r="W12" s="166">
        <v>38.0</v>
      </c>
      <c r="X12" s="166">
        <f t="shared" si="10"/>
        <v>86</v>
      </c>
      <c r="Y12" s="166">
        <f t="shared" si="11"/>
        <v>9</v>
      </c>
      <c r="Z12" s="231" t="str">
        <f t="shared" si="12"/>
        <v>A+</v>
      </c>
      <c r="AA12" s="210" t="s">
        <v>773</v>
      </c>
      <c r="AB12" s="230">
        <v>49.0</v>
      </c>
      <c r="AC12" s="166">
        <v>49.0</v>
      </c>
      <c r="AD12" s="166">
        <f t="shared" si="13"/>
        <v>98</v>
      </c>
      <c r="AE12" s="166">
        <f t="shared" si="14"/>
        <v>10</v>
      </c>
      <c r="AF12" s="231" t="str">
        <f t="shared" si="15"/>
        <v>O</v>
      </c>
      <c r="AG12" s="210" t="s">
        <v>773</v>
      </c>
      <c r="AH12" s="230">
        <v>48.0</v>
      </c>
      <c r="AI12" s="166">
        <v>36.0</v>
      </c>
      <c r="AJ12" s="166">
        <f t="shared" si="16"/>
        <v>84</v>
      </c>
      <c r="AK12" s="166">
        <f t="shared" si="17"/>
        <v>9</v>
      </c>
      <c r="AL12" s="231" t="str">
        <f t="shared" si="18"/>
        <v>A+</v>
      </c>
      <c r="AM12" s="210" t="s">
        <v>773</v>
      </c>
      <c r="AN12" s="230">
        <v>47.0</v>
      </c>
      <c r="AO12" s="166">
        <v>35.0</v>
      </c>
      <c r="AP12" s="166">
        <f t="shared" si="19"/>
        <v>82</v>
      </c>
      <c r="AQ12" s="166">
        <f t="shared" si="20"/>
        <v>9</v>
      </c>
      <c r="AR12" s="231" t="str">
        <f t="shared" si="21"/>
        <v>A+</v>
      </c>
      <c r="AS12" s="210" t="s">
        <v>773</v>
      </c>
      <c r="AT12" s="230">
        <v>49.0</v>
      </c>
      <c r="AU12" s="166">
        <v>49.0</v>
      </c>
      <c r="AV12" s="166">
        <f t="shared" si="22"/>
        <v>98</v>
      </c>
      <c r="AW12" s="166">
        <f t="shared" si="23"/>
        <v>10</v>
      </c>
      <c r="AX12" s="167" t="str">
        <f t="shared" si="24"/>
        <v>O</v>
      </c>
      <c r="AY12" s="210" t="s">
        <v>773</v>
      </c>
      <c r="AZ12" s="213">
        <f t="shared" si="25"/>
        <v>8.722222222</v>
      </c>
      <c r="BA12" s="93">
        <f t="shared" si="26"/>
        <v>87.22222222</v>
      </c>
      <c r="BB12" s="36" t="str">
        <f t="shared" si="27"/>
        <v>FCD</v>
      </c>
      <c r="BC12" s="160"/>
      <c r="BD12" s="161" t="s">
        <v>786</v>
      </c>
      <c r="BE12" s="161" t="s">
        <v>787</v>
      </c>
      <c r="BF12" s="161" t="s">
        <v>788</v>
      </c>
      <c r="BG12" s="161" t="s">
        <v>789</v>
      </c>
      <c r="BH12" s="161" t="s">
        <v>790</v>
      </c>
      <c r="BI12" s="161" t="s">
        <v>785</v>
      </c>
      <c r="BJ12" s="161" t="s">
        <v>791</v>
      </c>
      <c r="BK12" s="161" t="s">
        <v>792</v>
      </c>
    </row>
    <row r="13">
      <c r="A13" s="41" t="s">
        <v>641</v>
      </c>
      <c r="B13" s="42" t="s">
        <v>133</v>
      </c>
      <c r="C13" s="43" t="s">
        <v>134</v>
      </c>
      <c r="D13" s="178">
        <v>35.0</v>
      </c>
      <c r="E13" s="163">
        <v>13.0</v>
      </c>
      <c r="F13" s="163">
        <f t="shared" si="1"/>
        <v>48</v>
      </c>
      <c r="G13" s="163">
        <f t="shared" si="2"/>
        <v>0</v>
      </c>
      <c r="H13" s="229" t="str">
        <f t="shared" si="3"/>
        <v>F</v>
      </c>
      <c r="I13" s="8"/>
      <c r="J13" s="230">
        <v>32.0</v>
      </c>
      <c r="K13" s="166">
        <v>12.0</v>
      </c>
      <c r="L13" s="166">
        <f t="shared" si="4"/>
        <v>44</v>
      </c>
      <c r="M13" s="166">
        <f t="shared" si="5"/>
        <v>0</v>
      </c>
      <c r="N13" s="231" t="str">
        <f t="shared" si="6"/>
        <v>F</v>
      </c>
      <c r="O13" s="220"/>
      <c r="P13" s="230">
        <v>24.0</v>
      </c>
      <c r="Q13" s="166">
        <v>18.0</v>
      </c>
      <c r="R13" s="166">
        <f t="shared" si="7"/>
        <v>42</v>
      </c>
      <c r="S13" s="166">
        <f t="shared" si="8"/>
        <v>4</v>
      </c>
      <c r="T13" s="231" t="str">
        <f t="shared" si="9"/>
        <v>P</v>
      </c>
      <c r="U13" s="210" t="s">
        <v>773</v>
      </c>
      <c r="V13" s="230">
        <v>36.0</v>
      </c>
      <c r="W13" s="166">
        <v>15.0</v>
      </c>
      <c r="X13" s="166">
        <f t="shared" si="10"/>
        <v>51</v>
      </c>
      <c r="Y13" s="166">
        <f t="shared" si="11"/>
        <v>0</v>
      </c>
      <c r="Z13" s="231" t="str">
        <f t="shared" si="12"/>
        <v>F</v>
      </c>
      <c r="AA13" s="220"/>
      <c r="AB13" s="230">
        <v>45.0</v>
      </c>
      <c r="AC13" s="166">
        <v>47.0</v>
      </c>
      <c r="AD13" s="166">
        <f t="shared" si="13"/>
        <v>92</v>
      </c>
      <c r="AE13" s="166">
        <f t="shared" si="14"/>
        <v>10</v>
      </c>
      <c r="AF13" s="231" t="str">
        <f t="shared" si="15"/>
        <v>O</v>
      </c>
      <c r="AG13" s="210" t="s">
        <v>773</v>
      </c>
      <c r="AH13" s="230">
        <v>22.0</v>
      </c>
      <c r="AI13" s="166">
        <v>21.0</v>
      </c>
      <c r="AJ13" s="166">
        <f t="shared" si="16"/>
        <v>43</v>
      </c>
      <c r="AK13" s="166">
        <f t="shared" si="17"/>
        <v>4</v>
      </c>
      <c r="AL13" s="231" t="str">
        <f t="shared" si="18"/>
        <v>P</v>
      </c>
      <c r="AM13" s="210" t="s">
        <v>773</v>
      </c>
      <c r="AN13" s="230">
        <v>34.0</v>
      </c>
      <c r="AO13" s="166">
        <v>28.0</v>
      </c>
      <c r="AP13" s="166">
        <f t="shared" si="19"/>
        <v>62</v>
      </c>
      <c r="AQ13" s="166">
        <f t="shared" si="20"/>
        <v>7</v>
      </c>
      <c r="AR13" s="231" t="str">
        <f t="shared" si="21"/>
        <v>B+</v>
      </c>
      <c r="AS13" s="210" t="s">
        <v>773</v>
      </c>
      <c r="AT13" s="230">
        <v>48.0</v>
      </c>
      <c r="AU13" s="166">
        <v>42.0</v>
      </c>
      <c r="AV13" s="166">
        <f t="shared" si="22"/>
        <v>90</v>
      </c>
      <c r="AW13" s="166">
        <f t="shared" si="23"/>
        <v>10</v>
      </c>
      <c r="AX13" s="167" t="str">
        <f t="shared" si="24"/>
        <v>O</v>
      </c>
      <c r="AY13" s="210" t="s">
        <v>773</v>
      </c>
      <c r="AZ13" s="213">
        <f t="shared" si="25"/>
        <v>2.611111111</v>
      </c>
      <c r="BA13" s="93">
        <f t="shared" si="26"/>
        <v>26.11111111</v>
      </c>
      <c r="BB13" s="36" t="str">
        <f t="shared" si="27"/>
        <v>Fail</v>
      </c>
      <c r="BC13" s="172" t="s">
        <v>793</v>
      </c>
      <c r="BD13" s="161" t="s">
        <v>786</v>
      </c>
      <c r="BE13" s="161" t="s">
        <v>787</v>
      </c>
      <c r="BF13" s="161" t="s">
        <v>788</v>
      </c>
      <c r="BG13" s="161" t="s">
        <v>789</v>
      </c>
      <c r="BH13" s="161" t="s">
        <v>790</v>
      </c>
      <c r="BI13" s="161" t="s">
        <v>785</v>
      </c>
      <c r="BJ13" s="161" t="s">
        <v>791</v>
      </c>
      <c r="BK13" s="161" t="s">
        <v>792</v>
      </c>
    </row>
    <row r="14">
      <c r="A14" s="104" t="s">
        <v>642</v>
      </c>
      <c r="B14" s="173" t="s">
        <v>141</v>
      </c>
      <c r="C14" s="174" t="s">
        <v>142</v>
      </c>
      <c r="D14" s="178">
        <v>36.0</v>
      </c>
      <c r="E14" s="163">
        <v>21.0</v>
      </c>
      <c r="F14" s="163">
        <f t="shared" si="1"/>
        <v>57</v>
      </c>
      <c r="G14" s="163">
        <f t="shared" si="2"/>
        <v>6</v>
      </c>
      <c r="H14" s="229" t="str">
        <f t="shared" si="3"/>
        <v>B</v>
      </c>
      <c r="I14" s="210" t="s">
        <v>773</v>
      </c>
      <c r="J14" s="230">
        <v>38.0</v>
      </c>
      <c r="K14" s="166">
        <v>26.0</v>
      </c>
      <c r="L14" s="166">
        <f t="shared" si="4"/>
        <v>64</v>
      </c>
      <c r="M14" s="166">
        <f t="shared" si="5"/>
        <v>7</v>
      </c>
      <c r="N14" s="231" t="str">
        <f t="shared" si="6"/>
        <v>B+</v>
      </c>
      <c r="O14" s="210" t="s">
        <v>773</v>
      </c>
      <c r="P14" s="230">
        <v>34.0</v>
      </c>
      <c r="Q14" s="166">
        <v>32.0</v>
      </c>
      <c r="R14" s="166">
        <f t="shared" si="7"/>
        <v>66</v>
      </c>
      <c r="S14" s="166">
        <f t="shared" si="8"/>
        <v>7</v>
      </c>
      <c r="T14" s="231" t="str">
        <f t="shared" si="9"/>
        <v>B+</v>
      </c>
      <c r="U14" s="210" t="s">
        <v>773</v>
      </c>
      <c r="V14" s="230">
        <v>40.0</v>
      </c>
      <c r="W14" s="166">
        <v>22.0</v>
      </c>
      <c r="X14" s="166">
        <f t="shared" si="10"/>
        <v>62</v>
      </c>
      <c r="Y14" s="166">
        <f t="shared" si="11"/>
        <v>7</v>
      </c>
      <c r="Z14" s="231" t="str">
        <f t="shared" si="12"/>
        <v>B+</v>
      </c>
      <c r="AA14" s="210" t="s">
        <v>773</v>
      </c>
      <c r="AB14" s="230">
        <v>47.0</v>
      </c>
      <c r="AC14" s="166">
        <v>47.0</v>
      </c>
      <c r="AD14" s="166">
        <f t="shared" si="13"/>
        <v>94</v>
      </c>
      <c r="AE14" s="166">
        <f t="shared" si="14"/>
        <v>10</v>
      </c>
      <c r="AF14" s="231" t="str">
        <f t="shared" si="15"/>
        <v>O</v>
      </c>
      <c r="AG14" s="210" t="s">
        <v>773</v>
      </c>
      <c r="AH14" s="230">
        <v>32.0</v>
      </c>
      <c r="AI14" s="166">
        <v>32.0</v>
      </c>
      <c r="AJ14" s="166">
        <f t="shared" si="16"/>
        <v>64</v>
      </c>
      <c r="AK14" s="166">
        <f t="shared" si="17"/>
        <v>7</v>
      </c>
      <c r="AL14" s="231" t="str">
        <f t="shared" si="18"/>
        <v>B+</v>
      </c>
      <c r="AM14" s="210" t="s">
        <v>773</v>
      </c>
      <c r="AN14" s="230">
        <v>40.0</v>
      </c>
      <c r="AO14" s="166">
        <v>34.0</v>
      </c>
      <c r="AP14" s="166">
        <f t="shared" si="19"/>
        <v>74</v>
      </c>
      <c r="AQ14" s="166">
        <f t="shared" si="20"/>
        <v>8</v>
      </c>
      <c r="AR14" s="231" t="str">
        <f t="shared" si="21"/>
        <v>A</v>
      </c>
      <c r="AS14" s="210" t="s">
        <v>773</v>
      </c>
      <c r="AT14" s="230">
        <v>49.0</v>
      </c>
      <c r="AU14" s="166">
        <v>47.0</v>
      </c>
      <c r="AV14" s="166">
        <f t="shared" si="22"/>
        <v>96</v>
      </c>
      <c r="AW14" s="166">
        <f t="shared" si="23"/>
        <v>10</v>
      </c>
      <c r="AX14" s="167" t="str">
        <f t="shared" si="24"/>
        <v>O</v>
      </c>
      <c r="AY14" s="210" t="s">
        <v>773</v>
      </c>
      <c r="AZ14" s="213">
        <f t="shared" si="25"/>
        <v>7.222222222</v>
      </c>
      <c r="BA14" s="93">
        <f t="shared" si="26"/>
        <v>72.22222222</v>
      </c>
      <c r="BB14" s="36" t="str">
        <f t="shared" si="27"/>
        <v>FCD</v>
      </c>
      <c r="BC14" s="160"/>
      <c r="BD14" s="161" t="s">
        <v>786</v>
      </c>
      <c r="BE14" s="161" t="s">
        <v>787</v>
      </c>
      <c r="BF14" s="161" t="s">
        <v>788</v>
      </c>
      <c r="BG14" s="161" t="s">
        <v>789</v>
      </c>
      <c r="BH14" s="161" t="s">
        <v>790</v>
      </c>
      <c r="BI14" s="161" t="s">
        <v>785</v>
      </c>
      <c r="BJ14" s="161" t="s">
        <v>791</v>
      </c>
      <c r="BK14" s="161" t="s">
        <v>792</v>
      </c>
    </row>
    <row r="15">
      <c r="A15" s="104" t="s">
        <v>643</v>
      </c>
      <c r="B15" s="173" t="s">
        <v>152</v>
      </c>
      <c r="C15" s="174" t="s">
        <v>153</v>
      </c>
      <c r="D15" s="178">
        <v>39.0</v>
      </c>
      <c r="E15" s="163">
        <v>36.0</v>
      </c>
      <c r="F15" s="163">
        <f t="shared" si="1"/>
        <v>75</v>
      </c>
      <c r="G15" s="163">
        <f t="shared" si="2"/>
        <v>8</v>
      </c>
      <c r="H15" s="229" t="str">
        <f t="shared" si="3"/>
        <v>A</v>
      </c>
      <c r="I15" s="210" t="s">
        <v>773</v>
      </c>
      <c r="J15" s="230">
        <v>36.0</v>
      </c>
      <c r="K15" s="166">
        <v>21.0</v>
      </c>
      <c r="L15" s="166">
        <f t="shared" si="4"/>
        <v>57</v>
      </c>
      <c r="M15" s="166">
        <f t="shared" si="5"/>
        <v>6</v>
      </c>
      <c r="N15" s="231" t="str">
        <f t="shared" si="6"/>
        <v>B</v>
      </c>
      <c r="O15" s="210" t="s">
        <v>773</v>
      </c>
      <c r="P15" s="230">
        <v>31.0</v>
      </c>
      <c r="Q15" s="166">
        <v>23.0</v>
      </c>
      <c r="R15" s="166">
        <f t="shared" si="7"/>
        <v>54</v>
      </c>
      <c r="S15" s="166">
        <f t="shared" si="8"/>
        <v>5</v>
      </c>
      <c r="T15" s="231" t="str">
        <f t="shared" si="9"/>
        <v>C</v>
      </c>
      <c r="U15" s="210" t="s">
        <v>773</v>
      </c>
      <c r="V15" s="230">
        <v>41.0</v>
      </c>
      <c r="W15" s="166">
        <v>20.0</v>
      </c>
      <c r="X15" s="166">
        <f t="shared" si="10"/>
        <v>61</v>
      </c>
      <c r="Y15" s="166">
        <f t="shared" si="11"/>
        <v>7</v>
      </c>
      <c r="Z15" s="231" t="str">
        <f t="shared" si="12"/>
        <v>B+</v>
      </c>
      <c r="AA15" s="210" t="s">
        <v>773</v>
      </c>
      <c r="AB15" s="230">
        <v>46.0</v>
      </c>
      <c r="AC15" s="166">
        <v>46.0</v>
      </c>
      <c r="AD15" s="166">
        <f t="shared" si="13"/>
        <v>92</v>
      </c>
      <c r="AE15" s="166">
        <f t="shared" si="14"/>
        <v>10</v>
      </c>
      <c r="AF15" s="231" t="str">
        <f t="shared" si="15"/>
        <v>O</v>
      </c>
      <c r="AG15" s="210" t="s">
        <v>773</v>
      </c>
      <c r="AH15" s="230">
        <v>31.0</v>
      </c>
      <c r="AI15" s="166">
        <v>24.0</v>
      </c>
      <c r="AJ15" s="166">
        <f t="shared" si="16"/>
        <v>55</v>
      </c>
      <c r="AK15" s="166">
        <f t="shared" si="17"/>
        <v>6</v>
      </c>
      <c r="AL15" s="231" t="str">
        <f t="shared" si="18"/>
        <v>B</v>
      </c>
      <c r="AM15" s="210" t="s">
        <v>773</v>
      </c>
      <c r="AN15" s="230">
        <v>42.0</v>
      </c>
      <c r="AO15" s="166">
        <v>28.0</v>
      </c>
      <c r="AP15" s="166">
        <f t="shared" si="19"/>
        <v>70</v>
      </c>
      <c r="AQ15" s="166">
        <f t="shared" si="20"/>
        <v>8</v>
      </c>
      <c r="AR15" s="231" t="str">
        <f t="shared" si="21"/>
        <v>A</v>
      </c>
      <c r="AS15" s="210" t="s">
        <v>773</v>
      </c>
      <c r="AT15" s="230">
        <v>44.0</v>
      </c>
      <c r="AU15" s="166">
        <v>41.0</v>
      </c>
      <c r="AV15" s="166">
        <f t="shared" si="22"/>
        <v>85</v>
      </c>
      <c r="AW15" s="166">
        <f t="shared" si="23"/>
        <v>9</v>
      </c>
      <c r="AX15" s="167" t="str">
        <f t="shared" si="24"/>
        <v>A+</v>
      </c>
      <c r="AY15" s="210" t="s">
        <v>773</v>
      </c>
      <c r="AZ15" s="213">
        <f t="shared" si="25"/>
        <v>6.833333333</v>
      </c>
      <c r="BA15" s="93">
        <f t="shared" si="26"/>
        <v>68.33333333</v>
      </c>
      <c r="BB15" s="36" t="str">
        <f t="shared" si="27"/>
        <v>FC</v>
      </c>
      <c r="BC15" s="160"/>
      <c r="BD15" s="161" t="s">
        <v>786</v>
      </c>
      <c r="BE15" s="161" t="s">
        <v>787</v>
      </c>
      <c r="BF15" s="161" t="s">
        <v>788</v>
      </c>
      <c r="BG15" s="161" t="s">
        <v>789</v>
      </c>
      <c r="BH15" s="161" t="s">
        <v>790</v>
      </c>
      <c r="BI15" s="161" t="s">
        <v>785</v>
      </c>
      <c r="BJ15" s="161" t="s">
        <v>791</v>
      </c>
      <c r="BK15" s="161" t="s">
        <v>792</v>
      </c>
    </row>
    <row r="16">
      <c r="A16" s="104" t="s">
        <v>644</v>
      </c>
      <c r="B16" s="173" t="s">
        <v>162</v>
      </c>
      <c r="C16" s="174" t="s">
        <v>163</v>
      </c>
      <c r="D16" s="178">
        <v>38.0</v>
      </c>
      <c r="E16" s="163">
        <v>22.0</v>
      </c>
      <c r="F16" s="163">
        <f t="shared" si="1"/>
        <v>60</v>
      </c>
      <c r="G16" s="163">
        <f t="shared" si="2"/>
        <v>7</v>
      </c>
      <c r="H16" s="229" t="str">
        <f t="shared" si="3"/>
        <v>B+</v>
      </c>
      <c r="I16" s="210" t="s">
        <v>773</v>
      </c>
      <c r="J16" s="230">
        <v>34.0</v>
      </c>
      <c r="K16" s="166">
        <v>26.0</v>
      </c>
      <c r="L16" s="166">
        <f t="shared" si="4"/>
        <v>60</v>
      </c>
      <c r="M16" s="166">
        <f t="shared" si="5"/>
        <v>7</v>
      </c>
      <c r="N16" s="231" t="str">
        <f t="shared" si="6"/>
        <v>B+</v>
      </c>
      <c r="O16" s="210" t="s">
        <v>773</v>
      </c>
      <c r="P16" s="230">
        <v>31.0</v>
      </c>
      <c r="Q16" s="166">
        <v>29.0</v>
      </c>
      <c r="R16" s="166">
        <f t="shared" si="7"/>
        <v>60</v>
      </c>
      <c r="S16" s="166">
        <f t="shared" si="8"/>
        <v>7</v>
      </c>
      <c r="T16" s="231" t="str">
        <f t="shared" si="9"/>
        <v>B+</v>
      </c>
      <c r="U16" s="210" t="s">
        <v>773</v>
      </c>
      <c r="V16" s="230">
        <v>40.0</v>
      </c>
      <c r="W16" s="166">
        <v>38.0</v>
      </c>
      <c r="X16" s="166">
        <f t="shared" si="10"/>
        <v>78</v>
      </c>
      <c r="Y16" s="166">
        <f t="shared" si="11"/>
        <v>8</v>
      </c>
      <c r="Z16" s="231" t="str">
        <f t="shared" si="12"/>
        <v>A</v>
      </c>
      <c r="AA16" s="210" t="s">
        <v>773</v>
      </c>
      <c r="AB16" s="230">
        <v>43.0</v>
      </c>
      <c r="AC16" s="166">
        <v>46.0</v>
      </c>
      <c r="AD16" s="166">
        <f t="shared" si="13"/>
        <v>89</v>
      </c>
      <c r="AE16" s="166">
        <f t="shared" si="14"/>
        <v>9</v>
      </c>
      <c r="AF16" s="231" t="str">
        <f t="shared" si="15"/>
        <v>A+</v>
      </c>
      <c r="AG16" s="210" t="s">
        <v>773</v>
      </c>
      <c r="AH16" s="230">
        <v>29.0</v>
      </c>
      <c r="AI16" s="166">
        <v>30.0</v>
      </c>
      <c r="AJ16" s="166">
        <f t="shared" si="16"/>
        <v>59</v>
      </c>
      <c r="AK16" s="166">
        <f t="shared" si="17"/>
        <v>6</v>
      </c>
      <c r="AL16" s="231" t="str">
        <f t="shared" si="18"/>
        <v>B</v>
      </c>
      <c r="AM16" s="210" t="s">
        <v>773</v>
      </c>
      <c r="AN16" s="230">
        <v>40.0</v>
      </c>
      <c r="AO16" s="166">
        <v>26.0</v>
      </c>
      <c r="AP16" s="166">
        <f t="shared" si="19"/>
        <v>66</v>
      </c>
      <c r="AQ16" s="166">
        <f t="shared" si="20"/>
        <v>7</v>
      </c>
      <c r="AR16" s="231" t="str">
        <f t="shared" si="21"/>
        <v>B+</v>
      </c>
      <c r="AS16" s="210" t="s">
        <v>773</v>
      </c>
      <c r="AT16" s="230">
        <v>44.0</v>
      </c>
      <c r="AU16" s="166">
        <v>42.0</v>
      </c>
      <c r="AV16" s="166">
        <f t="shared" si="22"/>
        <v>86</v>
      </c>
      <c r="AW16" s="166">
        <f t="shared" si="23"/>
        <v>9</v>
      </c>
      <c r="AX16" s="167" t="str">
        <f t="shared" si="24"/>
        <v>A+</v>
      </c>
      <c r="AY16" s="210" t="s">
        <v>773</v>
      </c>
      <c r="AZ16" s="213">
        <f t="shared" si="25"/>
        <v>7.277777778</v>
      </c>
      <c r="BA16" s="93">
        <f t="shared" si="26"/>
        <v>72.77777778</v>
      </c>
      <c r="BB16" s="36" t="str">
        <f t="shared" si="27"/>
        <v>FCD</v>
      </c>
      <c r="BC16" s="160"/>
      <c r="BD16" s="161" t="s">
        <v>786</v>
      </c>
      <c r="BE16" s="161" t="s">
        <v>787</v>
      </c>
      <c r="BF16" s="161" t="s">
        <v>788</v>
      </c>
      <c r="BG16" s="161" t="s">
        <v>789</v>
      </c>
      <c r="BH16" s="161" t="s">
        <v>790</v>
      </c>
      <c r="BI16" s="161" t="s">
        <v>785</v>
      </c>
      <c r="BJ16" s="161" t="s">
        <v>791</v>
      </c>
      <c r="BK16" s="161" t="s">
        <v>792</v>
      </c>
    </row>
    <row r="17">
      <c r="A17" s="41" t="s">
        <v>645</v>
      </c>
      <c r="B17" s="42" t="s">
        <v>169</v>
      </c>
      <c r="C17" s="43" t="s">
        <v>170</v>
      </c>
      <c r="D17" s="178">
        <v>29.0</v>
      </c>
      <c r="E17" s="163">
        <v>18.0</v>
      </c>
      <c r="F17" s="163">
        <f t="shared" si="1"/>
        <v>47</v>
      </c>
      <c r="G17" s="163">
        <f t="shared" si="2"/>
        <v>4</v>
      </c>
      <c r="H17" s="229" t="str">
        <f t="shared" si="3"/>
        <v>P</v>
      </c>
      <c r="I17" s="210" t="s">
        <v>773</v>
      </c>
      <c r="J17" s="230">
        <v>34.0</v>
      </c>
      <c r="K17" s="166">
        <v>18.0</v>
      </c>
      <c r="L17" s="166">
        <f t="shared" si="4"/>
        <v>52</v>
      </c>
      <c r="M17" s="166">
        <f t="shared" si="5"/>
        <v>5</v>
      </c>
      <c r="N17" s="231" t="str">
        <f t="shared" si="6"/>
        <v>C</v>
      </c>
      <c r="O17" s="210" t="s">
        <v>773</v>
      </c>
      <c r="P17" s="230">
        <v>27.0</v>
      </c>
      <c r="Q17" s="166">
        <v>28.0</v>
      </c>
      <c r="R17" s="166">
        <f t="shared" si="7"/>
        <v>55</v>
      </c>
      <c r="S17" s="166">
        <f t="shared" si="8"/>
        <v>6</v>
      </c>
      <c r="T17" s="231" t="str">
        <f t="shared" si="9"/>
        <v>B</v>
      </c>
      <c r="U17" s="210" t="s">
        <v>773</v>
      </c>
      <c r="V17" s="230">
        <v>37.0</v>
      </c>
      <c r="W17" s="166">
        <v>33.0</v>
      </c>
      <c r="X17" s="166">
        <f t="shared" si="10"/>
        <v>70</v>
      </c>
      <c r="Y17" s="166">
        <f t="shared" si="11"/>
        <v>8</v>
      </c>
      <c r="Z17" s="231" t="str">
        <f t="shared" si="12"/>
        <v>A</v>
      </c>
      <c r="AA17" s="210" t="s">
        <v>773</v>
      </c>
      <c r="AB17" s="230">
        <v>46.0</v>
      </c>
      <c r="AC17" s="166">
        <v>43.0</v>
      </c>
      <c r="AD17" s="166">
        <f t="shared" si="13"/>
        <v>89</v>
      </c>
      <c r="AE17" s="166">
        <f t="shared" si="14"/>
        <v>9</v>
      </c>
      <c r="AF17" s="231" t="str">
        <f t="shared" si="15"/>
        <v>A+</v>
      </c>
      <c r="AG17" s="210" t="s">
        <v>773</v>
      </c>
      <c r="AH17" s="230">
        <v>32.0</v>
      </c>
      <c r="AI17" s="166">
        <v>30.0</v>
      </c>
      <c r="AJ17" s="166">
        <f t="shared" si="16"/>
        <v>62</v>
      </c>
      <c r="AK17" s="166">
        <f t="shared" si="17"/>
        <v>7</v>
      </c>
      <c r="AL17" s="231" t="str">
        <f t="shared" si="18"/>
        <v>B+</v>
      </c>
      <c r="AM17" s="210" t="s">
        <v>773</v>
      </c>
      <c r="AN17" s="230">
        <v>38.0</v>
      </c>
      <c r="AO17" s="166">
        <v>28.0</v>
      </c>
      <c r="AP17" s="166">
        <f t="shared" si="19"/>
        <v>66</v>
      </c>
      <c r="AQ17" s="166">
        <f t="shared" si="20"/>
        <v>7</v>
      </c>
      <c r="AR17" s="231" t="str">
        <f t="shared" si="21"/>
        <v>B+</v>
      </c>
      <c r="AS17" s="210" t="s">
        <v>773</v>
      </c>
      <c r="AT17" s="230">
        <v>48.0</v>
      </c>
      <c r="AU17" s="166">
        <v>40.0</v>
      </c>
      <c r="AV17" s="166">
        <f t="shared" si="22"/>
        <v>88</v>
      </c>
      <c r="AW17" s="166">
        <f t="shared" si="23"/>
        <v>9</v>
      </c>
      <c r="AX17" s="167" t="str">
        <f t="shared" si="24"/>
        <v>A+</v>
      </c>
      <c r="AY17" s="210" t="s">
        <v>773</v>
      </c>
      <c r="AZ17" s="213">
        <f t="shared" si="25"/>
        <v>6.277777778</v>
      </c>
      <c r="BA17" s="93">
        <f t="shared" si="26"/>
        <v>62.77777778</v>
      </c>
      <c r="BB17" s="36" t="str">
        <f t="shared" si="27"/>
        <v>FC</v>
      </c>
      <c r="BC17" s="160"/>
      <c r="BD17" s="161" t="s">
        <v>786</v>
      </c>
      <c r="BE17" s="161" t="s">
        <v>787</v>
      </c>
      <c r="BF17" s="161" t="s">
        <v>788</v>
      </c>
      <c r="BG17" s="161" t="s">
        <v>789</v>
      </c>
      <c r="BH17" s="161" t="s">
        <v>790</v>
      </c>
      <c r="BI17" s="161" t="s">
        <v>785</v>
      </c>
      <c r="BJ17" s="161" t="s">
        <v>791</v>
      </c>
      <c r="BK17" s="161" t="s">
        <v>792</v>
      </c>
    </row>
    <row r="18">
      <c r="A18" s="41" t="s">
        <v>646</v>
      </c>
      <c r="B18" s="42" t="s">
        <v>177</v>
      </c>
      <c r="C18" s="43" t="s">
        <v>178</v>
      </c>
      <c r="D18" s="178">
        <v>41.0</v>
      </c>
      <c r="E18" s="163">
        <v>25.0</v>
      </c>
      <c r="F18" s="163">
        <f t="shared" si="1"/>
        <v>66</v>
      </c>
      <c r="G18" s="163">
        <f t="shared" si="2"/>
        <v>7</v>
      </c>
      <c r="H18" s="229" t="str">
        <f t="shared" si="3"/>
        <v>B+</v>
      </c>
      <c r="I18" s="210" t="s">
        <v>773</v>
      </c>
      <c r="J18" s="230">
        <v>38.0</v>
      </c>
      <c r="K18" s="166">
        <v>29.0</v>
      </c>
      <c r="L18" s="166">
        <f t="shared" si="4"/>
        <v>67</v>
      </c>
      <c r="M18" s="166">
        <f t="shared" si="5"/>
        <v>7</v>
      </c>
      <c r="N18" s="231" t="str">
        <f t="shared" si="6"/>
        <v>B+</v>
      </c>
      <c r="O18" s="210" t="s">
        <v>773</v>
      </c>
      <c r="P18" s="230">
        <v>38.0</v>
      </c>
      <c r="Q18" s="166">
        <v>33.0</v>
      </c>
      <c r="R18" s="166">
        <f t="shared" si="7"/>
        <v>71</v>
      </c>
      <c r="S18" s="166">
        <f t="shared" si="8"/>
        <v>8</v>
      </c>
      <c r="T18" s="231" t="str">
        <f t="shared" si="9"/>
        <v>A</v>
      </c>
      <c r="U18" s="210" t="s">
        <v>773</v>
      </c>
      <c r="V18" s="230">
        <v>44.0</v>
      </c>
      <c r="W18" s="166">
        <v>38.0</v>
      </c>
      <c r="X18" s="166">
        <f t="shared" si="10"/>
        <v>82</v>
      </c>
      <c r="Y18" s="166">
        <f t="shared" si="11"/>
        <v>9</v>
      </c>
      <c r="Z18" s="231" t="str">
        <f t="shared" si="12"/>
        <v>A+</v>
      </c>
      <c r="AA18" s="210" t="s">
        <v>773</v>
      </c>
      <c r="AB18" s="230">
        <v>49.0</v>
      </c>
      <c r="AC18" s="166">
        <v>49.0</v>
      </c>
      <c r="AD18" s="166">
        <f t="shared" si="13"/>
        <v>98</v>
      </c>
      <c r="AE18" s="166">
        <f t="shared" si="14"/>
        <v>10</v>
      </c>
      <c r="AF18" s="231" t="str">
        <f t="shared" si="15"/>
        <v>O</v>
      </c>
      <c r="AG18" s="210" t="s">
        <v>773</v>
      </c>
      <c r="AH18" s="230">
        <v>39.0</v>
      </c>
      <c r="AI18" s="166">
        <v>26.0</v>
      </c>
      <c r="AJ18" s="166">
        <f t="shared" si="16"/>
        <v>65</v>
      </c>
      <c r="AK18" s="166">
        <f t="shared" si="17"/>
        <v>7</v>
      </c>
      <c r="AL18" s="231" t="str">
        <f t="shared" si="18"/>
        <v>B+</v>
      </c>
      <c r="AM18" s="210" t="s">
        <v>773</v>
      </c>
      <c r="AN18" s="230">
        <v>48.0</v>
      </c>
      <c r="AO18" s="166">
        <v>42.0</v>
      </c>
      <c r="AP18" s="166">
        <f t="shared" si="19"/>
        <v>90</v>
      </c>
      <c r="AQ18" s="166">
        <f t="shared" si="20"/>
        <v>10</v>
      </c>
      <c r="AR18" s="231" t="str">
        <f t="shared" si="21"/>
        <v>O</v>
      </c>
      <c r="AS18" s="210" t="s">
        <v>773</v>
      </c>
      <c r="AT18" s="230">
        <v>44.0</v>
      </c>
      <c r="AU18" s="166">
        <v>48.0</v>
      </c>
      <c r="AV18" s="166">
        <f t="shared" si="22"/>
        <v>92</v>
      </c>
      <c r="AW18" s="166">
        <f t="shared" si="23"/>
        <v>10</v>
      </c>
      <c r="AX18" s="167" t="str">
        <f t="shared" si="24"/>
        <v>O</v>
      </c>
      <c r="AY18" s="210" t="s">
        <v>773</v>
      </c>
      <c r="AZ18" s="213">
        <f t="shared" si="25"/>
        <v>8</v>
      </c>
      <c r="BA18" s="93">
        <f t="shared" si="26"/>
        <v>80</v>
      </c>
      <c r="BB18" s="36" t="str">
        <f t="shared" si="27"/>
        <v>FCD</v>
      </c>
      <c r="BC18" s="160"/>
      <c r="BD18" s="161" t="s">
        <v>786</v>
      </c>
      <c r="BE18" s="161" t="s">
        <v>787</v>
      </c>
      <c r="BF18" s="161" t="s">
        <v>788</v>
      </c>
      <c r="BG18" s="161" t="s">
        <v>789</v>
      </c>
      <c r="BH18" s="161" t="s">
        <v>790</v>
      </c>
      <c r="BI18" s="161" t="s">
        <v>785</v>
      </c>
      <c r="BJ18" s="161" t="s">
        <v>791</v>
      </c>
      <c r="BK18" s="161" t="s">
        <v>792</v>
      </c>
    </row>
    <row r="19">
      <c r="A19" s="41" t="s">
        <v>647</v>
      </c>
      <c r="B19" s="42" t="s">
        <v>186</v>
      </c>
      <c r="C19" s="43" t="s">
        <v>187</v>
      </c>
      <c r="D19" s="178">
        <v>29.0</v>
      </c>
      <c r="E19" s="163">
        <v>27.0</v>
      </c>
      <c r="F19" s="163">
        <f t="shared" si="1"/>
        <v>56</v>
      </c>
      <c r="G19" s="163">
        <f t="shared" si="2"/>
        <v>6</v>
      </c>
      <c r="H19" s="229" t="str">
        <f t="shared" si="3"/>
        <v>B</v>
      </c>
      <c r="I19" s="210" t="s">
        <v>773</v>
      </c>
      <c r="J19" s="230">
        <v>29.0</v>
      </c>
      <c r="K19" s="166">
        <v>18.0</v>
      </c>
      <c r="L19" s="166">
        <f t="shared" si="4"/>
        <v>47</v>
      </c>
      <c r="M19" s="166">
        <f t="shared" si="5"/>
        <v>4</v>
      </c>
      <c r="N19" s="231" t="str">
        <f t="shared" si="6"/>
        <v>P</v>
      </c>
      <c r="O19" s="210" t="s">
        <v>773</v>
      </c>
      <c r="P19" s="230">
        <v>25.0</v>
      </c>
      <c r="Q19" s="166">
        <v>19.0</v>
      </c>
      <c r="R19" s="166">
        <f t="shared" si="7"/>
        <v>44</v>
      </c>
      <c r="S19" s="166">
        <f t="shared" si="8"/>
        <v>4</v>
      </c>
      <c r="T19" s="231" t="str">
        <f t="shared" si="9"/>
        <v>P</v>
      </c>
      <c r="U19" s="210" t="s">
        <v>773</v>
      </c>
      <c r="V19" s="230">
        <v>30.0</v>
      </c>
      <c r="W19" s="166">
        <v>9.0</v>
      </c>
      <c r="X19" s="166">
        <f t="shared" si="10"/>
        <v>39</v>
      </c>
      <c r="Y19" s="166">
        <f t="shared" si="11"/>
        <v>0</v>
      </c>
      <c r="Z19" s="231" t="str">
        <f t="shared" si="12"/>
        <v>F</v>
      </c>
      <c r="AA19" s="220"/>
      <c r="AB19" s="230">
        <v>39.0</v>
      </c>
      <c r="AC19" s="166">
        <v>39.0</v>
      </c>
      <c r="AD19" s="166">
        <f t="shared" si="13"/>
        <v>78</v>
      </c>
      <c r="AE19" s="166">
        <f t="shared" si="14"/>
        <v>8</v>
      </c>
      <c r="AF19" s="231" t="str">
        <f t="shared" si="15"/>
        <v>A</v>
      </c>
      <c r="AG19" s="210" t="s">
        <v>773</v>
      </c>
      <c r="AH19" s="230">
        <v>31.0</v>
      </c>
      <c r="AI19" s="166">
        <v>10.0</v>
      </c>
      <c r="AJ19" s="166">
        <f t="shared" si="16"/>
        <v>41</v>
      </c>
      <c r="AK19" s="166">
        <f t="shared" si="17"/>
        <v>0</v>
      </c>
      <c r="AL19" s="231" t="str">
        <f t="shared" si="18"/>
        <v>F</v>
      </c>
      <c r="AM19" s="220"/>
      <c r="AN19" s="230">
        <v>34.0</v>
      </c>
      <c r="AO19" s="166">
        <v>28.0</v>
      </c>
      <c r="AP19" s="166">
        <f t="shared" si="19"/>
        <v>62</v>
      </c>
      <c r="AQ19" s="166">
        <f t="shared" si="20"/>
        <v>7</v>
      </c>
      <c r="AR19" s="231" t="str">
        <f t="shared" si="21"/>
        <v>B+</v>
      </c>
      <c r="AS19" s="210" t="s">
        <v>773</v>
      </c>
      <c r="AT19" s="230">
        <v>37.0</v>
      </c>
      <c r="AU19" s="166">
        <v>18.0</v>
      </c>
      <c r="AV19" s="166">
        <f t="shared" si="22"/>
        <v>55</v>
      </c>
      <c r="AW19" s="166">
        <f t="shared" si="23"/>
        <v>6</v>
      </c>
      <c r="AX19" s="167" t="str">
        <f t="shared" si="24"/>
        <v>B</v>
      </c>
      <c r="AY19" s="210" t="s">
        <v>773</v>
      </c>
      <c r="AZ19" s="213">
        <f t="shared" si="25"/>
        <v>3.722222222</v>
      </c>
      <c r="BA19" s="93">
        <f t="shared" si="26"/>
        <v>37.22222222</v>
      </c>
      <c r="BB19" s="36" t="str">
        <f t="shared" si="27"/>
        <v>Fail</v>
      </c>
      <c r="BC19" s="172" t="s">
        <v>794</v>
      </c>
      <c r="BD19" s="161" t="s">
        <v>786</v>
      </c>
      <c r="BE19" s="161" t="s">
        <v>787</v>
      </c>
      <c r="BF19" s="161" t="s">
        <v>788</v>
      </c>
      <c r="BG19" s="161" t="s">
        <v>789</v>
      </c>
      <c r="BH19" s="161" t="s">
        <v>790</v>
      </c>
      <c r="BI19" s="161" t="s">
        <v>785</v>
      </c>
      <c r="BJ19" s="161" t="s">
        <v>791</v>
      </c>
      <c r="BK19" s="161" t="s">
        <v>792</v>
      </c>
    </row>
    <row r="20">
      <c r="A20" s="41" t="s">
        <v>649</v>
      </c>
      <c r="B20" s="42" t="s">
        <v>193</v>
      </c>
      <c r="C20" s="43" t="s">
        <v>194</v>
      </c>
      <c r="D20" s="178">
        <v>41.0</v>
      </c>
      <c r="E20" s="163">
        <v>31.0</v>
      </c>
      <c r="F20" s="163">
        <f t="shared" si="1"/>
        <v>72</v>
      </c>
      <c r="G20" s="163">
        <f t="shared" si="2"/>
        <v>8</v>
      </c>
      <c r="H20" s="229" t="str">
        <f t="shared" si="3"/>
        <v>A</v>
      </c>
      <c r="I20" s="210" t="s">
        <v>773</v>
      </c>
      <c r="J20" s="230">
        <v>35.0</v>
      </c>
      <c r="K20" s="166">
        <v>30.0</v>
      </c>
      <c r="L20" s="166">
        <f t="shared" si="4"/>
        <v>65</v>
      </c>
      <c r="M20" s="166">
        <f t="shared" si="5"/>
        <v>7</v>
      </c>
      <c r="N20" s="231" t="str">
        <f t="shared" si="6"/>
        <v>B+</v>
      </c>
      <c r="O20" s="210" t="s">
        <v>773</v>
      </c>
      <c r="P20" s="230">
        <v>34.0</v>
      </c>
      <c r="Q20" s="166">
        <v>32.0</v>
      </c>
      <c r="R20" s="166">
        <f t="shared" si="7"/>
        <v>66</v>
      </c>
      <c r="S20" s="166">
        <f t="shared" si="8"/>
        <v>7</v>
      </c>
      <c r="T20" s="231" t="str">
        <f t="shared" si="9"/>
        <v>B+</v>
      </c>
      <c r="U20" s="210" t="s">
        <v>773</v>
      </c>
      <c r="V20" s="230">
        <v>45.0</v>
      </c>
      <c r="W20" s="166">
        <v>37.0</v>
      </c>
      <c r="X20" s="166">
        <f t="shared" si="10"/>
        <v>82</v>
      </c>
      <c r="Y20" s="166">
        <f t="shared" si="11"/>
        <v>9</v>
      </c>
      <c r="Z20" s="231" t="str">
        <f t="shared" si="12"/>
        <v>A+</v>
      </c>
      <c r="AA20" s="210" t="s">
        <v>773</v>
      </c>
      <c r="AB20" s="230">
        <v>46.0</v>
      </c>
      <c r="AC20" s="166">
        <v>48.0</v>
      </c>
      <c r="AD20" s="166">
        <f t="shared" si="13"/>
        <v>94</v>
      </c>
      <c r="AE20" s="166">
        <f t="shared" si="14"/>
        <v>10</v>
      </c>
      <c r="AF20" s="231" t="str">
        <f t="shared" si="15"/>
        <v>O</v>
      </c>
      <c r="AG20" s="210" t="s">
        <v>773</v>
      </c>
      <c r="AH20" s="230">
        <v>37.0</v>
      </c>
      <c r="AI20" s="166">
        <v>32.0</v>
      </c>
      <c r="AJ20" s="166">
        <f t="shared" si="16"/>
        <v>69</v>
      </c>
      <c r="AK20" s="166">
        <f t="shared" si="17"/>
        <v>7</v>
      </c>
      <c r="AL20" s="231" t="str">
        <f t="shared" si="18"/>
        <v>B+</v>
      </c>
      <c r="AM20" s="210" t="s">
        <v>773</v>
      </c>
      <c r="AN20" s="230">
        <v>43.0</v>
      </c>
      <c r="AO20" s="166">
        <v>32.0</v>
      </c>
      <c r="AP20" s="166">
        <f t="shared" si="19"/>
        <v>75</v>
      </c>
      <c r="AQ20" s="166">
        <f t="shared" si="20"/>
        <v>8</v>
      </c>
      <c r="AR20" s="231" t="str">
        <f t="shared" si="21"/>
        <v>A</v>
      </c>
      <c r="AS20" s="210" t="s">
        <v>773</v>
      </c>
      <c r="AT20" s="230">
        <v>44.0</v>
      </c>
      <c r="AU20" s="166">
        <v>40.0</v>
      </c>
      <c r="AV20" s="166">
        <f t="shared" si="22"/>
        <v>84</v>
      </c>
      <c r="AW20" s="166">
        <f t="shared" si="23"/>
        <v>9</v>
      </c>
      <c r="AX20" s="167" t="str">
        <f t="shared" si="24"/>
        <v>A+</v>
      </c>
      <c r="AY20" s="210" t="s">
        <v>773</v>
      </c>
      <c r="AZ20" s="213">
        <f t="shared" si="25"/>
        <v>7.833333333</v>
      </c>
      <c r="BA20" s="93">
        <f t="shared" si="26"/>
        <v>78.33333333</v>
      </c>
      <c r="BB20" s="36" t="str">
        <f t="shared" si="27"/>
        <v>FCD</v>
      </c>
      <c r="BC20" s="160"/>
      <c r="BD20" s="161" t="s">
        <v>786</v>
      </c>
      <c r="BE20" s="161" t="s">
        <v>787</v>
      </c>
      <c r="BF20" s="161" t="s">
        <v>788</v>
      </c>
      <c r="BG20" s="161" t="s">
        <v>789</v>
      </c>
      <c r="BH20" s="161" t="s">
        <v>790</v>
      </c>
      <c r="BI20" s="161" t="s">
        <v>785</v>
      </c>
      <c r="BJ20" s="161" t="s">
        <v>791</v>
      </c>
      <c r="BK20" s="161" t="s">
        <v>792</v>
      </c>
    </row>
    <row r="21">
      <c r="A21" s="41" t="s">
        <v>650</v>
      </c>
      <c r="B21" s="42" t="s">
        <v>201</v>
      </c>
      <c r="C21" s="43" t="s">
        <v>202</v>
      </c>
      <c r="D21" s="178">
        <v>27.0</v>
      </c>
      <c r="E21" s="163">
        <v>18.0</v>
      </c>
      <c r="F21" s="163">
        <f t="shared" si="1"/>
        <v>45</v>
      </c>
      <c r="G21" s="163">
        <f t="shared" si="2"/>
        <v>4</v>
      </c>
      <c r="H21" s="229" t="str">
        <f t="shared" si="3"/>
        <v>P</v>
      </c>
      <c r="I21" s="210" t="s">
        <v>773</v>
      </c>
      <c r="J21" s="230">
        <v>28.0</v>
      </c>
      <c r="K21" s="166">
        <v>25.0</v>
      </c>
      <c r="L21" s="166">
        <f t="shared" si="4"/>
        <v>53</v>
      </c>
      <c r="M21" s="166">
        <f t="shared" si="5"/>
        <v>5</v>
      </c>
      <c r="N21" s="231" t="str">
        <f t="shared" si="6"/>
        <v>C</v>
      </c>
      <c r="O21" s="210" t="s">
        <v>773</v>
      </c>
      <c r="P21" s="230">
        <v>28.0</v>
      </c>
      <c r="Q21" s="166">
        <v>15.0</v>
      </c>
      <c r="R21" s="166">
        <f t="shared" si="7"/>
        <v>43</v>
      </c>
      <c r="S21" s="166">
        <f t="shared" si="8"/>
        <v>0</v>
      </c>
      <c r="T21" s="231" t="str">
        <f t="shared" si="9"/>
        <v>F</v>
      </c>
      <c r="U21" s="220"/>
      <c r="V21" s="230">
        <v>32.0</v>
      </c>
      <c r="W21" s="166">
        <v>18.0</v>
      </c>
      <c r="X21" s="166">
        <f t="shared" si="10"/>
        <v>50</v>
      </c>
      <c r="Y21" s="166">
        <f t="shared" si="11"/>
        <v>5</v>
      </c>
      <c r="Z21" s="231" t="str">
        <f t="shared" si="12"/>
        <v>C</v>
      </c>
      <c r="AA21" s="210" t="s">
        <v>773</v>
      </c>
      <c r="AB21" s="230">
        <v>39.0</v>
      </c>
      <c r="AC21" s="166">
        <v>44.0</v>
      </c>
      <c r="AD21" s="166">
        <f t="shared" si="13"/>
        <v>83</v>
      </c>
      <c r="AE21" s="166">
        <f t="shared" si="14"/>
        <v>9</v>
      </c>
      <c r="AF21" s="231" t="str">
        <f t="shared" si="15"/>
        <v>A+</v>
      </c>
      <c r="AG21" s="210" t="s">
        <v>773</v>
      </c>
      <c r="AH21" s="230">
        <v>31.0</v>
      </c>
      <c r="AI21" s="166">
        <v>28.0</v>
      </c>
      <c r="AJ21" s="166">
        <f t="shared" si="16"/>
        <v>59</v>
      </c>
      <c r="AK21" s="166">
        <f t="shared" si="17"/>
        <v>6</v>
      </c>
      <c r="AL21" s="231" t="str">
        <f t="shared" si="18"/>
        <v>B</v>
      </c>
      <c r="AM21" s="210" t="s">
        <v>773</v>
      </c>
      <c r="AN21" s="230">
        <v>41.0</v>
      </c>
      <c r="AO21" s="166">
        <v>37.0</v>
      </c>
      <c r="AP21" s="166">
        <f t="shared" si="19"/>
        <v>78</v>
      </c>
      <c r="AQ21" s="166">
        <f t="shared" si="20"/>
        <v>8</v>
      </c>
      <c r="AR21" s="231" t="str">
        <f t="shared" si="21"/>
        <v>A</v>
      </c>
      <c r="AS21" s="210" t="s">
        <v>773</v>
      </c>
      <c r="AT21" s="230">
        <v>43.0</v>
      </c>
      <c r="AU21" s="166">
        <v>42.0</v>
      </c>
      <c r="AV21" s="166">
        <f t="shared" si="22"/>
        <v>85</v>
      </c>
      <c r="AW21" s="166">
        <f t="shared" si="23"/>
        <v>9</v>
      </c>
      <c r="AX21" s="167" t="str">
        <f t="shared" si="24"/>
        <v>A+</v>
      </c>
      <c r="AY21" s="210" t="s">
        <v>773</v>
      </c>
      <c r="AZ21" s="213">
        <f t="shared" si="25"/>
        <v>4.722222222</v>
      </c>
      <c r="BA21" s="93">
        <f t="shared" si="26"/>
        <v>47.22222222</v>
      </c>
      <c r="BB21" s="36" t="str">
        <f t="shared" si="27"/>
        <v>Fail</v>
      </c>
      <c r="BC21" s="172" t="s">
        <v>788</v>
      </c>
      <c r="BD21" s="161" t="s">
        <v>786</v>
      </c>
      <c r="BE21" s="161" t="s">
        <v>787</v>
      </c>
      <c r="BF21" s="161" t="s">
        <v>788</v>
      </c>
      <c r="BG21" s="161" t="s">
        <v>789</v>
      </c>
      <c r="BH21" s="161" t="s">
        <v>790</v>
      </c>
      <c r="BI21" s="161" t="s">
        <v>785</v>
      </c>
      <c r="BJ21" s="161" t="s">
        <v>791</v>
      </c>
      <c r="BK21" s="161" t="s">
        <v>792</v>
      </c>
    </row>
    <row r="22">
      <c r="A22" s="41" t="s">
        <v>651</v>
      </c>
      <c r="B22" s="42" t="s">
        <v>210</v>
      </c>
      <c r="C22" s="43" t="s">
        <v>211</v>
      </c>
      <c r="D22" s="178">
        <v>47.0</v>
      </c>
      <c r="E22" s="163">
        <v>25.0</v>
      </c>
      <c r="F22" s="163">
        <f t="shared" si="1"/>
        <v>72</v>
      </c>
      <c r="G22" s="163">
        <f t="shared" si="2"/>
        <v>8</v>
      </c>
      <c r="H22" s="229" t="str">
        <f t="shared" si="3"/>
        <v>A</v>
      </c>
      <c r="I22" s="210" t="s">
        <v>773</v>
      </c>
      <c r="J22" s="230">
        <v>41.0</v>
      </c>
      <c r="K22" s="166">
        <v>23.0</v>
      </c>
      <c r="L22" s="166">
        <f t="shared" si="4"/>
        <v>64</v>
      </c>
      <c r="M22" s="166">
        <f t="shared" si="5"/>
        <v>7</v>
      </c>
      <c r="N22" s="231" t="str">
        <f t="shared" si="6"/>
        <v>B+</v>
      </c>
      <c r="O22" s="210" t="s">
        <v>773</v>
      </c>
      <c r="P22" s="230">
        <v>42.0</v>
      </c>
      <c r="Q22" s="166">
        <v>29.0</v>
      </c>
      <c r="R22" s="166">
        <f t="shared" si="7"/>
        <v>71</v>
      </c>
      <c r="S22" s="166">
        <f t="shared" si="8"/>
        <v>8</v>
      </c>
      <c r="T22" s="231" t="str">
        <f t="shared" si="9"/>
        <v>A</v>
      </c>
      <c r="U22" s="210" t="s">
        <v>773</v>
      </c>
      <c r="V22" s="230">
        <v>46.0</v>
      </c>
      <c r="W22" s="166">
        <v>40.0</v>
      </c>
      <c r="X22" s="166">
        <f t="shared" si="10"/>
        <v>86</v>
      </c>
      <c r="Y22" s="166">
        <f t="shared" si="11"/>
        <v>9</v>
      </c>
      <c r="Z22" s="231" t="str">
        <f t="shared" si="12"/>
        <v>A+</v>
      </c>
      <c r="AA22" s="210" t="s">
        <v>773</v>
      </c>
      <c r="AB22" s="230">
        <v>48.0</v>
      </c>
      <c r="AC22" s="166">
        <v>49.0</v>
      </c>
      <c r="AD22" s="166">
        <f t="shared" si="13"/>
        <v>97</v>
      </c>
      <c r="AE22" s="166">
        <f t="shared" si="14"/>
        <v>10</v>
      </c>
      <c r="AF22" s="231" t="str">
        <f t="shared" si="15"/>
        <v>O</v>
      </c>
      <c r="AG22" s="210" t="s">
        <v>773</v>
      </c>
      <c r="AH22" s="230">
        <v>41.0</v>
      </c>
      <c r="AI22" s="166">
        <v>23.0</v>
      </c>
      <c r="AJ22" s="166">
        <f t="shared" si="16"/>
        <v>64</v>
      </c>
      <c r="AK22" s="166">
        <f t="shared" si="17"/>
        <v>7</v>
      </c>
      <c r="AL22" s="231" t="str">
        <f t="shared" si="18"/>
        <v>B+</v>
      </c>
      <c r="AM22" s="210" t="s">
        <v>773</v>
      </c>
      <c r="AN22" s="230">
        <v>44.0</v>
      </c>
      <c r="AO22" s="166">
        <v>33.0</v>
      </c>
      <c r="AP22" s="166">
        <f t="shared" si="19"/>
        <v>77</v>
      </c>
      <c r="AQ22" s="166">
        <f t="shared" si="20"/>
        <v>8</v>
      </c>
      <c r="AR22" s="231" t="str">
        <f t="shared" si="21"/>
        <v>A</v>
      </c>
      <c r="AS22" s="210" t="s">
        <v>773</v>
      </c>
      <c r="AT22" s="230">
        <v>50.0</v>
      </c>
      <c r="AU22" s="166">
        <v>47.0</v>
      </c>
      <c r="AV22" s="166">
        <f t="shared" si="22"/>
        <v>97</v>
      </c>
      <c r="AW22" s="166">
        <f t="shared" si="23"/>
        <v>10</v>
      </c>
      <c r="AX22" s="167" t="str">
        <f t="shared" si="24"/>
        <v>O</v>
      </c>
      <c r="AY22" s="210" t="s">
        <v>773</v>
      </c>
      <c r="AZ22" s="213">
        <f t="shared" si="25"/>
        <v>8.055555556</v>
      </c>
      <c r="BA22" s="93">
        <f t="shared" si="26"/>
        <v>80.55555556</v>
      </c>
      <c r="BB22" s="36" t="str">
        <f t="shared" si="27"/>
        <v>FCD</v>
      </c>
      <c r="BC22" s="160"/>
      <c r="BD22" s="161" t="s">
        <v>786</v>
      </c>
      <c r="BE22" s="161" t="s">
        <v>787</v>
      </c>
      <c r="BF22" s="161" t="s">
        <v>788</v>
      </c>
      <c r="BG22" s="161" t="s">
        <v>789</v>
      </c>
      <c r="BH22" s="161" t="s">
        <v>790</v>
      </c>
      <c r="BI22" s="161" t="s">
        <v>785</v>
      </c>
      <c r="BJ22" s="161" t="s">
        <v>791</v>
      </c>
      <c r="BK22" s="161" t="s">
        <v>792</v>
      </c>
    </row>
    <row r="23">
      <c r="A23" s="41" t="s">
        <v>652</v>
      </c>
      <c r="B23" s="42" t="s">
        <v>218</v>
      </c>
      <c r="C23" s="43" t="s">
        <v>219</v>
      </c>
      <c r="D23" s="178">
        <v>40.0</v>
      </c>
      <c r="E23" s="163">
        <v>22.0</v>
      </c>
      <c r="F23" s="163">
        <f t="shared" si="1"/>
        <v>62</v>
      </c>
      <c r="G23" s="163">
        <f t="shared" si="2"/>
        <v>7</v>
      </c>
      <c r="H23" s="229" t="str">
        <f t="shared" si="3"/>
        <v>B+</v>
      </c>
      <c r="I23" s="210" t="s">
        <v>773</v>
      </c>
      <c r="J23" s="230">
        <v>39.0</v>
      </c>
      <c r="K23" s="166">
        <v>19.0</v>
      </c>
      <c r="L23" s="166">
        <f t="shared" si="4"/>
        <v>58</v>
      </c>
      <c r="M23" s="166">
        <f t="shared" si="5"/>
        <v>6</v>
      </c>
      <c r="N23" s="231" t="str">
        <f t="shared" si="6"/>
        <v>B</v>
      </c>
      <c r="O23" s="210" t="s">
        <v>773</v>
      </c>
      <c r="P23" s="230">
        <v>31.0</v>
      </c>
      <c r="Q23" s="166">
        <v>22.0</v>
      </c>
      <c r="R23" s="166">
        <f t="shared" si="7"/>
        <v>53</v>
      </c>
      <c r="S23" s="166">
        <f t="shared" si="8"/>
        <v>5</v>
      </c>
      <c r="T23" s="231" t="str">
        <f t="shared" si="9"/>
        <v>C</v>
      </c>
      <c r="U23" s="210" t="s">
        <v>773</v>
      </c>
      <c r="V23" s="230">
        <v>44.0</v>
      </c>
      <c r="W23" s="166">
        <v>27.0</v>
      </c>
      <c r="X23" s="166">
        <f t="shared" si="10"/>
        <v>71</v>
      </c>
      <c r="Y23" s="166">
        <f t="shared" si="11"/>
        <v>8</v>
      </c>
      <c r="Z23" s="231" t="str">
        <f t="shared" si="12"/>
        <v>A</v>
      </c>
      <c r="AA23" s="210" t="s">
        <v>773</v>
      </c>
      <c r="AB23" s="230">
        <v>45.0</v>
      </c>
      <c r="AC23" s="166">
        <v>47.0</v>
      </c>
      <c r="AD23" s="166">
        <f t="shared" si="13"/>
        <v>92</v>
      </c>
      <c r="AE23" s="166">
        <f t="shared" si="14"/>
        <v>10</v>
      </c>
      <c r="AF23" s="231" t="str">
        <f t="shared" si="15"/>
        <v>O</v>
      </c>
      <c r="AG23" s="210" t="s">
        <v>773</v>
      </c>
      <c r="AH23" s="230">
        <v>33.0</v>
      </c>
      <c r="AI23" s="166">
        <v>31.0</v>
      </c>
      <c r="AJ23" s="166">
        <f t="shared" si="16"/>
        <v>64</v>
      </c>
      <c r="AK23" s="166">
        <f t="shared" si="17"/>
        <v>7</v>
      </c>
      <c r="AL23" s="231" t="str">
        <f t="shared" si="18"/>
        <v>B+</v>
      </c>
      <c r="AM23" s="210" t="s">
        <v>773</v>
      </c>
      <c r="AN23" s="230">
        <v>43.0</v>
      </c>
      <c r="AO23" s="166">
        <v>30.0</v>
      </c>
      <c r="AP23" s="166">
        <f t="shared" si="19"/>
        <v>73</v>
      </c>
      <c r="AQ23" s="166">
        <f t="shared" si="20"/>
        <v>8</v>
      </c>
      <c r="AR23" s="231" t="str">
        <f t="shared" si="21"/>
        <v>A</v>
      </c>
      <c r="AS23" s="210" t="s">
        <v>773</v>
      </c>
      <c r="AT23" s="230">
        <v>43.0</v>
      </c>
      <c r="AU23" s="166">
        <v>46.0</v>
      </c>
      <c r="AV23" s="166">
        <f t="shared" si="22"/>
        <v>89</v>
      </c>
      <c r="AW23" s="166">
        <f t="shared" si="23"/>
        <v>9</v>
      </c>
      <c r="AX23" s="167" t="str">
        <f t="shared" si="24"/>
        <v>A+</v>
      </c>
      <c r="AY23" s="210" t="s">
        <v>773</v>
      </c>
      <c r="AZ23" s="213">
        <f t="shared" si="25"/>
        <v>6.944444444</v>
      </c>
      <c r="BA23" s="93">
        <f t="shared" si="26"/>
        <v>69.44444444</v>
      </c>
      <c r="BB23" s="36" t="str">
        <f t="shared" si="27"/>
        <v>FC</v>
      </c>
      <c r="BC23" s="160"/>
      <c r="BD23" s="161" t="s">
        <v>786</v>
      </c>
      <c r="BE23" s="161" t="s">
        <v>787</v>
      </c>
      <c r="BF23" s="161" t="s">
        <v>788</v>
      </c>
      <c r="BG23" s="161" t="s">
        <v>789</v>
      </c>
      <c r="BH23" s="161" t="s">
        <v>790</v>
      </c>
      <c r="BI23" s="161" t="s">
        <v>785</v>
      </c>
      <c r="BJ23" s="161" t="s">
        <v>791</v>
      </c>
      <c r="BK23" s="161" t="s">
        <v>792</v>
      </c>
    </row>
    <row r="24">
      <c r="A24" s="41" t="s">
        <v>653</v>
      </c>
      <c r="B24" s="42" t="s">
        <v>228</v>
      </c>
      <c r="C24" s="43" t="s">
        <v>229</v>
      </c>
      <c r="D24" s="178">
        <v>37.0</v>
      </c>
      <c r="E24" s="163">
        <v>24.0</v>
      </c>
      <c r="F24" s="163">
        <f t="shared" si="1"/>
        <v>61</v>
      </c>
      <c r="G24" s="163">
        <f t="shared" si="2"/>
        <v>7</v>
      </c>
      <c r="H24" s="229" t="str">
        <f t="shared" si="3"/>
        <v>B+</v>
      </c>
      <c r="I24" s="210" t="s">
        <v>773</v>
      </c>
      <c r="J24" s="230">
        <v>37.0</v>
      </c>
      <c r="K24" s="166">
        <v>32.0</v>
      </c>
      <c r="L24" s="166">
        <f t="shared" si="4"/>
        <v>69</v>
      </c>
      <c r="M24" s="166">
        <f t="shared" si="5"/>
        <v>7</v>
      </c>
      <c r="N24" s="231" t="str">
        <f t="shared" si="6"/>
        <v>B+</v>
      </c>
      <c r="O24" s="210" t="s">
        <v>773</v>
      </c>
      <c r="P24" s="230">
        <v>36.0</v>
      </c>
      <c r="Q24" s="166">
        <v>24.0</v>
      </c>
      <c r="R24" s="166">
        <f t="shared" si="7"/>
        <v>60</v>
      </c>
      <c r="S24" s="166">
        <f t="shared" si="8"/>
        <v>7</v>
      </c>
      <c r="T24" s="231" t="str">
        <f t="shared" si="9"/>
        <v>B+</v>
      </c>
      <c r="U24" s="210" t="s">
        <v>773</v>
      </c>
      <c r="V24" s="230">
        <v>41.0</v>
      </c>
      <c r="W24" s="166">
        <v>34.0</v>
      </c>
      <c r="X24" s="166">
        <f t="shared" si="10"/>
        <v>75</v>
      </c>
      <c r="Y24" s="166">
        <f t="shared" si="11"/>
        <v>8</v>
      </c>
      <c r="Z24" s="231" t="str">
        <f t="shared" si="12"/>
        <v>A</v>
      </c>
      <c r="AA24" s="210" t="s">
        <v>773</v>
      </c>
      <c r="AB24" s="230">
        <v>44.0</v>
      </c>
      <c r="AC24" s="166">
        <v>49.0</v>
      </c>
      <c r="AD24" s="166">
        <f t="shared" si="13"/>
        <v>93</v>
      </c>
      <c r="AE24" s="166">
        <f t="shared" si="14"/>
        <v>10</v>
      </c>
      <c r="AF24" s="231" t="str">
        <f t="shared" si="15"/>
        <v>O</v>
      </c>
      <c r="AG24" s="210" t="s">
        <v>773</v>
      </c>
      <c r="AH24" s="230">
        <v>33.0</v>
      </c>
      <c r="AI24" s="166">
        <v>35.0</v>
      </c>
      <c r="AJ24" s="166">
        <f t="shared" si="16"/>
        <v>68</v>
      </c>
      <c r="AK24" s="166">
        <f t="shared" si="17"/>
        <v>7</v>
      </c>
      <c r="AL24" s="231" t="str">
        <f t="shared" si="18"/>
        <v>B+</v>
      </c>
      <c r="AM24" s="210" t="s">
        <v>773</v>
      </c>
      <c r="AN24" s="230">
        <v>37.0</v>
      </c>
      <c r="AO24" s="166">
        <v>32.0</v>
      </c>
      <c r="AP24" s="166">
        <f t="shared" si="19"/>
        <v>69</v>
      </c>
      <c r="AQ24" s="166">
        <f t="shared" si="20"/>
        <v>7</v>
      </c>
      <c r="AR24" s="231" t="str">
        <f t="shared" si="21"/>
        <v>B+</v>
      </c>
      <c r="AS24" s="210" t="s">
        <v>773</v>
      </c>
      <c r="AT24" s="230">
        <v>49.0</v>
      </c>
      <c r="AU24" s="166">
        <v>46.0</v>
      </c>
      <c r="AV24" s="166">
        <f t="shared" si="22"/>
        <v>95</v>
      </c>
      <c r="AW24" s="166">
        <f t="shared" si="23"/>
        <v>10</v>
      </c>
      <c r="AX24" s="167" t="str">
        <f t="shared" si="24"/>
        <v>O</v>
      </c>
      <c r="AY24" s="210" t="s">
        <v>773</v>
      </c>
      <c r="AZ24" s="213">
        <f t="shared" si="25"/>
        <v>7.5</v>
      </c>
      <c r="BA24" s="93">
        <f t="shared" si="26"/>
        <v>75</v>
      </c>
      <c r="BB24" s="36" t="str">
        <f t="shared" si="27"/>
        <v>FCD</v>
      </c>
      <c r="BC24" s="160"/>
      <c r="BD24" s="161" t="s">
        <v>786</v>
      </c>
      <c r="BE24" s="161" t="s">
        <v>787</v>
      </c>
      <c r="BF24" s="161" t="s">
        <v>788</v>
      </c>
      <c r="BG24" s="161" t="s">
        <v>789</v>
      </c>
      <c r="BH24" s="161" t="s">
        <v>790</v>
      </c>
      <c r="BI24" s="161" t="s">
        <v>785</v>
      </c>
      <c r="BJ24" s="161" t="s">
        <v>791</v>
      </c>
      <c r="BK24" s="161" t="s">
        <v>792</v>
      </c>
    </row>
    <row r="25">
      <c r="A25" s="41" t="s">
        <v>654</v>
      </c>
      <c r="B25" s="42" t="s">
        <v>236</v>
      </c>
      <c r="C25" s="43" t="s">
        <v>237</v>
      </c>
      <c r="D25" s="178">
        <v>35.0</v>
      </c>
      <c r="E25" s="163">
        <v>28.0</v>
      </c>
      <c r="F25" s="163">
        <f t="shared" si="1"/>
        <v>63</v>
      </c>
      <c r="G25" s="163">
        <f t="shared" si="2"/>
        <v>7</v>
      </c>
      <c r="H25" s="229" t="str">
        <f t="shared" si="3"/>
        <v>B+</v>
      </c>
      <c r="I25" s="210" t="s">
        <v>773</v>
      </c>
      <c r="J25" s="230">
        <v>41.0</v>
      </c>
      <c r="K25" s="166">
        <v>19.0</v>
      </c>
      <c r="L25" s="166">
        <f t="shared" si="4"/>
        <v>60</v>
      </c>
      <c r="M25" s="166">
        <f t="shared" si="5"/>
        <v>7</v>
      </c>
      <c r="N25" s="231" t="str">
        <f t="shared" si="6"/>
        <v>B+</v>
      </c>
      <c r="O25" s="210" t="s">
        <v>773</v>
      </c>
      <c r="P25" s="230">
        <v>40.0</v>
      </c>
      <c r="Q25" s="166">
        <v>30.0</v>
      </c>
      <c r="R25" s="166">
        <f t="shared" si="7"/>
        <v>70</v>
      </c>
      <c r="S25" s="166">
        <f t="shared" si="8"/>
        <v>8</v>
      </c>
      <c r="T25" s="231" t="str">
        <f t="shared" si="9"/>
        <v>A</v>
      </c>
      <c r="U25" s="210" t="s">
        <v>773</v>
      </c>
      <c r="V25" s="230">
        <v>42.0</v>
      </c>
      <c r="W25" s="166">
        <v>37.0</v>
      </c>
      <c r="X25" s="166">
        <f t="shared" si="10"/>
        <v>79</v>
      </c>
      <c r="Y25" s="166">
        <f t="shared" si="11"/>
        <v>8</v>
      </c>
      <c r="Z25" s="231" t="str">
        <f t="shared" si="12"/>
        <v>A</v>
      </c>
      <c r="AA25" s="210" t="s">
        <v>773</v>
      </c>
      <c r="AB25" s="230">
        <v>49.0</v>
      </c>
      <c r="AC25" s="166">
        <v>50.0</v>
      </c>
      <c r="AD25" s="166">
        <f t="shared" si="13"/>
        <v>99</v>
      </c>
      <c r="AE25" s="166">
        <f t="shared" si="14"/>
        <v>10</v>
      </c>
      <c r="AF25" s="231" t="str">
        <f t="shared" si="15"/>
        <v>O</v>
      </c>
      <c r="AG25" s="210" t="s">
        <v>773</v>
      </c>
      <c r="AH25" s="230">
        <v>38.0</v>
      </c>
      <c r="AI25" s="166">
        <v>27.0</v>
      </c>
      <c r="AJ25" s="166">
        <f t="shared" si="16"/>
        <v>65</v>
      </c>
      <c r="AK25" s="166">
        <f t="shared" si="17"/>
        <v>7</v>
      </c>
      <c r="AL25" s="231" t="str">
        <f t="shared" si="18"/>
        <v>B+</v>
      </c>
      <c r="AM25" s="210" t="s">
        <v>773</v>
      </c>
      <c r="AN25" s="230">
        <v>45.0</v>
      </c>
      <c r="AO25" s="166">
        <v>34.0</v>
      </c>
      <c r="AP25" s="166">
        <f t="shared" si="19"/>
        <v>79</v>
      </c>
      <c r="AQ25" s="166">
        <f t="shared" si="20"/>
        <v>8</v>
      </c>
      <c r="AR25" s="231" t="str">
        <f t="shared" si="21"/>
        <v>A</v>
      </c>
      <c r="AS25" s="210" t="s">
        <v>773</v>
      </c>
      <c r="AT25" s="230">
        <v>48.0</v>
      </c>
      <c r="AU25" s="166">
        <v>49.0</v>
      </c>
      <c r="AV25" s="166">
        <f t="shared" si="22"/>
        <v>97</v>
      </c>
      <c r="AW25" s="166">
        <f t="shared" si="23"/>
        <v>10</v>
      </c>
      <c r="AX25" s="167" t="str">
        <f t="shared" si="24"/>
        <v>O</v>
      </c>
      <c r="AY25" s="210" t="s">
        <v>773</v>
      </c>
      <c r="AZ25" s="213">
        <f t="shared" si="25"/>
        <v>7.722222222</v>
      </c>
      <c r="BA25" s="93">
        <f t="shared" si="26"/>
        <v>77.22222222</v>
      </c>
      <c r="BB25" s="36" t="str">
        <f t="shared" si="27"/>
        <v>FCD</v>
      </c>
      <c r="BC25" s="160"/>
      <c r="BD25" s="161" t="s">
        <v>786</v>
      </c>
      <c r="BE25" s="161" t="s">
        <v>787</v>
      </c>
      <c r="BF25" s="161" t="s">
        <v>788</v>
      </c>
      <c r="BG25" s="161" t="s">
        <v>789</v>
      </c>
      <c r="BH25" s="161" t="s">
        <v>790</v>
      </c>
      <c r="BI25" s="161" t="s">
        <v>785</v>
      </c>
      <c r="BJ25" s="161" t="s">
        <v>791</v>
      </c>
      <c r="BK25" s="161" t="s">
        <v>792</v>
      </c>
    </row>
    <row r="26">
      <c r="A26" s="41" t="s">
        <v>655</v>
      </c>
      <c r="B26" s="42" t="s">
        <v>244</v>
      </c>
      <c r="C26" s="43" t="s">
        <v>245</v>
      </c>
      <c r="D26" s="178">
        <v>45.0</v>
      </c>
      <c r="E26" s="163">
        <v>32.0</v>
      </c>
      <c r="F26" s="163">
        <f t="shared" si="1"/>
        <v>77</v>
      </c>
      <c r="G26" s="163">
        <f t="shared" si="2"/>
        <v>8</v>
      </c>
      <c r="H26" s="229" t="str">
        <f t="shared" si="3"/>
        <v>A</v>
      </c>
      <c r="I26" s="210" t="s">
        <v>773</v>
      </c>
      <c r="J26" s="230">
        <v>41.0</v>
      </c>
      <c r="K26" s="166">
        <v>29.0</v>
      </c>
      <c r="L26" s="166">
        <f t="shared" si="4"/>
        <v>70</v>
      </c>
      <c r="M26" s="166">
        <f t="shared" si="5"/>
        <v>8</v>
      </c>
      <c r="N26" s="231" t="str">
        <f t="shared" si="6"/>
        <v>A</v>
      </c>
      <c r="O26" s="210" t="s">
        <v>773</v>
      </c>
      <c r="P26" s="230">
        <v>42.0</v>
      </c>
      <c r="Q26" s="166">
        <v>36.0</v>
      </c>
      <c r="R26" s="166">
        <f t="shared" si="7"/>
        <v>78</v>
      </c>
      <c r="S26" s="166">
        <f t="shared" si="8"/>
        <v>8</v>
      </c>
      <c r="T26" s="231" t="str">
        <f t="shared" si="9"/>
        <v>A</v>
      </c>
      <c r="U26" s="210" t="s">
        <v>773</v>
      </c>
      <c r="V26" s="230">
        <v>43.0</v>
      </c>
      <c r="W26" s="166">
        <v>28.0</v>
      </c>
      <c r="X26" s="166">
        <f t="shared" si="10"/>
        <v>71</v>
      </c>
      <c r="Y26" s="166">
        <f t="shared" si="11"/>
        <v>8</v>
      </c>
      <c r="Z26" s="231" t="str">
        <f t="shared" si="12"/>
        <v>A</v>
      </c>
      <c r="AA26" s="210" t="s">
        <v>773</v>
      </c>
      <c r="AB26" s="230">
        <v>47.0</v>
      </c>
      <c r="AC26" s="166">
        <v>47.0</v>
      </c>
      <c r="AD26" s="166">
        <f t="shared" si="13"/>
        <v>94</v>
      </c>
      <c r="AE26" s="166">
        <f t="shared" si="14"/>
        <v>10</v>
      </c>
      <c r="AF26" s="231" t="str">
        <f t="shared" si="15"/>
        <v>O</v>
      </c>
      <c r="AG26" s="210" t="s">
        <v>773</v>
      </c>
      <c r="AH26" s="230">
        <v>40.0</v>
      </c>
      <c r="AI26" s="166">
        <v>34.0</v>
      </c>
      <c r="AJ26" s="166">
        <f t="shared" si="16"/>
        <v>74</v>
      </c>
      <c r="AK26" s="166">
        <f t="shared" si="17"/>
        <v>8</v>
      </c>
      <c r="AL26" s="231" t="str">
        <f t="shared" si="18"/>
        <v>A</v>
      </c>
      <c r="AM26" s="210" t="s">
        <v>773</v>
      </c>
      <c r="AN26" s="230">
        <v>46.0</v>
      </c>
      <c r="AO26" s="166">
        <v>38.0</v>
      </c>
      <c r="AP26" s="166">
        <f t="shared" si="19"/>
        <v>84</v>
      </c>
      <c r="AQ26" s="166">
        <f t="shared" si="20"/>
        <v>9</v>
      </c>
      <c r="AR26" s="231" t="str">
        <f t="shared" si="21"/>
        <v>A+</v>
      </c>
      <c r="AS26" s="210" t="s">
        <v>773</v>
      </c>
      <c r="AT26" s="230">
        <v>50.0</v>
      </c>
      <c r="AU26" s="166">
        <v>46.0</v>
      </c>
      <c r="AV26" s="166">
        <f t="shared" si="22"/>
        <v>96</v>
      </c>
      <c r="AW26" s="166">
        <f t="shared" si="23"/>
        <v>10</v>
      </c>
      <c r="AX26" s="167" t="str">
        <f t="shared" si="24"/>
        <v>O</v>
      </c>
      <c r="AY26" s="210" t="s">
        <v>773</v>
      </c>
      <c r="AZ26" s="213">
        <f t="shared" si="25"/>
        <v>8.277777778</v>
      </c>
      <c r="BA26" s="93">
        <f t="shared" si="26"/>
        <v>82.77777778</v>
      </c>
      <c r="BB26" s="36" t="str">
        <f t="shared" si="27"/>
        <v>FCD</v>
      </c>
      <c r="BC26" s="160"/>
      <c r="BD26" s="161" t="s">
        <v>786</v>
      </c>
      <c r="BE26" s="161" t="s">
        <v>787</v>
      </c>
      <c r="BF26" s="161" t="s">
        <v>788</v>
      </c>
      <c r="BG26" s="161" t="s">
        <v>789</v>
      </c>
      <c r="BH26" s="161" t="s">
        <v>790</v>
      </c>
      <c r="BI26" s="161" t="s">
        <v>785</v>
      </c>
      <c r="BJ26" s="161" t="s">
        <v>791</v>
      </c>
      <c r="BK26" s="161" t="s">
        <v>792</v>
      </c>
    </row>
    <row r="27">
      <c r="A27" s="41" t="s">
        <v>656</v>
      </c>
      <c r="B27" s="42" t="s">
        <v>252</v>
      </c>
      <c r="C27" s="43" t="s">
        <v>253</v>
      </c>
      <c r="D27" s="178">
        <v>26.0</v>
      </c>
      <c r="E27" s="163">
        <v>18.0</v>
      </c>
      <c r="F27" s="163">
        <f t="shared" si="1"/>
        <v>44</v>
      </c>
      <c r="G27" s="163">
        <f t="shared" si="2"/>
        <v>4</v>
      </c>
      <c r="H27" s="229" t="str">
        <f t="shared" si="3"/>
        <v>P</v>
      </c>
      <c r="I27" s="210" t="s">
        <v>773</v>
      </c>
      <c r="J27" s="230">
        <v>29.0</v>
      </c>
      <c r="K27" s="166">
        <v>31.0</v>
      </c>
      <c r="L27" s="166">
        <f t="shared" si="4"/>
        <v>60</v>
      </c>
      <c r="M27" s="166">
        <f t="shared" si="5"/>
        <v>7</v>
      </c>
      <c r="N27" s="231" t="str">
        <f t="shared" si="6"/>
        <v>B+</v>
      </c>
      <c r="O27" s="210" t="s">
        <v>773</v>
      </c>
      <c r="P27" s="230">
        <v>24.0</v>
      </c>
      <c r="Q27" s="166">
        <v>26.0</v>
      </c>
      <c r="R27" s="166">
        <f t="shared" si="7"/>
        <v>50</v>
      </c>
      <c r="S27" s="166">
        <f t="shared" si="8"/>
        <v>5</v>
      </c>
      <c r="T27" s="231" t="str">
        <f t="shared" si="9"/>
        <v>C</v>
      </c>
      <c r="U27" s="210" t="s">
        <v>773</v>
      </c>
      <c r="V27" s="230">
        <v>29.0</v>
      </c>
      <c r="W27" s="166">
        <v>20.0</v>
      </c>
      <c r="X27" s="166">
        <f t="shared" si="10"/>
        <v>49</v>
      </c>
      <c r="Y27" s="166">
        <f t="shared" si="11"/>
        <v>4</v>
      </c>
      <c r="Z27" s="231" t="str">
        <f t="shared" si="12"/>
        <v>P</v>
      </c>
      <c r="AA27" s="210" t="s">
        <v>773</v>
      </c>
      <c r="AB27" s="230">
        <v>39.0</v>
      </c>
      <c r="AC27" s="166">
        <v>37.0</v>
      </c>
      <c r="AD27" s="166">
        <f t="shared" si="13"/>
        <v>76</v>
      </c>
      <c r="AE27" s="166">
        <f t="shared" si="14"/>
        <v>8</v>
      </c>
      <c r="AF27" s="231" t="str">
        <f t="shared" si="15"/>
        <v>A</v>
      </c>
      <c r="AG27" s="210" t="s">
        <v>773</v>
      </c>
      <c r="AH27" s="230">
        <v>29.0</v>
      </c>
      <c r="AI27" s="166">
        <v>28.0</v>
      </c>
      <c r="AJ27" s="166">
        <f t="shared" si="16"/>
        <v>57</v>
      </c>
      <c r="AK27" s="166">
        <f t="shared" si="17"/>
        <v>6</v>
      </c>
      <c r="AL27" s="231" t="str">
        <f t="shared" si="18"/>
        <v>B</v>
      </c>
      <c r="AM27" s="210" t="s">
        <v>773</v>
      </c>
      <c r="AN27" s="230">
        <v>40.0</v>
      </c>
      <c r="AO27" s="166">
        <v>31.0</v>
      </c>
      <c r="AP27" s="166">
        <f t="shared" si="19"/>
        <v>71</v>
      </c>
      <c r="AQ27" s="166">
        <f t="shared" si="20"/>
        <v>8</v>
      </c>
      <c r="AR27" s="231" t="str">
        <f t="shared" si="21"/>
        <v>A</v>
      </c>
      <c r="AS27" s="210" t="s">
        <v>773</v>
      </c>
      <c r="AT27" s="230">
        <v>33.0</v>
      </c>
      <c r="AU27" s="166">
        <v>18.0</v>
      </c>
      <c r="AV27" s="166">
        <f t="shared" si="22"/>
        <v>51</v>
      </c>
      <c r="AW27" s="166">
        <f t="shared" si="23"/>
        <v>5</v>
      </c>
      <c r="AX27" s="167" t="str">
        <f t="shared" si="24"/>
        <v>C</v>
      </c>
      <c r="AY27" s="210" t="s">
        <v>773</v>
      </c>
      <c r="AZ27" s="213">
        <f t="shared" si="25"/>
        <v>5.555555556</v>
      </c>
      <c r="BA27" s="93">
        <f t="shared" si="26"/>
        <v>55.55555556</v>
      </c>
      <c r="BB27" s="36" t="str">
        <f t="shared" si="27"/>
        <v>SC</v>
      </c>
      <c r="BC27" s="160"/>
      <c r="BD27" s="161" t="s">
        <v>786</v>
      </c>
      <c r="BE27" s="161" t="s">
        <v>787</v>
      </c>
      <c r="BF27" s="161" t="s">
        <v>788</v>
      </c>
      <c r="BG27" s="161" t="s">
        <v>789</v>
      </c>
      <c r="BH27" s="161" t="s">
        <v>790</v>
      </c>
      <c r="BI27" s="161" t="s">
        <v>785</v>
      </c>
      <c r="BJ27" s="161" t="s">
        <v>791</v>
      </c>
      <c r="BK27" s="161" t="s">
        <v>792</v>
      </c>
    </row>
    <row r="28">
      <c r="A28" s="41" t="s">
        <v>657</v>
      </c>
      <c r="B28" s="42" t="s">
        <v>260</v>
      </c>
      <c r="C28" s="43" t="s">
        <v>261</v>
      </c>
      <c r="D28" s="178">
        <v>30.0</v>
      </c>
      <c r="E28" s="163">
        <v>20.0</v>
      </c>
      <c r="F28" s="163">
        <f t="shared" si="1"/>
        <v>50</v>
      </c>
      <c r="G28" s="163">
        <f t="shared" si="2"/>
        <v>5</v>
      </c>
      <c r="H28" s="229" t="str">
        <f t="shared" si="3"/>
        <v>C</v>
      </c>
      <c r="I28" s="210" t="s">
        <v>773</v>
      </c>
      <c r="J28" s="230">
        <v>26.0</v>
      </c>
      <c r="K28" s="166">
        <v>18.0</v>
      </c>
      <c r="L28" s="166">
        <f t="shared" si="4"/>
        <v>44</v>
      </c>
      <c r="M28" s="166">
        <f t="shared" si="5"/>
        <v>4</v>
      </c>
      <c r="N28" s="231" t="str">
        <f t="shared" si="6"/>
        <v>P</v>
      </c>
      <c r="O28" s="210" t="s">
        <v>773</v>
      </c>
      <c r="P28" s="230">
        <v>28.0</v>
      </c>
      <c r="Q28" s="166">
        <v>18.0</v>
      </c>
      <c r="R28" s="166">
        <f t="shared" si="7"/>
        <v>46</v>
      </c>
      <c r="S28" s="166">
        <f t="shared" si="8"/>
        <v>4</v>
      </c>
      <c r="T28" s="231" t="str">
        <f t="shared" si="9"/>
        <v>P</v>
      </c>
      <c r="U28" s="210" t="s">
        <v>773</v>
      </c>
      <c r="V28" s="230">
        <v>25.0</v>
      </c>
      <c r="W28" s="166">
        <v>25.0</v>
      </c>
      <c r="X28" s="166">
        <f t="shared" si="10"/>
        <v>50</v>
      </c>
      <c r="Y28" s="166">
        <f t="shared" si="11"/>
        <v>5</v>
      </c>
      <c r="Z28" s="231" t="str">
        <f t="shared" si="12"/>
        <v>C</v>
      </c>
      <c r="AA28" s="210" t="s">
        <v>773</v>
      </c>
      <c r="AB28" s="230">
        <v>37.0</v>
      </c>
      <c r="AC28" s="166">
        <v>35.0</v>
      </c>
      <c r="AD28" s="166">
        <f t="shared" si="13"/>
        <v>72</v>
      </c>
      <c r="AE28" s="166">
        <f t="shared" si="14"/>
        <v>8</v>
      </c>
      <c r="AF28" s="231" t="str">
        <f t="shared" si="15"/>
        <v>A</v>
      </c>
      <c r="AG28" s="210" t="s">
        <v>773</v>
      </c>
      <c r="AH28" s="230">
        <v>22.0</v>
      </c>
      <c r="AI28" s="166">
        <v>20.0</v>
      </c>
      <c r="AJ28" s="166">
        <f t="shared" si="16"/>
        <v>42</v>
      </c>
      <c r="AK28" s="166">
        <f t="shared" si="17"/>
        <v>4</v>
      </c>
      <c r="AL28" s="231" t="str">
        <f t="shared" si="18"/>
        <v>P</v>
      </c>
      <c r="AM28" s="210" t="s">
        <v>773</v>
      </c>
      <c r="AN28" s="230">
        <v>25.0</v>
      </c>
      <c r="AO28" s="166">
        <v>30.0</v>
      </c>
      <c r="AP28" s="166">
        <f t="shared" si="19"/>
        <v>55</v>
      </c>
      <c r="AQ28" s="166">
        <f t="shared" si="20"/>
        <v>6</v>
      </c>
      <c r="AR28" s="231" t="str">
        <f t="shared" si="21"/>
        <v>B</v>
      </c>
      <c r="AS28" s="210" t="s">
        <v>773</v>
      </c>
      <c r="AT28" s="230">
        <v>33.0</v>
      </c>
      <c r="AU28" s="166">
        <v>30.0</v>
      </c>
      <c r="AV28" s="166">
        <f t="shared" si="22"/>
        <v>63</v>
      </c>
      <c r="AW28" s="166">
        <f t="shared" si="23"/>
        <v>7</v>
      </c>
      <c r="AX28" s="167" t="str">
        <f t="shared" si="24"/>
        <v>B+</v>
      </c>
      <c r="AY28" s="210" t="s">
        <v>773</v>
      </c>
      <c r="AZ28" s="213">
        <f t="shared" si="25"/>
        <v>4.833333333</v>
      </c>
      <c r="BA28" s="93">
        <f t="shared" si="26"/>
        <v>48.33333333</v>
      </c>
      <c r="BB28" s="36" t="str">
        <f t="shared" si="27"/>
        <v>SC</v>
      </c>
      <c r="BC28" s="160"/>
      <c r="BD28" s="161" t="s">
        <v>786</v>
      </c>
      <c r="BE28" s="161" t="s">
        <v>787</v>
      </c>
      <c r="BF28" s="161" t="s">
        <v>788</v>
      </c>
      <c r="BG28" s="161" t="s">
        <v>789</v>
      </c>
      <c r="BH28" s="161" t="s">
        <v>790</v>
      </c>
      <c r="BI28" s="161" t="s">
        <v>785</v>
      </c>
      <c r="BJ28" s="161" t="s">
        <v>791</v>
      </c>
      <c r="BK28" s="161" t="s">
        <v>792</v>
      </c>
    </row>
    <row r="29">
      <c r="A29" s="41" t="s">
        <v>659</v>
      </c>
      <c r="B29" s="42" t="s">
        <v>269</v>
      </c>
      <c r="C29" s="43" t="s">
        <v>270</v>
      </c>
      <c r="D29" s="178">
        <v>39.0</v>
      </c>
      <c r="E29" s="163">
        <v>30.0</v>
      </c>
      <c r="F29" s="163">
        <f t="shared" si="1"/>
        <v>69</v>
      </c>
      <c r="G29" s="163">
        <f t="shared" si="2"/>
        <v>7</v>
      </c>
      <c r="H29" s="229" t="str">
        <f t="shared" si="3"/>
        <v>B+</v>
      </c>
      <c r="I29" s="210" t="s">
        <v>773</v>
      </c>
      <c r="J29" s="230">
        <v>41.0</v>
      </c>
      <c r="K29" s="166">
        <v>28.0</v>
      </c>
      <c r="L29" s="166">
        <f t="shared" si="4"/>
        <v>69</v>
      </c>
      <c r="M29" s="166">
        <f t="shared" si="5"/>
        <v>7</v>
      </c>
      <c r="N29" s="231" t="str">
        <f t="shared" si="6"/>
        <v>B+</v>
      </c>
      <c r="O29" s="210" t="s">
        <v>773</v>
      </c>
      <c r="P29" s="230">
        <v>31.0</v>
      </c>
      <c r="Q29" s="166">
        <v>36.0</v>
      </c>
      <c r="R29" s="166">
        <f t="shared" si="7"/>
        <v>67</v>
      </c>
      <c r="S29" s="166">
        <f t="shared" si="8"/>
        <v>7</v>
      </c>
      <c r="T29" s="231" t="str">
        <f t="shared" si="9"/>
        <v>B+</v>
      </c>
      <c r="U29" s="210" t="s">
        <v>773</v>
      </c>
      <c r="V29" s="230">
        <v>39.0</v>
      </c>
      <c r="W29" s="166">
        <v>23.0</v>
      </c>
      <c r="X29" s="166">
        <f t="shared" si="10"/>
        <v>62</v>
      </c>
      <c r="Y29" s="166">
        <f t="shared" si="11"/>
        <v>7</v>
      </c>
      <c r="Z29" s="231" t="str">
        <f t="shared" si="12"/>
        <v>B+</v>
      </c>
      <c r="AA29" s="210" t="s">
        <v>773</v>
      </c>
      <c r="AB29" s="230">
        <v>45.0</v>
      </c>
      <c r="AC29" s="166">
        <v>49.0</v>
      </c>
      <c r="AD29" s="166">
        <f t="shared" si="13"/>
        <v>94</v>
      </c>
      <c r="AE29" s="166">
        <f t="shared" si="14"/>
        <v>10</v>
      </c>
      <c r="AF29" s="231" t="str">
        <f t="shared" si="15"/>
        <v>O</v>
      </c>
      <c r="AG29" s="210" t="s">
        <v>773</v>
      </c>
      <c r="AH29" s="230">
        <v>39.0</v>
      </c>
      <c r="AI29" s="166">
        <v>26.0</v>
      </c>
      <c r="AJ29" s="166">
        <f t="shared" si="16"/>
        <v>65</v>
      </c>
      <c r="AK29" s="166">
        <f t="shared" si="17"/>
        <v>7</v>
      </c>
      <c r="AL29" s="231" t="str">
        <f t="shared" si="18"/>
        <v>B+</v>
      </c>
      <c r="AM29" s="210" t="s">
        <v>773</v>
      </c>
      <c r="AN29" s="230">
        <v>41.0</v>
      </c>
      <c r="AO29" s="166">
        <v>27.0</v>
      </c>
      <c r="AP29" s="166">
        <f t="shared" si="19"/>
        <v>68</v>
      </c>
      <c r="AQ29" s="166">
        <f t="shared" si="20"/>
        <v>7</v>
      </c>
      <c r="AR29" s="231" t="str">
        <f t="shared" si="21"/>
        <v>B+</v>
      </c>
      <c r="AS29" s="210" t="s">
        <v>773</v>
      </c>
      <c r="AT29" s="230">
        <v>46.0</v>
      </c>
      <c r="AU29" s="166">
        <v>44.0</v>
      </c>
      <c r="AV29" s="166">
        <f t="shared" si="22"/>
        <v>90</v>
      </c>
      <c r="AW29" s="166">
        <f t="shared" si="23"/>
        <v>10</v>
      </c>
      <c r="AX29" s="167" t="str">
        <f t="shared" si="24"/>
        <v>O</v>
      </c>
      <c r="AY29" s="210" t="s">
        <v>773</v>
      </c>
      <c r="AZ29" s="213">
        <f t="shared" si="25"/>
        <v>7.333333333</v>
      </c>
      <c r="BA29" s="93">
        <f t="shared" si="26"/>
        <v>73.33333333</v>
      </c>
      <c r="BB29" s="36" t="str">
        <f t="shared" si="27"/>
        <v>FCD</v>
      </c>
      <c r="BC29" s="160"/>
      <c r="BD29" s="161" t="s">
        <v>786</v>
      </c>
      <c r="BE29" s="161" t="s">
        <v>787</v>
      </c>
      <c r="BF29" s="161" t="s">
        <v>788</v>
      </c>
      <c r="BG29" s="161" t="s">
        <v>789</v>
      </c>
      <c r="BH29" s="161" t="s">
        <v>790</v>
      </c>
      <c r="BI29" s="161" t="s">
        <v>785</v>
      </c>
      <c r="BJ29" s="161" t="s">
        <v>791</v>
      </c>
      <c r="BK29" s="161" t="s">
        <v>792</v>
      </c>
    </row>
    <row r="30">
      <c r="A30" s="41" t="s">
        <v>660</v>
      </c>
      <c r="B30" s="42" t="s">
        <v>277</v>
      </c>
      <c r="C30" s="43" t="s">
        <v>278</v>
      </c>
      <c r="D30" s="178">
        <v>24.0</v>
      </c>
      <c r="E30" s="163">
        <v>11.0</v>
      </c>
      <c r="F30" s="163">
        <f t="shared" si="1"/>
        <v>35</v>
      </c>
      <c r="G30" s="163">
        <f t="shared" si="2"/>
        <v>0</v>
      </c>
      <c r="H30" s="229" t="str">
        <f t="shared" si="3"/>
        <v>F</v>
      </c>
      <c r="I30" s="8"/>
      <c r="J30" s="230">
        <v>27.0</v>
      </c>
      <c r="K30" s="166">
        <v>18.0</v>
      </c>
      <c r="L30" s="166">
        <f t="shared" si="4"/>
        <v>45</v>
      </c>
      <c r="M30" s="166">
        <f t="shared" si="5"/>
        <v>4</v>
      </c>
      <c r="N30" s="231" t="str">
        <f t="shared" si="6"/>
        <v>P</v>
      </c>
      <c r="O30" s="210" t="s">
        <v>773</v>
      </c>
      <c r="P30" s="230">
        <v>22.0</v>
      </c>
      <c r="Q30" s="166">
        <v>20.0</v>
      </c>
      <c r="R30" s="166">
        <f t="shared" si="7"/>
        <v>42</v>
      </c>
      <c r="S30" s="166">
        <f t="shared" si="8"/>
        <v>4</v>
      </c>
      <c r="T30" s="231" t="str">
        <f t="shared" si="9"/>
        <v>P</v>
      </c>
      <c r="U30" s="210" t="s">
        <v>773</v>
      </c>
      <c r="V30" s="230">
        <v>25.0</v>
      </c>
      <c r="W30" s="166">
        <v>22.0</v>
      </c>
      <c r="X30" s="166">
        <f t="shared" si="10"/>
        <v>47</v>
      </c>
      <c r="Y30" s="166">
        <f t="shared" si="11"/>
        <v>4</v>
      </c>
      <c r="Z30" s="231" t="str">
        <f t="shared" si="12"/>
        <v>P</v>
      </c>
      <c r="AA30" s="210" t="s">
        <v>773</v>
      </c>
      <c r="AB30" s="230">
        <v>36.0</v>
      </c>
      <c r="AC30" s="166">
        <v>29.0</v>
      </c>
      <c r="AD30" s="166">
        <f t="shared" si="13"/>
        <v>65</v>
      </c>
      <c r="AE30" s="166">
        <f t="shared" si="14"/>
        <v>7</v>
      </c>
      <c r="AF30" s="231" t="str">
        <f t="shared" si="15"/>
        <v>B+</v>
      </c>
      <c r="AG30" s="210" t="s">
        <v>773</v>
      </c>
      <c r="AH30" s="230">
        <v>22.0</v>
      </c>
      <c r="AI30" s="166">
        <v>20.0</v>
      </c>
      <c r="AJ30" s="166">
        <f t="shared" si="16"/>
        <v>42</v>
      </c>
      <c r="AK30" s="166">
        <f t="shared" si="17"/>
        <v>4</v>
      </c>
      <c r="AL30" s="231" t="str">
        <f t="shared" si="18"/>
        <v>P</v>
      </c>
      <c r="AM30" s="210" t="s">
        <v>773</v>
      </c>
      <c r="AN30" s="230">
        <v>24.0</v>
      </c>
      <c r="AO30" s="166">
        <v>25.0</v>
      </c>
      <c r="AP30" s="166">
        <f t="shared" si="19"/>
        <v>49</v>
      </c>
      <c r="AQ30" s="166">
        <f t="shared" si="20"/>
        <v>4</v>
      </c>
      <c r="AR30" s="231" t="str">
        <f t="shared" si="21"/>
        <v>P</v>
      </c>
      <c r="AS30" s="210" t="s">
        <v>773</v>
      </c>
      <c r="AT30" s="230">
        <v>36.0</v>
      </c>
      <c r="AU30" s="166">
        <v>18.0</v>
      </c>
      <c r="AV30" s="166">
        <f t="shared" si="22"/>
        <v>54</v>
      </c>
      <c r="AW30" s="166">
        <f t="shared" si="23"/>
        <v>5</v>
      </c>
      <c r="AX30" s="167" t="str">
        <f t="shared" si="24"/>
        <v>C</v>
      </c>
      <c r="AY30" s="210" t="s">
        <v>773</v>
      </c>
      <c r="AZ30" s="213">
        <f t="shared" si="25"/>
        <v>3.555555556</v>
      </c>
      <c r="BA30" s="93">
        <f t="shared" si="26"/>
        <v>35.55555556</v>
      </c>
      <c r="BB30" s="36" t="str">
        <f t="shared" si="27"/>
        <v>Fail</v>
      </c>
      <c r="BC30" s="172" t="s">
        <v>786</v>
      </c>
      <c r="BD30" s="161" t="s">
        <v>786</v>
      </c>
      <c r="BE30" s="161" t="s">
        <v>787</v>
      </c>
      <c r="BF30" s="161" t="s">
        <v>788</v>
      </c>
      <c r="BG30" s="161" t="s">
        <v>789</v>
      </c>
      <c r="BH30" s="161" t="s">
        <v>790</v>
      </c>
      <c r="BI30" s="161" t="s">
        <v>785</v>
      </c>
      <c r="BJ30" s="161" t="s">
        <v>791</v>
      </c>
      <c r="BK30" s="161" t="s">
        <v>792</v>
      </c>
    </row>
    <row r="31">
      <c r="A31" s="41" t="s">
        <v>662</v>
      </c>
      <c r="B31" s="42" t="s">
        <v>286</v>
      </c>
      <c r="C31" s="43" t="s">
        <v>287</v>
      </c>
      <c r="D31" s="178">
        <v>22.0</v>
      </c>
      <c r="E31" s="163">
        <v>21.0</v>
      </c>
      <c r="F31" s="163">
        <f t="shared" si="1"/>
        <v>43</v>
      </c>
      <c r="G31" s="163">
        <f t="shared" si="2"/>
        <v>4</v>
      </c>
      <c r="H31" s="229" t="str">
        <f t="shared" si="3"/>
        <v>P</v>
      </c>
      <c r="I31" s="210" t="s">
        <v>773</v>
      </c>
      <c r="J31" s="230">
        <v>22.0</v>
      </c>
      <c r="K31" s="166">
        <v>13.0</v>
      </c>
      <c r="L31" s="166">
        <f t="shared" si="4"/>
        <v>35</v>
      </c>
      <c r="M31" s="166">
        <f t="shared" si="5"/>
        <v>0</v>
      </c>
      <c r="N31" s="231" t="str">
        <f t="shared" si="6"/>
        <v>F</v>
      </c>
      <c r="O31" s="220"/>
      <c r="P31" s="230">
        <v>22.0</v>
      </c>
      <c r="Q31" s="166">
        <v>18.0</v>
      </c>
      <c r="R31" s="166">
        <f t="shared" si="7"/>
        <v>40</v>
      </c>
      <c r="S31" s="166">
        <f t="shared" si="8"/>
        <v>4</v>
      </c>
      <c r="T31" s="231" t="str">
        <f t="shared" si="9"/>
        <v>P</v>
      </c>
      <c r="U31" s="210" t="s">
        <v>773</v>
      </c>
      <c r="V31" s="230">
        <v>21.0</v>
      </c>
      <c r="W31" s="166">
        <v>31.0</v>
      </c>
      <c r="X31" s="166">
        <f t="shared" si="10"/>
        <v>52</v>
      </c>
      <c r="Y31" s="166">
        <f t="shared" si="11"/>
        <v>5</v>
      </c>
      <c r="Z31" s="231" t="str">
        <f t="shared" si="12"/>
        <v>C</v>
      </c>
      <c r="AA31" s="210" t="s">
        <v>773</v>
      </c>
      <c r="AB31" s="230">
        <v>30.0</v>
      </c>
      <c r="AC31" s="166">
        <v>26.0</v>
      </c>
      <c r="AD31" s="166">
        <f t="shared" si="13"/>
        <v>56</v>
      </c>
      <c r="AE31" s="166">
        <f t="shared" si="14"/>
        <v>6</v>
      </c>
      <c r="AF31" s="231" t="str">
        <f t="shared" si="15"/>
        <v>B</v>
      </c>
      <c r="AG31" s="210" t="s">
        <v>773</v>
      </c>
      <c r="AH31" s="230">
        <v>22.0</v>
      </c>
      <c r="AI31" s="166">
        <v>8.0</v>
      </c>
      <c r="AJ31" s="166">
        <f t="shared" si="16"/>
        <v>30</v>
      </c>
      <c r="AK31" s="166">
        <f t="shared" si="17"/>
        <v>0</v>
      </c>
      <c r="AL31" s="231" t="str">
        <f t="shared" si="18"/>
        <v>F</v>
      </c>
      <c r="AM31" s="220"/>
      <c r="AN31" s="230">
        <v>26.0</v>
      </c>
      <c r="AO31" s="166">
        <v>30.0</v>
      </c>
      <c r="AP31" s="166">
        <f t="shared" si="19"/>
        <v>56</v>
      </c>
      <c r="AQ31" s="166">
        <f t="shared" si="20"/>
        <v>6</v>
      </c>
      <c r="AR31" s="231" t="str">
        <f t="shared" si="21"/>
        <v>B</v>
      </c>
      <c r="AS31" s="210" t="s">
        <v>773</v>
      </c>
      <c r="AT31" s="230">
        <v>31.0</v>
      </c>
      <c r="AU31" s="166">
        <v>18.0</v>
      </c>
      <c r="AV31" s="166">
        <f t="shared" si="22"/>
        <v>49</v>
      </c>
      <c r="AW31" s="166">
        <f t="shared" si="23"/>
        <v>4</v>
      </c>
      <c r="AX31" s="167" t="str">
        <f t="shared" si="24"/>
        <v>P</v>
      </c>
      <c r="AY31" s="210" t="s">
        <v>773</v>
      </c>
      <c r="AZ31" s="213">
        <f t="shared" si="25"/>
        <v>3.055555556</v>
      </c>
      <c r="BA31" s="93">
        <f t="shared" si="26"/>
        <v>30.55555556</v>
      </c>
      <c r="BB31" s="36" t="str">
        <f t="shared" si="27"/>
        <v>Fail</v>
      </c>
      <c r="BC31" s="172" t="s">
        <v>795</v>
      </c>
      <c r="BD31" s="161" t="s">
        <v>786</v>
      </c>
      <c r="BE31" s="161" t="s">
        <v>787</v>
      </c>
      <c r="BF31" s="161" t="s">
        <v>788</v>
      </c>
      <c r="BG31" s="161" t="s">
        <v>789</v>
      </c>
      <c r="BH31" s="161" t="s">
        <v>790</v>
      </c>
      <c r="BI31" s="161" t="s">
        <v>785</v>
      </c>
      <c r="BJ31" s="161" t="s">
        <v>791</v>
      </c>
      <c r="BK31" s="161" t="s">
        <v>792</v>
      </c>
    </row>
    <row r="32">
      <c r="A32" s="41" t="s">
        <v>663</v>
      </c>
      <c r="B32" s="42" t="s">
        <v>295</v>
      </c>
      <c r="C32" s="43" t="s">
        <v>296</v>
      </c>
      <c r="D32" s="178">
        <v>36.0</v>
      </c>
      <c r="E32" s="163">
        <v>30.0</v>
      </c>
      <c r="F32" s="163">
        <f t="shared" si="1"/>
        <v>66</v>
      </c>
      <c r="G32" s="163">
        <f t="shared" si="2"/>
        <v>7</v>
      </c>
      <c r="H32" s="229" t="str">
        <f t="shared" si="3"/>
        <v>B+</v>
      </c>
      <c r="I32" s="210" t="s">
        <v>773</v>
      </c>
      <c r="J32" s="230">
        <v>39.0</v>
      </c>
      <c r="K32" s="166">
        <v>26.0</v>
      </c>
      <c r="L32" s="166">
        <f t="shared" si="4"/>
        <v>65</v>
      </c>
      <c r="M32" s="166">
        <f t="shared" si="5"/>
        <v>7</v>
      </c>
      <c r="N32" s="231" t="str">
        <f t="shared" si="6"/>
        <v>B+</v>
      </c>
      <c r="O32" s="210" t="s">
        <v>773</v>
      </c>
      <c r="P32" s="230">
        <v>34.0</v>
      </c>
      <c r="Q32" s="166">
        <v>35.0</v>
      </c>
      <c r="R32" s="166">
        <f t="shared" si="7"/>
        <v>69</v>
      </c>
      <c r="S32" s="166">
        <f t="shared" si="8"/>
        <v>7</v>
      </c>
      <c r="T32" s="231" t="str">
        <f t="shared" si="9"/>
        <v>B+</v>
      </c>
      <c r="U32" s="210" t="s">
        <v>773</v>
      </c>
      <c r="V32" s="230">
        <v>42.0</v>
      </c>
      <c r="W32" s="166">
        <v>28.0</v>
      </c>
      <c r="X32" s="166">
        <f t="shared" si="10"/>
        <v>70</v>
      </c>
      <c r="Y32" s="166">
        <f t="shared" si="11"/>
        <v>8</v>
      </c>
      <c r="Z32" s="231" t="str">
        <f t="shared" si="12"/>
        <v>A</v>
      </c>
      <c r="AA32" s="210" t="s">
        <v>773</v>
      </c>
      <c r="AB32" s="230">
        <v>45.0</v>
      </c>
      <c r="AC32" s="166">
        <v>42.0</v>
      </c>
      <c r="AD32" s="166">
        <f t="shared" si="13"/>
        <v>87</v>
      </c>
      <c r="AE32" s="166">
        <f t="shared" si="14"/>
        <v>9</v>
      </c>
      <c r="AF32" s="231" t="str">
        <f t="shared" si="15"/>
        <v>A+</v>
      </c>
      <c r="AG32" s="210" t="s">
        <v>773</v>
      </c>
      <c r="AH32" s="230">
        <v>38.0</v>
      </c>
      <c r="AI32" s="166">
        <v>25.0</v>
      </c>
      <c r="AJ32" s="166">
        <f t="shared" si="16"/>
        <v>63</v>
      </c>
      <c r="AK32" s="166">
        <f t="shared" si="17"/>
        <v>7</v>
      </c>
      <c r="AL32" s="231" t="str">
        <f t="shared" si="18"/>
        <v>B+</v>
      </c>
      <c r="AM32" s="210" t="s">
        <v>773</v>
      </c>
      <c r="AN32" s="230">
        <v>42.0</v>
      </c>
      <c r="AO32" s="166">
        <v>35.0</v>
      </c>
      <c r="AP32" s="166">
        <f t="shared" si="19"/>
        <v>77</v>
      </c>
      <c r="AQ32" s="166">
        <f t="shared" si="20"/>
        <v>8</v>
      </c>
      <c r="AR32" s="231" t="str">
        <f t="shared" si="21"/>
        <v>A</v>
      </c>
      <c r="AS32" s="210" t="s">
        <v>773</v>
      </c>
      <c r="AT32" s="230">
        <v>47.0</v>
      </c>
      <c r="AU32" s="166">
        <v>43.0</v>
      </c>
      <c r="AV32" s="166">
        <f t="shared" si="22"/>
        <v>90</v>
      </c>
      <c r="AW32" s="166">
        <f t="shared" si="23"/>
        <v>10</v>
      </c>
      <c r="AX32" s="167" t="str">
        <f t="shared" si="24"/>
        <v>O</v>
      </c>
      <c r="AY32" s="210" t="s">
        <v>773</v>
      </c>
      <c r="AZ32" s="213">
        <f t="shared" si="25"/>
        <v>7.5</v>
      </c>
      <c r="BA32" s="93">
        <f t="shared" si="26"/>
        <v>75</v>
      </c>
      <c r="BB32" s="36" t="str">
        <f t="shared" si="27"/>
        <v>FCD</v>
      </c>
      <c r="BC32" s="160"/>
      <c r="BD32" s="161" t="s">
        <v>786</v>
      </c>
      <c r="BE32" s="161" t="s">
        <v>787</v>
      </c>
      <c r="BF32" s="161" t="s">
        <v>788</v>
      </c>
      <c r="BG32" s="161" t="s">
        <v>789</v>
      </c>
      <c r="BH32" s="161" t="s">
        <v>790</v>
      </c>
      <c r="BI32" s="161" t="s">
        <v>785</v>
      </c>
      <c r="BJ32" s="161" t="s">
        <v>791</v>
      </c>
      <c r="BK32" s="161" t="s">
        <v>792</v>
      </c>
    </row>
    <row r="33">
      <c r="A33" s="41" t="s">
        <v>664</v>
      </c>
      <c r="B33" s="42" t="s">
        <v>304</v>
      </c>
      <c r="C33" s="43" t="s">
        <v>305</v>
      </c>
      <c r="D33" s="178">
        <v>27.0</v>
      </c>
      <c r="E33" s="163">
        <v>20.0</v>
      </c>
      <c r="F33" s="163">
        <f t="shared" si="1"/>
        <v>47</v>
      </c>
      <c r="G33" s="163">
        <f t="shared" si="2"/>
        <v>4</v>
      </c>
      <c r="H33" s="229" t="str">
        <f t="shared" si="3"/>
        <v>P</v>
      </c>
      <c r="I33" s="210" t="s">
        <v>773</v>
      </c>
      <c r="J33" s="230">
        <v>31.0</v>
      </c>
      <c r="K33" s="166">
        <v>20.0</v>
      </c>
      <c r="L33" s="166">
        <f t="shared" si="4"/>
        <v>51</v>
      </c>
      <c r="M33" s="166">
        <f t="shared" si="5"/>
        <v>5</v>
      </c>
      <c r="N33" s="231" t="str">
        <f t="shared" si="6"/>
        <v>C</v>
      </c>
      <c r="O33" s="210" t="s">
        <v>773</v>
      </c>
      <c r="P33" s="230">
        <v>26.0</v>
      </c>
      <c r="Q33" s="166">
        <v>18.0</v>
      </c>
      <c r="R33" s="166">
        <f t="shared" si="7"/>
        <v>44</v>
      </c>
      <c r="S33" s="166">
        <f t="shared" si="8"/>
        <v>4</v>
      </c>
      <c r="T33" s="231" t="str">
        <f t="shared" si="9"/>
        <v>P</v>
      </c>
      <c r="U33" s="210" t="s">
        <v>773</v>
      </c>
      <c r="V33" s="230">
        <v>34.0</v>
      </c>
      <c r="W33" s="166">
        <v>33.0</v>
      </c>
      <c r="X33" s="166">
        <f t="shared" si="10"/>
        <v>67</v>
      </c>
      <c r="Y33" s="166">
        <f t="shared" si="11"/>
        <v>7</v>
      </c>
      <c r="Z33" s="231" t="str">
        <f t="shared" si="12"/>
        <v>B+</v>
      </c>
      <c r="AA33" s="210" t="s">
        <v>773</v>
      </c>
      <c r="AB33" s="230">
        <v>40.0</v>
      </c>
      <c r="AC33" s="166">
        <v>41.0</v>
      </c>
      <c r="AD33" s="166">
        <f t="shared" si="13"/>
        <v>81</v>
      </c>
      <c r="AE33" s="166">
        <f t="shared" si="14"/>
        <v>9</v>
      </c>
      <c r="AF33" s="231" t="str">
        <f t="shared" si="15"/>
        <v>A+</v>
      </c>
      <c r="AG33" s="210" t="s">
        <v>773</v>
      </c>
      <c r="AH33" s="230">
        <v>27.0</v>
      </c>
      <c r="AI33" s="166">
        <v>28.0</v>
      </c>
      <c r="AJ33" s="166">
        <f t="shared" si="16"/>
        <v>55</v>
      </c>
      <c r="AK33" s="166">
        <f t="shared" si="17"/>
        <v>6</v>
      </c>
      <c r="AL33" s="231" t="str">
        <f t="shared" si="18"/>
        <v>B</v>
      </c>
      <c r="AM33" s="210" t="s">
        <v>773</v>
      </c>
      <c r="AN33" s="230">
        <v>34.0</v>
      </c>
      <c r="AO33" s="166">
        <v>31.0</v>
      </c>
      <c r="AP33" s="166">
        <f t="shared" si="19"/>
        <v>65</v>
      </c>
      <c r="AQ33" s="166">
        <f t="shared" si="20"/>
        <v>7</v>
      </c>
      <c r="AR33" s="231" t="str">
        <f t="shared" si="21"/>
        <v>B+</v>
      </c>
      <c r="AS33" s="210" t="s">
        <v>773</v>
      </c>
      <c r="AT33" s="230">
        <v>38.0</v>
      </c>
      <c r="AU33" s="166">
        <v>40.0</v>
      </c>
      <c r="AV33" s="166">
        <f t="shared" si="22"/>
        <v>78</v>
      </c>
      <c r="AW33" s="166">
        <f t="shared" si="23"/>
        <v>8</v>
      </c>
      <c r="AX33" s="167" t="str">
        <f t="shared" si="24"/>
        <v>A</v>
      </c>
      <c r="AY33" s="210" t="s">
        <v>773</v>
      </c>
      <c r="AZ33" s="213">
        <f t="shared" si="25"/>
        <v>5.611111111</v>
      </c>
      <c r="BA33" s="93">
        <f t="shared" si="26"/>
        <v>56.11111111</v>
      </c>
      <c r="BB33" s="36" t="str">
        <f t="shared" si="27"/>
        <v>SC</v>
      </c>
      <c r="BC33" s="160"/>
      <c r="BD33" s="161" t="s">
        <v>786</v>
      </c>
      <c r="BE33" s="161" t="s">
        <v>787</v>
      </c>
      <c r="BF33" s="161" t="s">
        <v>788</v>
      </c>
      <c r="BG33" s="161" t="s">
        <v>789</v>
      </c>
      <c r="BH33" s="161" t="s">
        <v>790</v>
      </c>
      <c r="BI33" s="161" t="s">
        <v>785</v>
      </c>
      <c r="BJ33" s="161" t="s">
        <v>791</v>
      </c>
      <c r="BK33" s="161" t="s">
        <v>792</v>
      </c>
    </row>
    <row r="34">
      <c r="A34" s="41" t="s">
        <v>665</v>
      </c>
      <c r="B34" s="42" t="s">
        <v>314</v>
      </c>
      <c r="C34" s="43" t="s">
        <v>315</v>
      </c>
      <c r="D34" s="178">
        <v>38.0</v>
      </c>
      <c r="E34" s="163">
        <v>29.0</v>
      </c>
      <c r="F34" s="163">
        <f t="shared" si="1"/>
        <v>67</v>
      </c>
      <c r="G34" s="163">
        <f t="shared" si="2"/>
        <v>7</v>
      </c>
      <c r="H34" s="229" t="str">
        <f t="shared" si="3"/>
        <v>B+</v>
      </c>
      <c r="I34" s="210" t="s">
        <v>773</v>
      </c>
      <c r="J34" s="230">
        <v>39.0</v>
      </c>
      <c r="K34" s="166">
        <v>30.0</v>
      </c>
      <c r="L34" s="166">
        <f t="shared" si="4"/>
        <v>69</v>
      </c>
      <c r="M34" s="166">
        <f t="shared" si="5"/>
        <v>7</v>
      </c>
      <c r="N34" s="231" t="str">
        <f t="shared" si="6"/>
        <v>B+</v>
      </c>
      <c r="O34" s="210" t="s">
        <v>773</v>
      </c>
      <c r="P34" s="230">
        <v>32.0</v>
      </c>
      <c r="Q34" s="166">
        <v>26.0</v>
      </c>
      <c r="R34" s="166">
        <f t="shared" si="7"/>
        <v>58</v>
      </c>
      <c r="S34" s="166">
        <f t="shared" si="8"/>
        <v>6</v>
      </c>
      <c r="T34" s="231" t="str">
        <f t="shared" si="9"/>
        <v>B</v>
      </c>
      <c r="U34" s="210" t="s">
        <v>773</v>
      </c>
      <c r="V34" s="230">
        <v>34.0</v>
      </c>
      <c r="W34" s="166">
        <v>24.0</v>
      </c>
      <c r="X34" s="166">
        <f t="shared" si="10"/>
        <v>58</v>
      </c>
      <c r="Y34" s="166">
        <f t="shared" si="11"/>
        <v>6</v>
      </c>
      <c r="Z34" s="231" t="str">
        <f t="shared" si="12"/>
        <v>B</v>
      </c>
      <c r="AA34" s="210" t="s">
        <v>773</v>
      </c>
      <c r="AB34" s="230">
        <v>45.0</v>
      </c>
      <c r="AC34" s="166">
        <v>45.0</v>
      </c>
      <c r="AD34" s="166">
        <f t="shared" si="13"/>
        <v>90</v>
      </c>
      <c r="AE34" s="166">
        <f t="shared" si="14"/>
        <v>10</v>
      </c>
      <c r="AF34" s="231" t="str">
        <f t="shared" si="15"/>
        <v>O</v>
      </c>
      <c r="AG34" s="210" t="s">
        <v>773</v>
      </c>
      <c r="AH34" s="230">
        <v>38.0</v>
      </c>
      <c r="AI34" s="166">
        <v>31.0</v>
      </c>
      <c r="AJ34" s="166">
        <f t="shared" si="16"/>
        <v>69</v>
      </c>
      <c r="AK34" s="166">
        <f t="shared" si="17"/>
        <v>7</v>
      </c>
      <c r="AL34" s="231" t="str">
        <f t="shared" si="18"/>
        <v>B+</v>
      </c>
      <c r="AM34" s="210" t="s">
        <v>773</v>
      </c>
      <c r="AN34" s="230">
        <v>47.0</v>
      </c>
      <c r="AO34" s="166">
        <v>35.0</v>
      </c>
      <c r="AP34" s="166">
        <f t="shared" si="19"/>
        <v>82</v>
      </c>
      <c r="AQ34" s="166">
        <f t="shared" si="20"/>
        <v>9</v>
      </c>
      <c r="AR34" s="231" t="str">
        <f t="shared" si="21"/>
        <v>A+</v>
      </c>
      <c r="AS34" s="210" t="s">
        <v>773</v>
      </c>
      <c r="AT34" s="230">
        <v>45.0</v>
      </c>
      <c r="AU34" s="166">
        <v>46.0</v>
      </c>
      <c r="AV34" s="166">
        <f t="shared" si="22"/>
        <v>91</v>
      </c>
      <c r="AW34" s="166">
        <f t="shared" si="23"/>
        <v>10</v>
      </c>
      <c r="AX34" s="167" t="str">
        <f t="shared" si="24"/>
        <v>O</v>
      </c>
      <c r="AY34" s="210" t="s">
        <v>773</v>
      </c>
      <c r="AZ34" s="213">
        <f t="shared" si="25"/>
        <v>7.111111111</v>
      </c>
      <c r="BA34" s="93">
        <f t="shared" si="26"/>
        <v>71.11111111</v>
      </c>
      <c r="BB34" s="36" t="str">
        <f t="shared" si="27"/>
        <v>FCD</v>
      </c>
      <c r="BC34" s="160"/>
      <c r="BD34" s="161" t="s">
        <v>786</v>
      </c>
      <c r="BE34" s="161" t="s">
        <v>787</v>
      </c>
      <c r="BF34" s="161" t="s">
        <v>788</v>
      </c>
      <c r="BG34" s="161" t="s">
        <v>789</v>
      </c>
      <c r="BH34" s="161" t="s">
        <v>790</v>
      </c>
      <c r="BI34" s="161" t="s">
        <v>785</v>
      </c>
      <c r="BJ34" s="161" t="s">
        <v>791</v>
      </c>
      <c r="BK34" s="161" t="s">
        <v>792</v>
      </c>
    </row>
    <row r="35">
      <c r="A35" s="41" t="s">
        <v>666</v>
      </c>
      <c r="B35" s="42" t="s">
        <v>323</v>
      </c>
      <c r="C35" s="43" t="s">
        <v>324</v>
      </c>
      <c r="D35" s="178">
        <v>36.0</v>
      </c>
      <c r="E35" s="163">
        <v>34.0</v>
      </c>
      <c r="F35" s="163">
        <f t="shared" si="1"/>
        <v>70</v>
      </c>
      <c r="G35" s="163">
        <f t="shared" si="2"/>
        <v>8</v>
      </c>
      <c r="H35" s="229" t="str">
        <f t="shared" si="3"/>
        <v>A</v>
      </c>
      <c r="I35" s="210" t="s">
        <v>773</v>
      </c>
      <c r="J35" s="230">
        <v>36.0</v>
      </c>
      <c r="K35" s="166">
        <v>23.0</v>
      </c>
      <c r="L35" s="166">
        <f t="shared" si="4"/>
        <v>59</v>
      </c>
      <c r="M35" s="166">
        <f t="shared" si="5"/>
        <v>6</v>
      </c>
      <c r="N35" s="231" t="str">
        <f t="shared" si="6"/>
        <v>B</v>
      </c>
      <c r="O35" s="210" t="s">
        <v>773</v>
      </c>
      <c r="P35" s="230">
        <v>41.0</v>
      </c>
      <c r="Q35" s="166">
        <v>32.0</v>
      </c>
      <c r="R35" s="166">
        <f t="shared" si="7"/>
        <v>73</v>
      </c>
      <c r="S35" s="166">
        <f t="shared" si="8"/>
        <v>8</v>
      </c>
      <c r="T35" s="231" t="str">
        <f t="shared" si="9"/>
        <v>A</v>
      </c>
      <c r="U35" s="210" t="s">
        <v>773</v>
      </c>
      <c r="V35" s="230">
        <v>42.0</v>
      </c>
      <c r="W35" s="166">
        <v>21.0</v>
      </c>
      <c r="X35" s="166">
        <f t="shared" si="10"/>
        <v>63</v>
      </c>
      <c r="Y35" s="166">
        <f t="shared" si="11"/>
        <v>7</v>
      </c>
      <c r="Z35" s="231" t="str">
        <f t="shared" si="12"/>
        <v>B+</v>
      </c>
      <c r="AA35" s="210" t="s">
        <v>773</v>
      </c>
      <c r="AB35" s="230">
        <v>45.0</v>
      </c>
      <c r="AC35" s="166">
        <v>42.0</v>
      </c>
      <c r="AD35" s="166">
        <f t="shared" si="13"/>
        <v>87</v>
      </c>
      <c r="AE35" s="166">
        <f t="shared" si="14"/>
        <v>9</v>
      </c>
      <c r="AF35" s="231" t="str">
        <f t="shared" si="15"/>
        <v>A+</v>
      </c>
      <c r="AG35" s="210" t="s">
        <v>773</v>
      </c>
      <c r="AH35" s="230">
        <v>43.0</v>
      </c>
      <c r="AI35" s="166">
        <v>25.0</v>
      </c>
      <c r="AJ35" s="166">
        <f t="shared" si="16"/>
        <v>68</v>
      </c>
      <c r="AK35" s="166">
        <f t="shared" si="17"/>
        <v>7</v>
      </c>
      <c r="AL35" s="231" t="str">
        <f t="shared" si="18"/>
        <v>B+</v>
      </c>
      <c r="AM35" s="210" t="s">
        <v>773</v>
      </c>
      <c r="AN35" s="230">
        <v>44.0</v>
      </c>
      <c r="AO35" s="166">
        <v>34.0</v>
      </c>
      <c r="AP35" s="166">
        <f t="shared" si="19"/>
        <v>78</v>
      </c>
      <c r="AQ35" s="166">
        <f t="shared" si="20"/>
        <v>8</v>
      </c>
      <c r="AR35" s="231" t="str">
        <f t="shared" si="21"/>
        <v>A</v>
      </c>
      <c r="AS35" s="210" t="s">
        <v>773</v>
      </c>
      <c r="AT35" s="230">
        <v>48.0</v>
      </c>
      <c r="AU35" s="166">
        <v>45.0</v>
      </c>
      <c r="AV35" s="166">
        <f t="shared" si="22"/>
        <v>93</v>
      </c>
      <c r="AW35" s="166">
        <f t="shared" si="23"/>
        <v>10</v>
      </c>
      <c r="AX35" s="167" t="str">
        <f t="shared" si="24"/>
        <v>O</v>
      </c>
      <c r="AY35" s="210" t="s">
        <v>773</v>
      </c>
      <c r="AZ35" s="213">
        <f t="shared" si="25"/>
        <v>7.444444444</v>
      </c>
      <c r="BA35" s="93">
        <f t="shared" si="26"/>
        <v>74.44444444</v>
      </c>
      <c r="BB35" s="36" t="str">
        <f t="shared" si="27"/>
        <v>FCD</v>
      </c>
      <c r="BC35" s="160"/>
      <c r="BD35" s="161" t="s">
        <v>786</v>
      </c>
      <c r="BE35" s="161" t="s">
        <v>787</v>
      </c>
      <c r="BF35" s="161" t="s">
        <v>788</v>
      </c>
      <c r="BG35" s="161" t="s">
        <v>789</v>
      </c>
      <c r="BH35" s="161" t="s">
        <v>790</v>
      </c>
      <c r="BI35" s="161" t="s">
        <v>785</v>
      </c>
      <c r="BJ35" s="161" t="s">
        <v>791</v>
      </c>
      <c r="BK35" s="161" t="s">
        <v>792</v>
      </c>
    </row>
    <row r="36">
      <c r="A36" s="41" t="s">
        <v>667</v>
      </c>
      <c r="B36" s="42" t="s">
        <v>331</v>
      </c>
      <c r="C36" s="43" t="s">
        <v>332</v>
      </c>
      <c r="D36" s="178">
        <v>49.0</v>
      </c>
      <c r="E36" s="163">
        <v>35.0</v>
      </c>
      <c r="F36" s="163">
        <f t="shared" si="1"/>
        <v>84</v>
      </c>
      <c r="G36" s="163">
        <f t="shared" si="2"/>
        <v>9</v>
      </c>
      <c r="H36" s="229" t="str">
        <f t="shared" si="3"/>
        <v>A+</v>
      </c>
      <c r="I36" s="210" t="s">
        <v>773</v>
      </c>
      <c r="J36" s="230">
        <v>46.0</v>
      </c>
      <c r="K36" s="166">
        <v>31.0</v>
      </c>
      <c r="L36" s="166">
        <f t="shared" si="4"/>
        <v>77</v>
      </c>
      <c r="M36" s="166">
        <f t="shared" si="5"/>
        <v>8</v>
      </c>
      <c r="N36" s="231" t="str">
        <f t="shared" si="6"/>
        <v>A</v>
      </c>
      <c r="O36" s="210" t="s">
        <v>773</v>
      </c>
      <c r="P36" s="230">
        <v>45.0</v>
      </c>
      <c r="Q36" s="166">
        <v>30.0</v>
      </c>
      <c r="R36" s="166">
        <f t="shared" si="7"/>
        <v>75</v>
      </c>
      <c r="S36" s="166">
        <f t="shared" si="8"/>
        <v>8</v>
      </c>
      <c r="T36" s="231" t="str">
        <f t="shared" si="9"/>
        <v>A</v>
      </c>
      <c r="U36" s="210" t="s">
        <v>773</v>
      </c>
      <c r="V36" s="230">
        <v>47.0</v>
      </c>
      <c r="W36" s="166">
        <v>31.0</v>
      </c>
      <c r="X36" s="166">
        <f t="shared" si="10"/>
        <v>78</v>
      </c>
      <c r="Y36" s="166">
        <f t="shared" si="11"/>
        <v>8</v>
      </c>
      <c r="Z36" s="231" t="str">
        <f t="shared" si="12"/>
        <v>A</v>
      </c>
      <c r="AA36" s="210" t="s">
        <v>773</v>
      </c>
      <c r="AB36" s="230">
        <v>50.0</v>
      </c>
      <c r="AC36" s="166">
        <v>49.0</v>
      </c>
      <c r="AD36" s="166">
        <f t="shared" si="13"/>
        <v>99</v>
      </c>
      <c r="AE36" s="166">
        <f t="shared" si="14"/>
        <v>10</v>
      </c>
      <c r="AF36" s="231" t="str">
        <f t="shared" si="15"/>
        <v>O</v>
      </c>
      <c r="AG36" s="210" t="s">
        <v>773</v>
      </c>
      <c r="AH36" s="230">
        <v>48.0</v>
      </c>
      <c r="AI36" s="166">
        <v>34.0</v>
      </c>
      <c r="AJ36" s="166">
        <f t="shared" si="16"/>
        <v>82</v>
      </c>
      <c r="AK36" s="166">
        <f t="shared" si="17"/>
        <v>9</v>
      </c>
      <c r="AL36" s="231" t="str">
        <f t="shared" si="18"/>
        <v>A+</v>
      </c>
      <c r="AM36" s="210" t="s">
        <v>773</v>
      </c>
      <c r="AN36" s="230">
        <v>46.0</v>
      </c>
      <c r="AO36" s="166">
        <v>40.0</v>
      </c>
      <c r="AP36" s="166">
        <f t="shared" si="19"/>
        <v>86</v>
      </c>
      <c r="AQ36" s="166">
        <f t="shared" si="20"/>
        <v>9</v>
      </c>
      <c r="AR36" s="231" t="str">
        <f t="shared" si="21"/>
        <v>A+</v>
      </c>
      <c r="AS36" s="210" t="s">
        <v>773</v>
      </c>
      <c r="AT36" s="230">
        <v>50.0</v>
      </c>
      <c r="AU36" s="166">
        <v>49.0</v>
      </c>
      <c r="AV36" s="166">
        <f t="shared" si="22"/>
        <v>99</v>
      </c>
      <c r="AW36" s="166">
        <f t="shared" si="23"/>
        <v>10</v>
      </c>
      <c r="AX36" s="167" t="str">
        <f t="shared" si="24"/>
        <v>O</v>
      </c>
      <c r="AY36" s="210" t="s">
        <v>773</v>
      </c>
      <c r="AZ36" s="213">
        <f t="shared" si="25"/>
        <v>8.555555556</v>
      </c>
      <c r="BA36" s="93">
        <f t="shared" si="26"/>
        <v>85.55555556</v>
      </c>
      <c r="BB36" s="36" t="str">
        <f t="shared" si="27"/>
        <v>FCD</v>
      </c>
      <c r="BC36" s="160"/>
      <c r="BD36" s="161" t="s">
        <v>786</v>
      </c>
      <c r="BE36" s="161" t="s">
        <v>787</v>
      </c>
      <c r="BF36" s="161" t="s">
        <v>788</v>
      </c>
      <c r="BG36" s="161" t="s">
        <v>789</v>
      </c>
      <c r="BH36" s="161" t="s">
        <v>790</v>
      </c>
      <c r="BI36" s="161" t="s">
        <v>785</v>
      </c>
      <c r="BJ36" s="161" t="s">
        <v>791</v>
      </c>
      <c r="BK36" s="161" t="s">
        <v>792</v>
      </c>
    </row>
    <row r="37">
      <c r="A37" s="41" t="s">
        <v>668</v>
      </c>
      <c r="B37" s="42" t="s">
        <v>338</v>
      </c>
      <c r="C37" s="43" t="s">
        <v>339</v>
      </c>
      <c r="D37" s="178">
        <v>45.0</v>
      </c>
      <c r="E37" s="163">
        <v>30.0</v>
      </c>
      <c r="F37" s="163">
        <f t="shared" si="1"/>
        <v>75</v>
      </c>
      <c r="G37" s="163">
        <f t="shared" si="2"/>
        <v>8</v>
      </c>
      <c r="H37" s="229" t="str">
        <f t="shared" si="3"/>
        <v>A</v>
      </c>
      <c r="I37" s="210" t="s">
        <v>773</v>
      </c>
      <c r="J37" s="230">
        <v>45.0</v>
      </c>
      <c r="K37" s="166">
        <v>20.0</v>
      </c>
      <c r="L37" s="166">
        <f t="shared" si="4"/>
        <v>65</v>
      </c>
      <c r="M37" s="166">
        <f t="shared" si="5"/>
        <v>7</v>
      </c>
      <c r="N37" s="231" t="str">
        <f t="shared" si="6"/>
        <v>B+</v>
      </c>
      <c r="O37" s="210" t="s">
        <v>773</v>
      </c>
      <c r="P37" s="230">
        <v>43.0</v>
      </c>
      <c r="Q37" s="166">
        <v>24.0</v>
      </c>
      <c r="R37" s="166">
        <f t="shared" si="7"/>
        <v>67</v>
      </c>
      <c r="S37" s="166">
        <f t="shared" si="8"/>
        <v>7</v>
      </c>
      <c r="T37" s="231" t="str">
        <f t="shared" si="9"/>
        <v>B+</v>
      </c>
      <c r="U37" s="210" t="s">
        <v>773</v>
      </c>
      <c r="V37" s="230">
        <v>44.0</v>
      </c>
      <c r="W37" s="166">
        <v>32.0</v>
      </c>
      <c r="X37" s="166">
        <f t="shared" si="10"/>
        <v>76</v>
      </c>
      <c r="Y37" s="166">
        <f t="shared" si="11"/>
        <v>8</v>
      </c>
      <c r="Z37" s="231" t="str">
        <f t="shared" si="12"/>
        <v>A</v>
      </c>
      <c r="AA37" s="210" t="s">
        <v>773</v>
      </c>
      <c r="AB37" s="230">
        <v>47.0</v>
      </c>
      <c r="AC37" s="166">
        <v>48.0</v>
      </c>
      <c r="AD37" s="166">
        <f t="shared" si="13"/>
        <v>95</v>
      </c>
      <c r="AE37" s="166">
        <f t="shared" si="14"/>
        <v>10</v>
      </c>
      <c r="AF37" s="231" t="str">
        <f t="shared" si="15"/>
        <v>O</v>
      </c>
      <c r="AG37" s="210" t="s">
        <v>773</v>
      </c>
      <c r="AH37" s="230">
        <v>45.0</v>
      </c>
      <c r="AI37" s="166">
        <v>23.0</v>
      </c>
      <c r="AJ37" s="166">
        <f t="shared" si="16"/>
        <v>68</v>
      </c>
      <c r="AK37" s="166">
        <f t="shared" si="17"/>
        <v>7</v>
      </c>
      <c r="AL37" s="231" t="str">
        <f t="shared" si="18"/>
        <v>B+</v>
      </c>
      <c r="AM37" s="210" t="s">
        <v>773</v>
      </c>
      <c r="AN37" s="230">
        <v>46.0</v>
      </c>
      <c r="AO37" s="166">
        <v>38.0</v>
      </c>
      <c r="AP37" s="166">
        <f t="shared" si="19"/>
        <v>84</v>
      </c>
      <c r="AQ37" s="166">
        <f t="shared" si="20"/>
        <v>9</v>
      </c>
      <c r="AR37" s="231" t="str">
        <f t="shared" si="21"/>
        <v>A+</v>
      </c>
      <c r="AS37" s="210" t="s">
        <v>773</v>
      </c>
      <c r="AT37" s="230">
        <v>49.0</v>
      </c>
      <c r="AU37" s="166">
        <v>47.0</v>
      </c>
      <c r="AV37" s="166">
        <f t="shared" si="22"/>
        <v>96</v>
      </c>
      <c r="AW37" s="166">
        <f t="shared" si="23"/>
        <v>10</v>
      </c>
      <c r="AX37" s="167" t="str">
        <f t="shared" si="24"/>
        <v>O</v>
      </c>
      <c r="AY37" s="210" t="s">
        <v>773</v>
      </c>
      <c r="AZ37" s="213">
        <f t="shared" si="25"/>
        <v>7.777777778</v>
      </c>
      <c r="BA37" s="93">
        <f t="shared" si="26"/>
        <v>77.77777778</v>
      </c>
      <c r="BB37" s="36" t="str">
        <f t="shared" si="27"/>
        <v>FCD</v>
      </c>
      <c r="BC37" s="160"/>
      <c r="BD37" s="161" t="s">
        <v>786</v>
      </c>
      <c r="BE37" s="161" t="s">
        <v>787</v>
      </c>
      <c r="BF37" s="161" t="s">
        <v>788</v>
      </c>
      <c r="BG37" s="161" t="s">
        <v>789</v>
      </c>
      <c r="BH37" s="161" t="s">
        <v>790</v>
      </c>
      <c r="BI37" s="161" t="s">
        <v>785</v>
      </c>
      <c r="BJ37" s="161" t="s">
        <v>791</v>
      </c>
      <c r="BK37" s="161" t="s">
        <v>792</v>
      </c>
    </row>
    <row r="38">
      <c r="A38" s="41" t="s">
        <v>669</v>
      </c>
      <c r="B38" s="42" t="s">
        <v>347</v>
      </c>
      <c r="C38" s="43" t="s">
        <v>348</v>
      </c>
      <c r="D38" s="178">
        <v>37.0</v>
      </c>
      <c r="E38" s="163">
        <v>22.0</v>
      </c>
      <c r="F38" s="163">
        <f t="shared" si="1"/>
        <v>59</v>
      </c>
      <c r="G38" s="163">
        <f t="shared" si="2"/>
        <v>6</v>
      </c>
      <c r="H38" s="229" t="str">
        <f t="shared" si="3"/>
        <v>B</v>
      </c>
      <c r="I38" s="210" t="s">
        <v>773</v>
      </c>
      <c r="J38" s="230">
        <v>39.0</v>
      </c>
      <c r="K38" s="166">
        <v>30.0</v>
      </c>
      <c r="L38" s="166">
        <f t="shared" si="4"/>
        <v>69</v>
      </c>
      <c r="M38" s="166">
        <f t="shared" si="5"/>
        <v>7</v>
      </c>
      <c r="N38" s="231" t="str">
        <f t="shared" si="6"/>
        <v>B+</v>
      </c>
      <c r="O38" s="210" t="s">
        <v>773</v>
      </c>
      <c r="P38" s="230">
        <v>35.0</v>
      </c>
      <c r="Q38" s="166">
        <v>24.0</v>
      </c>
      <c r="R38" s="166">
        <f t="shared" si="7"/>
        <v>59</v>
      </c>
      <c r="S38" s="166">
        <f t="shared" si="8"/>
        <v>6</v>
      </c>
      <c r="T38" s="231" t="str">
        <f t="shared" si="9"/>
        <v>B</v>
      </c>
      <c r="U38" s="210" t="s">
        <v>773</v>
      </c>
      <c r="V38" s="230">
        <v>43.0</v>
      </c>
      <c r="W38" s="166">
        <v>32.0</v>
      </c>
      <c r="X38" s="166">
        <f t="shared" si="10"/>
        <v>75</v>
      </c>
      <c r="Y38" s="166">
        <f t="shared" si="11"/>
        <v>8</v>
      </c>
      <c r="Z38" s="231" t="str">
        <f t="shared" si="12"/>
        <v>A</v>
      </c>
      <c r="AA38" s="210" t="s">
        <v>773</v>
      </c>
      <c r="AB38" s="230">
        <v>43.0</v>
      </c>
      <c r="AC38" s="166">
        <v>49.0</v>
      </c>
      <c r="AD38" s="166">
        <f t="shared" si="13"/>
        <v>92</v>
      </c>
      <c r="AE38" s="166">
        <f t="shared" si="14"/>
        <v>10</v>
      </c>
      <c r="AF38" s="231" t="str">
        <f t="shared" si="15"/>
        <v>O</v>
      </c>
      <c r="AG38" s="210" t="s">
        <v>773</v>
      </c>
      <c r="AH38" s="230">
        <v>43.0</v>
      </c>
      <c r="AI38" s="166">
        <v>32.0</v>
      </c>
      <c r="AJ38" s="166">
        <f t="shared" si="16"/>
        <v>75</v>
      </c>
      <c r="AK38" s="166">
        <f t="shared" si="17"/>
        <v>8</v>
      </c>
      <c r="AL38" s="231" t="str">
        <f t="shared" si="18"/>
        <v>A</v>
      </c>
      <c r="AM38" s="210" t="s">
        <v>773</v>
      </c>
      <c r="AN38" s="230">
        <v>45.0</v>
      </c>
      <c r="AO38" s="166">
        <v>35.0</v>
      </c>
      <c r="AP38" s="166">
        <f t="shared" si="19"/>
        <v>80</v>
      </c>
      <c r="AQ38" s="166">
        <f t="shared" si="20"/>
        <v>9</v>
      </c>
      <c r="AR38" s="231" t="str">
        <f t="shared" si="21"/>
        <v>A+</v>
      </c>
      <c r="AS38" s="210" t="s">
        <v>773</v>
      </c>
      <c r="AT38" s="230">
        <v>48.0</v>
      </c>
      <c r="AU38" s="166">
        <v>31.0</v>
      </c>
      <c r="AV38" s="166">
        <f t="shared" si="22"/>
        <v>79</v>
      </c>
      <c r="AW38" s="166">
        <f t="shared" si="23"/>
        <v>8</v>
      </c>
      <c r="AX38" s="167" t="str">
        <f t="shared" si="24"/>
        <v>A</v>
      </c>
      <c r="AY38" s="210" t="s">
        <v>773</v>
      </c>
      <c r="AZ38" s="213">
        <f t="shared" si="25"/>
        <v>7.277777778</v>
      </c>
      <c r="BA38" s="93">
        <f t="shared" si="26"/>
        <v>72.77777778</v>
      </c>
      <c r="BB38" s="36" t="str">
        <f t="shared" si="27"/>
        <v>FCD</v>
      </c>
      <c r="BC38" s="160"/>
      <c r="BD38" s="161" t="s">
        <v>786</v>
      </c>
      <c r="BE38" s="161" t="s">
        <v>787</v>
      </c>
      <c r="BF38" s="161" t="s">
        <v>788</v>
      </c>
      <c r="BG38" s="161" t="s">
        <v>789</v>
      </c>
      <c r="BH38" s="161" t="s">
        <v>790</v>
      </c>
      <c r="BI38" s="161" t="s">
        <v>785</v>
      </c>
      <c r="BJ38" s="161" t="s">
        <v>791</v>
      </c>
      <c r="BK38" s="161" t="s">
        <v>792</v>
      </c>
    </row>
    <row r="39">
      <c r="A39" s="41" t="s">
        <v>670</v>
      </c>
      <c r="B39" s="42" t="s">
        <v>357</v>
      </c>
      <c r="C39" s="43" t="s">
        <v>358</v>
      </c>
      <c r="D39" s="178">
        <v>39.0</v>
      </c>
      <c r="E39" s="163">
        <v>25.0</v>
      </c>
      <c r="F39" s="163">
        <f t="shared" si="1"/>
        <v>64</v>
      </c>
      <c r="G39" s="163">
        <f t="shared" si="2"/>
        <v>7</v>
      </c>
      <c r="H39" s="229" t="str">
        <f t="shared" si="3"/>
        <v>B+</v>
      </c>
      <c r="I39" s="210" t="s">
        <v>773</v>
      </c>
      <c r="J39" s="230">
        <v>41.0</v>
      </c>
      <c r="K39" s="166">
        <v>27.0</v>
      </c>
      <c r="L39" s="166">
        <f t="shared" si="4"/>
        <v>68</v>
      </c>
      <c r="M39" s="166">
        <f t="shared" si="5"/>
        <v>7</v>
      </c>
      <c r="N39" s="231" t="str">
        <f t="shared" si="6"/>
        <v>B+</v>
      </c>
      <c r="O39" s="210" t="s">
        <v>773</v>
      </c>
      <c r="P39" s="230">
        <v>35.0</v>
      </c>
      <c r="Q39" s="166">
        <v>28.0</v>
      </c>
      <c r="R39" s="166">
        <f t="shared" si="7"/>
        <v>63</v>
      </c>
      <c r="S39" s="166">
        <f t="shared" si="8"/>
        <v>7</v>
      </c>
      <c r="T39" s="231" t="str">
        <f t="shared" si="9"/>
        <v>B+</v>
      </c>
      <c r="U39" s="210" t="s">
        <v>773</v>
      </c>
      <c r="V39" s="230">
        <v>43.0</v>
      </c>
      <c r="W39" s="166">
        <v>28.0</v>
      </c>
      <c r="X39" s="166">
        <f t="shared" si="10"/>
        <v>71</v>
      </c>
      <c r="Y39" s="166">
        <f t="shared" si="11"/>
        <v>8</v>
      </c>
      <c r="Z39" s="231" t="str">
        <f t="shared" si="12"/>
        <v>A</v>
      </c>
      <c r="AA39" s="210" t="s">
        <v>773</v>
      </c>
      <c r="AB39" s="230">
        <v>43.0</v>
      </c>
      <c r="AC39" s="166">
        <v>45.0</v>
      </c>
      <c r="AD39" s="166">
        <f t="shared" si="13"/>
        <v>88</v>
      </c>
      <c r="AE39" s="166">
        <f t="shared" si="14"/>
        <v>9</v>
      </c>
      <c r="AF39" s="231" t="str">
        <f t="shared" si="15"/>
        <v>A+</v>
      </c>
      <c r="AG39" s="210" t="s">
        <v>773</v>
      </c>
      <c r="AH39" s="230">
        <v>39.0</v>
      </c>
      <c r="AI39" s="166">
        <v>22.0</v>
      </c>
      <c r="AJ39" s="166">
        <f t="shared" si="16"/>
        <v>61</v>
      </c>
      <c r="AK39" s="166">
        <f t="shared" si="17"/>
        <v>7</v>
      </c>
      <c r="AL39" s="231" t="str">
        <f t="shared" si="18"/>
        <v>B+</v>
      </c>
      <c r="AM39" s="210" t="s">
        <v>773</v>
      </c>
      <c r="AN39" s="230">
        <v>43.0</v>
      </c>
      <c r="AO39" s="166">
        <v>33.0</v>
      </c>
      <c r="AP39" s="166">
        <f t="shared" si="19"/>
        <v>76</v>
      </c>
      <c r="AQ39" s="166">
        <f t="shared" si="20"/>
        <v>8</v>
      </c>
      <c r="AR39" s="231" t="str">
        <f t="shared" si="21"/>
        <v>A</v>
      </c>
      <c r="AS39" s="210" t="s">
        <v>773</v>
      </c>
      <c r="AT39" s="230">
        <v>46.0</v>
      </c>
      <c r="AU39" s="166">
        <v>44.0</v>
      </c>
      <c r="AV39" s="166">
        <f t="shared" si="22"/>
        <v>90</v>
      </c>
      <c r="AW39" s="166">
        <f t="shared" si="23"/>
        <v>10</v>
      </c>
      <c r="AX39" s="167" t="str">
        <f t="shared" si="24"/>
        <v>O</v>
      </c>
      <c r="AY39" s="210" t="s">
        <v>773</v>
      </c>
      <c r="AZ39" s="213">
        <f t="shared" si="25"/>
        <v>7.5</v>
      </c>
      <c r="BA39" s="93">
        <f t="shared" si="26"/>
        <v>75</v>
      </c>
      <c r="BB39" s="36" t="str">
        <f t="shared" si="27"/>
        <v>FCD</v>
      </c>
      <c r="BC39" s="160"/>
      <c r="BD39" s="161" t="s">
        <v>786</v>
      </c>
      <c r="BE39" s="161" t="s">
        <v>787</v>
      </c>
      <c r="BF39" s="161" t="s">
        <v>788</v>
      </c>
      <c r="BG39" s="161" t="s">
        <v>789</v>
      </c>
      <c r="BH39" s="161" t="s">
        <v>790</v>
      </c>
      <c r="BI39" s="161" t="s">
        <v>785</v>
      </c>
      <c r="BJ39" s="161" t="s">
        <v>791</v>
      </c>
      <c r="BK39" s="161" t="s">
        <v>792</v>
      </c>
    </row>
    <row r="40">
      <c r="A40" s="41" t="s">
        <v>673</v>
      </c>
      <c r="B40" s="42" t="s">
        <v>364</v>
      </c>
      <c r="C40" s="43" t="s">
        <v>365</v>
      </c>
      <c r="D40" s="178">
        <v>39.0</v>
      </c>
      <c r="E40" s="163">
        <v>21.0</v>
      </c>
      <c r="F40" s="163">
        <f t="shared" si="1"/>
        <v>60</v>
      </c>
      <c r="G40" s="163">
        <f t="shared" si="2"/>
        <v>7</v>
      </c>
      <c r="H40" s="229" t="str">
        <f t="shared" si="3"/>
        <v>B+</v>
      </c>
      <c r="I40" s="210" t="s">
        <v>773</v>
      </c>
      <c r="J40" s="230">
        <v>34.0</v>
      </c>
      <c r="K40" s="166">
        <v>18.0</v>
      </c>
      <c r="L40" s="166">
        <f t="shared" si="4"/>
        <v>52</v>
      </c>
      <c r="M40" s="166">
        <f t="shared" si="5"/>
        <v>5</v>
      </c>
      <c r="N40" s="231" t="str">
        <f t="shared" si="6"/>
        <v>C</v>
      </c>
      <c r="O40" s="210" t="s">
        <v>773</v>
      </c>
      <c r="P40" s="230">
        <v>34.0</v>
      </c>
      <c r="Q40" s="166">
        <v>36.0</v>
      </c>
      <c r="R40" s="166">
        <f t="shared" si="7"/>
        <v>70</v>
      </c>
      <c r="S40" s="166">
        <f t="shared" si="8"/>
        <v>8</v>
      </c>
      <c r="T40" s="231" t="str">
        <f t="shared" si="9"/>
        <v>A</v>
      </c>
      <c r="U40" s="210" t="s">
        <v>773</v>
      </c>
      <c r="V40" s="230">
        <v>42.0</v>
      </c>
      <c r="W40" s="166">
        <v>21.0</v>
      </c>
      <c r="X40" s="166">
        <f t="shared" si="10"/>
        <v>63</v>
      </c>
      <c r="Y40" s="166">
        <f t="shared" si="11"/>
        <v>7</v>
      </c>
      <c r="Z40" s="231" t="str">
        <f t="shared" si="12"/>
        <v>B+</v>
      </c>
      <c r="AA40" s="210" t="s">
        <v>773</v>
      </c>
      <c r="AB40" s="230">
        <v>42.0</v>
      </c>
      <c r="AC40" s="166">
        <v>49.0</v>
      </c>
      <c r="AD40" s="166">
        <f t="shared" si="13"/>
        <v>91</v>
      </c>
      <c r="AE40" s="166">
        <f t="shared" si="14"/>
        <v>10</v>
      </c>
      <c r="AF40" s="231" t="str">
        <f t="shared" si="15"/>
        <v>O</v>
      </c>
      <c r="AG40" s="210" t="s">
        <v>773</v>
      </c>
      <c r="AH40" s="230">
        <v>43.0</v>
      </c>
      <c r="AI40" s="166">
        <v>18.0</v>
      </c>
      <c r="AJ40" s="166">
        <f t="shared" si="16"/>
        <v>61</v>
      </c>
      <c r="AK40" s="166">
        <f t="shared" si="17"/>
        <v>7</v>
      </c>
      <c r="AL40" s="231" t="str">
        <f t="shared" si="18"/>
        <v>B+</v>
      </c>
      <c r="AM40" s="210" t="s">
        <v>773</v>
      </c>
      <c r="AN40" s="230">
        <v>44.0</v>
      </c>
      <c r="AO40" s="166">
        <v>38.0</v>
      </c>
      <c r="AP40" s="166">
        <f t="shared" si="19"/>
        <v>82</v>
      </c>
      <c r="AQ40" s="166">
        <f t="shared" si="20"/>
        <v>9</v>
      </c>
      <c r="AR40" s="231" t="str">
        <f t="shared" si="21"/>
        <v>A+</v>
      </c>
      <c r="AS40" s="210" t="s">
        <v>773</v>
      </c>
      <c r="AT40" s="230">
        <v>47.0</v>
      </c>
      <c r="AU40" s="166">
        <v>40.0</v>
      </c>
      <c r="AV40" s="166">
        <f t="shared" si="22"/>
        <v>87</v>
      </c>
      <c r="AW40" s="166">
        <f t="shared" si="23"/>
        <v>9</v>
      </c>
      <c r="AX40" s="167" t="str">
        <f t="shared" si="24"/>
        <v>A+</v>
      </c>
      <c r="AY40" s="210" t="s">
        <v>773</v>
      </c>
      <c r="AZ40" s="213">
        <f t="shared" si="25"/>
        <v>7.111111111</v>
      </c>
      <c r="BA40" s="93">
        <f t="shared" si="26"/>
        <v>71.11111111</v>
      </c>
      <c r="BB40" s="36" t="str">
        <f t="shared" si="27"/>
        <v>FCD</v>
      </c>
      <c r="BC40" s="160"/>
      <c r="BD40" s="161" t="s">
        <v>786</v>
      </c>
      <c r="BE40" s="161" t="s">
        <v>787</v>
      </c>
      <c r="BF40" s="161" t="s">
        <v>788</v>
      </c>
      <c r="BG40" s="161" t="s">
        <v>789</v>
      </c>
      <c r="BH40" s="161" t="s">
        <v>790</v>
      </c>
      <c r="BI40" s="161" t="s">
        <v>785</v>
      </c>
      <c r="BJ40" s="161" t="s">
        <v>791</v>
      </c>
      <c r="BK40" s="161" t="s">
        <v>792</v>
      </c>
    </row>
    <row r="41">
      <c r="A41" s="41" t="s">
        <v>674</v>
      </c>
      <c r="B41" s="42" t="s">
        <v>371</v>
      </c>
      <c r="C41" s="43" t="s">
        <v>372</v>
      </c>
      <c r="D41" s="178">
        <v>30.0</v>
      </c>
      <c r="E41" s="163">
        <v>18.0</v>
      </c>
      <c r="F41" s="163">
        <f t="shared" si="1"/>
        <v>48</v>
      </c>
      <c r="G41" s="163">
        <f t="shared" si="2"/>
        <v>4</v>
      </c>
      <c r="H41" s="229" t="str">
        <f t="shared" si="3"/>
        <v>P</v>
      </c>
      <c r="I41" s="210" t="s">
        <v>773</v>
      </c>
      <c r="J41" s="230">
        <v>32.0</v>
      </c>
      <c r="K41" s="166">
        <v>20.0</v>
      </c>
      <c r="L41" s="166">
        <f t="shared" si="4"/>
        <v>52</v>
      </c>
      <c r="M41" s="166">
        <f t="shared" si="5"/>
        <v>5</v>
      </c>
      <c r="N41" s="231" t="str">
        <f t="shared" si="6"/>
        <v>C</v>
      </c>
      <c r="O41" s="210" t="s">
        <v>773</v>
      </c>
      <c r="P41" s="230">
        <v>30.0</v>
      </c>
      <c r="Q41" s="166">
        <v>25.0</v>
      </c>
      <c r="R41" s="166">
        <f t="shared" si="7"/>
        <v>55</v>
      </c>
      <c r="S41" s="166">
        <f t="shared" si="8"/>
        <v>6</v>
      </c>
      <c r="T41" s="231" t="str">
        <f t="shared" si="9"/>
        <v>B</v>
      </c>
      <c r="U41" s="210" t="s">
        <v>773</v>
      </c>
      <c r="V41" s="230">
        <v>39.0</v>
      </c>
      <c r="W41" s="166">
        <v>31.0</v>
      </c>
      <c r="X41" s="166">
        <f t="shared" si="10"/>
        <v>70</v>
      </c>
      <c r="Y41" s="166">
        <f t="shared" si="11"/>
        <v>8</v>
      </c>
      <c r="Z41" s="231" t="str">
        <f t="shared" si="12"/>
        <v>A</v>
      </c>
      <c r="AA41" s="210" t="s">
        <v>773</v>
      </c>
      <c r="AB41" s="230">
        <v>45.0</v>
      </c>
      <c r="AC41" s="166">
        <v>49.0</v>
      </c>
      <c r="AD41" s="166">
        <f t="shared" si="13"/>
        <v>94</v>
      </c>
      <c r="AE41" s="166">
        <f t="shared" si="14"/>
        <v>10</v>
      </c>
      <c r="AF41" s="231" t="str">
        <f t="shared" si="15"/>
        <v>O</v>
      </c>
      <c r="AG41" s="210" t="s">
        <v>773</v>
      </c>
      <c r="AH41" s="230">
        <v>35.0</v>
      </c>
      <c r="AI41" s="166">
        <v>24.0</v>
      </c>
      <c r="AJ41" s="166">
        <f t="shared" si="16"/>
        <v>59</v>
      </c>
      <c r="AK41" s="166">
        <f t="shared" si="17"/>
        <v>6</v>
      </c>
      <c r="AL41" s="231" t="str">
        <f t="shared" si="18"/>
        <v>B</v>
      </c>
      <c r="AM41" s="210" t="s">
        <v>773</v>
      </c>
      <c r="AN41" s="230">
        <v>35.0</v>
      </c>
      <c r="AO41" s="166">
        <v>33.0</v>
      </c>
      <c r="AP41" s="166">
        <f t="shared" si="19"/>
        <v>68</v>
      </c>
      <c r="AQ41" s="166">
        <f t="shared" si="20"/>
        <v>7</v>
      </c>
      <c r="AR41" s="231" t="str">
        <f t="shared" si="21"/>
        <v>B+</v>
      </c>
      <c r="AS41" s="210" t="s">
        <v>773</v>
      </c>
      <c r="AT41" s="230">
        <v>48.0</v>
      </c>
      <c r="AU41" s="166">
        <v>49.0</v>
      </c>
      <c r="AV41" s="166">
        <f t="shared" si="22"/>
        <v>97</v>
      </c>
      <c r="AW41" s="166">
        <f t="shared" si="23"/>
        <v>10</v>
      </c>
      <c r="AX41" s="167" t="str">
        <f t="shared" si="24"/>
        <v>O</v>
      </c>
      <c r="AY41" s="210" t="s">
        <v>773</v>
      </c>
      <c r="AZ41" s="213">
        <f t="shared" si="25"/>
        <v>6.277777778</v>
      </c>
      <c r="BA41" s="93">
        <f t="shared" si="26"/>
        <v>62.77777778</v>
      </c>
      <c r="BB41" s="36" t="str">
        <f t="shared" si="27"/>
        <v>FC</v>
      </c>
      <c r="BC41" s="160"/>
      <c r="BD41" s="161" t="s">
        <v>786</v>
      </c>
      <c r="BE41" s="161" t="s">
        <v>787</v>
      </c>
      <c r="BF41" s="161" t="s">
        <v>788</v>
      </c>
      <c r="BG41" s="161" t="s">
        <v>789</v>
      </c>
      <c r="BH41" s="161" t="s">
        <v>790</v>
      </c>
      <c r="BI41" s="161" t="s">
        <v>785</v>
      </c>
      <c r="BJ41" s="161" t="s">
        <v>791</v>
      </c>
      <c r="BK41" s="161" t="s">
        <v>792</v>
      </c>
    </row>
    <row r="42">
      <c r="A42" s="41" t="s">
        <v>675</v>
      </c>
      <c r="B42" s="42" t="s">
        <v>379</v>
      </c>
      <c r="C42" s="43" t="s">
        <v>380</v>
      </c>
      <c r="D42" s="178">
        <v>43.0</v>
      </c>
      <c r="E42" s="163">
        <v>34.0</v>
      </c>
      <c r="F42" s="163">
        <f t="shared" si="1"/>
        <v>77</v>
      </c>
      <c r="G42" s="163">
        <f t="shared" si="2"/>
        <v>8</v>
      </c>
      <c r="H42" s="229" t="str">
        <f t="shared" si="3"/>
        <v>A</v>
      </c>
      <c r="I42" s="210" t="s">
        <v>773</v>
      </c>
      <c r="J42" s="230">
        <v>41.0</v>
      </c>
      <c r="K42" s="166">
        <v>30.0</v>
      </c>
      <c r="L42" s="166">
        <f t="shared" si="4"/>
        <v>71</v>
      </c>
      <c r="M42" s="166">
        <f t="shared" si="5"/>
        <v>8</v>
      </c>
      <c r="N42" s="231" t="str">
        <f t="shared" si="6"/>
        <v>A</v>
      </c>
      <c r="O42" s="210" t="s">
        <v>773</v>
      </c>
      <c r="P42" s="230">
        <v>39.0</v>
      </c>
      <c r="Q42" s="166">
        <v>35.0</v>
      </c>
      <c r="R42" s="166">
        <f t="shared" si="7"/>
        <v>74</v>
      </c>
      <c r="S42" s="166">
        <f t="shared" si="8"/>
        <v>8</v>
      </c>
      <c r="T42" s="231" t="str">
        <f t="shared" si="9"/>
        <v>A</v>
      </c>
      <c r="U42" s="210" t="s">
        <v>773</v>
      </c>
      <c r="V42" s="230">
        <v>46.0</v>
      </c>
      <c r="W42" s="166">
        <v>40.0</v>
      </c>
      <c r="X42" s="166">
        <f t="shared" si="10"/>
        <v>86</v>
      </c>
      <c r="Y42" s="166">
        <f t="shared" si="11"/>
        <v>9</v>
      </c>
      <c r="Z42" s="231" t="str">
        <f t="shared" si="12"/>
        <v>A+</v>
      </c>
      <c r="AA42" s="210" t="s">
        <v>773</v>
      </c>
      <c r="AB42" s="230">
        <v>47.0</v>
      </c>
      <c r="AC42" s="166">
        <v>49.0</v>
      </c>
      <c r="AD42" s="166">
        <f t="shared" si="13"/>
        <v>96</v>
      </c>
      <c r="AE42" s="166">
        <f t="shared" si="14"/>
        <v>10</v>
      </c>
      <c r="AF42" s="231" t="str">
        <f t="shared" si="15"/>
        <v>O</v>
      </c>
      <c r="AG42" s="210" t="s">
        <v>773</v>
      </c>
      <c r="AH42" s="230">
        <v>38.0</v>
      </c>
      <c r="AI42" s="166">
        <v>34.0</v>
      </c>
      <c r="AJ42" s="166">
        <f t="shared" si="16"/>
        <v>72</v>
      </c>
      <c r="AK42" s="166">
        <f t="shared" si="17"/>
        <v>8</v>
      </c>
      <c r="AL42" s="231" t="str">
        <f t="shared" si="18"/>
        <v>A</v>
      </c>
      <c r="AM42" s="210" t="s">
        <v>773</v>
      </c>
      <c r="AN42" s="230">
        <v>46.0</v>
      </c>
      <c r="AO42" s="166">
        <v>37.0</v>
      </c>
      <c r="AP42" s="166">
        <f t="shared" si="19"/>
        <v>83</v>
      </c>
      <c r="AQ42" s="166">
        <f t="shared" si="20"/>
        <v>9</v>
      </c>
      <c r="AR42" s="231" t="str">
        <f t="shared" si="21"/>
        <v>A+</v>
      </c>
      <c r="AS42" s="210" t="s">
        <v>773</v>
      </c>
      <c r="AT42" s="230">
        <v>47.0</v>
      </c>
      <c r="AU42" s="166">
        <v>49.0</v>
      </c>
      <c r="AV42" s="166">
        <f t="shared" si="22"/>
        <v>96</v>
      </c>
      <c r="AW42" s="166">
        <f t="shared" si="23"/>
        <v>10</v>
      </c>
      <c r="AX42" s="167" t="str">
        <f t="shared" si="24"/>
        <v>O</v>
      </c>
      <c r="AY42" s="210" t="s">
        <v>773</v>
      </c>
      <c r="AZ42" s="213">
        <f t="shared" si="25"/>
        <v>8.444444444</v>
      </c>
      <c r="BA42" s="93">
        <f t="shared" si="26"/>
        <v>84.44444444</v>
      </c>
      <c r="BB42" s="36" t="str">
        <f t="shared" si="27"/>
        <v>FCD</v>
      </c>
      <c r="BC42" s="160"/>
      <c r="BD42" s="161" t="s">
        <v>786</v>
      </c>
      <c r="BE42" s="161" t="s">
        <v>787</v>
      </c>
      <c r="BF42" s="161" t="s">
        <v>788</v>
      </c>
      <c r="BG42" s="161" t="s">
        <v>789</v>
      </c>
      <c r="BH42" s="161" t="s">
        <v>790</v>
      </c>
      <c r="BI42" s="161" t="s">
        <v>785</v>
      </c>
      <c r="BJ42" s="161" t="s">
        <v>791</v>
      </c>
      <c r="BK42" s="161" t="s">
        <v>792</v>
      </c>
    </row>
    <row r="43">
      <c r="A43" s="41" t="s">
        <v>676</v>
      </c>
      <c r="B43" s="42" t="s">
        <v>387</v>
      </c>
      <c r="C43" s="43" t="s">
        <v>388</v>
      </c>
      <c r="D43" s="178">
        <v>42.0</v>
      </c>
      <c r="E43" s="163">
        <v>37.0</v>
      </c>
      <c r="F43" s="163">
        <f t="shared" si="1"/>
        <v>79</v>
      </c>
      <c r="G43" s="163">
        <f t="shared" si="2"/>
        <v>8</v>
      </c>
      <c r="H43" s="229" t="str">
        <f t="shared" si="3"/>
        <v>A</v>
      </c>
      <c r="I43" s="210" t="s">
        <v>773</v>
      </c>
      <c r="J43" s="230">
        <v>36.0</v>
      </c>
      <c r="K43" s="166">
        <v>31.0</v>
      </c>
      <c r="L43" s="166">
        <f t="shared" si="4"/>
        <v>67</v>
      </c>
      <c r="M43" s="166">
        <f t="shared" si="5"/>
        <v>7</v>
      </c>
      <c r="N43" s="231" t="str">
        <f t="shared" si="6"/>
        <v>B+</v>
      </c>
      <c r="O43" s="210" t="s">
        <v>773</v>
      </c>
      <c r="P43" s="230">
        <v>37.0</v>
      </c>
      <c r="Q43" s="166">
        <v>32.0</v>
      </c>
      <c r="R43" s="166">
        <f t="shared" si="7"/>
        <v>69</v>
      </c>
      <c r="S43" s="166">
        <f t="shared" si="8"/>
        <v>7</v>
      </c>
      <c r="T43" s="231" t="str">
        <f t="shared" si="9"/>
        <v>B+</v>
      </c>
      <c r="U43" s="210" t="s">
        <v>773</v>
      </c>
      <c r="V43" s="230">
        <v>43.0</v>
      </c>
      <c r="W43" s="166">
        <v>26.0</v>
      </c>
      <c r="X43" s="166">
        <f t="shared" si="10"/>
        <v>69</v>
      </c>
      <c r="Y43" s="166">
        <f t="shared" si="11"/>
        <v>7</v>
      </c>
      <c r="Z43" s="231" t="str">
        <f t="shared" si="12"/>
        <v>B+</v>
      </c>
      <c r="AA43" s="210" t="s">
        <v>773</v>
      </c>
      <c r="AB43" s="230">
        <v>46.0</v>
      </c>
      <c r="AC43" s="166">
        <v>47.0</v>
      </c>
      <c r="AD43" s="166">
        <f t="shared" si="13"/>
        <v>93</v>
      </c>
      <c r="AE43" s="166">
        <f t="shared" si="14"/>
        <v>10</v>
      </c>
      <c r="AF43" s="231" t="str">
        <f t="shared" si="15"/>
        <v>O</v>
      </c>
      <c r="AG43" s="210" t="s">
        <v>773</v>
      </c>
      <c r="AH43" s="230">
        <v>46.0</v>
      </c>
      <c r="AI43" s="166">
        <v>35.0</v>
      </c>
      <c r="AJ43" s="166">
        <f t="shared" si="16"/>
        <v>81</v>
      </c>
      <c r="AK43" s="166">
        <f t="shared" si="17"/>
        <v>9</v>
      </c>
      <c r="AL43" s="231" t="str">
        <f t="shared" si="18"/>
        <v>A+</v>
      </c>
      <c r="AM43" s="210" t="s">
        <v>773</v>
      </c>
      <c r="AN43" s="230">
        <v>45.0</v>
      </c>
      <c r="AO43" s="166">
        <v>35.0</v>
      </c>
      <c r="AP43" s="166">
        <f t="shared" si="19"/>
        <v>80</v>
      </c>
      <c r="AQ43" s="166">
        <f t="shared" si="20"/>
        <v>9</v>
      </c>
      <c r="AR43" s="231" t="str">
        <f t="shared" si="21"/>
        <v>A+</v>
      </c>
      <c r="AS43" s="210" t="s">
        <v>773</v>
      </c>
      <c r="AT43" s="230">
        <v>46.0</v>
      </c>
      <c r="AU43" s="166">
        <v>47.0</v>
      </c>
      <c r="AV43" s="166">
        <f t="shared" si="22"/>
        <v>93</v>
      </c>
      <c r="AW43" s="166">
        <f t="shared" si="23"/>
        <v>10</v>
      </c>
      <c r="AX43" s="167" t="str">
        <f t="shared" si="24"/>
        <v>O</v>
      </c>
      <c r="AY43" s="210" t="s">
        <v>773</v>
      </c>
      <c r="AZ43" s="213">
        <f t="shared" si="25"/>
        <v>7.833333333</v>
      </c>
      <c r="BA43" s="93">
        <f t="shared" si="26"/>
        <v>78.33333333</v>
      </c>
      <c r="BB43" s="36" t="str">
        <f t="shared" si="27"/>
        <v>FCD</v>
      </c>
      <c r="BC43" s="160"/>
      <c r="BD43" s="161" t="s">
        <v>786</v>
      </c>
      <c r="BE43" s="161" t="s">
        <v>787</v>
      </c>
      <c r="BF43" s="161" t="s">
        <v>788</v>
      </c>
      <c r="BG43" s="161" t="s">
        <v>789</v>
      </c>
      <c r="BH43" s="161" t="s">
        <v>790</v>
      </c>
      <c r="BI43" s="161" t="s">
        <v>785</v>
      </c>
      <c r="BJ43" s="161" t="s">
        <v>791</v>
      </c>
      <c r="BK43" s="161" t="s">
        <v>792</v>
      </c>
    </row>
    <row r="44">
      <c r="A44" s="41" t="s">
        <v>677</v>
      </c>
      <c r="B44" s="42" t="s">
        <v>396</v>
      </c>
      <c r="C44" s="43" t="s">
        <v>397</v>
      </c>
      <c r="D44" s="178">
        <v>44.0</v>
      </c>
      <c r="E44" s="163">
        <v>42.0</v>
      </c>
      <c r="F44" s="163">
        <f t="shared" si="1"/>
        <v>86</v>
      </c>
      <c r="G44" s="163">
        <f t="shared" si="2"/>
        <v>9</v>
      </c>
      <c r="H44" s="229" t="str">
        <f t="shared" si="3"/>
        <v>A+</v>
      </c>
      <c r="I44" s="210" t="s">
        <v>773</v>
      </c>
      <c r="J44" s="230">
        <v>39.0</v>
      </c>
      <c r="K44" s="166">
        <v>26.0</v>
      </c>
      <c r="L44" s="166">
        <f t="shared" si="4"/>
        <v>65</v>
      </c>
      <c r="M44" s="166">
        <f t="shared" si="5"/>
        <v>7</v>
      </c>
      <c r="N44" s="231" t="str">
        <f t="shared" si="6"/>
        <v>B+</v>
      </c>
      <c r="O44" s="210" t="s">
        <v>773</v>
      </c>
      <c r="P44" s="230">
        <v>38.0</v>
      </c>
      <c r="Q44" s="166">
        <v>30.0</v>
      </c>
      <c r="R44" s="166">
        <f t="shared" si="7"/>
        <v>68</v>
      </c>
      <c r="S44" s="166">
        <f t="shared" si="8"/>
        <v>7</v>
      </c>
      <c r="T44" s="231" t="str">
        <f t="shared" si="9"/>
        <v>B+</v>
      </c>
      <c r="U44" s="210" t="s">
        <v>773</v>
      </c>
      <c r="V44" s="230">
        <v>46.0</v>
      </c>
      <c r="W44" s="166">
        <v>35.0</v>
      </c>
      <c r="X44" s="166">
        <f t="shared" si="10"/>
        <v>81</v>
      </c>
      <c r="Y44" s="166">
        <f t="shared" si="11"/>
        <v>9</v>
      </c>
      <c r="Z44" s="231" t="str">
        <f t="shared" si="12"/>
        <v>A+</v>
      </c>
      <c r="AA44" s="210" t="s">
        <v>773</v>
      </c>
      <c r="AB44" s="230">
        <v>47.0</v>
      </c>
      <c r="AC44" s="166">
        <v>48.0</v>
      </c>
      <c r="AD44" s="166">
        <f t="shared" si="13"/>
        <v>95</v>
      </c>
      <c r="AE44" s="166">
        <f t="shared" si="14"/>
        <v>10</v>
      </c>
      <c r="AF44" s="231" t="str">
        <f t="shared" si="15"/>
        <v>O</v>
      </c>
      <c r="AG44" s="210" t="s">
        <v>773</v>
      </c>
      <c r="AH44" s="230">
        <v>42.0</v>
      </c>
      <c r="AI44" s="166">
        <v>31.0</v>
      </c>
      <c r="AJ44" s="166">
        <f t="shared" si="16"/>
        <v>73</v>
      </c>
      <c r="AK44" s="166">
        <f t="shared" si="17"/>
        <v>8</v>
      </c>
      <c r="AL44" s="231" t="str">
        <f t="shared" si="18"/>
        <v>A</v>
      </c>
      <c r="AM44" s="210" t="s">
        <v>773</v>
      </c>
      <c r="AN44" s="230">
        <v>40.0</v>
      </c>
      <c r="AO44" s="166">
        <v>27.0</v>
      </c>
      <c r="AP44" s="166">
        <f t="shared" si="19"/>
        <v>67</v>
      </c>
      <c r="AQ44" s="166">
        <f t="shared" si="20"/>
        <v>7</v>
      </c>
      <c r="AR44" s="231" t="str">
        <f t="shared" si="21"/>
        <v>B+</v>
      </c>
      <c r="AS44" s="210" t="s">
        <v>773</v>
      </c>
      <c r="AT44" s="230">
        <v>48.0</v>
      </c>
      <c r="AU44" s="166">
        <v>44.0</v>
      </c>
      <c r="AV44" s="166">
        <f t="shared" si="22"/>
        <v>92</v>
      </c>
      <c r="AW44" s="166">
        <f t="shared" si="23"/>
        <v>10</v>
      </c>
      <c r="AX44" s="167" t="str">
        <f t="shared" si="24"/>
        <v>O</v>
      </c>
      <c r="AY44" s="210" t="s">
        <v>773</v>
      </c>
      <c r="AZ44" s="213">
        <f t="shared" si="25"/>
        <v>8.111111111</v>
      </c>
      <c r="BA44" s="93">
        <f t="shared" si="26"/>
        <v>81.11111111</v>
      </c>
      <c r="BB44" s="36" t="str">
        <f t="shared" si="27"/>
        <v>FCD</v>
      </c>
      <c r="BC44" s="160"/>
      <c r="BD44" s="161" t="s">
        <v>786</v>
      </c>
      <c r="BE44" s="161" t="s">
        <v>787</v>
      </c>
      <c r="BF44" s="161" t="s">
        <v>788</v>
      </c>
      <c r="BG44" s="161" t="s">
        <v>789</v>
      </c>
      <c r="BH44" s="161" t="s">
        <v>790</v>
      </c>
      <c r="BI44" s="161" t="s">
        <v>785</v>
      </c>
      <c r="BJ44" s="161" t="s">
        <v>791</v>
      </c>
      <c r="BK44" s="161" t="s">
        <v>792</v>
      </c>
    </row>
    <row r="45">
      <c r="A45" s="41" t="s">
        <v>678</v>
      </c>
      <c r="B45" s="42" t="s">
        <v>406</v>
      </c>
      <c r="C45" s="43" t="s">
        <v>407</v>
      </c>
      <c r="D45" s="178">
        <v>35.0</v>
      </c>
      <c r="E45" s="163">
        <v>31.0</v>
      </c>
      <c r="F45" s="163">
        <f t="shared" si="1"/>
        <v>66</v>
      </c>
      <c r="G45" s="163">
        <f t="shared" si="2"/>
        <v>7</v>
      </c>
      <c r="H45" s="229" t="str">
        <f t="shared" si="3"/>
        <v>B+</v>
      </c>
      <c r="I45" s="210" t="s">
        <v>773</v>
      </c>
      <c r="J45" s="230">
        <v>30.0</v>
      </c>
      <c r="K45" s="166">
        <v>29.0</v>
      </c>
      <c r="L45" s="166">
        <f t="shared" si="4"/>
        <v>59</v>
      </c>
      <c r="M45" s="166">
        <f t="shared" si="5"/>
        <v>6</v>
      </c>
      <c r="N45" s="231" t="str">
        <f t="shared" si="6"/>
        <v>B</v>
      </c>
      <c r="O45" s="210" t="s">
        <v>773</v>
      </c>
      <c r="P45" s="230">
        <v>32.0</v>
      </c>
      <c r="Q45" s="166">
        <v>25.0</v>
      </c>
      <c r="R45" s="166">
        <f t="shared" si="7"/>
        <v>57</v>
      </c>
      <c r="S45" s="166">
        <f t="shared" si="8"/>
        <v>6</v>
      </c>
      <c r="T45" s="231" t="str">
        <f t="shared" si="9"/>
        <v>B</v>
      </c>
      <c r="U45" s="210" t="s">
        <v>773</v>
      </c>
      <c r="V45" s="230">
        <v>40.0</v>
      </c>
      <c r="W45" s="166">
        <v>9.0</v>
      </c>
      <c r="X45" s="166">
        <f t="shared" si="10"/>
        <v>49</v>
      </c>
      <c r="Y45" s="166">
        <f t="shared" si="11"/>
        <v>0</v>
      </c>
      <c r="Z45" s="231" t="str">
        <f t="shared" si="12"/>
        <v>F</v>
      </c>
      <c r="AA45" s="220"/>
      <c r="AB45" s="230">
        <v>47.0</v>
      </c>
      <c r="AC45" s="166">
        <v>45.0</v>
      </c>
      <c r="AD45" s="166">
        <f t="shared" si="13"/>
        <v>92</v>
      </c>
      <c r="AE45" s="166">
        <f t="shared" si="14"/>
        <v>10</v>
      </c>
      <c r="AF45" s="231" t="str">
        <f t="shared" si="15"/>
        <v>O</v>
      </c>
      <c r="AG45" s="210" t="s">
        <v>773</v>
      </c>
      <c r="AH45" s="230">
        <v>43.0</v>
      </c>
      <c r="AI45" s="166">
        <v>18.0</v>
      </c>
      <c r="AJ45" s="166">
        <f t="shared" si="16"/>
        <v>61</v>
      </c>
      <c r="AK45" s="166">
        <f t="shared" si="17"/>
        <v>7</v>
      </c>
      <c r="AL45" s="231" t="str">
        <f t="shared" si="18"/>
        <v>B+</v>
      </c>
      <c r="AM45" s="210" t="s">
        <v>773</v>
      </c>
      <c r="AN45" s="230">
        <v>45.0</v>
      </c>
      <c r="AO45" s="166">
        <v>40.0</v>
      </c>
      <c r="AP45" s="166">
        <f t="shared" si="19"/>
        <v>85</v>
      </c>
      <c r="AQ45" s="166">
        <f t="shared" si="20"/>
        <v>9</v>
      </c>
      <c r="AR45" s="231" t="str">
        <f t="shared" si="21"/>
        <v>A+</v>
      </c>
      <c r="AS45" s="210" t="s">
        <v>773</v>
      </c>
      <c r="AT45" s="230">
        <v>44.0</v>
      </c>
      <c r="AU45" s="166">
        <v>39.0</v>
      </c>
      <c r="AV45" s="166">
        <f t="shared" si="22"/>
        <v>83</v>
      </c>
      <c r="AW45" s="166">
        <f t="shared" si="23"/>
        <v>9</v>
      </c>
      <c r="AX45" s="167" t="str">
        <f t="shared" si="24"/>
        <v>A+</v>
      </c>
      <c r="AY45" s="210" t="s">
        <v>773</v>
      </c>
      <c r="AZ45" s="213">
        <f t="shared" si="25"/>
        <v>5.833333333</v>
      </c>
      <c r="BA45" s="93">
        <f t="shared" si="26"/>
        <v>58.33333333</v>
      </c>
      <c r="BB45" s="36" t="str">
        <f t="shared" si="27"/>
        <v>Fail</v>
      </c>
      <c r="BC45" s="172" t="s">
        <v>789</v>
      </c>
      <c r="BD45" s="161" t="s">
        <v>786</v>
      </c>
      <c r="BE45" s="161" t="s">
        <v>787</v>
      </c>
      <c r="BF45" s="161" t="s">
        <v>788</v>
      </c>
      <c r="BG45" s="161" t="s">
        <v>789</v>
      </c>
      <c r="BH45" s="161" t="s">
        <v>790</v>
      </c>
      <c r="BI45" s="161" t="s">
        <v>785</v>
      </c>
      <c r="BJ45" s="161" t="s">
        <v>791</v>
      </c>
      <c r="BK45" s="161" t="s">
        <v>792</v>
      </c>
    </row>
    <row r="46">
      <c r="A46" s="41" t="s">
        <v>681</v>
      </c>
      <c r="B46" s="42" t="s">
        <v>413</v>
      </c>
      <c r="C46" s="43" t="s">
        <v>414</v>
      </c>
      <c r="D46" s="178">
        <v>44.0</v>
      </c>
      <c r="E46" s="163">
        <v>27.0</v>
      </c>
      <c r="F46" s="163">
        <f t="shared" si="1"/>
        <v>71</v>
      </c>
      <c r="G46" s="163">
        <f t="shared" si="2"/>
        <v>8</v>
      </c>
      <c r="H46" s="229" t="str">
        <f t="shared" si="3"/>
        <v>A</v>
      </c>
      <c r="I46" s="210" t="s">
        <v>773</v>
      </c>
      <c r="J46" s="230">
        <v>38.0</v>
      </c>
      <c r="K46" s="166">
        <v>33.0</v>
      </c>
      <c r="L46" s="166">
        <f t="shared" si="4"/>
        <v>71</v>
      </c>
      <c r="M46" s="166">
        <f t="shared" si="5"/>
        <v>8</v>
      </c>
      <c r="N46" s="231" t="str">
        <f t="shared" si="6"/>
        <v>A</v>
      </c>
      <c r="O46" s="210" t="s">
        <v>773</v>
      </c>
      <c r="P46" s="230">
        <v>32.0</v>
      </c>
      <c r="Q46" s="166">
        <v>19.0</v>
      </c>
      <c r="R46" s="166">
        <f t="shared" si="7"/>
        <v>51</v>
      </c>
      <c r="S46" s="166">
        <f t="shared" si="8"/>
        <v>5</v>
      </c>
      <c r="T46" s="231" t="str">
        <f t="shared" si="9"/>
        <v>C</v>
      </c>
      <c r="U46" s="210" t="s">
        <v>773</v>
      </c>
      <c r="V46" s="230">
        <v>42.0</v>
      </c>
      <c r="W46" s="166">
        <v>33.0</v>
      </c>
      <c r="X46" s="166">
        <f t="shared" si="10"/>
        <v>75</v>
      </c>
      <c r="Y46" s="166">
        <f t="shared" si="11"/>
        <v>8</v>
      </c>
      <c r="Z46" s="231" t="str">
        <f t="shared" si="12"/>
        <v>A</v>
      </c>
      <c r="AA46" s="210" t="s">
        <v>773</v>
      </c>
      <c r="AB46" s="230">
        <v>47.0</v>
      </c>
      <c r="AC46" s="166">
        <v>47.0</v>
      </c>
      <c r="AD46" s="166">
        <f t="shared" si="13"/>
        <v>94</v>
      </c>
      <c r="AE46" s="166">
        <f t="shared" si="14"/>
        <v>10</v>
      </c>
      <c r="AF46" s="231" t="str">
        <f t="shared" si="15"/>
        <v>O</v>
      </c>
      <c r="AG46" s="210" t="s">
        <v>773</v>
      </c>
      <c r="AH46" s="230">
        <v>42.0</v>
      </c>
      <c r="AI46" s="166">
        <v>29.0</v>
      </c>
      <c r="AJ46" s="166">
        <f t="shared" si="16"/>
        <v>71</v>
      </c>
      <c r="AK46" s="166">
        <f t="shared" si="17"/>
        <v>8</v>
      </c>
      <c r="AL46" s="231" t="str">
        <f t="shared" si="18"/>
        <v>A</v>
      </c>
      <c r="AM46" s="210" t="s">
        <v>773</v>
      </c>
      <c r="AN46" s="230">
        <v>46.0</v>
      </c>
      <c r="AO46" s="166">
        <v>37.0</v>
      </c>
      <c r="AP46" s="166">
        <f t="shared" si="19"/>
        <v>83</v>
      </c>
      <c r="AQ46" s="166">
        <f t="shared" si="20"/>
        <v>9</v>
      </c>
      <c r="AR46" s="231" t="str">
        <f t="shared" si="21"/>
        <v>A+</v>
      </c>
      <c r="AS46" s="210" t="s">
        <v>773</v>
      </c>
      <c r="AT46" s="230">
        <v>49.0</v>
      </c>
      <c r="AU46" s="166">
        <v>45.0</v>
      </c>
      <c r="AV46" s="166">
        <f t="shared" si="22"/>
        <v>94</v>
      </c>
      <c r="AW46" s="166">
        <f t="shared" si="23"/>
        <v>10</v>
      </c>
      <c r="AX46" s="167" t="str">
        <f t="shared" si="24"/>
        <v>O</v>
      </c>
      <c r="AY46" s="210" t="s">
        <v>773</v>
      </c>
      <c r="AZ46" s="213">
        <f t="shared" si="25"/>
        <v>7.777777778</v>
      </c>
      <c r="BA46" s="93">
        <f t="shared" si="26"/>
        <v>77.77777778</v>
      </c>
      <c r="BB46" s="36" t="str">
        <f t="shared" si="27"/>
        <v>FCD</v>
      </c>
      <c r="BC46" s="160"/>
      <c r="BD46" s="161" t="s">
        <v>786</v>
      </c>
      <c r="BE46" s="161" t="s">
        <v>787</v>
      </c>
      <c r="BF46" s="161" t="s">
        <v>788</v>
      </c>
      <c r="BG46" s="161" t="s">
        <v>789</v>
      </c>
      <c r="BH46" s="161" t="s">
        <v>790</v>
      </c>
      <c r="BI46" s="161" t="s">
        <v>785</v>
      </c>
      <c r="BJ46" s="161" t="s">
        <v>791</v>
      </c>
      <c r="BK46" s="161" t="s">
        <v>792</v>
      </c>
    </row>
    <row r="47">
      <c r="A47" s="41" t="s">
        <v>683</v>
      </c>
      <c r="B47" s="42" t="s">
        <v>421</v>
      </c>
      <c r="C47" s="43" t="s">
        <v>422</v>
      </c>
      <c r="D47" s="178">
        <v>35.0</v>
      </c>
      <c r="E47" s="163">
        <v>20.0</v>
      </c>
      <c r="F47" s="163">
        <f t="shared" si="1"/>
        <v>55</v>
      </c>
      <c r="G47" s="163">
        <f t="shared" si="2"/>
        <v>6</v>
      </c>
      <c r="H47" s="229" t="str">
        <f t="shared" si="3"/>
        <v>B</v>
      </c>
      <c r="I47" s="210" t="s">
        <v>773</v>
      </c>
      <c r="J47" s="230">
        <v>35.0</v>
      </c>
      <c r="K47" s="166">
        <v>21.0</v>
      </c>
      <c r="L47" s="166">
        <f t="shared" si="4"/>
        <v>56</v>
      </c>
      <c r="M47" s="166">
        <f t="shared" si="5"/>
        <v>6</v>
      </c>
      <c r="N47" s="231" t="str">
        <f t="shared" si="6"/>
        <v>B</v>
      </c>
      <c r="O47" s="210" t="s">
        <v>773</v>
      </c>
      <c r="P47" s="230">
        <v>29.0</v>
      </c>
      <c r="Q47" s="166">
        <v>18.0</v>
      </c>
      <c r="R47" s="166">
        <f t="shared" si="7"/>
        <v>47</v>
      </c>
      <c r="S47" s="166">
        <f t="shared" si="8"/>
        <v>4</v>
      </c>
      <c r="T47" s="231" t="str">
        <f t="shared" si="9"/>
        <v>P</v>
      </c>
      <c r="U47" s="210" t="s">
        <v>773</v>
      </c>
      <c r="V47" s="230">
        <v>37.0</v>
      </c>
      <c r="W47" s="166">
        <v>36.0</v>
      </c>
      <c r="X47" s="166">
        <f t="shared" si="10"/>
        <v>73</v>
      </c>
      <c r="Y47" s="166">
        <f t="shared" si="11"/>
        <v>8</v>
      </c>
      <c r="Z47" s="231" t="str">
        <f t="shared" si="12"/>
        <v>A</v>
      </c>
      <c r="AA47" s="210" t="s">
        <v>773</v>
      </c>
      <c r="AB47" s="230">
        <v>44.0</v>
      </c>
      <c r="AC47" s="166">
        <v>42.0</v>
      </c>
      <c r="AD47" s="166">
        <f t="shared" si="13"/>
        <v>86</v>
      </c>
      <c r="AE47" s="166">
        <f t="shared" si="14"/>
        <v>9</v>
      </c>
      <c r="AF47" s="231" t="str">
        <f t="shared" si="15"/>
        <v>A+</v>
      </c>
      <c r="AG47" s="210" t="s">
        <v>773</v>
      </c>
      <c r="AH47" s="230">
        <v>36.0</v>
      </c>
      <c r="AI47" s="166">
        <v>27.0</v>
      </c>
      <c r="AJ47" s="166">
        <f t="shared" si="16"/>
        <v>63</v>
      </c>
      <c r="AK47" s="166">
        <f t="shared" si="17"/>
        <v>7</v>
      </c>
      <c r="AL47" s="231" t="str">
        <f t="shared" si="18"/>
        <v>B+</v>
      </c>
      <c r="AM47" s="210" t="s">
        <v>773</v>
      </c>
      <c r="AN47" s="230">
        <v>34.0</v>
      </c>
      <c r="AO47" s="166">
        <v>32.0</v>
      </c>
      <c r="AP47" s="166">
        <f t="shared" si="19"/>
        <v>66</v>
      </c>
      <c r="AQ47" s="166">
        <f t="shared" si="20"/>
        <v>7</v>
      </c>
      <c r="AR47" s="231" t="str">
        <f t="shared" si="21"/>
        <v>B+</v>
      </c>
      <c r="AS47" s="210" t="s">
        <v>773</v>
      </c>
      <c r="AT47" s="230">
        <v>44.0</v>
      </c>
      <c r="AU47" s="166">
        <v>41.0</v>
      </c>
      <c r="AV47" s="166">
        <f t="shared" si="22"/>
        <v>85</v>
      </c>
      <c r="AW47" s="166">
        <f t="shared" si="23"/>
        <v>9</v>
      </c>
      <c r="AX47" s="167" t="str">
        <f t="shared" si="24"/>
        <v>A+</v>
      </c>
      <c r="AY47" s="210" t="s">
        <v>773</v>
      </c>
      <c r="AZ47" s="213">
        <f t="shared" si="25"/>
        <v>6.5</v>
      </c>
      <c r="BA47" s="93">
        <f t="shared" si="26"/>
        <v>65</v>
      </c>
      <c r="BB47" s="36" t="str">
        <f t="shared" si="27"/>
        <v>FC</v>
      </c>
      <c r="BC47" s="160"/>
      <c r="BD47" s="161" t="s">
        <v>786</v>
      </c>
      <c r="BE47" s="161" t="s">
        <v>787</v>
      </c>
      <c r="BF47" s="161" t="s">
        <v>788</v>
      </c>
      <c r="BG47" s="161" t="s">
        <v>789</v>
      </c>
      <c r="BH47" s="161" t="s">
        <v>790</v>
      </c>
      <c r="BI47" s="161" t="s">
        <v>785</v>
      </c>
      <c r="BJ47" s="161" t="s">
        <v>791</v>
      </c>
      <c r="BK47" s="161" t="s">
        <v>792</v>
      </c>
    </row>
    <row r="48">
      <c r="A48" s="41" t="s">
        <v>684</v>
      </c>
      <c r="B48" s="42" t="s">
        <v>430</v>
      </c>
      <c r="C48" s="43" t="s">
        <v>431</v>
      </c>
      <c r="D48" s="178">
        <v>42.0</v>
      </c>
      <c r="E48" s="163">
        <v>37.0</v>
      </c>
      <c r="F48" s="163">
        <f t="shared" si="1"/>
        <v>79</v>
      </c>
      <c r="G48" s="163">
        <f t="shared" si="2"/>
        <v>8</v>
      </c>
      <c r="H48" s="229" t="str">
        <f t="shared" si="3"/>
        <v>A</v>
      </c>
      <c r="I48" s="210" t="s">
        <v>773</v>
      </c>
      <c r="J48" s="230">
        <v>38.0</v>
      </c>
      <c r="K48" s="166">
        <v>30.0</v>
      </c>
      <c r="L48" s="166">
        <f t="shared" si="4"/>
        <v>68</v>
      </c>
      <c r="M48" s="166">
        <f t="shared" si="5"/>
        <v>7</v>
      </c>
      <c r="N48" s="231" t="str">
        <f t="shared" si="6"/>
        <v>B+</v>
      </c>
      <c r="O48" s="210" t="s">
        <v>773</v>
      </c>
      <c r="P48" s="230">
        <v>34.0</v>
      </c>
      <c r="Q48" s="166">
        <v>36.0</v>
      </c>
      <c r="R48" s="166">
        <f t="shared" si="7"/>
        <v>70</v>
      </c>
      <c r="S48" s="166">
        <f t="shared" si="8"/>
        <v>8</v>
      </c>
      <c r="T48" s="231" t="str">
        <f t="shared" si="9"/>
        <v>A</v>
      </c>
      <c r="U48" s="210" t="s">
        <v>773</v>
      </c>
      <c r="V48" s="230">
        <v>44.0</v>
      </c>
      <c r="W48" s="166">
        <v>40.0</v>
      </c>
      <c r="X48" s="166">
        <f t="shared" si="10"/>
        <v>84</v>
      </c>
      <c r="Y48" s="166">
        <f t="shared" si="11"/>
        <v>9</v>
      </c>
      <c r="Z48" s="231" t="str">
        <f t="shared" si="12"/>
        <v>A+</v>
      </c>
      <c r="AA48" s="210" t="s">
        <v>773</v>
      </c>
      <c r="AB48" s="230">
        <v>44.0</v>
      </c>
      <c r="AC48" s="166">
        <v>45.0</v>
      </c>
      <c r="AD48" s="166">
        <f t="shared" si="13"/>
        <v>89</v>
      </c>
      <c r="AE48" s="166">
        <f t="shared" si="14"/>
        <v>9</v>
      </c>
      <c r="AF48" s="231" t="str">
        <f t="shared" si="15"/>
        <v>A+</v>
      </c>
      <c r="AG48" s="210" t="s">
        <v>773</v>
      </c>
      <c r="AH48" s="230">
        <v>40.0</v>
      </c>
      <c r="AI48" s="166">
        <v>29.0</v>
      </c>
      <c r="AJ48" s="166">
        <f t="shared" si="16"/>
        <v>69</v>
      </c>
      <c r="AK48" s="166">
        <f t="shared" si="17"/>
        <v>7</v>
      </c>
      <c r="AL48" s="231" t="str">
        <f t="shared" si="18"/>
        <v>B+</v>
      </c>
      <c r="AM48" s="210" t="s">
        <v>773</v>
      </c>
      <c r="AN48" s="230">
        <v>42.0</v>
      </c>
      <c r="AO48" s="166">
        <v>37.0</v>
      </c>
      <c r="AP48" s="166">
        <f t="shared" si="19"/>
        <v>79</v>
      </c>
      <c r="AQ48" s="166">
        <f t="shared" si="20"/>
        <v>8</v>
      </c>
      <c r="AR48" s="231" t="str">
        <f t="shared" si="21"/>
        <v>A</v>
      </c>
      <c r="AS48" s="210" t="s">
        <v>773</v>
      </c>
      <c r="AT48" s="230">
        <v>49.0</v>
      </c>
      <c r="AU48" s="166">
        <v>45.0</v>
      </c>
      <c r="AV48" s="166">
        <f t="shared" si="22"/>
        <v>94</v>
      </c>
      <c r="AW48" s="166">
        <f t="shared" si="23"/>
        <v>10</v>
      </c>
      <c r="AX48" s="167" t="str">
        <f t="shared" si="24"/>
        <v>O</v>
      </c>
      <c r="AY48" s="210" t="s">
        <v>773</v>
      </c>
      <c r="AZ48" s="213">
        <f t="shared" si="25"/>
        <v>8</v>
      </c>
      <c r="BA48" s="93">
        <f t="shared" si="26"/>
        <v>80</v>
      </c>
      <c r="BB48" s="36" t="str">
        <f t="shared" si="27"/>
        <v>FCD</v>
      </c>
      <c r="BC48" s="160"/>
      <c r="BD48" s="161" t="s">
        <v>786</v>
      </c>
      <c r="BE48" s="161" t="s">
        <v>787</v>
      </c>
      <c r="BF48" s="161" t="s">
        <v>788</v>
      </c>
      <c r="BG48" s="161" t="s">
        <v>789</v>
      </c>
      <c r="BH48" s="161" t="s">
        <v>790</v>
      </c>
      <c r="BI48" s="161" t="s">
        <v>785</v>
      </c>
      <c r="BJ48" s="161" t="s">
        <v>791</v>
      </c>
      <c r="BK48" s="161" t="s">
        <v>792</v>
      </c>
    </row>
    <row r="49">
      <c r="A49" s="41" t="s">
        <v>685</v>
      </c>
      <c r="B49" s="42" t="s">
        <v>439</v>
      </c>
      <c r="C49" s="43" t="s">
        <v>440</v>
      </c>
      <c r="D49" s="178">
        <v>35.0</v>
      </c>
      <c r="E49" s="163">
        <v>18.0</v>
      </c>
      <c r="F49" s="163">
        <f t="shared" si="1"/>
        <v>53</v>
      </c>
      <c r="G49" s="163">
        <f t="shared" si="2"/>
        <v>5</v>
      </c>
      <c r="H49" s="229" t="str">
        <f t="shared" si="3"/>
        <v>C</v>
      </c>
      <c r="I49" s="210" t="s">
        <v>773</v>
      </c>
      <c r="J49" s="230">
        <v>34.0</v>
      </c>
      <c r="K49" s="166">
        <v>21.0</v>
      </c>
      <c r="L49" s="166">
        <f t="shared" si="4"/>
        <v>55</v>
      </c>
      <c r="M49" s="166">
        <f t="shared" si="5"/>
        <v>6</v>
      </c>
      <c r="N49" s="231" t="str">
        <f t="shared" si="6"/>
        <v>B</v>
      </c>
      <c r="O49" s="210" t="s">
        <v>773</v>
      </c>
      <c r="P49" s="230">
        <v>30.0</v>
      </c>
      <c r="Q49" s="166">
        <v>27.0</v>
      </c>
      <c r="R49" s="166">
        <f t="shared" si="7"/>
        <v>57</v>
      </c>
      <c r="S49" s="166">
        <f t="shared" si="8"/>
        <v>6</v>
      </c>
      <c r="T49" s="231" t="str">
        <f t="shared" si="9"/>
        <v>B</v>
      </c>
      <c r="U49" s="210" t="s">
        <v>773</v>
      </c>
      <c r="V49" s="230">
        <v>42.0</v>
      </c>
      <c r="W49" s="166">
        <v>35.0</v>
      </c>
      <c r="X49" s="166">
        <f t="shared" si="10"/>
        <v>77</v>
      </c>
      <c r="Y49" s="166">
        <f t="shared" si="11"/>
        <v>8</v>
      </c>
      <c r="Z49" s="231" t="str">
        <f t="shared" si="12"/>
        <v>A</v>
      </c>
      <c r="AA49" s="210" t="s">
        <v>773</v>
      </c>
      <c r="AB49" s="230">
        <v>49.0</v>
      </c>
      <c r="AC49" s="166">
        <v>48.0</v>
      </c>
      <c r="AD49" s="166">
        <f t="shared" si="13"/>
        <v>97</v>
      </c>
      <c r="AE49" s="166">
        <f t="shared" si="14"/>
        <v>10</v>
      </c>
      <c r="AF49" s="231" t="str">
        <f t="shared" si="15"/>
        <v>O</v>
      </c>
      <c r="AG49" s="210" t="s">
        <v>773</v>
      </c>
      <c r="AH49" s="230">
        <v>37.0</v>
      </c>
      <c r="AI49" s="166">
        <v>29.0</v>
      </c>
      <c r="AJ49" s="166">
        <f t="shared" si="16"/>
        <v>66</v>
      </c>
      <c r="AK49" s="166">
        <f t="shared" si="17"/>
        <v>7</v>
      </c>
      <c r="AL49" s="231" t="str">
        <f t="shared" si="18"/>
        <v>B+</v>
      </c>
      <c r="AM49" s="210" t="s">
        <v>773</v>
      </c>
      <c r="AN49" s="230">
        <v>39.0</v>
      </c>
      <c r="AO49" s="166">
        <v>32.0</v>
      </c>
      <c r="AP49" s="166">
        <f t="shared" si="19"/>
        <v>71</v>
      </c>
      <c r="AQ49" s="166">
        <f t="shared" si="20"/>
        <v>8</v>
      </c>
      <c r="AR49" s="231" t="str">
        <f t="shared" si="21"/>
        <v>A</v>
      </c>
      <c r="AS49" s="210" t="s">
        <v>773</v>
      </c>
      <c r="AT49" s="230">
        <v>48.0</v>
      </c>
      <c r="AU49" s="166">
        <v>43.0</v>
      </c>
      <c r="AV49" s="166">
        <f t="shared" si="22"/>
        <v>91</v>
      </c>
      <c r="AW49" s="166">
        <f t="shared" si="23"/>
        <v>10</v>
      </c>
      <c r="AX49" s="167" t="str">
        <f t="shared" si="24"/>
        <v>O</v>
      </c>
      <c r="AY49" s="210" t="s">
        <v>773</v>
      </c>
      <c r="AZ49" s="213">
        <f t="shared" si="25"/>
        <v>6.833333333</v>
      </c>
      <c r="BA49" s="93">
        <f t="shared" si="26"/>
        <v>68.33333333</v>
      </c>
      <c r="BB49" s="36" t="str">
        <f t="shared" si="27"/>
        <v>FC</v>
      </c>
      <c r="BC49" s="160"/>
      <c r="BD49" s="161" t="s">
        <v>786</v>
      </c>
      <c r="BE49" s="161" t="s">
        <v>787</v>
      </c>
      <c r="BF49" s="161" t="s">
        <v>788</v>
      </c>
      <c r="BG49" s="161" t="s">
        <v>789</v>
      </c>
      <c r="BH49" s="161" t="s">
        <v>790</v>
      </c>
      <c r="BI49" s="161" t="s">
        <v>785</v>
      </c>
      <c r="BJ49" s="161" t="s">
        <v>791</v>
      </c>
      <c r="BK49" s="161" t="s">
        <v>792</v>
      </c>
    </row>
    <row r="50">
      <c r="A50" s="41" t="s">
        <v>686</v>
      </c>
      <c r="B50" s="42" t="s">
        <v>448</v>
      </c>
      <c r="C50" s="43" t="s">
        <v>449</v>
      </c>
      <c r="D50" s="178">
        <v>32.0</v>
      </c>
      <c r="E50" s="163">
        <v>26.0</v>
      </c>
      <c r="F50" s="163">
        <f t="shared" si="1"/>
        <v>58</v>
      </c>
      <c r="G50" s="163">
        <f t="shared" si="2"/>
        <v>6</v>
      </c>
      <c r="H50" s="229" t="str">
        <f t="shared" si="3"/>
        <v>B</v>
      </c>
      <c r="I50" s="210" t="s">
        <v>773</v>
      </c>
      <c r="J50" s="230">
        <v>35.0</v>
      </c>
      <c r="K50" s="166">
        <v>25.0</v>
      </c>
      <c r="L50" s="166">
        <f t="shared" si="4"/>
        <v>60</v>
      </c>
      <c r="M50" s="166">
        <f t="shared" si="5"/>
        <v>7</v>
      </c>
      <c r="N50" s="231" t="str">
        <f t="shared" si="6"/>
        <v>B+</v>
      </c>
      <c r="O50" s="210" t="s">
        <v>773</v>
      </c>
      <c r="P50" s="230">
        <v>31.0</v>
      </c>
      <c r="Q50" s="166">
        <v>29.0</v>
      </c>
      <c r="R50" s="166">
        <f t="shared" si="7"/>
        <v>60</v>
      </c>
      <c r="S50" s="166">
        <f t="shared" si="8"/>
        <v>7</v>
      </c>
      <c r="T50" s="231" t="str">
        <f t="shared" si="9"/>
        <v>B+</v>
      </c>
      <c r="U50" s="210" t="s">
        <v>773</v>
      </c>
      <c r="V50" s="230">
        <v>43.0</v>
      </c>
      <c r="W50" s="166">
        <v>35.0</v>
      </c>
      <c r="X50" s="166">
        <f t="shared" si="10"/>
        <v>78</v>
      </c>
      <c r="Y50" s="166">
        <f t="shared" si="11"/>
        <v>8</v>
      </c>
      <c r="Z50" s="231" t="str">
        <f t="shared" si="12"/>
        <v>A</v>
      </c>
      <c r="AA50" s="210" t="s">
        <v>773</v>
      </c>
      <c r="AB50" s="230">
        <v>49.0</v>
      </c>
      <c r="AC50" s="166">
        <v>48.0</v>
      </c>
      <c r="AD50" s="166">
        <f t="shared" si="13"/>
        <v>97</v>
      </c>
      <c r="AE50" s="166">
        <f t="shared" si="14"/>
        <v>10</v>
      </c>
      <c r="AF50" s="231" t="str">
        <f t="shared" si="15"/>
        <v>O</v>
      </c>
      <c r="AG50" s="210" t="s">
        <v>773</v>
      </c>
      <c r="AH50" s="230">
        <v>38.0</v>
      </c>
      <c r="AI50" s="166">
        <v>28.0</v>
      </c>
      <c r="AJ50" s="166">
        <f t="shared" si="16"/>
        <v>66</v>
      </c>
      <c r="AK50" s="166">
        <f t="shared" si="17"/>
        <v>7</v>
      </c>
      <c r="AL50" s="231" t="str">
        <f t="shared" si="18"/>
        <v>B+</v>
      </c>
      <c r="AM50" s="210" t="s">
        <v>773</v>
      </c>
      <c r="AN50" s="230">
        <v>39.0</v>
      </c>
      <c r="AO50" s="166">
        <v>39.0</v>
      </c>
      <c r="AP50" s="166">
        <f t="shared" si="19"/>
        <v>78</v>
      </c>
      <c r="AQ50" s="166">
        <f t="shared" si="20"/>
        <v>8</v>
      </c>
      <c r="AR50" s="231" t="str">
        <f t="shared" si="21"/>
        <v>A</v>
      </c>
      <c r="AS50" s="210" t="s">
        <v>773</v>
      </c>
      <c r="AT50" s="230">
        <v>49.0</v>
      </c>
      <c r="AU50" s="166">
        <v>46.0</v>
      </c>
      <c r="AV50" s="166">
        <f t="shared" si="22"/>
        <v>95</v>
      </c>
      <c r="AW50" s="166">
        <f t="shared" si="23"/>
        <v>10</v>
      </c>
      <c r="AX50" s="167" t="str">
        <f t="shared" si="24"/>
        <v>O</v>
      </c>
      <c r="AY50" s="210" t="s">
        <v>773</v>
      </c>
      <c r="AZ50" s="213">
        <f t="shared" si="25"/>
        <v>7.388888889</v>
      </c>
      <c r="BA50" s="93">
        <f t="shared" si="26"/>
        <v>73.88888889</v>
      </c>
      <c r="BB50" s="36" t="str">
        <f t="shared" si="27"/>
        <v>FCD</v>
      </c>
      <c r="BC50" s="160"/>
      <c r="BD50" s="161" t="s">
        <v>786</v>
      </c>
      <c r="BE50" s="161" t="s">
        <v>787</v>
      </c>
      <c r="BF50" s="161" t="s">
        <v>788</v>
      </c>
      <c r="BG50" s="161" t="s">
        <v>789</v>
      </c>
      <c r="BH50" s="161" t="s">
        <v>790</v>
      </c>
      <c r="BI50" s="161" t="s">
        <v>785</v>
      </c>
      <c r="BJ50" s="161" t="s">
        <v>791</v>
      </c>
      <c r="BK50" s="161" t="s">
        <v>792</v>
      </c>
    </row>
    <row r="51">
      <c r="A51" s="41" t="s">
        <v>687</v>
      </c>
      <c r="B51" s="42" t="s">
        <v>456</v>
      </c>
      <c r="C51" s="43" t="s">
        <v>457</v>
      </c>
      <c r="D51" s="178">
        <v>42.0</v>
      </c>
      <c r="E51" s="163">
        <v>41.0</v>
      </c>
      <c r="F51" s="163">
        <f t="shared" si="1"/>
        <v>83</v>
      </c>
      <c r="G51" s="163">
        <f t="shared" si="2"/>
        <v>9</v>
      </c>
      <c r="H51" s="229" t="str">
        <f t="shared" si="3"/>
        <v>A+</v>
      </c>
      <c r="I51" s="210" t="s">
        <v>773</v>
      </c>
      <c r="J51" s="230">
        <v>39.0</v>
      </c>
      <c r="K51" s="166">
        <v>28.0</v>
      </c>
      <c r="L51" s="166">
        <f t="shared" si="4"/>
        <v>67</v>
      </c>
      <c r="M51" s="166">
        <f t="shared" si="5"/>
        <v>7</v>
      </c>
      <c r="N51" s="231" t="str">
        <f t="shared" si="6"/>
        <v>B+</v>
      </c>
      <c r="O51" s="210" t="s">
        <v>773</v>
      </c>
      <c r="P51" s="230">
        <v>35.0</v>
      </c>
      <c r="Q51" s="166">
        <v>41.0</v>
      </c>
      <c r="R51" s="166">
        <f t="shared" si="7"/>
        <v>76</v>
      </c>
      <c r="S51" s="166">
        <f t="shared" si="8"/>
        <v>8</v>
      </c>
      <c r="T51" s="231" t="str">
        <f t="shared" si="9"/>
        <v>A</v>
      </c>
      <c r="U51" s="210" t="s">
        <v>773</v>
      </c>
      <c r="V51" s="230">
        <v>48.0</v>
      </c>
      <c r="W51" s="166">
        <v>40.0</v>
      </c>
      <c r="X51" s="166">
        <f t="shared" si="10"/>
        <v>88</v>
      </c>
      <c r="Y51" s="166">
        <f t="shared" si="11"/>
        <v>9</v>
      </c>
      <c r="Z51" s="231" t="str">
        <f t="shared" si="12"/>
        <v>A+</v>
      </c>
      <c r="AA51" s="210" t="s">
        <v>773</v>
      </c>
      <c r="AB51" s="230">
        <v>44.0</v>
      </c>
      <c r="AC51" s="166">
        <v>48.0</v>
      </c>
      <c r="AD51" s="166">
        <f t="shared" si="13"/>
        <v>92</v>
      </c>
      <c r="AE51" s="166">
        <f t="shared" si="14"/>
        <v>10</v>
      </c>
      <c r="AF51" s="231" t="str">
        <f t="shared" si="15"/>
        <v>O</v>
      </c>
      <c r="AG51" s="210" t="s">
        <v>773</v>
      </c>
      <c r="AH51" s="230">
        <v>44.0</v>
      </c>
      <c r="AI51" s="166">
        <v>40.0</v>
      </c>
      <c r="AJ51" s="166">
        <f t="shared" si="16"/>
        <v>84</v>
      </c>
      <c r="AK51" s="166">
        <f t="shared" si="17"/>
        <v>9</v>
      </c>
      <c r="AL51" s="231" t="str">
        <f t="shared" si="18"/>
        <v>A+</v>
      </c>
      <c r="AM51" s="210" t="s">
        <v>773</v>
      </c>
      <c r="AN51" s="230">
        <v>37.0</v>
      </c>
      <c r="AO51" s="166">
        <v>28.0</v>
      </c>
      <c r="AP51" s="166">
        <f t="shared" si="19"/>
        <v>65</v>
      </c>
      <c r="AQ51" s="166">
        <f t="shared" si="20"/>
        <v>7</v>
      </c>
      <c r="AR51" s="231" t="str">
        <f t="shared" si="21"/>
        <v>B+</v>
      </c>
      <c r="AS51" s="210" t="s">
        <v>773</v>
      </c>
      <c r="AT51" s="230">
        <v>47.0</v>
      </c>
      <c r="AU51" s="166">
        <v>41.0</v>
      </c>
      <c r="AV51" s="166">
        <f t="shared" si="22"/>
        <v>88</v>
      </c>
      <c r="AW51" s="166">
        <f t="shared" si="23"/>
        <v>9</v>
      </c>
      <c r="AX51" s="167" t="str">
        <f t="shared" si="24"/>
        <v>A+</v>
      </c>
      <c r="AY51" s="210" t="s">
        <v>773</v>
      </c>
      <c r="AZ51" s="213">
        <f t="shared" si="25"/>
        <v>8.333333333</v>
      </c>
      <c r="BA51" s="93">
        <f t="shared" si="26"/>
        <v>83.33333333</v>
      </c>
      <c r="BB51" s="36" t="str">
        <f t="shared" si="27"/>
        <v>FCD</v>
      </c>
      <c r="BC51" s="160"/>
      <c r="BD51" s="161" t="s">
        <v>786</v>
      </c>
      <c r="BE51" s="161" t="s">
        <v>787</v>
      </c>
      <c r="BF51" s="161" t="s">
        <v>788</v>
      </c>
      <c r="BG51" s="161" t="s">
        <v>789</v>
      </c>
      <c r="BH51" s="161" t="s">
        <v>790</v>
      </c>
      <c r="BI51" s="161" t="s">
        <v>785</v>
      </c>
      <c r="BJ51" s="161" t="s">
        <v>791</v>
      </c>
      <c r="BK51" s="161" t="s">
        <v>792</v>
      </c>
    </row>
    <row r="52">
      <c r="A52" s="41" t="s">
        <v>688</v>
      </c>
      <c r="B52" s="42" t="s">
        <v>466</v>
      </c>
      <c r="C52" s="43" t="s">
        <v>467</v>
      </c>
      <c r="D52" s="178">
        <v>46.0</v>
      </c>
      <c r="E52" s="163">
        <v>28.0</v>
      </c>
      <c r="F52" s="163">
        <f t="shared" si="1"/>
        <v>74</v>
      </c>
      <c r="G52" s="163">
        <f t="shared" si="2"/>
        <v>8</v>
      </c>
      <c r="H52" s="229" t="str">
        <f t="shared" si="3"/>
        <v>A</v>
      </c>
      <c r="I52" s="210" t="s">
        <v>773</v>
      </c>
      <c r="J52" s="230">
        <v>39.0</v>
      </c>
      <c r="K52" s="166">
        <v>28.0</v>
      </c>
      <c r="L52" s="166">
        <f t="shared" si="4"/>
        <v>67</v>
      </c>
      <c r="M52" s="166">
        <f t="shared" si="5"/>
        <v>7</v>
      </c>
      <c r="N52" s="231" t="str">
        <f t="shared" si="6"/>
        <v>B+</v>
      </c>
      <c r="O52" s="210" t="s">
        <v>773</v>
      </c>
      <c r="P52" s="230">
        <v>31.0</v>
      </c>
      <c r="Q52" s="166">
        <v>29.0</v>
      </c>
      <c r="R52" s="166">
        <f t="shared" si="7"/>
        <v>60</v>
      </c>
      <c r="S52" s="166">
        <f t="shared" si="8"/>
        <v>7</v>
      </c>
      <c r="T52" s="231" t="str">
        <f t="shared" si="9"/>
        <v>B+</v>
      </c>
      <c r="U52" s="210" t="s">
        <v>773</v>
      </c>
      <c r="V52" s="230">
        <v>42.0</v>
      </c>
      <c r="W52" s="166">
        <v>35.0</v>
      </c>
      <c r="X52" s="166">
        <f t="shared" si="10"/>
        <v>77</v>
      </c>
      <c r="Y52" s="166">
        <f t="shared" si="11"/>
        <v>8</v>
      </c>
      <c r="Z52" s="231" t="str">
        <f t="shared" si="12"/>
        <v>A</v>
      </c>
      <c r="AA52" s="210" t="s">
        <v>773</v>
      </c>
      <c r="AB52" s="230">
        <v>46.0</v>
      </c>
      <c r="AC52" s="166">
        <v>47.0</v>
      </c>
      <c r="AD52" s="166">
        <f t="shared" si="13"/>
        <v>93</v>
      </c>
      <c r="AE52" s="166">
        <f t="shared" si="14"/>
        <v>10</v>
      </c>
      <c r="AF52" s="231" t="str">
        <f t="shared" si="15"/>
        <v>O</v>
      </c>
      <c r="AG52" s="210" t="s">
        <v>773</v>
      </c>
      <c r="AH52" s="230">
        <v>37.0</v>
      </c>
      <c r="AI52" s="166">
        <v>35.0</v>
      </c>
      <c r="AJ52" s="166">
        <f t="shared" si="16"/>
        <v>72</v>
      </c>
      <c r="AK52" s="166">
        <f t="shared" si="17"/>
        <v>8</v>
      </c>
      <c r="AL52" s="231" t="str">
        <f t="shared" si="18"/>
        <v>A</v>
      </c>
      <c r="AM52" s="210" t="s">
        <v>773</v>
      </c>
      <c r="AN52" s="230">
        <v>45.0</v>
      </c>
      <c r="AO52" s="166">
        <v>33.0</v>
      </c>
      <c r="AP52" s="166">
        <f t="shared" si="19"/>
        <v>78</v>
      </c>
      <c r="AQ52" s="166">
        <f t="shared" si="20"/>
        <v>8</v>
      </c>
      <c r="AR52" s="231" t="str">
        <f t="shared" si="21"/>
        <v>A</v>
      </c>
      <c r="AS52" s="210" t="s">
        <v>773</v>
      </c>
      <c r="AT52" s="230">
        <v>48.0</v>
      </c>
      <c r="AU52" s="166">
        <v>47.0</v>
      </c>
      <c r="AV52" s="166">
        <f t="shared" si="22"/>
        <v>95</v>
      </c>
      <c r="AW52" s="166">
        <f t="shared" si="23"/>
        <v>10</v>
      </c>
      <c r="AX52" s="167" t="str">
        <f t="shared" si="24"/>
        <v>O</v>
      </c>
      <c r="AY52" s="210" t="s">
        <v>773</v>
      </c>
      <c r="AZ52" s="213">
        <f t="shared" si="25"/>
        <v>7.833333333</v>
      </c>
      <c r="BA52" s="93">
        <f t="shared" si="26"/>
        <v>78.33333333</v>
      </c>
      <c r="BB52" s="36" t="str">
        <f t="shared" si="27"/>
        <v>FCD</v>
      </c>
      <c r="BC52" s="160"/>
      <c r="BD52" s="161" t="s">
        <v>786</v>
      </c>
      <c r="BE52" s="161" t="s">
        <v>787</v>
      </c>
      <c r="BF52" s="161" t="s">
        <v>788</v>
      </c>
      <c r="BG52" s="161" t="s">
        <v>789</v>
      </c>
      <c r="BH52" s="161" t="s">
        <v>790</v>
      </c>
      <c r="BI52" s="161" t="s">
        <v>785</v>
      </c>
      <c r="BJ52" s="161" t="s">
        <v>791</v>
      </c>
      <c r="BK52" s="161" t="s">
        <v>792</v>
      </c>
    </row>
    <row r="53">
      <c r="A53" s="41" t="s">
        <v>689</v>
      </c>
      <c r="B53" s="42" t="s">
        <v>475</v>
      </c>
      <c r="C53" s="43" t="s">
        <v>476</v>
      </c>
      <c r="D53" s="178">
        <v>33.0</v>
      </c>
      <c r="E53" s="163">
        <v>10.0</v>
      </c>
      <c r="F53" s="163">
        <f t="shared" si="1"/>
        <v>43</v>
      </c>
      <c r="G53" s="163">
        <f t="shared" si="2"/>
        <v>0</v>
      </c>
      <c r="H53" s="229" t="str">
        <f t="shared" si="3"/>
        <v>F</v>
      </c>
      <c r="I53" s="8"/>
      <c r="J53" s="230">
        <v>35.0</v>
      </c>
      <c r="K53" s="166">
        <v>18.0</v>
      </c>
      <c r="L53" s="166">
        <f t="shared" si="4"/>
        <v>53</v>
      </c>
      <c r="M53" s="166">
        <f t="shared" si="5"/>
        <v>5</v>
      </c>
      <c r="N53" s="231" t="str">
        <f t="shared" si="6"/>
        <v>C</v>
      </c>
      <c r="O53" s="210" t="s">
        <v>773</v>
      </c>
      <c r="P53" s="230">
        <v>30.0</v>
      </c>
      <c r="Q53" s="166">
        <v>21.0</v>
      </c>
      <c r="R53" s="166">
        <f t="shared" si="7"/>
        <v>51</v>
      </c>
      <c r="S53" s="166">
        <f t="shared" si="8"/>
        <v>5</v>
      </c>
      <c r="T53" s="231" t="str">
        <f t="shared" si="9"/>
        <v>C</v>
      </c>
      <c r="U53" s="210" t="s">
        <v>773</v>
      </c>
      <c r="V53" s="230">
        <v>41.0</v>
      </c>
      <c r="W53" s="166">
        <v>21.0</v>
      </c>
      <c r="X53" s="166">
        <f t="shared" si="10"/>
        <v>62</v>
      </c>
      <c r="Y53" s="166">
        <f t="shared" si="11"/>
        <v>7</v>
      </c>
      <c r="Z53" s="231" t="str">
        <f t="shared" si="12"/>
        <v>B+</v>
      </c>
      <c r="AA53" s="210" t="s">
        <v>773</v>
      </c>
      <c r="AB53" s="230">
        <v>44.0</v>
      </c>
      <c r="AC53" s="166">
        <v>47.0</v>
      </c>
      <c r="AD53" s="166">
        <f t="shared" si="13"/>
        <v>91</v>
      </c>
      <c r="AE53" s="166">
        <f t="shared" si="14"/>
        <v>10</v>
      </c>
      <c r="AF53" s="231" t="str">
        <f t="shared" si="15"/>
        <v>O</v>
      </c>
      <c r="AG53" s="210" t="s">
        <v>773</v>
      </c>
      <c r="AH53" s="230">
        <v>39.0</v>
      </c>
      <c r="AI53" s="166">
        <v>19.0</v>
      </c>
      <c r="AJ53" s="166">
        <f t="shared" si="16"/>
        <v>58</v>
      </c>
      <c r="AK53" s="166">
        <f t="shared" si="17"/>
        <v>6</v>
      </c>
      <c r="AL53" s="231" t="str">
        <f t="shared" si="18"/>
        <v>B</v>
      </c>
      <c r="AM53" s="210" t="s">
        <v>773</v>
      </c>
      <c r="AN53" s="230">
        <v>43.0</v>
      </c>
      <c r="AO53" s="166">
        <v>34.0</v>
      </c>
      <c r="AP53" s="166">
        <f t="shared" si="19"/>
        <v>77</v>
      </c>
      <c r="AQ53" s="166">
        <f t="shared" si="20"/>
        <v>8</v>
      </c>
      <c r="AR53" s="231" t="str">
        <f t="shared" si="21"/>
        <v>A</v>
      </c>
      <c r="AS53" s="210" t="s">
        <v>773</v>
      </c>
      <c r="AT53" s="230">
        <v>45.0</v>
      </c>
      <c r="AU53" s="166">
        <v>34.0</v>
      </c>
      <c r="AV53" s="166">
        <f t="shared" si="22"/>
        <v>79</v>
      </c>
      <c r="AW53" s="166">
        <f t="shared" si="23"/>
        <v>8</v>
      </c>
      <c r="AX53" s="167" t="str">
        <f t="shared" si="24"/>
        <v>A</v>
      </c>
      <c r="AY53" s="210" t="s">
        <v>773</v>
      </c>
      <c r="AZ53" s="213">
        <f t="shared" si="25"/>
        <v>5.222222222</v>
      </c>
      <c r="BA53" s="93">
        <f t="shared" si="26"/>
        <v>52.22222222</v>
      </c>
      <c r="BB53" s="36" t="str">
        <f t="shared" si="27"/>
        <v>Fail</v>
      </c>
      <c r="BC53" s="172" t="s">
        <v>786</v>
      </c>
      <c r="BD53" s="161" t="s">
        <v>786</v>
      </c>
      <c r="BE53" s="161" t="s">
        <v>787</v>
      </c>
      <c r="BF53" s="161" t="s">
        <v>788</v>
      </c>
      <c r="BG53" s="161" t="s">
        <v>789</v>
      </c>
      <c r="BH53" s="161" t="s">
        <v>790</v>
      </c>
      <c r="BI53" s="161" t="s">
        <v>785</v>
      </c>
      <c r="BJ53" s="161" t="s">
        <v>791</v>
      </c>
      <c r="BK53" s="161" t="s">
        <v>792</v>
      </c>
    </row>
    <row r="54">
      <c r="A54" s="41" t="s">
        <v>690</v>
      </c>
      <c r="B54" s="42" t="s">
        <v>483</v>
      </c>
      <c r="C54" s="43" t="s">
        <v>484</v>
      </c>
      <c r="D54" s="178">
        <v>43.0</v>
      </c>
      <c r="E54" s="163">
        <v>30.0</v>
      </c>
      <c r="F54" s="163">
        <f t="shared" si="1"/>
        <v>73</v>
      </c>
      <c r="G54" s="163">
        <f t="shared" si="2"/>
        <v>8</v>
      </c>
      <c r="H54" s="229" t="str">
        <f t="shared" si="3"/>
        <v>A</v>
      </c>
      <c r="I54" s="210" t="s">
        <v>773</v>
      </c>
      <c r="J54" s="230">
        <v>38.0</v>
      </c>
      <c r="K54" s="166">
        <v>31.0</v>
      </c>
      <c r="L54" s="166">
        <f t="shared" si="4"/>
        <v>69</v>
      </c>
      <c r="M54" s="166">
        <f t="shared" si="5"/>
        <v>7</v>
      </c>
      <c r="N54" s="231" t="str">
        <f t="shared" si="6"/>
        <v>B+</v>
      </c>
      <c r="O54" s="210" t="s">
        <v>773</v>
      </c>
      <c r="P54" s="230">
        <v>39.0</v>
      </c>
      <c r="Q54" s="166">
        <v>24.0</v>
      </c>
      <c r="R54" s="166">
        <f t="shared" si="7"/>
        <v>63</v>
      </c>
      <c r="S54" s="166">
        <f t="shared" si="8"/>
        <v>7</v>
      </c>
      <c r="T54" s="231" t="str">
        <f t="shared" si="9"/>
        <v>B+</v>
      </c>
      <c r="U54" s="210" t="s">
        <v>773</v>
      </c>
      <c r="V54" s="230">
        <v>46.0</v>
      </c>
      <c r="W54" s="166">
        <v>34.0</v>
      </c>
      <c r="X54" s="166">
        <f t="shared" si="10"/>
        <v>80</v>
      </c>
      <c r="Y54" s="166">
        <f t="shared" si="11"/>
        <v>9</v>
      </c>
      <c r="Z54" s="231" t="str">
        <f t="shared" si="12"/>
        <v>A+</v>
      </c>
      <c r="AA54" s="210" t="s">
        <v>773</v>
      </c>
      <c r="AB54" s="230">
        <v>48.0</v>
      </c>
      <c r="AC54" s="166">
        <v>47.0</v>
      </c>
      <c r="AD54" s="166">
        <f t="shared" si="13"/>
        <v>95</v>
      </c>
      <c r="AE54" s="166">
        <f t="shared" si="14"/>
        <v>10</v>
      </c>
      <c r="AF54" s="231" t="str">
        <f t="shared" si="15"/>
        <v>O</v>
      </c>
      <c r="AG54" s="210" t="s">
        <v>773</v>
      </c>
      <c r="AH54" s="230">
        <v>45.0</v>
      </c>
      <c r="AI54" s="166">
        <v>37.0</v>
      </c>
      <c r="AJ54" s="166">
        <f t="shared" si="16"/>
        <v>82</v>
      </c>
      <c r="AK54" s="166">
        <f t="shared" si="17"/>
        <v>9</v>
      </c>
      <c r="AL54" s="231" t="str">
        <f t="shared" si="18"/>
        <v>A+</v>
      </c>
      <c r="AM54" s="210" t="s">
        <v>773</v>
      </c>
      <c r="AN54" s="230">
        <v>47.0</v>
      </c>
      <c r="AO54" s="166">
        <v>37.0</v>
      </c>
      <c r="AP54" s="166">
        <f t="shared" si="19"/>
        <v>84</v>
      </c>
      <c r="AQ54" s="166">
        <f t="shared" si="20"/>
        <v>9</v>
      </c>
      <c r="AR54" s="231" t="str">
        <f t="shared" si="21"/>
        <v>A+</v>
      </c>
      <c r="AS54" s="210" t="s">
        <v>773</v>
      </c>
      <c r="AT54" s="230">
        <v>49.0</v>
      </c>
      <c r="AU54" s="166">
        <v>43.0</v>
      </c>
      <c r="AV54" s="166">
        <f t="shared" si="22"/>
        <v>92</v>
      </c>
      <c r="AW54" s="166">
        <f t="shared" si="23"/>
        <v>10</v>
      </c>
      <c r="AX54" s="167" t="str">
        <f t="shared" si="24"/>
        <v>O</v>
      </c>
      <c r="AY54" s="210" t="s">
        <v>773</v>
      </c>
      <c r="AZ54" s="213">
        <f t="shared" si="25"/>
        <v>8.166666667</v>
      </c>
      <c r="BA54" s="93">
        <f t="shared" si="26"/>
        <v>81.66666667</v>
      </c>
      <c r="BB54" s="36" t="str">
        <f t="shared" si="27"/>
        <v>FCD</v>
      </c>
      <c r="BC54" s="160"/>
      <c r="BD54" s="161" t="s">
        <v>786</v>
      </c>
      <c r="BE54" s="161" t="s">
        <v>787</v>
      </c>
      <c r="BF54" s="161" t="s">
        <v>788</v>
      </c>
      <c r="BG54" s="161" t="s">
        <v>789</v>
      </c>
      <c r="BH54" s="161" t="s">
        <v>790</v>
      </c>
      <c r="BI54" s="161" t="s">
        <v>785</v>
      </c>
      <c r="BJ54" s="161" t="s">
        <v>791</v>
      </c>
      <c r="BK54" s="161" t="s">
        <v>792</v>
      </c>
    </row>
    <row r="55">
      <c r="A55" s="41" t="s">
        <v>691</v>
      </c>
      <c r="B55" s="42" t="s">
        <v>491</v>
      </c>
      <c r="C55" s="43" t="s">
        <v>492</v>
      </c>
      <c r="D55" s="178">
        <v>42.0</v>
      </c>
      <c r="E55" s="163">
        <v>22.0</v>
      </c>
      <c r="F55" s="163">
        <f t="shared" si="1"/>
        <v>64</v>
      </c>
      <c r="G55" s="163">
        <f t="shared" si="2"/>
        <v>7</v>
      </c>
      <c r="H55" s="229" t="str">
        <f t="shared" si="3"/>
        <v>B+</v>
      </c>
      <c r="I55" s="210" t="s">
        <v>773</v>
      </c>
      <c r="J55" s="230">
        <v>33.0</v>
      </c>
      <c r="K55" s="166">
        <v>18.0</v>
      </c>
      <c r="L55" s="166">
        <f t="shared" si="4"/>
        <v>51</v>
      </c>
      <c r="M55" s="166">
        <f t="shared" si="5"/>
        <v>5</v>
      </c>
      <c r="N55" s="231" t="str">
        <f t="shared" si="6"/>
        <v>C</v>
      </c>
      <c r="O55" s="210" t="s">
        <v>773</v>
      </c>
      <c r="P55" s="230">
        <v>31.0</v>
      </c>
      <c r="Q55" s="166">
        <v>29.0</v>
      </c>
      <c r="R55" s="166">
        <f t="shared" si="7"/>
        <v>60</v>
      </c>
      <c r="S55" s="166">
        <f t="shared" si="8"/>
        <v>7</v>
      </c>
      <c r="T55" s="231" t="str">
        <f t="shared" si="9"/>
        <v>B+</v>
      </c>
      <c r="U55" s="210" t="s">
        <v>773</v>
      </c>
      <c r="V55" s="230">
        <v>47.0</v>
      </c>
      <c r="W55" s="166">
        <v>26.0</v>
      </c>
      <c r="X55" s="166">
        <f t="shared" si="10"/>
        <v>73</v>
      </c>
      <c r="Y55" s="166">
        <f t="shared" si="11"/>
        <v>8</v>
      </c>
      <c r="Z55" s="231" t="str">
        <f t="shared" si="12"/>
        <v>A</v>
      </c>
      <c r="AA55" s="210" t="s">
        <v>773</v>
      </c>
      <c r="AB55" s="230">
        <v>47.0</v>
      </c>
      <c r="AC55" s="166">
        <v>49.0</v>
      </c>
      <c r="AD55" s="166">
        <f t="shared" si="13"/>
        <v>96</v>
      </c>
      <c r="AE55" s="166">
        <f t="shared" si="14"/>
        <v>10</v>
      </c>
      <c r="AF55" s="231" t="str">
        <f t="shared" si="15"/>
        <v>O</v>
      </c>
      <c r="AG55" s="210" t="s">
        <v>773</v>
      </c>
      <c r="AH55" s="230">
        <v>44.0</v>
      </c>
      <c r="AI55" s="166">
        <v>25.0</v>
      </c>
      <c r="AJ55" s="166">
        <f t="shared" si="16"/>
        <v>69</v>
      </c>
      <c r="AK55" s="166">
        <f t="shared" si="17"/>
        <v>7</v>
      </c>
      <c r="AL55" s="231" t="str">
        <f t="shared" si="18"/>
        <v>B+</v>
      </c>
      <c r="AM55" s="210" t="s">
        <v>773</v>
      </c>
      <c r="AN55" s="230">
        <v>43.0</v>
      </c>
      <c r="AO55" s="166">
        <v>34.0</v>
      </c>
      <c r="AP55" s="166">
        <f t="shared" si="19"/>
        <v>77</v>
      </c>
      <c r="AQ55" s="166">
        <f t="shared" si="20"/>
        <v>8</v>
      </c>
      <c r="AR55" s="231" t="str">
        <f t="shared" si="21"/>
        <v>A</v>
      </c>
      <c r="AS55" s="210" t="s">
        <v>773</v>
      </c>
      <c r="AT55" s="230">
        <v>48.0</v>
      </c>
      <c r="AU55" s="166">
        <v>47.0</v>
      </c>
      <c r="AV55" s="166">
        <f t="shared" si="22"/>
        <v>95</v>
      </c>
      <c r="AW55" s="166">
        <f t="shared" si="23"/>
        <v>10</v>
      </c>
      <c r="AX55" s="167" t="str">
        <f t="shared" si="24"/>
        <v>O</v>
      </c>
      <c r="AY55" s="210" t="s">
        <v>773</v>
      </c>
      <c r="AZ55" s="213">
        <f t="shared" si="25"/>
        <v>7.111111111</v>
      </c>
      <c r="BA55" s="93">
        <f t="shared" si="26"/>
        <v>71.11111111</v>
      </c>
      <c r="BB55" s="36" t="str">
        <f t="shared" si="27"/>
        <v>FCD</v>
      </c>
      <c r="BC55" s="160"/>
      <c r="BD55" s="161" t="s">
        <v>786</v>
      </c>
      <c r="BE55" s="161" t="s">
        <v>787</v>
      </c>
      <c r="BF55" s="161" t="s">
        <v>788</v>
      </c>
      <c r="BG55" s="161" t="s">
        <v>789</v>
      </c>
      <c r="BH55" s="161" t="s">
        <v>790</v>
      </c>
      <c r="BI55" s="161" t="s">
        <v>785</v>
      </c>
      <c r="BJ55" s="161" t="s">
        <v>791</v>
      </c>
      <c r="BK55" s="161" t="s">
        <v>792</v>
      </c>
    </row>
    <row r="56">
      <c r="A56" s="41" t="s">
        <v>692</v>
      </c>
      <c r="B56" s="42" t="s">
        <v>499</v>
      </c>
      <c r="C56" s="43" t="s">
        <v>500</v>
      </c>
      <c r="D56" s="178">
        <v>38.0</v>
      </c>
      <c r="E56" s="163">
        <v>32.0</v>
      </c>
      <c r="F56" s="163">
        <f t="shared" si="1"/>
        <v>70</v>
      </c>
      <c r="G56" s="163">
        <f t="shared" si="2"/>
        <v>8</v>
      </c>
      <c r="H56" s="229" t="str">
        <f t="shared" si="3"/>
        <v>A</v>
      </c>
      <c r="I56" s="210" t="s">
        <v>773</v>
      </c>
      <c r="J56" s="230">
        <v>33.0</v>
      </c>
      <c r="K56" s="166">
        <v>25.0</v>
      </c>
      <c r="L56" s="166">
        <f t="shared" si="4"/>
        <v>58</v>
      </c>
      <c r="M56" s="166">
        <f t="shared" si="5"/>
        <v>6</v>
      </c>
      <c r="N56" s="231" t="str">
        <f t="shared" si="6"/>
        <v>B</v>
      </c>
      <c r="O56" s="210" t="s">
        <v>773</v>
      </c>
      <c r="P56" s="230">
        <v>34.0</v>
      </c>
      <c r="Q56" s="166">
        <v>33.0</v>
      </c>
      <c r="R56" s="166">
        <f t="shared" si="7"/>
        <v>67</v>
      </c>
      <c r="S56" s="166">
        <f t="shared" si="8"/>
        <v>7</v>
      </c>
      <c r="T56" s="231" t="str">
        <f t="shared" si="9"/>
        <v>B+</v>
      </c>
      <c r="U56" s="210" t="s">
        <v>773</v>
      </c>
      <c r="V56" s="230">
        <v>46.0</v>
      </c>
      <c r="W56" s="166">
        <v>21.0</v>
      </c>
      <c r="X56" s="166">
        <f t="shared" si="10"/>
        <v>67</v>
      </c>
      <c r="Y56" s="166">
        <f t="shared" si="11"/>
        <v>7</v>
      </c>
      <c r="Z56" s="231" t="str">
        <f t="shared" si="12"/>
        <v>B+</v>
      </c>
      <c r="AA56" s="210" t="s">
        <v>773</v>
      </c>
      <c r="AB56" s="230">
        <v>46.0</v>
      </c>
      <c r="AC56" s="166">
        <v>42.0</v>
      </c>
      <c r="AD56" s="166">
        <f t="shared" si="13"/>
        <v>88</v>
      </c>
      <c r="AE56" s="166">
        <f t="shared" si="14"/>
        <v>9</v>
      </c>
      <c r="AF56" s="231" t="str">
        <f t="shared" si="15"/>
        <v>A+</v>
      </c>
      <c r="AG56" s="210" t="s">
        <v>773</v>
      </c>
      <c r="AH56" s="230">
        <v>46.0</v>
      </c>
      <c r="AI56" s="166">
        <v>40.0</v>
      </c>
      <c r="AJ56" s="166">
        <f t="shared" si="16"/>
        <v>86</v>
      </c>
      <c r="AK56" s="166">
        <f t="shared" si="17"/>
        <v>9</v>
      </c>
      <c r="AL56" s="231" t="str">
        <f t="shared" si="18"/>
        <v>A+</v>
      </c>
      <c r="AM56" s="210" t="s">
        <v>773</v>
      </c>
      <c r="AN56" s="230">
        <v>45.0</v>
      </c>
      <c r="AO56" s="166">
        <v>38.0</v>
      </c>
      <c r="AP56" s="166">
        <f t="shared" si="19"/>
        <v>83</v>
      </c>
      <c r="AQ56" s="166">
        <f t="shared" si="20"/>
        <v>9</v>
      </c>
      <c r="AR56" s="231" t="str">
        <f t="shared" si="21"/>
        <v>A+</v>
      </c>
      <c r="AS56" s="210" t="s">
        <v>773</v>
      </c>
      <c r="AT56" s="230">
        <v>40.0</v>
      </c>
      <c r="AU56" s="166">
        <v>18.0</v>
      </c>
      <c r="AV56" s="166">
        <f t="shared" si="22"/>
        <v>58</v>
      </c>
      <c r="AW56" s="166">
        <f t="shared" si="23"/>
        <v>6</v>
      </c>
      <c r="AX56" s="167" t="str">
        <f t="shared" si="24"/>
        <v>B</v>
      </c>
      <c r="AY56" s="210" t="s">
        <v>773</v>
      </c>
      <c r="AZ56" s="213">
        <f t="shared" si="25"/>
        <v>7.333333333</v>
      </c>
      <c r="BA56" s="93">
        <f t="shared" si="26"/>
        <v>73.33333333</v>
      </c>
      <c r="BB56" s="36" t="str">
        <f t="shared" si="27"/>
        <v>FCD</v>
      </c>
      <c r="BC56" s="160"/>
      <c r="BD56" s="161" t="s">
        <v>786</v>
      </c>
      <c r="BE56" s="161" t="s">
        <v>787</v>
      </c>
      <c r="BF56" s="161" t="s">
        <v>788</v>
      </c>
      <c r="BG56" s="161" t="s">
        <v>789</v>
      </c>
      <c r="BH56" s="161" t="s">
        <v>790</v>
      </c>
      <c r="BI56" s="161" t="s">
        <v>785</v>
      </c>
      <c r="BJ56" s="161" t="s">
        <v>791</v>
      </c>
      <c r="BK56" s="161" t="s">
        <v>792</v>
      </c>
    </row>
    <row r="57">
      <c r="A57" s="41" t="s">
        <v>693</v>
      </c>
      <c r="B57" s="42" t="s">
        <v>506</v>
      </c>
      <c r="C57" s="43" t="s">
        <v>507</v>
      </c>
      <c r="D57" s="178">
        <v>38.0</v>
      </c>
      <c r="E57" s="163">
        <v>38.0</v>
      </c>
      <c r="F57" s="163">
        <f t="shared" si="1"/>
        <v>76</v>
      </c>
      <c r="G57" s="163">
        <f t="shared" si="2"/>
        <v>8</v>
      </c>
      <c r="H57" s="229" t="str">
        <f t="shared" si="3"/>
        <v>A</v>
      </c>
      <c r="I57" s="210" t="s">
        <v>773</v>
      </c>
      <c r="J57" s="230">
        <v>43.0</v>
      </c>
      <c r="K57" s="166">
        <v>23.0</v>
      </c>
      <c r="L57" s="166">
        <f t="shared" si="4"/>
        <v>66</v>
      </c>
      <c r="M57" s="166">
        <f t="shared" si="5"/>
        <v>7</v>
      </c>
      <c r="N57" s="231" t="str">
        <f t="shared" si="6"/>
        <v>B+</v>
      </c>
      <c r="O57" s="210" t="s">
        <v>773</v>
      </c>
      <c r="P57" s="230">
        <v>34.0</v>
      </c>
      <c r="Q57" s="166">
        <v>37.0</v>
      </c>
      <c r="R57" s="166">
        <f t="shared" si="7"/>
        <v>71</v>
      </c>
      <c r="S57" s="166">
        <f t="shared" si="8"/>
        <v>8</v>
      </c>
      <c r="T57" s="231" t="str">
        <f t="shared" si="9"/>
        <v>A</v>
      </c>
      <c r="U57" s="210" t="s">
        <v>773</v>
      </c>
      <c r="V57" s="230">
        <v>43.0</v>
      </c>
      <c r="W57" s="166">
        <v>35.0</v>
      </c>
      <c r="X57" s="166">
        <f t="shared" si="10"/>
        <v>78</v>
      </c>
      <c r="Y57" s="166">
        <f t="shared" si="11"/>
        <v>8</v>
      </c>
      <c r="Z57" s="231" t="str">
        <f t="shared" si="12"/>
        <v>A</v>
      </c>
      <c r="AA57" s="210" t="s">
        <v>773</v>
      </c>
      <c r="AB57" s="230">
        <v>47.0</v>
      </c>
      <c r="AC57" s="166">
        <v>48.0</v>
      </c>
      <c r="AD57" s="166">
        <f t="shared" si="13"/>
        <v>95</v>
      </c>
      <c r="AE57" s="166">
        <f t="shared" si="14"/>
        <v>10</v>
      </c>
      <c r="AF57" s="231" t="str">
        <f t="shared" si="15"/>
        <v>O</v>
      </c>
      <c r="AG57" s="210" t="s">
        <v>773</v>
      </c>
      <c r="AH57" s="230">
        <v>41.0</v>
      </c>
      <c r="AI57" s="166">
        <v>35.0</v>
      </c>
      <c r="AJ57" s="166">
        <f t="shared" si="16"/>
        <v>76</v>
      </c>
      <c r="AK57" s="166">
        <f t="shared" si="17"/>
        <v>8</v>
      </c>
      <c r="AL57" s="231" t="str">
        <f t="shared" si="18"/>
        <v>A</v>
      </c>
      <c r="AM57" s="210" t="s">
        <v>773</v>
      </c>
      <c r="AN57" s="230">
        <v>42.0</v>
      </c>
      <c r="AO57" s="166">
        <v>35.0</v>
      </c>
      <c r="AP57" s="166">
        <f t="shared" si="19"/>
        <v>77</v>
      </c>
      <c r="AQ57" s="166">
        <f t="shared" si="20"/>
        <v>8</v>
      </c>
      <c r="AR57" s="231" t="str">
        <f t="shared" si="21"/>
        <v>A</v>
      </c>
      <c r="AS57" s="210" t="s">
        <v>773</v>
      </c>
      <c r="AT57" s="230">
        <v>48.0</v>
      </c>
      <c r="AU57" s="166">
        <v>49.0</v>
      </c>
      <c r="AV57" s="166">
        <f t="shared" si="22"/>
        <v>97</v>
      </c>
      <c r="AW57" s="166">
        <f t="shared" si="23"/>
        <v>10</v>
      </c>
      <c r="AX57" s="167" t="str">
        <f t="shared" si="24"/>
        <v>O</v>
      </c>
      <c r="AY57" s="210" t="s">
        <v>773</v>
      </c>
      <c r="AZ57" s="213">
        <f t="shared" si="25"/>
        <v>8</v>
      </c>
      <c r="BA57" s="93">
        <f t="shared" si="26"/>
        <v>80</v>
      </c>
      <c r="BB57" s="36" t="str">
        <f t="shared" si="27"/>
        <v>FCD</v>
      </c>
      <c r="BC57" s="160"/>
      <c r="BD57" s="161" t="s">
        <v>786</v>
      </c>
      <c r="BE57" s="161" t="s">
        <v>787</v>
      </c>
      <c r="BF57" s="161" t="s">
        <v>788</v>
      </c>
      <c r="BG57" s="161" t="s">
        <v>789</v>
      </c>
      <c r="BH57" s="161" t="s">
        <v>790</v>
      </c>
      <c r="BI57" s="161" t="s">
        <v>785</v>
      </c>
      <c r="BJ57" s="161" t="s">
        <v>791</v>
      </c>
      <c r="BK57" s="161" t="s">
        <v>792</v>
      </c>
    </row>
    <row r="58">
      <c r="A58" s="175">
        <v>57.0</v>
      </c>
      <c r="B58" s="176" t="s">
        <v>514</v>
      </c>
      <c r="C58" s="177" t="s">
        <v>515</v>
      </c>
      <c r="D58" s="178">
        <v>41.0</v>
      </c>
      <c r="E58" s="163">
        <v>37.0</v>
      </c>
      <c r="F58" s="163">
        <f t="shared" si="1"/>
        <v>78</v>
      </c>
      <c r="G58" s="163">
        <f t="shared" si="2"/>
        <v>8</v>
      </c>
      <c r="H58" s="229" t="str">
        <f t="shared" si="3"/>
        <v>A</v>
      </c>
      <c r="I58" s="210" t="s">
        <v>773</v>
      </c>
      <c r="J58" s="230">
        <v>42.0</v>
      </c>
      <c r="K58" s="166">
        <v>25.0</v>
      </c>
      <c r="L58" s="166">
        <f t="shared" si="4"/>
        <v>67</v>
      </c>
      <c r="M58" s="166">
        <f t="shared" si="5"/>
        <v>7</v>
      </c>
      <c r="N58" s="231" t="str">
        <f t="shared" si="6"/>
        <v>B+</v>
      </c>
      <c r="O58" s="210" t="s">
        <v>773</v>
      </c>
      <c r="P58" s="230">
        <v>36.0</v>
      </c>
      <c r="Q58" s="166">
        <v>29.0</v>
      </c>
      <c r="R58" s="166">
        <f t="shared" si="7"/>
        <v>65</v>
      </c>
      <c r="S58" s="166">
        <f t="shared" si="8"/>
        <v>7</v>
      </c>
      <c r="T58" s="231" t="str">
        <f t="shared" si="9"/>
        <v>B+</v>
      </c>
      <c r="U58" s="210" t="s">
        <v>773</v>
      </c>
      <c r="V58" s="230">
        <v>46.0</v>
      </c>
      <c r="W58" s="166">
        <v>26.0</v>
      </c>
      <c r="X58" s="166">
        <f t="shared" si="10"/>
        <v>72</v>
      </c>
      <c r="Y58" s="166">
        <f t="shared" si="11"/>
        <v>8</v>
      </c>
      <c r="Z58" s="231" t="str">
        <f t="shared" si="12"/>
        <v>A</v>
      </c>
      <c r="AA58" s="210" t="s">
        <v>773</v>
      </c>
      <c r="AB58" s="230">
        <v>49.0</v>
      </c>
      <c r="AC58" s="166">
        <v>49.0</v>
      </c>
      <c r="AD58" s="166">
        <f t="shared" si="13"/>
        <v>98</v>
      </c>
      <c r="AE58" s="166">
        <f t="shared" si="14"/>
        <v>10</v>
      </c>
      <c r="AF58" s="231" t="str">
        <f t="shared" si="15"/>
        <v>O</v>
      </c>
      <c r="AG58" s="210" t="s">
        <v>773</v>
      </c>
      <c r="AH58" s="230">
        <v>44.0</v>
      </c>
      <c r="AI58" s="166">
        <v>26.0</v>
      </c>
      <c r="AJ58" s="166">
        <f t="shared" si="16"/>
        <v>70</v>
      </c>
      <c r="AK58" s="166">
        <f t="shared" si="17"/>
        <v>8</v>
      </c>
      <c r="AL58" s="231" t="str">
        <f t="shared" si="18"/>
        <v>A</v>
      </c>
      <c r="AM58" s="210" t="s">
        <v>773</v>
      </c>
      <c r="AN58" s="230">
        <v>45.0</v>
      </c>
      <c r="AO58" s="166">
        <v>35.0</v>
      </c>
      <c r="AP58" s="166">
        <f t="shared" si="19"/>
        <v>80</v>
      </c>
      <c r="AQ58" s="166">
        <f t="shared" si="20"/>
        <v>9</v>
      </c>
      <c r="AR58" s="231" t="str">
        <f t="shared" si="21"/>
        <v>A+</v>
      </c>
      <c r="AS58" s="210" t="s">
        <v>773</v>
      </c>
      <c r="AT58" s="230">
        <v>46.0</v>
      </c>
      <c r="AU58" s="166">
        <v>47.0</v>
      </c>
      <c r="AV58" s="166">
        <f t="shared" si="22"/>
        <v>93</v>
      </c>
      <c r="AW58" s="166">
        <f t="shared" si="23"/>
        <v>10</v>
      </c>
      <c r="AX58" s="167" t="str">
        <f t="shared" si="24"/>
        <v>O</v>
      </c>
      <c r="AY58" s="210" t="s">
        <v>773</v>
      </c>
      <c r="AZ58" s="213">
        <f t="shared" si="25"/>
        <v>7.888888889</v>
      </c>
      <c r="BA58" s="93">
        <f t="shared" si="26"/>
        <v>78.88888889</v>
      </c>
      <c r="BB58" s="36" t="str">
        <f t="shared" si="27"/>
        <v>FCD</v>
      </c>
      <c r="BC58" s="181"/>
      <c r="BD58" s="161" t="s">
        <v>786</v>
      </c>
      <c r="BE58" s="161" t="s">
        <v>787</v>
      </c>
      <c r="BF58" s="161" t="s">
        <v>788</v>
      </c>
      <c r="BG58" s="161" t="s">
        <v>789</v>
      </c>
      <c r="BH58" s="161" t="s">
        <v>790</v>
      </c>
      <c r="BI58" s="161" t="s">
        <v>785</v>
      </c>
      <c r="BJ58" s="161" t="s">
        <v>791</v>
      </c>
      <c r="BK58" s="161" t="s">
        <v>792</v>
      </c>
    </row>
    <row r="59">
      <c r="A59" s="182">
        <v>58.0</v>
      </c>
      <c r="B59" s="183" t="s">
        <v>522</v>
      </c>
      <c r="C59" s="184" t="s">
        <v>523</v>
      </c>
      <c r="D59" s="240">
        <v>30.0</v>
      </c>
      <c r="E59" s="186">
        <v>18.0</v>
      </c>
      <c r="F59" s="186">
        <f t="shared" si="1"/>
        <v>48</v>
      </c>
      <c r="G59" s="186">
        <f t="shared" si="2"/>
        <v>4</v>
      </c>
      <c r="H59" s="241" t="str">
        <f t="shared" si="3"/>
        <v>P</v>
      </c>
      <c r="I59" s="210" t="s">
        <v>773</v>
      </c>
      <c r="J59" s="190">
        <v>32.0</v>
      </c>
      <c r="K59" s="188">
        <v>19.0</v>
      </c>
      <c r="L59" s="188">
        <f t="shared" si="4"/>
        <v>51</v>
      </c>
      <c r="M59" s="188">
        <f t="shared" si="5"/>
        <v>5</v>
      </c>
      <c r="N59" s="191" t="str">
        <f t="shared" si="6"/>
        <v>C</v>
      </c>
      <c r="O59" s="210" t="s">
        <v>773</v>
      </c>
      <c r="P59" s="190">
        <v>26.0</v>
      </c>
      <c r="Q59" s="188">
        <v>19.0</v>
      </c>
      <c r="R59" s="188">
        <f t="shared" si="7"/>
        <v>45</v>
      </c>
      <c r="S59" s="188">
        <f t="shared" si="8"/>
        <v>4</v>
      </c>
      <c r="T59" s="191" t="str">
        <f t="shared" si="9"/>
        <v>P</v>
      </c>
      <c r="U59" s="210" t="s">
        <v>773</v>
      </c>
      <c r="V59" s="190">
        <v>31.0</v>
      </c>
      <c r="W59" s="188">
        <v>24.0</v>
      </c>
      <c r="X59" s="188">
        <f t="shared" si="10"/>
        <v>55</v>
      </c>
      <c r="Y59" s="188">
        <f t="shared" si="11"/>
        <v>6</v>
      </c>
      <c r="Z59" s="191" t="str">
        <f t="shared" si="12"/>
        <v>B</v>
      </c>
      <c r="AA59" s="210" t="s">
        <v>773</v>
      </c>
      <c r="AB59" s="190">
        <v>42.0</v>
      </c>
      <c r="AC59" s="188">
        <v>37.0</v>
      </c>
      <c r="AD59" s="188">
        <f t="shared" si="13"/>
        <v>79</v>
      </c>
      <c r="AE59" s="188">
        <f t="shared" si="14"/>
        <v>8</v>
      </c>
      <c r="AF59" s="191" t="str">
        <f t="shared" si="15"/>
        <v>A</v>
      </c>
      <c r="AG59" s="210" t="s">
        <v>773</v>
      </c>
      <c r="AH59" s="190">
        <v>27.0</v>
      </c>
      <c r="AI59" s="188">
        <v>28.0</v>
      </c>
      <c r="AJ59" s="188">
        <f t="shared" si="16"/>
        <v>55</v>
      </c>
      <c r="AK59" s="188">
        <f t="shared" si="17"/>
        <v>6</v>
      </c>
      <c r="AL59" s="191" t="str">
        <f t="shared" si="18"/>
        <v>B</v>
      </c>
      <c r="AM59" s="210" t="s">
        <v>773</v>
      </c>
      <c r="AN59" s="190">
        <v>39.0</v>
      </c>
      <c r="AO59" s="188">
        <v>29.0</v>
      </c>
      <c r="AP59" s="188">
        <f t="shared" si="19"/>
        <v>68</v>
      </c>
      <c r="AQ59" s="188">
        <f t="shared" si="20"/>
        <v>7</v>
      </c>
      <c r="AR59" s="191" t="str">
        <f t="shared" si="21"/>
        <v>B+</v>
      </c>
      <c r="AS59" s="210" t="s">
        <v>773</v>
      </c>
      <c r="AT59" s="190">
        <v>43.0</v>
      </c>
      <c r="AU59" s="188">
        <v>38.0</v>
      </c>
      <c r="AV59" s="188">
        <f t="shared" si="22"/>
        <v>81</v>
      </c>
      <c r="AW59" s="188">
        <f t="shared" si="23"/>
        <v>9</v>
      </c>
      <c r="AX59" s="189" t="str">
        <f t="shared" si="24"/>
        <v>A+</v>
      </c>
      <c r="AY59" s="210" t="s">
        <v>773</v>
      </c>
      <c r="AZ59" s="213">
        <f t="shared" si="25"/>
        <v>5.444444444</v>
      </c>
      <c r="BA59" s="93">
        <f t="shared" si="26"/>
        <v>54.44444444</v>
      </c>
      <c r="BB59" s="36" t="str">
        <f t="shared" si="27"/>
        <v>SC</v>
      </c>
      <c r="BC59" s="194"/>
      <c r="BD59" s="161" t="s">
        <v>786</v>
      </c>
      <c r="BE59" s="161" t="s">
        <v>787</v>
      </c>
      <c r="BF59" s="161" t="s">
        <v>788</v>
      </c>
      <c r="BG59" s="161" t="s">
        <v>789</v>
      </c>
      <c r="BH59" s="161" t="s">
        <v>790</v>
      </c>
      <c r="BI59" s="161" t="s">
        <v>785</v>
      </c>
      <c r="BJ59" s="161" t="s">
        <v>791</v>
      </c>
      <c r="BK59" s="161" t="s">
        <v>792</v>
      </c>
    </row>
    <row r="60">
      <c r="A60" s="182">
        <v>59.0</v>
      </c>
      <c r="B60" s="183" t="s">
        <v>530</v>
      </c>
      <c r="C60" s="184" t="s">
        <v>744</v>
      </c>
      <c r="D60" s="240">
        <v>37.0</v>
      </c>
      <c r="E60" s="186">
        <v>31.0</v>
      </c>
      <c r="F60" s="186">
        <f t="shared" si="1"/>
        <v>68</v>
      </c>
      <c r="G60" s="186">
        <f t="shared" si="2"/>
        <v>7</v>
      </c>
      <c r="H60" s="241" t="str">
        <f t="shared" si="3"/>
        <v>B+</v>
      </c>
      <c r="I60" s="210" t="s">
        <v>773</v>
      </c>
      <c r="J60" s="190">
        <v>30.0</v>
      </c>
      <c r="K60" s="188">
        <v>23.0</v>
      </c>
      <c r="L60" s="188">
        <f t="shared" si="4"/>
        <v>53</v>
      </c>
      <c r="M60" s="188">
        <f t="shared" si="5"/>
        <v>5</v>
      </c>
      <c r="N60" s="191" t="str">
        <f t="shared" si="6"/>
        <v>C</v>
      </c>
      <c r="O60" s="210" t="s">
        <v>773</v>
      </c>
      <c r="P60" s="190">
        <v>30.0</v>
      </c>
      <c r="Q60" s="188">
        <v>24.0</v>
      </c>
      <c r="R60" s="188">
        <f t="shared" si="7"/>
        <v>54</v>
      </c>
      <c r="S60" s="188">
        <f t="shared" si="8"/>
        <v>5</v>
      </c>
      <c r="T60" s="191" t="str">
        <f t="shared" si="9"/>
        <v>C</v>
      </c>
      <c r="U60" s="210" t="s">
        <v>773</v>
      </c>
      <c r="V60" s="190">
        <v>39.0</v>
      </c>
      <c r="W60" s="188">
        <v>33.0</v>
      </c>
      <c r="X60" s="188">
        <f t="shared" si="10"/>
        <v>72</v>
      </c>
      <c r="Y60" s="188">
        <f t="shared" si="11"/>
        <v>8</v>
      </c>
      <c r="Z60" s="191" t="str">
        <f t="shared" si="12"/>
        <v>A</v>
      </c>
      <c r="AA60" s="210" t="s">
        <v>773</v>
      </c>
      <c r="AB60" s="190">
        <v>46.0</v>
      </c>
      <c r="AC60" s="188">
        <v>45.0</v>
      </c>
      <c r="AD60" s="188">
        <f t="shared" si="13"/>
        <v>91</v>
      </c>
      <c r="AE60" s="188">
        <f t="shared" si="14"/>
        <v>10</v>
      </c>
      <c r="AF60" s="191" t="str">
        <f t="shared" si="15"/>
        <v>O</v>
      </c>
      <c r="AG60" s="210" t="s">
        <v>773</v>
      </c>
      <c r="AH60" s="190">
        <v>39.0</v>
      </c>
      <c r="AI60" s="188">
        <v>18.0</v>
      </c>
      <c r="AJ60" s="188">
        <f t="shared" si="16"/>
        <v>57</v>
      </c>
      <c r="AK60" s="188">
        <f t="shared" si="17"/>
        <v>6</v>
      </c>
      <c r="AL60" s="191" t="str">
        <f t="shared" si="18"/>
        <v>B</v>
      </c>
      <c r="AM60" s="210" t="s">
        <v>773</v>
      </c>
      <c r="AN60" s="190">
        <v>39.0</v>
      </c>
      <c r="AO60" s="188">
        <v>36.0</v>
      </c>
      <c r="AP60" s="188">
        <f t="shared" si="19"/>
        <v>75</v>
      </c>
      <c r="AQ60" s="188">
        <f t="shared" si="20"/>
        <v>8</v>
      </c>
      <c r="AR60" s="191" t="str">
        <f t="shared" si="21"/>
        <v>A</v>
      </c>
      <c r="AS60" s="210" t="s">
        <v>773</v>
      </c>
      <c r="AT60" s="190">
        <v>47.0</v>
      </c>
      <c r="AU60" s="188">
        <v>37.0</v>
      </c>
      <c r="AV60" s="188">
        <f t="shared" si="22"/>
        <v>84</v>
      </c>
      <c r="AW60" s="188">
        <f t="shared" si="23"/>
        <v>9</v>
      </c>
      <c r="AX60" s="189" t="str">
        <f t="shared" si="24"/>
        <v>A+</v>
      </c>
      <c r="AY60" s="210" t="s">
        <v>773</v>
      </c>
      <c r="AZ60" s="213">
        <f t="shared" si="25"/>
        <v>6.611111111</v>
      </c>
      <c r="BA60" s="93">
        <f t="shared" si="26"/>
        <v>66.11111111</v>
      </c>
      <c r="BB60" s="36" t="str">
        <f t="shared" si="27"/>
        <v>FC</v>
      </c>
      <c r="BC60" s="194"/>
      <c r="BD60" s="161" t="s">
        <v>786</v>
      </c>
      <c r="BE60" s="161" t="s">
        <v>787</v>
      </c>
      <c r="BF60" s="161" t="s">
        <v>788</v>
      </c>
      <c r="BG60" s="161" t="s">
        <v>789</v>
      </c>
      <c r="BH60" s="161" t="s">
        <v>790</v>
      </c>
      <c r="BI60" s="161" t="s">
        <v>785</v>
      </c>
      <c r="BJ60" s="161" t="s">
        <v>791</v>
      </c>
      <c r="BK60" s="161" t="s">
        <v>792</v>
      </c>
    </row>
    <row r="61">
      <c r="A61" s="182">
        <v>60.0</v>
      </c>
      <c r="B61" s="183" t="s">
        <v>538</v>
      </c>
      <c r="C61" s="184" t="s">
        <v>745</v>
      </c>
      <c r="D61" s="240">
        <v>32.0</v>
      </c>
      <c r="E61" s="186">
        <v>9.0</v>
      </c>
      <c r="F61" s="186">
        <f t="shared" si="1"/>
        <v>41</v>
      </c>
      <c r="G61" s="186">
        <f t="shared" si="2"/>
        <v>0</v>
      </c>
      <c r="H61" s="241" t="str">
        <f t="shared" si="3"/>
        <v>F</v>
      </c>
      <c r="I61" s="8"/>
      <c r="J61" s="190">
        <v>34.0</v>
      </c>
      <c r="K61" s="188">
        <v>18.0</v>
      </c>
      <c r="L61" s="188">
        <f t="shared" si="4"/>
        <v>52</v>
      </c>
      <c r="M61" s="188">
        <f t="shared" si="5"/>
        <v>5</v>
      </c>
      <c r="N61" s="191" t="str">
        <f t="shared" si="6"/>
        <v>C</v>
      </c>
      <c r="O61" s="210" t="s">
        <v>773</v>
      </c>
      <c r="P61" s="190">
        <v>27.0</v>
      </c>
      <c r="Q61" s="188">
        <v>18.0</v>
      </c>
      <c r="R61" s="188">
        <f t="shared" si="7"/>
        <v>45</v>
      </c>
      <c r="S61" s="188">
        <f t="shared" si="8"/>
        <v>4</v>
      </c>
      <c r="T61" s="191" t="str">
        <f t="shared" si="9"/>
        <v>P</v>
      </c>
      <c r="U61" s="210" t="s">
        <v>773</v>
      </c>
      <c r="V61" s="190">
        <v>31.0</v>
      </c>
      <c r="W61" s="188">
        <v>25.0</v>
      </c>
      <c r="X61" s="188">
        <f t="shared" si="10"/>
        <v>56</v>
      </c>
      <c r="Y61" s="188">
        <f t="shared" si="11"/>
        <v>6</v>
      </c>
      <c r="Z61" s="191" t="str">
        <f t="shared" si="12"/>
        <v>B</v>
      </c>
      <c r="AA61" s="210" t="s">
        <v>773</v>
      </c>
      <c r="AB61" s="190">
        <v>40.0</v>
      </c>
      <c r="AC61" s="188">
        <v>41.0</v>
      </c>
      <c r="AD61" s="188">
        <f t="shared" si="13"/>
        <v>81</v>
      </c>
      <c r="AE61" s="188">
        <f t="shared" si="14"/>
        <v>9</v>
      </c>
      <c r="AF61" s="191" t="str">
        <f t="shared" si="15"/>
        <v>A+</v>
      </c>
      <c r="AG61" s="210" t="s">
        <v>773</v>
      </c>
      <c r="AH61" s="190">
        <v>30.0</v>
      </c>
      <c r="AI61" s="188">
        <v>19.0</v>
      </c>
      <c r="AJ61" s="188">
        <f t="shared" si="16"/>
        <v>49</v>
      </c>
      <c r="AK61" s="188">
        <f t="shared" si="17"/>
        <v>4</v>
      </c>
      <c r="AL61" s="191" t="str">
        <f t="shared" si="18"/>
        <v>P</v>
      </c>
      <c r="AM61" s="210" t="s">
        <v>773</v>
      </c>
      <c r="AN61" s="190">
        <v>34.0</v>
      </c>
      <c r="AO61" s="188">
        <v>33.0</v>
      </c>
      <c r="AP61" s="188">
        <f t="shared" si="19"/>
        <v>67</v>
      </c>
      <c r="AQ61" s="188">
        <f t="shared" si="20"/>
        <v>7</v>
      </c>
      <c r="AR61" s="191" t="str">
        <f t="shared" si="21"/>
        <v>B+</v>
      </c>
      <c r="AS61" s="210" t="s">
        <v>773</v>
      </c>
      <c r="AT61" s="190">
        <v>43.0</v>
      </c>
      <c r="AU61" s="188">
        <v>40.0</v>
      </c>
      <c r="AV61" s="188">
        <f t="shared" si="22"/>
        <v>83</v>
      </c>
      <c r="AW61" s="188">
        <f t="shared" si="23"/>
        <v>9</v>
      </c>
      <c r="AX61" s="189" t="str">
        <f t="shared" si="24"/>
        <v>A+</v>
      </c>
      <c r="AY61" s="210" t="s">
        <v>773</v>
      </c>
      <c r="AZ61" s="213">
        <f t="shared" si="25"/>
        <v>4.611111111</v>
      </c>
      <c r="BA61" s="93">
        <f t="shared" si="26"/>
        <v>46.11111111</v>
      </c>
      <c r="BB61" s="36" t="str">
        <f t="shared" si="27"/>
        <v>Fail</v>
      </c>
      <c r="BC61" s="242" t="s">
        <v>786</v>
      </c>
      <c r="BD61" s="161" t="s">
        <v>786</v>
      </c>
      <c r="BE61" s="161" t="s">
        <v>787</v>
      </c>
      <c r="BF61" s="161" t="s">
        <v>788</v>
      </c>
      <c r="BG61" s="161" t="s">
        <v>789</v>
      </c>
      <c r="BH61" s="161" t="s">
        <v>790</v>
      </c>
      <c r="BI61" s="161" t="s">
        <v>785</v>
      </c>
      <c r="BJ61" s="161" t="s">
        <v>791</v>
      </c>
      <c r="BK61" s="161" t="s">
        <v>792</v>
      </c>
    </row>
    <row r="62">
      <c r="A62" s="195">
        <v>61.0</v>
      </c>
      <c r="B62" s="196" t="s">
        <v>545</v>
      </c>
      <c r="C62" s="197" t="s">
        <v>746</v>
      </c>
      <c r="D62" s="243">
        <v>22.0</v>
      </c>
      <c r="E62" s="244">
        <v>18.0</v>
      </c>
      <c r="F62" s="244">
        <f t="shared" si="1"/>
        <v>40</v>
      </c>
      <c r="G62" s="244">
        <f t="shared" si="2"/>
        <v>4</v>
      </c>
      <c r="H62" s="245" t="str">
        <f t="shared" si="3"/>
        <v>P</v>
      </c>
      <c r="I62" s="210" t="s">
        <v>773</v>
      </c>
      <c r="J62" s="204">
        <v>30.0</v>
      </c>
      <c r="K62" s="205">
        <v>22.0</v>
      </c>
      <c r="L62" s="188">
        <f t="shared" si="4"/>
        <v>52</v>
      </c>
      <c r="M62" s="188">
        <f t="shared" si="5"/>
        <v>5</v>
      </c>
      <c r="N62" s="191" t="str">
        <f t="shared" si="6"/>
        <v>C</v>
      </c>
      <c r="O62" s="210" t="s">
        <v>773</v>
      </c>
      <c r="P62" s="204">
        <v>22.0</v>
      </c>
      <c r="Q62" s="205">
        <v>14.0</v>
      </c>
      <c r="R62" s="188">
        <f t="shared" si="7"/>
        <v>36</v>
      </c>
      <c r="S62" s="188">
        <f t="shared" si="8"/>
        <v>0</v>
      </c>
      <c r="T62" s="191" t="str">
        <f t="shared" si="9"/>
        <v>F</v>
      </c>
      <c r="U62" s="220"/>
      <c r="V62" s="204">
        <v>22.0</v>
      </c>
      <c r="W62" s="205">
        <v>18.0</v>
      </c>
      <c r="X62" s="188">
        <f t="shared" si="10"/>
        <v>40</v>
      </c>
      <c r="Y62" s="188">
        <f t="shared" si="11"/>
        <v>4</v>
      </c>
      <c r="Z62" s="191" t="str">
        <f t="shared" si="12"/>
        <v>P</v>
      </c>
      <c r="AA62" s="210" t="s">
        <v>773</v>
      </c>
      <c r="AB62" s="204">
        <v>40.0</v>
      </c>
      <c r="AC62" s="205">
        <v>34.0</v>
      </c>
      <c r="AD62" s="188">
        <f t="shared" si="13"/>
        <v>74</v>
      </c>
      <c r="AE62" s="188">
        <f t="shared" si="14"/>
        <v>8</v>
      </c>
      <c r="AF62" s="191" t="str">
        <f t="shared" si="15"/>
        <v>A</v>
      </c>
      <c r="AG62" s="210" t="s">
        <v>773</v>
      </c>
      <c r="AH62" s="204">
        <v>25.0</v>
      </c>
      <c r="AI62" s="205">
        <v>26.0</v>
      </c>
      <c r="AJ62" s="188">
        <f t="shared" si="16"/>
        <v>51</v>
      </c>
      <c r="AK62" s="188">
        <f t="shared" si="17"/>
        <v>5</v>
      </c>
      <c r="AL62" s="191" t="str">
        <f t="shared" si="18"/>
        <v>C</v>
      </c>
      <c r="AM62" s="210" t="s">
        <v>773</v>
      </c>
      <c r="AN62" s="204">
        <v>31.0</v>
      </c>
      <c r="AO62" s="205">
        <v>23.0</v>
      </c>
      <c r="AP62" s="188">
        <f t="shared" si="19"/>
        <v>54</v>
      </c>
      <c r="AQ62" s="188">
        <f t="shared" si="20"/>
        <v>5</v>
      </c>
      <c r="AR62" s="191" t="str">
        <f t="shared" si="21"/>
        <v>C</v>
      </c>
      <c r="AS62" s="210" t="s">
        <v>773</v>
      </c>
      <c r="AT62" s="204">
        <v>39.0</v>
      </c>
      <c r="AU62" s="205">
        <v>18.0</v>
      </c>
      <c r="AV62" s="188">
        <f t="shared" si="22"/>
        <v>57</v>
      </c>
      <c r="AW62" s="188">
        <f t="shared" si="23"/>
        <v>6</v>
      </c>
      <c r="AX62" s="189" t="str">
        <f t="shared" si="24"/>
        <v>B</v>
      </c>
      <c r="AY62" s="210" t="s">
        <v>773</v>
      </c>
      <c r="AZ62" s="213">
        <f t="shared" si="25"/>
        <v>4.055555556</v>
      </c>
      <c r="BA62" s="93">
        <f t="shared" si="26"/>
        <v>40.55555556</v>
      </c>
      <c r="BB62" s="36" t="str">
        <f t="shared" si="27"/>
        <v>Fail</v>
      </c>
      <c r="BC62" s="242" t="s">
        <v>788</v>
      </c>
      <c r="BD62" s="161" t="s">
        <v>786</v>
      </c>
      <c r="BE62" s="161" t="s">
        <v>787</v>
      </c>
      <c r="BF62" s="161" t="s">
        <v>788</v>
      </c>
      <c r="BG62" s="161" t="s">
        <v>789</v>
      </c>
      <c r="BH62" s="161" t="s">
        <v>790</v>
      </c>
      <c r="BI62" s="161" t="s">
        <v>785</v>
      </c>
      <c r="BJ62" s="161" t="s">
        <v>791</v>
      </c>
      <c r="BK62" s="161" t="s">
        <v>792</v>
      </c>
    </row>
    <row r="63">
      <c r="BC63" s="80"/>
      <c r="BD63" s="207"/>
      <c r="BE63" s="207"/>
      <c r="BF63" s="207"/>
      <c r="BG63" s="207"/>
      <c r="BH63" s="207"/>
      <c r="BI63" s="207"/>
      <c r="BJ63" s="207"/>
      <c r="BK63" s="207"/>
    </row>
    <row r="64">
      <c r="BC64" s="80"/>
      <c r="BD64" s="207"/>
      <c r="BE64" s="207"/>
      <c r="BF64" s="207"/>
      <c r="BG64" s="207"/>
      <c r="BH64" s="207"/>
      <c r="BI64" s="207"/>
      <c r="BJ64" s="207"/>
      <c r="BK64" s="207"/>
    </row>
    <row r="65">
      <c r="BC65" s="80"/>
      <c r="BD65" s="207"/>
      <c r="BE65" s="207"/>
      <c r="BF65" s="207"/>
      <c r="BG65" s="207"/>
      <c r="BH65" s="207"/>
      <c r="BI65" s="207"/>
      <c r="BJ65" s="80"/>
      <c r="BK65" s="80"/>
    </row>
    <row r="66">
      <c r="BC66" s="80"/>
      <c r="BD66" s="207"/>
      <c r="BE66" s="207"/>
      <c r="BF66" s="207"/>
      <c r="BG66" s="207"/>
      <c r="BH66" s="207"/>
      <c r="BI66" s="207"/>
      <c r="BJ66" s="80"/>
      <c r="BK66" s="80"/>
    </row>
    <row r="67">
      <c r="BC67" s="80"/>
      <c r="BD67" s="80"/>
      <c r="BE67" s="80"/>
      <c r="BF67" s="207"/>
      <c r="BG67" s="80"/>
      <c r="BH67" s="207"/>
      <c r="BI67" s="207"/>
      <c r="BJ67" s="80"/>
      <c r="BK67" s="80"/>
    </row>
    <row r="68">
      <c r="BC68" s="80"/>
      <c r="BD68" s="80"/>
      <c r="BE68" s="80"/>
      <c r="BF68" s="207"/>
      <c r="BG68" s="80"/>
      <c r="BH68" s="207"/>
      <c r="BI68" s="207"/>
      <c r="BJ68" s="80"/>
      <c r="BK68" s="80"/>
    </row>
    <row r="69">
      <c r="BC69" s="80"/>
      <c r="BD69" s="80"/>
      <c r="BE69" s="80"/>
      <c r="BF69" s="207"/>
      <c r="BG69" s="80"/>
      <c r="BH69" s="207"/>
      <c r="BI69" s="207"/>
      <c r="BJ69" s="80"/>
      <c r="BK69" s="80"/>
    </row>
    <row r="70">
      <c r="BC70" s="80"/>
      <c r="BD70" s="80"/>
      <c r="BE70" s="80"/>
      <c r="BF70" s="207"/>
      <c r="BG70" s="80"/>
      <c r="BH70" s="207"/>
      <c r="BI70" s="207"/>
      <c r="BJ70" s="80"/>
      <c r="BK70" s="80"/>
    </row>
    <row r="71">
      <c r="BC71" s="80"/>
      <c r="BD71" s="80"/>
      <c r="BE71" s="80"/>
      <c r="BF71" s="207"/>
      <c r="BG71" s="80"/>
      <c r="BH71" s="207"/>
      <c r="BI71" s="207"/>
      <c r="BJ71" s="80"/>
      <c r="BK71" s="80"/>
    </row>
    <row r="72">
      <c r="BC72" s="80"/>
      <c r="BD72" s="80"/>
      <c r="BE72" s="80"/>
      <c r="BF72" s="207"/>
      <c r="BG72" s="80"/>
      <c r="BH72" s="207"/>
      <c r="BI72" s="207"/>
      <c r="BJ72" s="80"/>
      <c r="BK72" s="80"/>
    </row>
    <row r="73">
      <c r="BC73" s="80"/>
      <c r="BD73" s="80"/>
      <c r="BE73" s="80"/>
      <c r="BF73" s="207"/>
      <c r="BG73" s="80"/>
      <c r="BH73" s="207"/>
      <c r="BI73" s="207"/>
      <c r="BJ73" s="80"/>
      <c r="BK73" s="80"/>
    </row>
    <row r="74">
      <c r="BC74" s="80"/>
      <c r="BD74" s="80"/>
      <c r="BE74" s="80"/>
      <c r="BF74" s="80"/>
      <c r="BG74" s="80"/>
      <c r="BH74" s="207"/>
      <c r="BI74" s="80"/>
      <c r="BJ74" s="80"/>
      <c r="BK74" s="80"/>
    </row>
    <row r="75">
      <c r="BC75" s="80"/>
      <c r="BD75" s="80"/>
      <c r="BE75" s="80"/>
      <c r="BF75" s="80"/>
      <c r="BG75" s="80"/>
      <c r="BH75" s="207"/>
      <c r="BI75" s="80"/>
      <c r="BJ75" s="80"/>
      <c r="BK75" s="80"/>
    </row>
    <row r="76">
      <c r="BC76" s="80"/>
      <c r="BD76" s="80"/>
      <c r="BE76" s="80"/>
      <c r="BF76" s="80"/>
      <c r="BG76" s="80"/>
      <c r="BH76" s="207"/>
      <c r="BI76" s="80"/>
      <c r="BJ76" s="80"/>
      <c r="BK76" s="8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1.63"/>
    <col customWidth="1" min="3" max="3" width="48.25"/>
  </cols>
  <sheetData>
    <row r="1">
      <c r="A1" s="246" t="s">
        <v>553</v>
      </c>
      <c r="B1" s="246" t="s">
        <v>1</v>
      </c>
      <c r="C1" s="246" t="s">
        <v>2</v>
      </c>
      <c r="D1" s="247" t="s">
        <v>796</v>
      </c>
      <c r="E1" s="248" t="s">
        <v>797</v>
      </c>
      <c r="F1" s="248" t="s">
        <v>798</v>
      </c>
      <c r="G1" s="248" t="s">
        <v>799</v>
      </c>
      <c r="H1" s="248" t="s">
        <v>800</v>
      </c>
      <c r="I1" s="248" t="s">
        <v>801</v>
      </c>
      <c r="J1" s="248" t="s">
        <v>802</v>
      </c>
      <c r="K1" s="249" t="s">
        <v>803</v>
      </c>
      <c r="L1" s="250" t="s">
        <v>804</v>
      </c>
      <c r="M1" s="8"/>
    </row>
    <row r="2">
      <c r="A2" s="41" t="s">
        <v>613</v>
      </c>
      <c r="B2" s="42" t="s">
        <v>21</v>
      </c>
      <c r="C2" s="251" t="s">
        <v>22</v>
      </c>
      <c r="D2" s="252">
        <v>5.25</v>
      </c>
      <c r="E2" s="253">
        <v>6.1</v>
      </c>
      <c r="F2" s="254">
        <v>5.333333333333333</v>
      </c>
      <c r="G2" s="254">
        <v>6.5</v>
      </c>
      <c r="H2" s="254">
        <v>5.888888888888889</v>
      </c>
      <c r="I2" s="255">
        <v>0.0</v>
      </c>
      <c r="J2" s="255">
        <v>0.0</v>
      </c>
      <c r="K2" s="255">
        <v>0.0</v>
      </c>
      <c r="L2" s="256">
        <f t="shared" ref="L2:L58" si="1">SUM(D2:K2)/(IF(D2=0,1,IF(E2=0,1,IF(F2=0,2,IF(G2=0,3,IF(H2=0,4,IF(I2=0,5,IF(J2=0,6,IF(K2=0,7,8)))))))))</f>
        <v>5.814444444</v>
      </c>
      <c r="M2" s="8"/>
    </row>
    <row r="3">
      <c r="A3" s="41" t="s">
        <v>624</v>
      </c>
      <c r="B3" s="42" t="s">
        <v>37</v>
      </c>
      <c r="C3" s="251" t="s">
        <v>38</v>
      </c>
      <c r="D3" s="257">
        <v>7.35</v>
      </c>
      <c r="E3" s="258">
        <v>7.7</v>
      </c>
      <c r="F3" s="259">
        <v>7.444444444444445</v>
      </c>
      <c r="G3" s="259">
        <v>7.909090909090909</v>
      </c>
      <c r="H3" s="259">
        <v>8.0</v>
      </c>
      <c r="I3" s="260">
        <v>0.0</v>
      </c>
      <c r="J3" s="260">
        <v>0.0</v>
      </c>
      <c r="K3" s="260">
        <v>0.0</v>
      </c>
      <c r="L3" s="256">
        <f t="shared" si="1"/>
        <v>7.680707071</v>
      </c>
      <c r="M3" s="8"/>
    </row>
    <row r="4">
      <c r="A4" s="41" t="s">
        <v>625</v>
      </c>
      <c r="B4" s="42" t="s">
        <v>49</v>
      </c>
      <c r="C4" s="251" t="s">
        <v>50</v>
      </c>
      <c r="D4" s="257">
        <v>6.9</v>
      </c>
      <c r="E4" s="258">
        <v>6.3</v>
      </c>
      <c r="F4" s="259">
        <v>5.555555555555555</v>
      </c>
      <c r="G4" s="259">
        <v>6.7727272727272725</v>
      </c>
      <c r="H4" s="259">
        <v>5.5</v>
      </c>
      <c r="I4" s="260">
        <v>0.0</v>
      </c>
      <c r="J4" s="260">
        <v>0.0</v>
      </c>
      <c r="K4" s="260">
        <v>0.0</v>
      </c>
      <c r="L4" s="256">
        <f t="shared" si="1"/>
        <v>6.205656566</v>
      </c>
      <c r="M4" s="8"/>
    </row>
    <row r="5">
      <c r="A5" s="41" t="s">
        <v>629</v>
      </c>
      <c r="B5" s="42" t="s">
        <v>58</v>
      </c>
      <c r="C5" s="251" t="s">
        <v>59</v>
      </c>
      <c r="D5" s="257">
        <v>6.95</v>
      </c>
      <c r="E5" s="258">
        <v>7.7</v>
      </c>
      <c r="F5" s="259">
        <v>6.666666666666667</v>
      </c>
      <c r="G5" s="259">
        <v>7.090909090909091</v>
      </c>
      <c r="H5" s="259">
        <v>6.0</v>
      </c>
      <c r="I5" s="260">
        <v>0.0</v>
      </c>
      <c r="J5" s="260">
        <v>0.0</v>
      </c>
      <c r="K5" s="260">
        <v>0.0</v>
      </c>
      <c r="L5" s="256">
        <f t="shared" si="1"/>
        <v>6.881515152</v>
      </c>
      <c r="M5" s="8"/>
    </row>
    <row r="6">
      <c r="A6" s="41" t="s">
        <v>630</v>
      </c>
      <c r="B6" s="42" t="s">
        <v>67</v>
      </c>
      <c r="C6" s="251" t="s">
        <v>68</v>
      </c>
      <c r="D6" s="257">
        <v>6.7</v>
      </c>
      <c r="E6" s="258">
        <v>6.4</v>
      </c>
      <c r="F6" s="259">
        <v>6.666666666666667</v>
      </c>
      <c r="G6" s="259">
        <v>7.454545454545454</v>
      </c>
      <c r="H6" s="259">
        <v>7.277777777777778</v>
      </c>
      <c r="I6" s="260">
        <v>0.0</v>
      </c>
      <c r="J6" s="260">
        <v>0.0</v>
      </c>
      <c r="K6" s="260">
        <v>0.0</v>
      </c>
      <c r="L6" s="256">
        <f t="shared" si="1"/>
        <v>6.89979798</v>
      </c>
      <c r="M6" s="8"/>
    </row>
    <row r="7">
      <c r="A7" s="41" t="s">
        <v>632</v>
      </c>
      <c r="B7" s="42" t="s">
        <v>78</v>
      </c>
      <c r="C7" s="251" t="s">
        <v>79</v>
      </c>
      <c r="D7" s="257">
        <v>5.05</v>
      </c>
      <c r="E7" s="258">
        <v>5.45</v>
      </c>
      <c r="F7" s="259">
        <v>4.388888888888889</v>
      </c>
      <c r="G7" s="259">
        <v>5.818181818181818</v>
      </c>
      <c r="H7" s="259">
        <v>5.5</v>
      </c>
      <c r="I7" s="260">
        <v>0.0</v>
      </c>
      <c r="J7" s="260">
        <v>0.0</v>
      </c>
      <c r="K7" s="260">
        <v>0.0</v>
      </c>
      <c r="L7" s="256">
        <f t="shared" si="1"/>
        <v>5.241414141</v>
      </c>
      <c r="M7" s="8"/>
    </row>
    <row r="8">
      <c r="A8" s="41" t="s">
        <v>635</v>
      </c>
      <c r="B8" s="42" t="s">
        <v>88</v>
      </c>
      <c r="C8" s="251" t="s">
        <v>89</v>
      </c>
      <c r="D8" s="257">
        <v>7.85</v>
      </c>
      <c r="E8" s="258">
        <v>6.9</v>
      </c>
      <c r="F8" s="259">
        <v>6.722222222222222</v>
      </c>
      <c r="G8" s="259">
        <v>7.636363636363637</v>
      </c>
      <c r="H8" s="259">
        <v>7.611111111111111</v>
      </c>
      <c r="I8" s="260">
        <v>0.0</v>
      </c>
      <c r="J8" s="260">
        <v>0.0</v>
      </c>
      <c r="K8" s="260">
        <v>0.0</v>
      </c>
      <c r="L8" s="256">
        <f t="shared" si="1"/>
        <v>7.343939394</v>
      </c>
      <c r="M8" s="8"/>
    </row>
    <row r="9">
      <c r="A9" s="41" t="s">
        <v>636</v>
      </c>
      <c r="B9" s="42" t="s">
        <v>99</v>
      </c>
      <c r="C9" s="251" t="s">
        <v>100</v>
      </c>
      <c r="D9" s="257">
        <v>8.45</v>
      </c>
      <c r="E9" s="258">
        <v>8.8</v>
      </c>
      <c r="F9" s="259">
        <v>8.166666666666666</v>
      </c>
      <c r="G9" s="259">
        <v>8.454545454545455</v>
      </c>
      <c r="H9" s="259">
        <v>8.166666666666666</v>
      </c>
      <c r="I9" s="260">
        <v>0.0</v>
      </c>
      <c r="J9" s="260">
        <v>0.0</v>
      </c>
      <c r="K9" s="260">
        <v>0.0</v>
      </c>
      <c r="L9" s="256">
        <f t="shared" si="1"/>
        <v>8.407575758</v>
      </c>
      <c r="M9" s="8"/>
    </row>
    <row r="10">
      <c r="A10" s="41" t="s">
        <v>637</v>
      </c>
      <c r="B10" s="42" t="s">
        <v>109</v>
      </c>
      <c r="C10" s="251" t="s">
        <v>110</v>
      </c>
      <c r="D10" s="257">
        <v>8.3</v>
      </c>
      <c r="E10" s="258">
        <v>8.5</v>
      </c>
      <c r="F10" s="259">
        <v>6.944444444444445</v>
      </c>
      <c r="G10" s="259">
        <v>7.818181818181818</v>
      </c>
      <c r="H10" s="259">
        <v>6.777777777777778</v>
      </c>
      <c r="I10" s="260">
        <v>0.0</v>
      </c>
      <c r="J10" s="260">
        <v>0.0</v>
      </c>
      <c r="K10" s="260">
        <v>0.0</v>
      </c>
      <c r="L10" s="256">
        <f t="shared" si="1"/>
        <v>7.668080808</v>
      </c>
      <c r="M10" s="8"/>
    </row>
    <row r="11">
      <c r="A11" s="41" t="s">
        <v>638</v>
      </c>
      <c r="B11" s="42" t="s">
        <v>116</v>
      </c>
      <c r="C11" s="251" t="s">
        <v>117</v>
      </c>
      <c r="D11" s="257">
        <v>5.1</v>
      </c>
      <c r="E11" s="258">
        <v>3.45</v>
      </c>
      <c r="F11" s="259">
        <v>2.388888888888889</v>
      </c>
      <c r="G11" s="259">
        <v>0.36363636363636365</v>
      </c>
      <c r="H11" s="259">
        <v>0.0</v>
      </c>
      <c r="I11" s="260">
        <v>0.0</v>
      </c>
      <c r="J11" s="260">
        <v>0.0</v>
      </c>
      <c r="K11" s="260">
        <v>0.0</v>
      </c>
      <c r="L11" s="256">
        <f t="shared" si="1"/>
        <v>2.825631313</v>
      </c>
      <c r="M11" s="8"/>
    </row>
    <row r="12">
      <c r="A12" s="41" t="s">
        <v>640</v>
      </c>
      <c r="B12" s="42" t="s">
        <v>125</v>
      </c>
      <c r="C12" s="251" t="s">
        <v>126</v>
      </c>
      <c r="D12" s="257">
        <v>8.7</v>
      </c>
      <c r="E12" s="258">
        <v>9.05</v>
      </c>
      <c r="F12" s="259">
        <v>9.222222222222221</v>
      </c>
      <c r="G12" s="259">
        <v>9.318181818181818</v>
      </c>
      <c r="H12" s="259">
        <v>8.722222222222221</v>
      </c>
      <c r="I12" s="260">
        <v>0.0</v>
      </c>
      <c r="J12" s="260">
        <v>0.0</v>
      </c>
      <c r="K12" s="260">
        <v>0.0</v>
      </c>
      <c r="L12" s="256">
        <f t="shared" si="1"/>
        <v>9.002525253</v>
      </c>
      <c r="M12" s="8"/>
    </row>
    <row r="13">
      <c r="A13" s="41" t="s">
        <v>641</v>
      </c>
      <c r="B13" s="42" t="s">
        <v>133</v>
      </c>
      <c r="C13" s="251" t="s">
        <v>134</v>
      </c>
      <c r="D13" s="257">
        <v>7.85</v>
      </c>
      <c r="E13" s="258">
        <v>7.85</v>
      </c>
      <c r="F13" s="259">
        <v>6.055555555555555</v>
      </c>
      <c r="G13" s="259">
        <v>7.363636363636363</v>
      </c>
      <c r="H13" s="259">
        <v>2.611111111111111</v>
      </c>
      <c r="I13" s="260">
        <v>0.0</v>
      </c>
      <c r="J13" s="260">
        <v>0.0</v>
      </c>
      <c r="K13" s="260">
        <v>0.0</v>
      </c>
      <c r="L13" s="256">
        <f t="shared" si="1"/>
        <v>6.346060606</v>
      </c>
      <c r="M13" s="8"/>
      <c r="O13" s="261"/>
    </row>
    <row r="14">
      <c r="A14" s="104" t="s">
        <v>642</v>
      </c>
      <c r="B14" s="173" t="s">
        <v>141</v>
      </c>
      <c r="C14" s="262" t="s">
        <v>142</v>
      </c>
      <c r="D14" s="263">
        <v>7.8</v>
      </c>
      <c r="E14" s="259">
        <v>7.85</v>
      </c>
      <c r="F14" s="259">
        <v>7.333333333333333</v>
      </c>
      <c r="G14" s="259">
        <v>7.7727272727272725</v>
      </c>
      <c r="H14" s="259">
        <v>7.222222222222222</v>
      </c>
      <c r="I14" s="260">
        <v>0.0</v>
      </c>
      <c r="J14" s="260">
        <v>0.0</v>
      </c>
      <c r="K14" s="260">
        <v>0.0</v>
      </c>
      <c r="L14" s="256">
        <f t="shared" si="1"/>
        <v>7.595656566</v>
      </c>
      <c r="M14" s="8"/>
    </row>
    <row r="15">
      <c r="A15" s="104" t="s">
        <v>643</v>
      </c>
      <c r="B15" s="173" t="s">
        <v>152</v>
      </c>
      <c r="C15" s="262" t="s">
        <v>153</v>
      </c>
      <c r="D15" s="263">
        <v>7.4</v>
      </c>
      <c r="E15" s="259">
        <v>7.65</v>
      </c>
      <c r="F15" s="259">
        <v>6.222222222222222</v>
      </c>
      <c r="G15" s="259">
        <v>7.5</v>
      </c>
      <c r="H15" s="259">
        <v>6.833333333333333</v>
      </c>
      <c r="I15" s="260">
        <v>0.0</v>
      </c>
      <c r="J15" s="260">
        <v>0.0</v>
      </c>
      <c r="K15" s="260">
        <v>0.0</v>
      </c>
      <c r="L15" s="256">
        <f t="shared" si="1"/>
        <v>7.121111111</v>
      </c>
      <c r="M15" s="8"/>
    </row>
    <row r="16">
      <c r="A16" s="104" t="s">
        <v>644</v>
      </c>
      <c r="B16" s="173" t="s">
        <v>162</v>
      </c>
      <c r="C16" s="262" t="s">
        <v>163</v>
      </c>
      <c r="D16" s="263">
        <v>6.7</v>
      </c>
      <c r="E16" s="259">
        <v>5.85</v>
      </c>
      <c r="F16" s="259">
        <v>5.78</v>
      </c>
      <c r="G16" s="259">
        <v>6.636363636363637</v>
      </c>
      <c r="H16" s="259">
        <v>7.277777777777778</v>
      </c>
      <c r="I16" s="260">
        <v>0.0</v>
      </c>
      <c r="J16" s="260">
        <v>0.0</v>
      </c>
      <c r="K16" s="260">
        <v>0.0</v>
      </c>
      <c r="L16" s="256">
        <f t="shared" si="1"/>
        <v>6.448828283</v>
      </c>
      <c r="M16" s="8"/>
      <c r="P16" s="264"/>
      <c r="Q16" s="264"/>
      <c r="R16" s="265"/>
      <c r="S16" s="265"/>
      <c r="T16" s="265"/>
    </row>
    <row r="17">
      <c r="A17" s="41" t="s">
        <v>645</v>
      </c>
      <c r="B17" s="42" t="s">
        <v>169</v>
      </c>
      <c r="C17" s="251" t="s">
        <v>170</v>
      </c>
      <c r="D17" s="257">
        <v>6.75</v>
      </c>
      <c r="E17" s="258">
        <v>6.4</v>
      </c>
      <c r="F17" s="259">
        <v>6.277777777777778</v>
      </c>
      <c r="G17" s="259">
        <v>6.863636363636363</v>
      </c>
      <c r="H17" s="259">
        <v>6.277777777777778</v>
      </c>
      <c r="I17" s="260">
        <v>0.0</v>
      </c>
      <c r="J17" s="260">
        <v>0.0</v>
      </c>
      <c r="K17" s="260">
        <v>0.0</v>
      </c>
      <c r="L17" s="256">
        <f t="shared" si="1"/>
        <v>6.513838384</v>
      </c>
      <c r="M17" s="8"/>
    </row>
    <row r="18">
      <c r="A18" s="41" t="s">
        <v>646</v>
      </c>
      <c r="B18" s="42" t="s">
        <v>177</v>
      </c>
      <c r="C18" s="251" t="s">
        <v>178</v>
      </c>
      <c r="D18" s="257">
        <v>8.3</v>
      </c>
      <c r="E18" s="258">
        <v>9.05</v>
      </c>
      <c r="F18" s="259">
        <v>7.333333333333333</v>
      </c>
      <c r="G18" s="259">
        <v>7.636363636363637</v>
      </c>
      <c r="H18" s="259">
        <v>8.0</v>
      </c>
      <c r="I18" s="260">
        <v>0.0</v>
      </c>
      <c r="J18" s="260">
        <v>0.0</v>
      </c>
      <c r="K18" s="260">
        <v>0.0</v>
      </c>
      <c r="L18" s="256">
        <f t="shared" si="1"/>
        <v>8.063939394</v>
      </c>
      <c r="M18" s="8"/>
    </row>
    <row r="19">
      <c r="A19" s="41" t="s">
        <v>647</v>
      </c>
      <c r="B19" s="42" t="s">
        <v>186</v>
      </c>
      <c r="C19" s="251" t="s">
        <v>187</v>
      </c>
      <c r="D19" s="257">
        <v>4.85</v>
      </c>
      <c r="E19" s="258">
        <v>5.15</v>
      </c>
      <c r="F19" s="259">
        <v>5.055555555555555</v>
      </c>
      <c r="G19" s="259">
        <v>5.2727272727272725</v>
      </c>
      <c r="H19" s="259">
        <v>3.7222222222222223</v>
      </c>
      <c r="I19" s="260">
        <v>0.0</v>
      </c>
      <c r="J19" s="260">
        <v>0.0</v>
      </c>
      <c r="K19" s="260">
        <v>0.0</v>
      </c>
      <c r="L19" s="256">
        <f t="shared" si="1"/>
        <v>4.81010101</v>
      </c>
      <c r="M19" s="8"/>
    </row>
    <row r="20">
      <c r="A20" s="41" t="s">
        <v>649</v>
      </c>
      <c r="B20" s="42" t="s">
        <v>193</v>
      </c>
      <c r="C20" s="251" t="s">
        <v>194</v>
      </c>
      <c r="D20" s="257">
        <v>7.8</v>
      </c>
      <c r="E20" s="258">
        <v>8.95</v>
      </c>
      <c r="F20" s="259">
        <v>8.055555555555555</v>
      </c>
      <c r="G20" s="259">
        <v>8.409090909090908</v>
      </c>
      <c r="H20" s="259">
        <v>7.833333333333333</v>
      </c>
      <c r="I20" s="260">
        <v>0.0</v>
      </c>
      <c r="J20" s="260">
        <v>0.0</v>
      </c>
      <c r="K20" s="260">
        <v>0.0</v>
      </c>
      <c r="L20" s="256">
        <f t="shared" si="1"/>
        <v>8.20959596</v>
      </c>
      <c r="M20" s="8"/>
    </row>
    <row r="21">
      <c r="A21" s="41" t="s">
        <v>650</v>
      </c>
      <c r="B21" s="42" t="s">
        <v>201</v>
      </c>
      <c r="C21" s="251" t="s">
        <v>202</v>
      </c>
      <c r="D21" s="257">
        <v>6.65</v>
      </c>
      <c r="E21" s="258">
        <v>6.2</v>
      </c>
      <c r="F21" s="259">
        <v>5.944444444444445</v>
      </c>
      <c r="G21" s="259">
        <v>6.2272727272727275</v>
      </c>
      <c r="H21" s="259">
        <v>4.722222222222222</v>
      </c>
      <c r="I21" s="260">
        <v>0.0</v>
      </c>
      <c r="J21" s="260">
        <v>0.0</v>
      </c>
      <c r="K21" s="260">
        <v>0.0</v>
      </c>
      <c r="L21" s="256">
        <f t="shared" si="1"/>
        <v>5.948787879</v>
      </c>
      <c r="M21" s="8"/>
    </row>
    <row r="22">
      <c r="A22" s="41" t="s">
        <v>651</v>
      </c>
      <c r="B22" s="42" t="s">
        <v>210</v>
      </c>
      <c r="C22" s="251" t="s">
        <v>211</v>
      </c>
      <c r="D22" s="257">
        <v>8.15</v>
      </c>
      <c r="E22" s="258">
        <v>8.95</v>
      </c>
      <c r="F22" s="259">
        <v>8.833333333333334</v>
      </c>
      <c r="G22" s="259">
        <v>9.0</v>
      </c>
      <c r="H22" s="259">
        <v>8.055555555555555</v>
      </c>
      <c r="I22" s="260">
        <v>0.0</v>
      </c>
      <c r="J22" s="260">
        <v>0.0</v>
      </c>
      <c r="K22" s="260">
        <v>0.0</v>
      </c>
      <c r="L22" s="256">
        <f t="shared" si="1"/>
        <v>8.597777778</v>
      </c>
      <c r="M22" s="8"/>
    </row>
    <row r="23">
      <c r="A23" s="41" t="s">
        <v>652</v>
      </c>
      <c r="B23" s="42" t="s">
        <v>218</v>
      </c>
      <c r="C23" s="251" t="s">
        <v>219</v>
      </c>
      <c r="D23" s="257">
        <v>6.35</v>
      </c>
      <c r="E23" s="258">
        <v>8.05</v>
      </c>
      <c r="F23" s="259">
        <v>7.222222222222222</v>
      </c>
      <c r="G23" s="259">
        <v>6.545454545454546</v>
      </c>
      <c r="H23" s="259">
        <v>6.944444444444445</v>
      </c>
      <c r="I23" s="260">
        <v>0.0</v>
      </c>
      <c r="J23" s="260">
        <v>0.0</v>
      </c>
      <c r="K23" s="260">
        <v>0.0</v>
      </c>
      <c r="L23" s="256">
        <f t="shared" si="1"/>
        <v>7.022424242</v>
      </c>
      <c r="M23" s="8"/>
    </row>
    <row r="24">
      <c r="A24" s="41" t="s">
        <v>653</v>
      </c>
      <c r="B24" s="42" t="s">
        <v>228</v>
      </c>
      <c r="C24" s="251" t="s">
        <v>229</v>
      </c>
      <c r="D24" s="257">
        <v>8.1</v>
      </c>
      <c r="E24" s="258">
        <v>8.7</v>
      </c>
      <c r="F24" s="259">
        <v>7.944444444444445</v>
      </c>
      <c r="G24" s="259">
        <v>8.5</v>
      </c>
      <c r="H24" s="259">
        <v>7.5</v>
      </c>
      <c r="I24" s="260">
        <v>0.0</v>
      </c>
      <c r="J24" s="260">
        <v>0.0</v>
      </c>
      <c r="K24" s="260">
        <v>0.0</v>
      </c>
      <c r="L24" s="256">
        <f t="shared" si="1"/>
        <v>8.148888889</v>
      </c>
      <c r="M24" s="8"/>
    </row>
    <row r="25">
      <c r="A25" s="41" t="s">
        <v>654</v>
      </c>
      <c r="B25" s="42" t="s">
        <v>236</v>
      </c>
      <c r="C25" s="251" t="s">
        <v>237</v>
      </c>
      <c r="D25" s="257">
        <v>6.5</v>
      </c>
      <c r="E25" s="258">
        <v>7.45</v>
      </c>
      <c r="F25" s="259">
        <v>7.5</v>
      </c>
      <c r="G25" s="259">
        <v>7.909090909090909</v>
      </c>
      <c r="H25" s="259">
        <v>7.722222222222222</v>
      </c>
      <c r="I25" s="260">
        <v>0.0</v>
      </c>
      <c r="J25" s="260">
        <v>0.0</v>
      </c>
      <c r="K25" s="260">
        <v>0.0</v>
      </c>
      <c r="L25" s="256">
        <f t="shared" si="1"/>
        <v>7.416262626</v>
      </c>
      <c r="M25" s="8"/>
    </row>
    <row r="26">
      <c r="A26" s="41" t="s">
        <v>655</v>
      </c>
      <c r="B26" s="42" t="s">
        <v>244</v>
      </c>
      <c r="C26" s="251" t="s">
        <v>245</v>
      </c>
      <c r="D26" s="257">
        <v>7.2</v>
      </c>
      <c r="E26" s="258">
        <v>8.5</v>
      </c>
      <c r="F26" s="259">
        <v>8.277777777777779</v>
      </c>
      <c r="G26" s="259">
        <v>9.0</v>
      </c>
      <c r="H26" s="259">
        <v>8.277777777777779</v>
      </c>
      <c r="I26" s="260">
        <v>0.0</v>
      </c>
      <c r="J26" s="260">
        <v>0.0</v>
      </c>
      <c r="K26" s="260">
        <v>0.0</v>
      </c>
      <c r="L26" s="256">
        <f t="shared" si="1"/>
        <v>8.251111111</v>
      </c>
      <c r="M26" s="8"/>
    </row>
    <row r="27">
      <c r="A27" s="41" t="s">
        <v>656</v>
      </c>
      <c r="B27" s="42" t="s">
        <v>252</v>
      </c>
      <c r="C27" s="251" t="s">
        <v>253</v>
      </c>
      <c r="D27" s="257">
        <v>6.2</v>
      </c>
      <c r="E27" s="258">
        <v>6.8</v>
      </c>
      <c r="F27" s="259">
        <v>5.888888888888889</v>
      </c>
      <c r="G27" s="259">
        <v>6.363636363636363</v>
      </c>
      <c r="H27" s="259">
        <v>5.555555555555555</v>
      </c>
      <c r="I27" s="260">
        <v>0.0</v>
      </c>
      <c r="J27" s="260">
        <v>0.0</v>
      </c>
      <c r="K27" s="260">
        <v>0.0</v>
      </c>
      <c r="L27" s="256">
        <f t="shared" si="1"/>
        <v>6.161616162</v>
      </c>
      <c r="M27" s="8"/>
    </row>
    <row r="28">
      <c r="A28" s="41" t="s">
        <v>657</v>
      </c>
      <c r="B28" s="42" t="s">
        <v>260</v>
      </c>
      <c r="C28" s="251" t="s">
        <v>261</v>
      </c>
      <c r="D28" s="257">
        <v>4.3</v>
      </c>
      <c r="E28" s="258">
        <v>5.7</v>
      </c>
      <c r="F28" s="259">
        <v>4.611111111111111</v>
      </c>
      <c r="G28" s="259">
        <v>4.863636363636363</v>
      </c>
      <c r="H28" s="259">
        <v>4.833333333333333</v>
      </c>
      <c r="I28" s="260">
        <v>0.0</v>
      </c>
      <c r="J28" s="260">
        <v>0.0</v>
      </c>
      <c r="K28" s="260">
        <v>0.0</v>
      </c>
      <c r="L28" s="256">
        <f t="shared" si="1"/>
        <v>4.861616162</v>
      </c>
      <c r="M28" s="8"/>
    </row>
    <row r="29">
      <c r="A29" s="41" t="s">
        <v>659</v>
      </c>
      <c r="B29" s="42" t="s">
        <v>269</v>
      </c>
      <c r="C29" s="251" t="s">
        <v>270</v>
      </c>
      <c r="D29" s="257">
        <v>7.6</v>
      </c>
      <c r="E29" s="258">
        <v>7.85</v>
      </c>
      <c r="F29" s="259">
        <v>8.0</v>
      </c>
      <c r="G29" s="259">
        <v>7.318181818181818</v>
      </c>
      <c r="H29" s="259">
        <v>7.333333333333333</v>
      </c>
      <c r="I29" s="260">
        <v>0.0</v>
      </c>
      <c r="J29" s="260">
        <v>0.0</v>
      </c>
      <c r="K29" s="260">
        <v>0.0</v>
      </c>
      <c r="L29" s="256">
        <f t="shared" si="1"/>
        <v>7.62030303</v>
      </c>
      <c r="M29" s="8"/>
    </row>
    <row r="30">
      <c r="A30" s="41" t="s">
        <v>660</v>
      </c>
      <c r="B30" s="42" t="s">
        <v>277</v>
      </c>
      <c r="C30" s="251" t="s">
        <v>278</v>
      </c>
      <c r="D30" s="257">
        <v>3.8</v>
      </c>
      <c r="E30" s="258">
        <v>5.15</v>
      </c>
      <c r="F30" s="259">
        <v>4.5</v>
      </c>
      <c r="G30" s="259">
        <v>3.8636363636363638</v>
      </c>
      <c r="H30" s="259">
        <v>3.5555555555555554</v>
      </c>
      <c r="I30" s="260">
        <v>0.0</v>
      </c>
      <c r="J30" s="260">
        <v>0.0</v>
      </c>
      <c r="K30" s="260">
        <v>0.0</v>
      </c>
      <c r="L30" s="256">
        <f t="shared" si="1"/>
        <v>4.173838384</v>
      </c>
      <c r="M30" s="8"/>
    </row>
    <row r="31">
      <c r="A31" s="41" t="s">
        <v>662</v>
      </c>
      <c r="B31" s="42" t="s">
        <v>286</v>
      </c>
      <c r="C31" s="251" t="s">
        <v>287</v>
      </c>
      <c r="D31" s="257">
        <v>5.2</v>
      </c>
      <c r="E31" s="258">
        <v>4.1</v>
      </c>
      <c r="F31" s="259">
        <v>2.9444444444444446</v>
      </c>
      <c r="G31" s="259">
        <v>4.090909090909091</v>
      </c>
      <c r="H31" s="259">
        <v>3.0555555555555554</v>
      </c>
      <c r="I31" s="260">
        <v>0.0</v>
      </c>
      <c r="J31" s="260">
        <v>0.0</v>
      </c>
      <c r="K31" s="260">
        <v>0.0</v>
      </c>
      <c r="L31" s="256">
        <f t="shared" si="1"/>
        <v>3.878181818</v>
      </c>
      <c r="M31" s="8"/>
    </row>
    <row r="32">
      <c r="A32" s="41" t="s">
        <v>663</v>
      </c>
      <c r="B32" s="42" t="s">
        <v>295</v>
      </c>
      <c r="C32" s="251" t="s">
        <v>296</v>
      </c>
      <c r="D32" s="257">
        <v>7.4</v>
      </c>
      <c r="E32" s="258">
        <v>7.7</v>
      </c>
      <c r="F32" s="259">
        <v>7.5</v>
      </c>
      <c r="G32" s="259">
        <v>7.545454545454546</v>
      </c>
      <c r="H32" s="259">
        <v>7.5</v>
      </c>
      <c r="I32" s="260">
        <v>0.0</v>
      </c>
      <c r="J32" s="260">
        <v>0.0</v>
      </c>
      <c r="K32" s="260">
        <v>0.0</v>
      </c>
      <c r="L32" s="256">
        <f t="shared" si="1"/>
        <v>7.529090909</v>
      </c>
      <c r="M32" s="8"/>
    </row>
    <row r="33">
      <c r="A33" s="41" t="s">
        <v>664</v>
      </c>
      <c r="B33" s="42" t="s">
        <v>304</v>
      </c>
      <c r="C33" s="251" t="s">
        <v>305</v>
      </c>
      <c r="D33" s="257">
        <v>4.85</v>
      </c>
      <c r="E33" s="258">
        <v>5.65</v>
      </c>
      <c r="F33" s="259">
        <v>5.444444444444445</v>
      </c>
      <c r="G33" s="259">
        <v>6.2272727272727275</v>
      </c>
      <c r="H33" s="259">
        <v>5.611111111111111</v>
      </c>
      <c r="I33" s="260">
        <v>0.0</v>
      </c>
      <c r="J33" s="260">
        <v>0.0</v>
      </c>
      <c r="K33" s="260">
        <v>0.0</v>
      </c>
      <c r="L33" s="256">
        <f t="shared" si="1"/>
        <v>5.556565657</v>
      </c>
      <c r="M33" s="8"/>
    </row>
    <row r="34" ht="16.5" customHeight="1">
      <c r="A34" s="41" t="s">
        <v>665</v>
      </c>
      <c r="B34" s="42" t="s">
        <v>314</v>
      </c>
      <c r="C34" s="251" t="s">
        <v>315</v>
      </c>
      <c r="D34" s="257">
        <v>6.9</v>
      </c>
      <c r="E34" s="258">
        <v>8.1</v>
      </c>
      <c r="F34" s="259">
        <v>6.722222222222222</v>
      </c>
      <c r="G34" s="259">
        <v>7.590909090909091</v>
      </c>
      <c r="H34" s="259">
        <v>7.111111111111111</v>
      </c>
      <c r="I34" s="260">
        <v>0.0</v>
      </c>
      <c r="J34" s="260">
        <v>0.0</v>
      </c>
      <c r="K34" s="260">
        <v>0.0</v>
      </c>
      <c r="L34" s="256">
        <f t="shared" si="1"/>
        <v>7.284848485</v>
      </c>
      <c r="M34" s="8"/>
    </row>
    <row r="35">
      <c r="A35" s="41" t="s">
        <v>666</v>
      </c>
      <c r="B35" s="42" t="s">
        <v>323</v>
      </c>
      <c r="C35" s="251" t="s">
        <v>324</v>
      </c>
      <c r="D35" s="257">
        <v>8.15</v>
      </c>
      <c r="E35" s="258">
        <v>7.9</v>
      </c>
      <c r="F35" s="259">
        <v>6.222222222222222</v>
      </c>
      <c r="G35" s="259">
        <v>7.363636363636363</v>
      </c>
      <c r="H35" s="259">
        <v>7.444444444444445</v>
      </c>
      <c r="I35" s="260">
        <v>0.0</v>
      </c>
      <c r="J35" s="260">
        <v>0.0</v>
      </c>
      <c r="K35" s="260">
        <v>0.0</v>
      </c>
      <c r="L35" s="256">
        <f t="shared" si="1"/>
        <v>7.416060606</v>
      </c>
      <c r="M35" s="8"/>
    </row>
    <row r="36">
      <c r="A36" s="41" t="s">
        <v>667</v>
      </c>
      <c r="B36" s="42" t="s">
        <v>331</v>
      </c>
      <c r="C36" s="251" t="s">
        <v>332</v>
      </c>
      <c r="D36" s="257">
        <v>9.05</v>
      </c>
      <c r="E36" s="258">
        <v>9.55</v>
      </c>
      <c r="F36" s="259">
        <v>8.88888888888889</v>
      </c>
      <c r="G36" s="259">
        <v>9.363636363636363</v>
      </c>
      <c r="H36" s="259">
        <v>8.555555555555555</v>
      </c>
      <c r="I36" s="260">
        <v>0.0</v>
      </c>
      <c r="J36" s="260">
        <v>0.0</v>
      </c>
      <c r="K36" s="260">
        <v>0.0</v>
      </c>
      <c r="L36" s="256">
        <f t="shared" si="1"/>
        <v>9.081616162</v>
      </c>
      <c r="M36" s="8"/>
    </row>
    <row r="37">
      <c r="A37" s="41" t="s">
        <v>668</v>
      </c>
      <c r="B37" s="42" t="s">
        <v>338</v>
      </c>
      <c r="C37" s="251" t="s">
        <v>339</v>
      </c>
      <c r="D37" s="257">
        <v>8.3</v>
      </c>
      <c r="E37" s="258">
        <v>8.25</v>
      </c>
      <c r="F37" s="259">
        <v>7.944444444444445</v>
      </c>
      <c r="G37" s="259">
        <v>8.681818181818182</v>
      </c>
      <c r="H37" s="259">
        <v>7.777777777777778</v>
      </c>
      <c r="I37" s="260">
        <v>0.0</v>
      </c>
      <c r="J37" s="260">
        <v>0.0</v>
      </c>
      <c r="K37" s="260">
        <v>0.0</v>
      </c>
      <c r="L37" s="256">
        <f t="shared" si="1"/>
        <v>8.190808081</v>
      </c>
      <c r="M37" s="8"/>
    </row>
    <row r="38">
      <c r="A38" s="41" t="s">
        <v>669</v>
      </c>
      <c r="B38" s="42" t="s">
        <v>347</v>
      </c>
      <c r="C38" s="251" t="s">
        <v>348</v>
      </c>
      <c r="D38" s="257">
        <v>7.15</v>
      </c>
      <c r="E38" s="258">
        <v>8.0</v>
      </c>
      <c r="F38" s="259">
        <v>6.944444444444445</v>
      </c>
      <c r="G38" s="259">
        <v>8.090909090909092</v>
      </c>
      <c r="H38" s="259">
        <v>7.277777777777778</v>
      </c>
      <c r="I38" s="260">
        <v>0.0</v>
      </c>
      <c r="J38" s="260">
        <v>0.0</v>
      </c>
      <c r="K38" s="260">
        <v>0.0</v>
      </c>
      <c r="L38" s="256">
        <f t="shared" si="1"/>
        <v>7.492626263</v>
      </c>
      <c r="M38" s="8"/>
    </row>
    <row r="39">
      <c r="A39" s="41" t="s">
        <v>670</v>
      </c>
      <c r="B39" s="42" t="s">
        <v>357</v>
      </c>
      <c r="C39" s="251" t="s">
        <v>358</v>
      </c>
      <c r="D39" s="257">
        <v>7.4</v>
      </c>
      <c r="E39" s="258">
        <v>7.35</v>
      </c>
      <c r="F39" s="259">
        <v>6.777777777777778</v>
      </c>
      <c r="G39" s="259">
        <v>7.136363636363637</v>
      </c>
      <c r="H39" s="259">
        <v>7.5</v>
      </c>
      <c r="I39" s="260">
        <v>0.0</v>
      </c>
      <c r="J39" s="260">
        <v>0.0</v>
      </c>
      <c r="K39" s="260">
        <v>0.0</v>
      </c>
      <c r="L39" s="256">
        <f t="shared" si="1"/>
        <v>7.232828283</v>
      </c>
      <c r="M39" s="8"/>
    </row>
    <row r="40">
      <c r="A40" s="41" t="s">
        <v>673</v>
      </c>
      <c r="B40" s="42" t="s">
        <v>364</v>
      </c>
      <c r="C40" s="251" t="s">
        <v>365</v>
      </c>
      <c r="D40" s="257">
        <v>7.9</v>
      </c>
      <c r="E40" s="258">
        <v>8.0</v>
      </c>
      <c r="F40" s="259">
        <v>6.944444444444445</v>
      </c>
      <c r="G40" s="259">
        <v>7.363636363636363</v>
      </c>
      <c r="H40" s="259">
        <v>7.111111111111111</v>
      </c>
      <c r="I40" s="260">
        <v>0.0</v>
      </c>
      <c r="J40" s="260">
        <v>0.0</v>
      </c>
      <c r="K40" s="260">
        <v>0.0</v>
      </c>
      <c r="L40" s="256">
        <f t="shared" si="1"/>
        <v>7.463838384</v>
      </c>
      <c r="M40" s="8"/>
    </row>
    <row r="41">
      <c r="A41" s="41" t="s">
        <v>674</v>
      </c>
      <c r="B41" s="42" t="s">
        <v>371</v>
      </c>
      <c r="C41" s="251" t="s">
        <v>372</v>
      </c>
      <c r="D41" s="257">
        <v>7.75</v>
      </c>
      <c r="E41" s="258">
        <v>7.65</v>
      </c>
      <c r="F41" s="259">
        <v>6.777777777777778</v>
      </c>
      <c r="G41" s="259">
        <v>7.181818181818182</v>
      </c>
      <c r="H41" s="259">
        <v>6.277777777777778</v>
      </c>
      <c r="I41" s="260">
        <v>0.0</v>
      </c>
      <c r="J41" s="260">
        <v>0.0</v>
      </c>
      <c r="K41" s="260">
        <v>0.0</v>
      </c>
      <c r="L41" s="256">
        <f t="shared" si="1"/>
        <v>7.127474747</v>
      </c>
      <c r="M41" s="8"/>
    </row>
    <row r="42">
      <c r="A42" s="41" t="s">
        <v>675</v>
      </c>
      <c r="B42" s="42" t="s">
        <v>379</v>
      </c>
      <c r="C42" s="251" t="s">
        <v>380</v>
      </c>
      <c r="D42" s="257">
        <v>7.85</v>
      </c>
      <c r="E42" s="258">
        <v>8.6</v>
      </c>
      <c r="F42" s="259">
        <v>8.333333333333334</v>
      </c>
      <c r="G42" s="259">
        <v>8.454545454545455</v>
      </c>
      <c r="H42" s="259">
        <v>8.444444444444445</v>
      </c>
      <c r="I42" s="260">
        <v>0.0</v>
      </c>
      <c r="J42" s="260">
        <v>0.0</v>
      </c>
      <c r="K42" s="260">
        <v>0.0</v>
      </c>
      <c r="L42" s="256">
        <f t="shared" si="1"/>
        <v>8.336464646</v>
      </c>
      <c r="M42" s="8"/>
    </row>
    <row r="43">
      <c r="A43" s="41" t="s">
        <v>676</v>
      </c>
      <c r="B43" s="42" t="s">
        <v>387</v>
      </c>
      <c r="C43" s="251" t="s">
        <v>388</v>
      </c>
      <c r="D43" s="257">
        <v>8.75</v>
      </c>
      <c r="E43" s="258">
        <v>8.05</v>
      </c>
      <c r="F43" s="259">
        <v>8.0</v>
      </c>
      <c r="G43" s="259">
        <v>7.909090909090909</v>
      </c>
      <c r="H43" s="259">
        <v>7.833333333333333</v>
      </c>
      <c r="I43" s="260">
        <v>0.0</v>
      </c>
      <c r="J43" s="260">
        <v>0.0</v>
      </c>
      <c r="K43" s="260">
        <v>0.0</v>
      </c>
      <c r="L43" s="256">
        <f t="shared" si="1"/>
        <v>8.108484848</v>
      </c>
      <c r="M43" s="8"/>
    </row>
    <row r="44">
      <c r="A44" s="41" t="s">
        <v>677</v>
      </c>
      <c r="B44" s="42" t="s">
        <v>396</v>
      </c>
      <c r="C44" s="251" t="s">
        <v>397</v>
      </c>
      <c r="D44" s="257">
        <v>8.35</v>
      </c>
      <c r="E44" s="258">
        <v>8.4</v>
      </c>
      <c r="F44" s="259">
        <v>8.555555555555555</v>
      </c>
      <c r="G44" s="259">
        <v>8.318181818181818</v>
      </c>
      <c r="H44" s="259">
        <v>8.11111111111111</v>
      </c>
      <c r="I44" s="260">
        <v>0.0</v>
      </c>
      <c r="J44" s="260">
        <v>0.0</v>
      </c>
      <c r="K44" s="260">
        <v>0.0</v>
      </c>
      <c r="L44" s="256">
        <f t="shared" si="1"/>
        <v>8.346969697</v>
      </c>
      <c r="M44" s="8"/>
    </row>
    <row r="45">
      <c r="A45" s="41" t="s">
        <v>678</v>
      </c>
      <c r="B45" s="42" t="s">
        <v>406</v>
      </c>
      <c r="C45" s="251" t="s">
        <v>407</v>
      </c>
      <c r="D45" s="257">
        <v>6.75</v>
      </c>
      <c r="E45" s="258">
        <v>7.35</v>
      </c>
      <c r="F45" s="259">
        <v>7.277777777777778</v>
      </c>
      <c r="G45" s="259">
        <v>6.7272727272727275</v>
      </c>
      <c r="H45" s="259">
        <v>5.833333333333333</v>
      </c>
      <c r="I45" s="260">
        <v>0.0</v>
      </c>
      <c r="J45" s="260">
        <v>0.0</v>
      </c>
      <c r="K45" s="260">
        <v>0.0</v>
      </c>
      <c r="L45" s="256">
        <f t="shared" si="1"/>
        <v>6.787676768</v>
      </c>
      <c r="M45" s="8"/>
    </row>
    <row r="46">
      <c r="A46" s="41" t="s">
        <v>681</v>
      </c>
      <c r="B46" s="42" t="s">
        <v>413</v>
      </c>
      <c r="C46" s="251" t="s">
        <v>414</v>
      </c>
      <c r="D46" s="257">
        <v>6.95</v>
      </c>
      <c r="E46" s="258">
        <v>8.1</v>
      </c>
      <c r="F46" s="259">
        <v>6.666666666666667</v>
      </c>
      <c r="G46" s="259">
        <v>8.227272727272727</v>
      </c>
      <c r="H46" s="259">
        <v>7.777777777777778</v>
      </c>
      <c r="I46" s="260">
        <v>0.0</v>
      </c>
      <c r="J46" s="260">
        <v>0.0</v>
      </c>
      <c r="K46" s="260">
        <v>0.0</v>
      </c>
      <c r="L46" s="256">
        <f t="shared" si="1"/>
        <v>7.544343434</v>
      </c>
      <c r="M46" s="8"/>
    </row>
    <row r="47">
      <c r="A47" s="41" t="s">
        <v>683</v>
      </c>
      <c r="B47" s="42" t="s">
        <v>421</v>
      </c>
      <c r="C47" s="251" t="s">
        <v>422</v>
      </c>
      <c r="D47" s="257">
        <v>7.05</v>
      </c>
      <c r="E47" s="258">
        <v>7.55</v>
      </c>
      <c r="F47" s="259">
        <v>7.444444444444445</v>
      </c>
      <c r="G47" s="259">
        <v>7.454545454545454</v>
      </c>
      <c r="H47" s="259">
        <v>6.5</v>
      </c>
      <c r="I47" s="260">
        <v>0.0</v>
      </c>
      <c r="J47" s="260">
        <v>0.0</v>
      </c>
      <c r="K47" s="260">
        <v>0.0</v>
      </c>
      <c r="L47" s="256">
        <f t="shared" si="1"/>
        <v>7.19979798</v>
      </c>
      <c r="M47" s="8"/>
    </row>
    <row r="48">
      <c r="A48" s="41" t="s">
        <v>684</v>
      </c>
      <c r="B48" s="42" t="s">
        <v>430</v>
      </c>
      <c r="C48" s="251" t="s">
        <v>431</v>
      </c>
      <c r="D48" s="257">
        <v>7.55</v>
      </c>
      <c r="E48" s="258">
        <v>7.4</v>
      </c>
      <c r="F48" s="259">
        <v>7.555555555555555</v>
      </c>
      <c r="G48" s="259">
        <v>7.636363636363637</v>
      </c>
      <c r="H48" s="259">
        <v>8.0</v>
      </c>
      <c r="I48" s="260">
        <v>0.0</v>
      </c>
      <c r="J48" s="260">
        <v>0.0</v>
      </c>
      <c r="K48" s="260">
        <v>0.0</v>
      </c>
      <c r="L48" s="256">
        <f t="shared" si="1"/>
        <v>7.628383838</v>
      </c>
      <c r="M48" s="8"/>
    </row>
    <row r="49">
      <c r="A49" s="41" t="s">
        <v>685</v>
      </c>
      <c r="B49" s="42" t="s">
        <v>439</v>
      </c>
      <c r="C49" s="251" t="s">
        <v>440</v>
      </c>
      <c r="D49" s="257">
        <v>7.0</v>
      </c>
      <c r="E49" s="258">
        <v>6.55</v>
      </c>
      <c r="F49" s="259">
        <v>6.166666666666667</v>
      </c>
      <c r="G49" s="259">
        <v>7.5</v>
      </c>
      <c r="H49" s="259">
        <v>6.833333333333333</v>
      </c>
      <c r="I49" s="260">
        <v>0.0</v>
      </c>
      <c r="J49" s="260">
        <v>0.0</v>
      </c>
      <c r="K49" s="260">
        <v>0.0</v>
      </c>
      <c r="L49" s="256">
        <f t="shared" si="1"/>
        <v>6.81</v>
      </c>
      <c r="M49" s="8"/>
    </row>
    <row r="50">
      <c r="A50" s="41" t="s">
        <v>686</v>
      </c>
      <c r="B50" s="42" t="s">
        <v>448</v>
      </c>
      <c r="C50" s="251" t="s">
        <v>449</v>
      </c>
      <c r="D50" s="257">
        <v>7.9</v>
      </c>
      <c r="E50" s="258">
        <v>7.65</v>
      </c>
      <c r="F50" s="259">
        <v>7.166666666666667</v>
      </c>
      <c r="G50" s="259">
        <v>7.909090909090909</v>
      </c>
      <c r="H50" s="259">
        <v>7.388888888888889</v>
      </c>
      <c r="I50" s="260">
        <v>0.0</v>
      </c>
      <c r="J50" s="260">
        <v>0.0</v>
      </c>
      <c r="K50" s="260">
        <v>0.0</v>
      </c>
      <c r="L50" s="256">
        <f t="shared" si="1"/>
        <v>7.602929293</v>
      </c>
      <c r="M50" s="8"/>
    </row>
    <row r="51">
      <c r="A51" s="41" t="s">
        <v>687</v>
      </c>
      <c r="B51" s="42" t="s">
        <v>456</v>
      </c>
      <c r="C51" s="251" t="s">
        <v>457</v>
      </c>
      <c r="D51" s="257">
        <v>7.35</v>
      </c>
      <c r="E51" s="258">
        <v>7.45</v>
      </c>
      <c r="F51" s="259">
        <v>7.777777777777778</v>
      </c>
      <c r="G51" s="259">
        <v>7.7272727272727275</v>
      </c>
      <c r="H51" s="259">
        <v>8.333333333333334</v>
      </c>
      <c r="I51" s="260">
        <v>0.0</v>
      </c>
      <c r="J51" s="260">
        <v>0.0</v>
      </c>
      <c r="K51" s="260">
        <v>0.0</v>
      </c>
      <c r="L51" s="256">
        <f t="shared" si="1"/>
        <v>7.727676768</v>
      </c>
      <c r="M51" s="8"/>
    </row>
    <row r="52">
      <c r="A52" s="41" t="s">
        <v>688</v>
      </c>
      <c r="B52" s="42" t="s">
        <v>466</v>
      </c>
      <c r="C52" s="251" t="s">
        <v>467</v>
      </c>
      <c r="D52" s="257">
        <v>7.65</v>
      </c>
      <c r="E52" s="258">
        <v>8.15</v>
      </c>
      <c r="F52" s="259">
        <v>7.5</v>
      </c>
      <c r="G52" s="259">
        <v>8.363636363636363</v>
      </c>
      <c r="H52" s="259">
        <v>7.833333333333333</v>
      </c>
      <c r="I52" s="260">
        <v>0.0</v>
      </c>
      <c r="J52" s="260">
        <v>0.0</v>
      </c>
      <c r="K52" s="260">
        <v>0.0</v>
      </c>
      <c r="L52" s="256">
        <f t="shared" si="1"/>
        <v>7.899393939</v>
      </c>
      <c r="M52" s="8"/>
    </row>
    <row r="53">
      <c r="A53" s="41" t="s">
        <v>689</v>
      </c>
      <c r="B53" s="42" t="s">
        <v>475</v>
      </c>
      <c r="C53" s="251" t="s">
        <v>476</v>
      </c>
      <c r="D53" s="257">
        <v>6.35</v>
      </c>
      <c r="E53" s="258">
        <v>6.8</v>
      </c>
      <c r="F53" s="259">
        <v>5.722222222222222</v>
      </c>
      <c r="G53" s="259">
        <v>6.7272727272727275</v>
      </c>
      <c r="H53" s="259">
        <v>5.222222222222222</v>
      </c>
      <c r="I53" s="260">
        <v>0.0</v>
      </c>
      <c r="J53" s="260">
        <v>0.0</v>
      </c>
      <c r="K53" s="260">
        <v>0.0</v>
      </c>
      <c r="L53" s="256">
        <f t="shared" si="1"/>
        <v>6.164343434</v>
      </c>
      <c r="M53" s="8"/>
    </row>
    <row r="54">
      <c r="A54" s="41" t="s">
        <v>690</v>
      </c>
      <c r="B54" s="42" t="s">
        <v>483</v>
      </c>
      <c r="C54" s="251" t="s">
        <v>484</v>
      </c>
      <c r="D54" s="257">
        <v>8.85</v>
      </c>
      <c r="E54" s="258">
        <v>8.55</v>
      </c>
      <c r="F54" s="259">
        <v>8.38888888888889</v>
      </c>
      <c r="G54" s="259">
        <v>8.272727272727273</v>
      </c>
      <c r="H54" s="259">
        <v>8.166666666666666</v>
      </c>
      <c r="I54" s="260">
        <v>0.0</v>
      </c>
      <c r="J54" s="260">
        <v>0.0</v>
      </c>
      <c r="K54" s="260">
        <v>0.0</v>
      </c>
      <c r="L54" s="256">
        <f t="shared" si="1"/>
        <v>8.445656566</v>
      </c>
      <c r="M54" s="8"/>
    </row>
    <row r="55">
      <c r="A55" s="41" t="s">
        <v>691</v>
      </c>
      <c r="B55" s="42" t="s">
        <v>491</v>
      </c>
      <c r="C55" s="251" t="s">
        <v>492</v>
      </c>
      <c r="D55" s="257">
        <v>8.1</v>
      </c>
      <c r="E55" s="258">
        <v>8.55</v>
      </c>
      <c r="F55" s="259">
        <v>7.666666666666667</v>
      </c>
      <c r="G55" s="259">
        <v>7.954545454545454</v>
      </c>
      <c r="H55" s="259">
        <v>7.111111111111111</v>
      </c>
      <c r="I55" s="260">
        <v>0.0</v>
      </c>
      <c r="J55" s="260">
        <v>0.0</v>
      </c>
      <c r="K55" s="260">
        <v>0.0</v>
      </c>
      <c r="L55" s="256">
        <f t="shared" si="1"/>
        <v>7.876464646</v>
      </c>
      <c r="M55" s="8"/>
    </row>
    <row r="56">
      <c r="A56" s="41" t="s">
        <v>692</v>
      </c>
      <c r="B56" s="42" t="s">
        <v>499</v>
      </c>
      <c r="C56" s="251" t="s">
        <v>500</v>
      </c>
      <c r="D56" s="257">
        <v>7.9</v>
      </c>
      <c r="E56" s="258">
        <v>8.15</v>
      </c>
      <c r="F56" s="259">
        <v>6.722222222222222</v>
      </c>
      <c r="G56" s="259">
        <v>7.681818181818182</v>
      </c>
      <c r="H56" s="259">
        <v>7.333333333333333</v>
      </c>
      <c r="I56" s="260">
        <v>0.0</v>
      </c>
      <c r="J56" s="260">
        <v>0.0</v>
      </c>
      <c r="K56" s="260">
        <v>0.0</v>
      </c>
      <c r="L56" s="256">
        <f t="shared" si="1"/>
        <v>7.557474747</v>
      </c>
      <c r="M56" s="8"/>
    </row>
    <row r="57">
      <c r="A57" s="41" t="s">
        <v>693</v>
      </c>
      <c r="B57" s="42" t="s">
        <v>506</v>
      </c>
      <c r="C57" s="251" t="s">
        <v>507</v>
      </c>
      <c r="D57" s="257">
        <v>8.1</v>
      </c>
      <c r="E57" s="258">
        <v>8.75</v>
      </c>
      <c r="F57" s="259">
        <v>8.055555555555555</v>
      </c>
      <c r="G57" s="259">
        <v>8.363636363636363</v>
      </c>
      <c r="H57" s="259">
        <v>8.0</v>
      </c>
      <c r="I57" s="260">
        <v>0.0</v>
      </c>
      <c r="J57" s="260">
        <v>0.0</v>
      </c>
      <c r="K57" s="260">
        <v>0.0</v>
      </c>
      <c r="L57" s="256">
        <f t="shared" si="1"/>
        <v>8.253838384</v>
      </c>
      <c r="M57" s="8"/>
    </row>
    <row r="58">
      <c r="A58" s="175">
        <v>57.0</v>
      </c>
      <c r="B58" s="176" t="s">
        <v>514</v>
      </c>
      <c r="C58" s="266" t="s">
        <v>515</v>
      </c>
      <c r="D58" s="267">
        <v>8.2</v>
      </c>
      <c r="E58" s="268">
        <v>8.65</v>
      </c>
      <c r="F58" s="259">
        <v>8.5</v>
      </c>
      <c r="G58" s="259">
        <v>8.409090909090908</v>
      </c>
      <c r="H58" s="269">
        <v>7.888888888888889</v>
      </c>
      <c r="I58" s="260">
        <v>0.0</v>
      </c>
      <c r="J58" s="260">
        <v>0.0</v>
      </c>
      <c r="K58" s="260">
        <v>0.0</v>
      </c>
      <c r="L58" s="256">
        <f t="shared" si="1"/>
        <v>8.32959596</v>
      </c>
      <c r="M58" s="8"/>
    </row>
    <row r="59">
      <c r="A59" s="182">
        <v>58.0</v>
      </c>
      <c r="B59" s="183" t="s">
        <v>522</v>
      </c>
      <c r="C59" s="270" t="s">
        <v>523</v>
      </c>
      <c r="D59" s="267" t="s">
        <v>805</v>
      </c>
      <c r="E59" s="268" t="s">
        <v>805</v>
      </c>
      <c r="F59" s="259">
        <v>5.777777777777778</v>
      </c>
      <c r="G59" s="259">
        <v>5.7727272727272725</v>
      </c>
      <c r="H59" s="259">
        <v>5.444444444444445</v>
      </c>
      <c r="I59" s="260">
        <v>0.0</v>
      </c>
      <c r="J59" s="260">
        <v>0.0</v>
      </c>
      <c r="K59" s="260">
        <v>0.0</v>
      </c>
      <c r="L59" s="256">
        <f t="shared" ref="L59:L62" si="2">SUM(F59:K59)/(IF(F59=0,1,IF(G59=0,1,IF(H59=0,2,IF(I59=0,3,IF(J59=0,4,IF(K59=0,5,6)))))))</f>
        <v>5.664983165</v>
      </c>
      <c r="M59" s="8"/>
    </row>
    <row r="60">
      <c r="A60" s="182">
        <v>59.0</v>
      </c>
      <c r="B60" s="183" t="s">
        <v>530</v>
      </c>
      <c r="C60" s="270" t="s">
        <v>744</v>
      </c>
      <c r="D60" s="267" t="s">
        <v>805</v>
      </c>
      <c r="E60" s="268" t="s">
        <v>805</v>
      </c>
      <c r="F60" s="259">
        <v>7.166666666666667</v>
      </c>
      <c r="G60" s="259">
        <v>6.818181818181818</v>
      </c>
      <c r="H60" s="259">
        <v>6.611111111111111</v>
      </c>
      <c r="I60" s="260">
        <v>0.0</v>
      </c>
      <c r="J60" s="260">
        <v>0.0</v>
      </c>
      <c r="K60" s="260">
        <v>0.0</v>
      </c>
      <c r="L60" s="256">
        <f t="shared" si="2"/>
        <v>6.865319865</v>
      </c>
      <c r="M60" s="8"/>
    </row>
    <row r="61">
      <c r="A61" s="182">
        <v>60.0</v>
      </c>
      <c r="B61" s="183" t="s">
        <v>538</v>
      </c>
      <c r="C61" s="270" t="s">
        <v>745</v>
      </c>
      <c r="D61" s="267" t="s">
        <v>805</v>
      </c>
      <c r="E61" s="268" t="s">
        <v>805</v>
      </c>
      <c r="F61" s="259">
        <v>6.722222222222222</v>
      </c>
      <c r="G61" s="259">
        <v>5.818181818181818</v>
      </c>
      <c r="H61" s="259">
        <v>4.611111111111111</v>
      </c>
      <c r="I61" s="260">
        <v>0.0</v>
      </c>
      <c r="J61" s="260">
        <v>0.0</v>
      </c>
      <c r="K61" s="260">
        <v>0.0</v>
      </c>
      <c r="L61" s="256">
        <f t="shared" si="2"/>
        <v>5.717171717</v>
      </c>
      <c r="M61" s="8"/>
    </row>
    <row r="62">
      <c r="A62" s="195">
        <v>61.0</v>
      </c>
      <c r="B62" s="196" t="s">
        <v>545</v>
      </c>
      <c r="C62" s="271" t="s">
        <v>746</v>
      </c>
      <c r="D62" s="272" t="s">
        <v>805</v>
      </c>
      <c r="E62" s="273" t="s">
        <v>805</v>
      </c>
      <c r="F62" s="274">
        <v>5.888888888888889</v>
      </c>
      <c r="G62" s="274">
        <v>5.090909090909091</v>
      </c>
      <c r="H62" s="274">
        <v>4.055555555555555</v>
      </c>
      <c r="I62" s="260">
        <v>0.0</v>
      </c>
      <c r="J62" s="260">
        <v>0.0</v>
      </c>
      <c r="K62" s="260">
        <v>0.0</v>
      </c>
      <c r="L62" s="256">
        <f t="shared" si="2"/>
        <v>5.011784512</v>
      </c>
      <c r="M62" s="8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5.38"/>
  </cols>
  <sheetData>
    <row r="1">
      <c r="A1" s="275" t="s">
        <v>806</v>
      </c>
      <c r="B1" s="276" t="s">
        <v>807</v>
      </c>
      <c r="C1" s="277" t="s">
        <v>2</v>
      </c>
    </row>
    <row r="2">
      <c r="A2" s="278">
        <v>1.0</v>
      </c>
      <c r="B2" s="279" t="s">
        <v>615</v>
      </c>
      <c r="C2" s="280" t="s">
        <v>808</v>
      </c>
    </row>
    <row r="3">
      <c r="A3" s="278">
        <v>1.0</v>
      </c>
      <c r="B3" s="281" t="s">
        <v>616</v>
      </c>
      <c r="C3" s="282" t="s">
        <v>809</v>
      </c>
    </row>
    <row r="4">
      <c r="A4" s="278">
        <v>1.0</v>
      </c>
      <c r="B4" s="281" t="s">
        <v>617</v>
      </c>
      <c r="C4" s="282" t="s">
        <v>810</v>
      </c>
    </row>
    <row r="5">
      <c r="A5" s="278">
        <v>1.0</v>
      </c>
      <c r="B5" s="283" t="s">
        <v>618</v>
      </c>
      <c r="C5" s="284" t="s">
        <v>811</v>
      </c>
    </row>
    <row r="6">
      <c r="A6" s="278">
        <v>1.0</v>
      </c>
      <c r="B6" s="283" t="s">
        <v>619</v>
      </c>
      <c r="C6" s="284" t="s">
        <v>812</v>
      </c>
    </row>
    <row r="7">
      <c r="A7" s="278">
        <v>1.0</v>
      </c>
      <c r="B7" s="281" t="s">
        <v>620</v>
      </c>
      <c r="C7" s="284" t="s">
        <v>813</v>
      </c>
      <c r="E7" s="285"/>
    </row>
    <row r="8">
      <c r="A8" s="278">
        <v>1.0</v>
      </c>
      <c r="B8" s="281" t="s">
        <v>621</v>
      </c>
      <c r="C8" s="282" t="s">
        <v>814</v>
      </c>
    </row>
    <row r="9">
      <c r="A9" s="278">
        <v>1.0</v>
      </c>
      <c r="B9" s="281" t="s">
        <v>622</v>
      </c>
      <c r="C9" s="282" t="s">
        <v>815</v>
      </c>
    </row>
    <row r="10">
      <c r="A10" s="278">
        <v>1.0</v>
      </c>
      <c r="B10" s="281" t="s">
        <v>623</v>
      </c>
      <c r="C10" s="282" t="s">
        <v>816</v>
      </c>
    </row>
    <row r="11">
      <c r="A11" s="286">
        <v>2.0</v>
      </c>
      <c r="B11" s="287" t="s">
        <v>704</v>
      </c>
      <c r="C11" s="282" t="s">
        <v>817</v>
      </c>
    </row>
    <row r="12">
      <c r="A12" s="286">
        <v>2.0</v>
      </c>
      <c r="B12" s="287" t="s">
        <v>705</v>
      </c>
      <c r="C12" s="282" t="s">
        <v>818</v>
      </c>
      <c r="K12" s="285"/>
    </row>
    <row r="13">
      <c r="A13" s="286">
        <v>2.0</v>
      </c>
      <c r="B13" s="287" t="s">
        <v>706</v>
      </c>
      <c r="C13" s="282" t="s">
        <v>819</v>
      </c>
    </row>
    <row r="14">
      <c r="A14" s="286">
        <v>2.0</v>
      </c>
      <c r="B14" s="288" t="s">
        <v>707</v>
      </c>
      <c r="C14" s="282" t="s">
        <v>820</v>
      </c>
    </row>
    <row r="15">
      <c r="A15" s="286">
        <v>2.0</v>
      </c>
      <c r="B15" s="288" t="s">
        <v>708</v>
      </c>
      <c r="C15" s="282" t="s">
        <v>821</v>
      </c>
    </row>
    <row r="16">
      <c r="A16" s="286">
        <v>2.0</v>
      </c>
      <c r="B16" s="287" t="s">
        <v>709</v>
      </c>
      <c r="C16" s="282" t="s">
        <v>822</v>
      </c>
    </row>
    <row r="17">
      <c r="A17" s="286">
        <v>2.0</v>
      </c>
      <c r="B17" s="287" t="s">
        <v>710</v>
      </c>
      <c r="C17" s="282" t="s">
        <v>823</v>
      </c>
    </row>
    <row r="18">
      <c r="A18" s="286">
        <v>2.0</v>
      </c>
      <c r="B18" s="287" t="s">
        <v>711</v>
      </c>
      <c r="C18" s="282" t="s">
        <v>824</v>
      </c>
    </row>
    <row r="19">
      <c r="A19" s="286">
        <v>2.0</v>
      </c>
      <c r="B19" s="287" t="s">
        <v>712</v>
      </c>
      <c r="C19" s="282" t="s">
        <v>825</v>
      </c>
    </row>
    <row r="20">
      <c r="A20" s="289">
        <v>3.0</v>
      </c>
      <c r="B20" s="290" t="s">
        <v>726</v>
      </c>
      <c r="C20" s="282" t="s">
        <v>826</v>
      </c>
    </row>
    <row r="21">
      <c r="A21" s="289">
        <v>3.0</v>
      </c>
      <c r="B21" s="290" t="s">
        <v>727</v>
      </c>
      <c r="C21" s="284" t="s">
        <v>827</v>
      </c>
    </row>
    <row r="22">
      <c r="A22" s="289">
        <v>3.0</v>
      </c>
      <c r="B22" s="290" t="s">
        <v>728</v>
      </c>
      <c r="C22" s="282" t="s">
        <v>828</v>
      </c>
    </row>
    <row r="23">
      <c r="A23" s="289">
        <v>3.0</v>
      </c>
      <c r="B23" s="290" t="s">
        <v>729</v>
      </c>
      <c r="C23" s="282" t="s">
        <v>829</v>
      </c>
    </row>
    <row r="24">
      <c r="A24" s="289">
        <v>3.0</v>
      </c>
      <c r="B24" s="290" t="s">
        <v>730</v>
      </c>
      <c r="C24" s="284" t="s">
        <v>830</v>
      </c>
    </row>
    <row r="25">
      <c r="A25" s="289">
        <v>3.0</v>
      </c>
      <c r="B25" s="290" t="s">
        <v>731</v>
      </c>
      <c r="C25" s="282" t="s">
        <v>831</v>
      </c>
    </row>
    <row r="26">
      <c r="A26" s="289">
        <v>3.0</v>
      </c>
      <c r="B26" s="290" t="s">
        <v>732</v>
      </c>
      <c r="C26" s="282" t="s">
        <v>832</v>
      </c>
    </row>
    <row r="27">
      <c r="A27" s="289">
        <v>3.0</v>
      </c>
      <c r="B27" s="290" t="s">
        <v>733</v>
      </c>
      <c r="C27" s="284" t="s">
        <v>833</v>
      </c>
    </row>
    <row r="28">
      <c r="A28" s="289">
        <v>4.0</v>
      </c>
      <c r="B28" s="290" t="s">
        <v>762</v>
      </c>
      <c r="C28" s="284" t="s">
        <v>834</v>
      </c>
    </row>
    <row r="29">
      <c r="A29" s="289">
        <v>4.0</v>
      </c>
      <c r="B29" s="290" t="s">
        <v>763</v>
      </c>
      <c r="C29" s="282" t="s">
        <v>835</v>
      </c>
    </row>
    <row r="30">
      <c r="A30" s="289">
        <v>4.0</v>
      </c>
      <c r="B30" s="290" t="s">
        <v>764</v>
      </c>
      <c r="C30" s="282" t="s">
        <v>836</v>
      </c>
    </row>
    <row r="31">
      <c r="A31" s="289">
        <v>4.0</v>
      </c>
      <c r="B31" s="290" t="s">
        <v>765</v>
      </c>
      <c r="C31" s="284" t="s">
        <v>837</v>
      </c>
    </row>
    <row r="32">
      <c r="A32" s="289">
        <v>4.0</v>
      </c>
      <c r="B32" s="290" t="s">
        <v>766</v>
      </c>
      <c r="C32" s="282" t="s">
        <v>838</v>
      </c>
    </row>
    <row r="33">
      <c r="A33" s="289">
        <v>4.0</v>
      </c>
      <c r="B33" s="290" t="s">
        <v>767</v>
      </c>
      <c r="C33" s="282" t="s">
        <v>839</v>
      </c>
    </row>
    <row r="34">
      <c r="A34" s="289">
        <v>4.0</v>
      </c>
      <c r="B34" s="290" t="s">
        <v>768</v>
      </c>
      <c r="C34" s="282" t="s">
        <v>840</v>
      </c>
    </row>
    <row r="35">
      <c r="A35" s="289">
        <v>4.0</v>
      </c>
      <c r="B35" s="290" t="s">
        <v>769</v>
      </c>
      <c r="C35" s="282" t="s">
        <v>841</v>
      </c>
    </row>
    <row r="36">
      <c r="A36" s="289">
        <v>4.0</v>
      </c>
      <c r="B36" s="290" t="s">
        <v>770</v>
      </c>
      <c r="C36" s="282" t="s">
        <v>842</v>
      </c>
    </row>
    <row r="37">
      <c r="A37" s="289">
        <v>4.0</v>
      </c>
      <c r="B37" s="290" t="s">
        <v>771</v>
      </c>
      <c r="C37" s="282" t="s">
        <v>843</v>
      </c>
    </row>
    <row r="38">
      <c r="A38" s="289">
        <v>5.0</v>
      </c>
      <c r="B38" s="290" t="s">
        <v>786</v>
      </c>
      <c r="C38" s="282" t="s">
        <v>844</v>
      </c>
    </row>
    <row r="39">
      <c r="A39" s="289">
        <v>5.0</v>
      </c>
      <c r="B39" s="290" t="s">
        <v>787</v>
      </c>
      <c r="C39" s="282" t="s">
        <v>845</v>
      </c>
    </row>
    <row r="40">
      <c r="A40" s="289">
        <v>5.0</v>
      </c>
      <c r="B40" s="290" t="s">
        <v>788</v>
      </c>
      <c r="C40" s="284" t="s">
        <v>846</v>
      </c>
    </row>
    <row r="41">
      <c r="A41" s="289">
        <v>5.0</v>
      </c>
      <c r="B41" s="290" t="s">
        <v>789</v>
      </c>
      <c r="C41" s="284" t="s">
        <v>847</v>
      </c>
    </row>
    <row r="42">
      <c r="A42" s="289">
        <v>5.0</v>
      </c>
      <c r="B42" s="290" t="s">
        <v>790</v>
      </c>
      <c r="C42" s="284" t="s">
        <v>848</v>
      </c>
    </row>
    <row r="43">
      <c r="A43" s="289">
        <v>5.0</v>
      </c>
      <c r="B43" s="290" t="s">
        <v>785</v>
      </c>
      <c r="C43" s="284" t="s">
        <v>849</v>
      </c>
    </row>
    <row r="44">
      <c r="A44" s="289">
        <v>5.0</v>
      </c>
      <c r="B44" s="290" t="s">
        <v>791</v>
      </c>
      <c r="C44" s="284" t="s">
        <v>850</v>
      </c>
    </row>
    <row r="45">
      <c r="A45" s="291">
        <v>5.0</v>
      </c>
      <c r="B45" s="292" t="s">
        <v>792</v>
      </c>
      <c r="C45" s="293" t="s">
        <v>851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3" max="3" width="32.63"/>
    <col customWidth="1" min="5" max="5" width="15.63"/>
    <col customWidth="1" min="6" max="6" width="20.0"/>
    <col customWidth="1" min="7" max="7" width="35.25"/>
    <col customWidth="1" min="10" max="10" width="21.88"/>
  </cols>
  <sheetData>
    <row r="1">
      <c r="A1" s="294" t="s">
        <v>806</v>
      </c>
      <c r="B1" s="294" t="s">
        <v>1</v>
      </c>
      <c r="C1" s="294" t="s">
        <v>2</v>
      </c>
      <c r="D1" s="294" t="s">
        <v>600</v>
      </c>
      <c r="K1" s="295"/>
    </row>
    <row r="2">
      <c r="A2" s="296" t="s">
        <v>852</v>
      </c>
      <c r="B2" s="297" t="s">
        <v>331</v>
      </c>
      <c r="C2" s="298" t="s">
        <v>332</v>
      </c>
      <c r="D2" s="299">
        <v>9.05</v>
      </c>
      <c r="L2" s="295"/>
    </row>
    <row r="3">
      <c r="A3" s="296" t="s">
        <v>852</v>
      </c>
      <c r="B3" s="297" t="s">
        <v>483</v>
      </c>
      <c r="C3" s="298" t="s">
        <v>484</v>
      </c>
      <c r="D3" s="299">
        <v>8.85</v>
      </c>
      <c r="L3" s="295"/>
    </row>
    <row r="4">
      <c r="A4" s="296" t="s">
        <v>852</v>
      </c>
      <c r="B4" s="297" t="s">
        <v>387</v>
      </c>
      <c r="C4" s="298" t="s">
        <v>388</v>
      </c>
      <c r="D4" s="299">
        <v>8.75</v>
      </c>
      <c r="L4" s="295"/>
    </row>
    <row r="5">
      <c r="A5" s="296" t="s">
        <v>852</v>
      </c>
      <c r="B5" s="297" t="s">
        <v>125</v>
      </c>
      <c r="C5" s="298" t="s">
        <v>126</v>
      </c>
      <c r="D5" s="299">
        <v>8.7</v>
      </c>
      <c r="L5" s="295"/>
    </row>
    <row r="6">
      <c r="A6" s="296" t="s">
        <v>852</v>
      </c>
      <c r="B6" s="297" t="s">
        <v>99</v>
      </c>
      <c r="C6" s="298" t="s">
        <v>100</v>
      </c>
      <c r="D6" s="299">
        <v>8.45</v>
      </c>
      <c r="L6" s="295"/>
    </row>
    <row r="7">
      <c r="A7" s="296" t="s">
        <v>852</v>
      </c>
      <c r="B7" s="297" t="s">
        <v>396</v>
      </c>
      <c r="C7" s="298" t="s">
        <v>397</v>
      </c>
      <c r="D7" s="299">
        <v>8.35</v>
      </c>
      <c r="L7" s="295"/>
    </row>
    <row r="8">
      <c r="A8" s="296" t="s">
        <v>852</v>
      </c>
      <c r="B8" s="297" t="s">
        <v>109</v>
      </c>
      <c r="C8" s="298" t="s">
        <v>110</v>
      </c>
      <c r="D8" s="299">
        <v>8.3</v>
      </c>
      <c r="L8" s="295"/>
    </row>
    <row r="9">
      <c r="A9" s="296" t="s">
        <v>852</v>
      </c>
      <c r="B9" s="297" t="s">
        <v>177</v>
      </c>
      <c r="C9" s="298" t="s">
        <v>178</v>
      </c>
      <c r="D9" s="299">
        <v>8.3</v>
      </c>
      <c r="L9" s="295"/>
    </row>
    <row r="10">
      <c r="A10" s="296" t="s">
        <v>852</v>
      </c>
      <c r="B10" s="297" t="s">
        <v>338</v>
      </c>
      <c r="C10" s="298" t="s">
        <v>339</v>
      </c>
      <c r="D10" s="299">
        <v>8.3</v>
      </c>
      <c r="L10" s="295"/>
    </row>
    <row r="11">
      <c r="A11" s="300">
        <v>1.0</v>
      </c>
      <c r="B11" s="301" t="s">
        <v>210</v>
      </c>
      <c r="C11" s="302" t="s">
        <v>211</v>
      </c>
      <c r="D11" s="301">
        <v>8.15</v>
      </c>
      <c r="L11" s="295"/>
    </row>
    <row r="12">
      <c r="A12" s="303">
        <v>2.0</v>
      </c>
      <c r="B12" s="304" t="s">
        <v>331</v>
      </c>
      <c r="C12" s="305" t="s">
        <v>332</v>
      </c>
      <c r="D12" s="299">
        <v>9.55</v>
      </c>
      <c r="L12" s="295"/>
    </row>
    <row r="13">
      <c r="A13" s="306">
        <v>2.0</v>
      </c>
      <c r="B13" s="304" t="s">
        <v>125</v>
      </c>
      <c r="C13" s="305" t="s">
        <v>126</v>
      </c>
      <c r="D13" s="299">
        <v>9.05</v>
      </c>
      <c r="J13" s="295"/>
      <c r="K13" s="295"/>
      <c r="L13" s="295"/>
    </row>
    <row r="14">
      <c r="A14" s="307" t="s">
        <v>853</v>
      </c>
      <c r="B14" s="304" t="s">
        <v>177</v>
      </c>
      <c r="C14" s="305" t="s">
        <v>178</v>
      </c>
      <c r="D14" s="299">
        <v>9.05</v>
      </c>
      <c r="J14" s="295"/>
      <c r="K14" s="295"/>
      <c r="L14" s="295"/>
    </row>
    <row r="15">
      <c r="A15" s="307" t="s">
        <v>853</v>
      </c>
      <c r="B15" s="304" t="s">
        <v>193</v>
      </c>
      <c r="C15" s="305" t="s">
        <v>194</v>
      </c>
      <c r="D15" s="299">
        <v>8.95</v>
      </c>
      <c r="L15" s="295"/>
    </row>
    <row r="16">
      <c r="A16" s="307" t="s">
        <v>853</v>
      </c>
      <c r="B16" s="304" t="s">
        <v>210</v>
      </c>
      <c r="C16" s="305" t="s">
        <v>211</v>
      </c>
      <c r="D16" s="299">
        <v>8.95</v>
      </c>
      <c r="L16" s="295"/>
    </row>
    <row r="17">
      <c r="A17" s="307" t="s">
        <v>853</v>
      </c>
      <c r="B17" s="304" t="s">
        <v>99</v>
      </c>
      <c r="C17" s="305" t="s">
        <v>100</v>
      </c>
      <c r="D17" s="299">
        <v>8.8</v>
      </c>
      <c r="L17" s="295"/>
    </row>
    <row r="18">
      <c r="A18" s="307" t="s">
        <v>853</v>
      </c>
      <c r="B18" s="304" t="s">
        <v>506</v>
      </c>
      <c r="C18" s="305" t="s">
        <v>507</v>
      </c>
      <c r="D18" s="299">
        <v>8.75</v>
      </c>
      <c r="L18" s="295"/>
    </row>
    <row r="19">
      <c r="A19" s="307" t="s">
        <v>853</v>
      </c>
      <c r="B19" s="304" t="s">
        <v>228</v>
      </c>
      <c r="C19" s="305" t="s">
        <v>229</v>
      </c>
      <c r="D19" s="299">
        <v>8.7</v>
      </c>
      <c r="L19" s="295"/>
    </row>
    <row r="20">
      <c r="A20" s="307" t="s">
        <v>853</v>
      </c>
      <c r="B20" s="304" t="s">
        <v>379</v>
      </c>
      <c r="C20" s="305" t="s">
        <v>380</v>
      </c>
      <c r="D20" s="299">
        <v>8.6</v>
      </c>
      <c r="L20" s="295"/>
    </row>
    <row r="21">
      <c r="A21" s="307" t="s">
        <v>853</v>
      </c>
      <c r="B21" s="304" t="s">
        <v>483</v>
      </c>
      <c r="C21" s="305" t="s">
        <v>484</v>
      </c>
      <c r="D21" s="299">
        <v>8.55</v>
      </c>
      <c r="L21" s="295"/>
    </row>
    <row r="22">
      <c r="A22" s="307" t="s">
        <v>854</v>
      </c>
      <c r="B22" s="304" t="s">
        <v>125</v>
      </c>
      <c r="C22" s="305" t="s">
        <v>126</v>
      </c>
      <c r="D22" s="308">
        <v>9.222222222222221</v>
      </c>
      <c r="L22" s="295"/>
    </row>
    <row r="23">
      <c r="A23" s="307" t="s">
        <v>854</v>
      </c>
      <c r="B23" s="304" t="s">
        <v>331</v>
      </c>
      <c r="C23" s="305" t="s">
        <v>332</v>
      </c>
      <c r="D23" s="308">
        <v>8.88888888888889</v>
      </c>
      <c r="L23" s="295"/>
    </row>
    <row r="24">
      <c r="A24" s="303">
        <v>3.0</v>
      </c>
      <c r="B24" s="304" t="s">
        <v>210</v>
      </c>
      <c r="C24" s="305" t="s">
        <v>211</v>
      </c>
      <c r="D24" s="308">
        <v>8.833333333333334</v>
      </c>
      <c r="L24" s="295"/>
    </row>
    <row r="25">
      <c r="A25" s="306">
        <v>3.0</v>
      </c>
      <c r="B25" s="304" t="s">
        <v>396</v>
      </c>
      <c r="C25" s="305" t="s">
        <v>397</v>
      </c>
      <c r="D25" s="308">
        <v>8.555555555555555</v>
      </c>
      <c r="L25" s="295"/>
    </row>
    <row r="26">
      <c r="A26" s="307" t="s">
        <v>854</v>
      </c>
      <c r="B26" s="304" t="s">
        <v>855</v>
      </c>
      <c r="C26" s="302" t="s">
        <v>515</v>
      </c>
      <c r="D26" s="308">
        <v>8.5</v>
      </c>
      <c r="L26" s="295"/>
    </row>
    <row r="27">
      <c r="A27" s="307" t="s">
        <v>854</v>
      </c>
      <c r="B27" s="304" t="s">
        <v>483</v>
      </c>
      <c r="C27" s="305" t="s">
        <v>484</v>
      </c>
      <c r="D27" s="308">
        <v>8.38888888888889</v>
      </c>
      <c r="J27" s="295"/>
      <c r="K27" s="295"/>
      <c r="L27" s="295"/>
      <c r="M27" s="295"/>
      <c r="N27" s="295"/>
      <c r="O27" s="295"/>
    </row>
    <row r="28">
      <c r="A28" s="307" t="s">
        <v>854</v>
      </c>
      <c r="B28" s="304" t="s">
        <v>379</v>
      </c>
      <c r="C28" s="305" t="s">
        <v>380</v>
      </c>
      <c r="D28" s="308">
        <v>8.333333333333334</v>
      </c>
      <c r="I28" s="295"/>
      <c r="J28" s="295"/>
      <c r="K28" s="295"/>
      <c r="L28" s="295"/>
      <c r="M28" s="295"/>
      <c r="N28" s="295"/>
    </row>
    <row r="29">
      <c r="A29" s="307" t="s">
        <v>854</v>
      </c>
      <c r="B29" s="304" t="s">
        <v>244</v>
      </c>
      <c r="C29" s="305" t="s">
        <v>245</v>
      </c>
      <c r="D29" s="308">
        <v>8.277777777777779</v>
      </c>
      <c r="I29" s="295"/>
      <c r="J29" s="295"/>
      <c r="K29" s="295"/>
      <c r="L29" s="295"/>
      <c r="M29" s="295"/>
      <c r="N29" s="295"/>
    </row>
    <row r="30">
      <c r="A30" s="307" t="s">
        <v>854</v>
      </c>
      <c r="B30" s="304" t="s">
        <v>99</v>
      </c>
      <c r="C30" s="305" t="s">
        <v>100</v>
      </c>
      <c r="D30" s="308">
        <v>8.166666666666666</v>
      </c>
      <c r="I30" s="295"/>
      <c r="J30" s="295"/>
      <c r="K30" s="295"/>
      <c r="L30" s="295"/>
      <c r="M30" s="295"/>
      <c r="N30" s="295"/>
    </row>
    <row r="31">
      <c r="A31" s="307" t="s">
        <v>854</v>
      </c>
      <c r="B31" s="304" t="s">
        <v>193</v>
      </c>
      <c r="C31" s="305" t="s">
        <v>194</v>
      </c>
      <c r="D31" s="308">
        <v>8.055555555555555</v>
      </c>
      <c r="I31" s="295"/>
      <c r="J31" s="295"/>
      <c r="K31" s="295"/>
      <c r="L31" s="295"/>
      <c r="M31" s="295"/>
      <c r="N31" s="295"/>
    </row>
    <row r="32">
      <c r="A32" s="307" t="s">
        <v>856</v>
      </c>
      <c r="B32" s="304" t="s">
        <v>331</v>
      </c>
      <c r="C32" s="305" t="s">
        <v>332</v>
      </c>
      <c r="D32" s="308">
        <v>9.363636363636363</v>
      </c>
      <c r="I32" s="295"/>
      <c r="J32" s="295"/>
      <c r="K32" s="295"/>
      <c r="L32" s="295"/>
      <c r="M32" s="295"/>
      <c r="N32" s="295"/>
    </row>
    <row r="33">
      <c r="A33" s="307" t="s">
        <v>856</v>
      </c>
      <c r="B33" s="304" t="s">
        <v>125</v>
      </c>
      <c r="C33" s="305" t="s">
        <v>126</v>
      </c>
      <c r="D33" s="308">
        <v>9.318181818181818</v>
      </c>
      <c r="I33" s="295"/>
      <c r="J33" s="295"/>
      <c r="K33" s="295"/>
      <c r="L33" s="295"/>
      <c r="M33" s="295"/>
      <c r="N33" s="295"/>
    </row>
    <row r="34">
      <c r="A34" s="307" t="s">
        <v>856</v>
      </c>
      <c r="B34" s="304" t="s">
        <v>210</v>
      </c>
      <c r="C34" s="305" t="s">
        <v>211</v>
      </c>
      <c r="D34" s="308">
        <v>9.0</v>
      </c>
      <c r="K34" s="295"/>
      <c r="L34" s="295"/>
      <c r="M34" s="295"/>
      <c r="N34" s="295"/>
    </row>
    <row r="35">
      <c r="A35" s="307" t="s">
        <v>856</v>
      </c>
      <c r="B35" s="304" t="s">
        <v>244</v>
      </c>
      <c r="C35" s="305" t="s">
        <v>245</v>
      </c>
      <c r="D35" s="308">
        <v>9.0</v>
      </c>
      <c r="K35" s="295"/>
      <c r="L35" s="295"/>
      <c r="M35" s="295"/>
      <c r="N35" s="295"/>
    </row>
    <row r="36">
      <c r="A36" s="303">
        <v>4.0</v>
      </c>
      <c r="B36" s="304" t="s">
        <v>338</v>
      </c>
      <c r="C36" s="305" t="s">
        <v>339</v>
      </c>
      <c r="D36" s="308">
        <v>8.681818181818182</v>
      </c>
      <c r="K36" s="295"/>
      <c r="L36" s="295"/>
      <c r="M36" s="295"/>
      <c r="N36" s="295"/>
    </row>
    <row r="37">
      <c r="A37" s="306">
        <v>4.0</v>
      </c>
      <c r="B37" s="304" t="s">
        <v>228</v>
      </c>
      <c r="C37" s="305" t="s">
        <v>229</v>
      </c>
      <c r="D37" s="308">
        <v>8.5</v>
      </c>
      <c r="K37" s="295"/>
      <c r="L37" s="295"/>
      <c r="M37" s="295"/>
      <c r="N37" s="295"/>
    </row>
    <row r="38">
      <c r="A38" s="307" t="s">
        <v>856</v>
      </c>
      <c r="B38" s="304" t="s">
        <v>99</v>
      </c>
      <c r="C38" s="305" t="s">
        <v>100</v>
      </c>
      <c r="D38" s="308">
        <v>8.454545454545455</v>
      </c>
      <c r="K38" s="295"/>
      <c r="L38" s="295"/>
      <c r="M38" s="295"/>
      <c r="N38" s="295"/>
    </row>
    <row r="39">
      <c r="A39" s="307" t="s">
        <v>856</v>
      </c>
      <c r="B39" s="304" t="s">
        <v>379</v>
      </c>
      <c r="C39" s="305" t="s">
        <v>380</v>
      </c>
      <c r="D39" s="308">
        <v>8.454545454545455</v>
      </c>
      <c r="K39" s="295"/>
      <c r="L39" s="295"/>
      <c r="M39" s="295"/>
      <c r="N39" s="295"/>
    </row>
    <row r="40">
      <c r="A40" s="307" t="s">
        <v>856</v>
      </c>
      <c r="B40" s="304" t="s">
        <v>193</v>
      </c>
      <c r="C40" s="305" t="s">
        <v>194</v>
      </c>
      <c r="D40" s="308">
        <v>8.409090909090908</v>
      </c>
      <c r="K40" s="295"/>
      <c r="L40" s="295"/>
      <c r="M40" s="295"/>
      <c r="N40" s="295"/>
    </row>
    <row r="41">
      <c r="A41" s="307" t="s">
        <v>856</v>
      </c>
      <c r="B41" s="309" t="s">
        <v>514</v>
      </c>
      <c r="C41" s="310" t="s">
        <v>515</v>
      </c>
      <c r="D41" s="308">
        <v>8.409090909090908</v>
      </c>
      <c r="K41" s="295"/>
      <c r="L41" s="295"/>
      <c r="M41" s="295"/>
      <c r="N41" s="295"/>
    </row>
    <row r="42">
      <c r="A42" s="307" t="s">
        <v>857</v>
      </c>
      <c r="B42" s="304" t="s">
        <v>125</v>
      </c>
      <c r="C42" s="305" t="s">
        <v>126</v>
      </c>
      <c r="D42" s="308">
        <v>8.722222222222221</v>
      </c>
      <c r="K42" s="295"/>
      <c r="L42" s="295"/>
      <c r="M42" s="295"/>
      <c r="N42" s="295"/>
    </row>
    <row r="43">
      <c r="A43" s="307" t="s">
        <v>857</v>
      </c>
      <c r="B43" s="304" t="s">
        <v>331</v>
      </c>
      <c r="C43" s="305" t="s">
        <v>332</v>
      </c>
      <c r="D43" s="308">
        <v>8.555555555555555</v>
      </c>
    </row>
    <row r="44">
      <c r="A44" s="307" t="s">
        <v>857</v>
      </c>
      <c r="B44" s="304" t="s">
        <v>379</v>
      </c>
      <c r="C44" s="305" t="s">
        <v>380</v>
      </c>
      <c r="D44" s="308">
        <v>8.444444444444445</v>
      </c>
    </row>
    <row r="45">
      <c r="A45" s="307" t="s">
        <v>857</v>
      </c>
      <c r="B45" s="304" t="s">
        <v>456</v>
      </c>
      <c r="C45" s="305" t="s">
        <v>457</v>
      </c>
      <c r="D45" s="308">
        <v>8.333333333333334</v>
      </c>
    </row>
    <row r="46">
      <c r="A46" s="307" t="s">
        <v>857</v>
      </c>
      <c r="B46" s="304" t="s">
        <v>244</v>
      </c>
      <c r="C46" s="305" t="s">
        <v>245</v>
      </c>
      <c r="D46" s="308">
        <v>8.277777777777779</v>
      </c>
    </row>
    <row r="47">
      <c r="A47" s="303">
        <v>5.0</v>
      </c>
      <c r="B47" s="304" t="s">
        <v>99</v>
      </c>
      <c r="C47" s="305" t="s">
        <v>100</v>
      </c>
      <c r="D47" s="308">
        <v>8.166666666666666</v>
      </c>
    </row>
    <row r="48">
      <c r="A48" s="303">
        <v>5.0</v>
      </c>
      <c r="B48" s="304" t="s">
        <v>483</v>
      </c>
      <c r="C48" s="305" t="s">
        <v>484</v>
      </c>
      <c r="D48" s="308">
        <v>8.166666666666666</v>
      </c>
    </row>
    <row r="49">
      <c r="A49" s="306">
        <v>5.0</v>
      </c>
      <c r="B49" s="304" t="s">
        <v>396</v>
      </c>
      <c r="C49" s="305" t="s">
        <v>397</v>
      </c>
      <c r="D49" s="308">
        <v>8.11111111111111</v>
      </c>
    </row>
    <row r="50">
      <c r="A50" s="307" t="s">
        <v>857</v>
      </c>
      <c r="B50" s="304" t="s">
        <v>210</v>
      </c>
      <c r="C50" s="305" t="s">
        <v>211</v>
      </c>
      <c r="D50" s="308">
        <v>8.055555555555555</v>
      </c>
    </row>
    <row r="51">
      <c r="A51" s="307" t="s">
        <v>857</v>
      </c>
      <c r="B51" s="304" t="s">
        <v>37</v>
      </c>
      <c r="C51" s="305" t="s">
        <v>38</v>
      </c>
      <c r="D51" s="308">
        <v>8.0</v>
      </c>
    </row>
    <row r="52">
      <c r="A52" s="311"/>
    </row>
    <row r="53">
      <c r="A53" s="311"/>
    </row>
    <row r="54">
      <c r="A54" s="311"/>
    </row>
    <row r="55">
      <c r="A55" s="311"/>
    </row>
    <row r="56">
      <c r="A56" s="311"/>
    </row>
    <row r="57">
      <c r="A57" s="311"/>
    </row>
    <row r="58">
      <c r="A58" s="311"/>
    </row>
    <row r="59">
      <c r="A59" s="311"/>
    </row>
  </sheetData>
  <drawing r:id="rId1"/>
</worksheet>
</file>