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Source\Repos\kiwix-js-windows\"/>
    </mc:Choice>
  </mc:AlternateContent>
  <bookViews>
    <workbookView xWindow="0" yWindow="0" windowWidth="22500" windowHeight="1236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H50" i="1" l="1"/>
  <c r="E50" i="1"/>
  <c r="G48" i="1"/>
  <c r="F48" i="1"/>
  <c r="F49" i="1" s="1"/>
  <c r="D48" i="1"/>
  <c r="D49" i="1" s="1"/>
  <c r="C48" i="1"/>
  <c r="C49" i="1" s="1"/>
  <c r="H47" i="1"/>
  <c r="E47" i="1"/>
  <c r="H46" i="1"/>
  <c r="E46" i="1"/>
  <c r="H32" i="1"/>
  <c r="E32" i="1"/>
  <c r="G30" i="1"/>
  <c r="F30" i="1"/>
  <c r="F31" i="1" s="1"/>
  <c r="D30" i="1"/>
  <c r="D31" i="1" s="1"/>
  <c r="C30" i="1"/>
  <c r="C31" i="1" s="1"/>
  <c r="H29" i="1"/>
  <c r="E29" i="1"/>
  <c r="H28" i="1"/>
  <c r="E28" i="1"/>
  <c r="E10" i="1"/>
  <c r="E11" i="1"/>
  <c r="E12" i="1"/>
  <c r="E13" i="1"/>
  <c r="E14" i="1"/>
  <c r="H10" i="1"/>
  <c r="H11" i="1"/>
  <c r="H12" i="1"/>
  <c r="H13" i="1"/>
  <c r="H14" i="1"/>
  <c r="G12" i="1"/>
  <c r="G13" i="1" s="1"/>
  <c r="F12" i="1"/>
  <c r="F13" i="1" s="1"/>
  <c r="H31" i="1" l="1"/>
  <c r="E31" i="1"/>
  <c r="H48" i="1"/>
  <c r="E49" i="1"/>
  <c r="G49" i="1"/>
  <c r="H49" i="1" s="1"/>
  <c r="E48" i="1"/>
  <c r="H30" i="1"/>
  <c r="E30" i="1"/>
  <c r="D12" i="1" l="1"/>
  <c r="D13" i="1" s="1"/>
  <c r="C12" i="1"/>
  <c r="C13" i="1" s="1"/>
</calcChain>
</file>

<file path=xl/sharedStrings.xml><?xml version="1.0" encoding="utf-8"?>
<sst xmlns="http://schemas.openxmlformats.org/spreadsheetml/2006/main" count="81" uniqueCount="30">
  <si>
    <t>Test:</t>
  </si>
  <si>
    <t>ZIM</t>
  </si>
  <si>
    <t>wikipedia_es_all_2017-05.zim</t>
  </si>
  <si>
    <t>Event</t>
  </si>
  <si>
    <t>Article</t>
  </si>
  <si>
    <t>"Bolivia"</t>
  </si>
  <si>
    <t>OS</t>
  </si>
  <si>
    <t>HTML Received</t>
  </si>
  <si>
    <t>First Paint</t>
  </si>
  <si>
    <t>Legend</t>
  </si>
  <si>
    <t>HTML Received = time from click on article title to receipt of raw HTML</t>
  </si>
  <si>
    <t xml:space="preserve">Windows 10 Pro 15063 </t>
  </si>
  <si>
    <t>Browser</t>
  </si>
  <si>
    <t>MS Edge 40 15063</t>
  </si>
  <si>
    <t>First Paint = time from HTML Received to first paint of page with all CSS loaded (images load subsequently)</t>
  </si>
  <si>
    <t>Firefox 54.0.1 (32bit)</t>
  </si>
  <si>
    <t>Times in milliseconds</t>
  </si>
  <si>
    <t>UWP Windows 10 Mobile App (Edge Engine 15.15063)</t>
  </si>
  <si>
    <t xml:space="preserve">Windows 10 Mobile 10.0.15063.414 on Lumia 950XL </t>
  </si>
  <si>
    <t>Time to Document Ready</t>
  </si>
  <si>
    <t>Total to render 6 CSS sheets</t>
  </si>
  <si>
    <t>Time to Document Ready = total time from click on article title to render of last image</t>
  </si>
  <si>
    <t>Kiwix-js-windows 0.8.6.0 jQuery Mode with and without Q</t>
  </si>
  <si>
    <t>CSS from ZIM (ms) with Q</t>
  </si>
  <si>
    <t>CSS from ZIM
without Q</t>
  </si>
  <si>
    <t>Time to extract 22 images</t>
  </si>
  <si>
    <t>CSS ZIM overall gain</t>
  </si>
  <si>
    <t>CSS from Cache (ms) with Q</t>
  </si>
  <si>
    <t>CSS from Cache
without Q</t>
  </si>
  <si>
    <t>CSS Cache overall gain4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</si>
</sst>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" fontId="0" fillId="0" borderId="0" xfId="0" applyNumberFormat="1"/>
    <xf numFmtId="4" fontId="2" fillId="0" borderId="0" xfId="0" applyNumberFormat="1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4" fontId="3" fillId="0" borderId="0" xfId="0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Alignment="1">
      <alignment horizontal="right"/>
    </xf>
    <xf numFmtId="0" fontId="2" fillId="4" borderId="0" xfId="0" applyFont="1" applyFill="1"/>
    <xf numFmtId="0" fontId="0" fillId="4" borderId="0" xfId="0" applyFill="1"/>
    <xf numFmtId="3" fontId="2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9"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H14" totalsRowShown="0" headerRowDxfId="8">
  <autoFilter ref="B9:H14" xr:uid="{00000000-0009-0000-0100-000001000000}"/>
  <tableColumns count="7">
    <tableColumn id="1" xr3:uid="{00000000-0010-0000-0000-000001000000}" name="Event"/>
    <tableColumn id="2" xr3:uid="{00000000-0010-0000-0000-000002000000}" name="CSS from ZIM (ms) with Q"/>
    <tableColumn id="3" xr3:uid="{00000000-0010-0000-0000-000003000000}" name="CSS from ZIM_x000a_without Q"/>
    <tableColumn id="5" xr3:uid="{00000000-0010-0000-0000-000005000000}" name="CSS ZIM overall gain" dataDxfId="7">
      <calculatedColumnFormula>IF(Table1[[#This Row],[CSS from ZIM
without Q]]&gt;Table1[[#This Row],[CSS from ZIM (ms) with Q]],"","+") &amp; ROUND((Table1[[#This Row],[CSS from ZIM (ms) with Q]]-Table1[[#This Row],[CSS from ZIM
without Q]])/Table1[[#This Row],[CSS from ZIM
without Q]]*100,1) &amp; "%"</calculatedColumnFormula>
    </tableColumn>
    <tableColumn id="7" xr3:uid="{8DDEA605-A629-4D95-B472-08EF18D07D6F}" name="CSS from Cache (ms) with Q"/>
    <tableColumn id="4" xr3:uid="{00000000-0010-0000-0000-000004000000}" name="CSS from Cache_x000a_without Q"/>
    <tableColumn id="6" xr3:uid="{00000000-0010-0000-0000-000006000000}" name="CSS Cache overall gain4" dataDxfId="6">
      <calculatedColumnFormula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DD497C-C9A2-4C2B-8EEF-AA01FDF398B0}" name="Table15" displayName="Table15" ref="B27:H32" totalsRowShown="0" headerRowDxfId="5">
  <autoFilter ref="B27:H32" xr:uid="{698BC5BA-FD93-4FB9-BD15-52D09566CD5E}"/>
  <tableColumns count="7">
    <tableColumn id="1" xr3:uid="{99BECC21-A825-4C7B-AABA-7E8EB22AD97A}" name="Event"/>
    <tableColumn id="2" xr3:uid="{17A4B955-2DD8-4263-8BFA-342D2652E171}" name="CSS from ZIM (ms) with Q"/>
    <tableColumn id="3" xr3:uid="{B8A8BFC9-FB37-45E7-A0AE-C6D72E283A57}" name="CSS from ZIM_x000a_without Q"/>
    <tableColumn id="5" xr3:uid="{327607A2-4E73-4459-BCB7-4386E0A932A2}" name="CSS ZIM overall gain" dataDxfId="4">
      <calculatedColumnFormula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calculatedColumnFormula>
    </tableColumn>
    <tableColumn id="7" xr3:uid="{6BAA133D-3639-42DD-969D-5FB3BA62B960}" name="CSS from Cache (ms) with Q"/>
    <tableColumn id="4" xr3:uid="{91FA2DD7-A577-446B-8FF4-CE315A30BE90}" name="CSS from Cache_x000a_without Q"/>
    <tableColumn id="6" xr3:uid="{F0D7EC1D-2F2C-49DD-A0FD-B161B1FB53F2}" name="CSS Cache overall gain4" dataDxfId="3">
      <calculatedColumnFormula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0B64F7-57A6-446F-A110-C7CBB1EEC20B}" name="Table156" displayName="Table156" ref="B45:H50" totalsRowShown="0" headerRowDxfId="2">
  <autoFilter ref="B45:H50" xr:uid="{9D1F7CD6-703F-480C-B7BC-DF3649CED5F5}"/>
  <tableColumns count="7">
    <tableColumn id="1" xr3:uid="{F7F6088E-167D-49AA-935B-460CDA584685}" name="Event"/>
    <tableColumn id="2" xr3:uid="{9EB9D0E3-0C75-4F82-8CFE-AF9F3A80B85C}" name="CSS from ZIM (ms) with Q"/>
    <tableColumn id="3" xr3:uid="{742F5AA9-F926-4AA0-BFE0-5200D04B9115}" name="CSS from ZIM_x000a_without Q"/>
    <tableColumn id="5" xr3:uid="{F1F3AD25-ED90-40B0-83EE-FE184E82F552}" name="CSS ZIM overall gain" dataDxfId="1">
      <calculatedColumnFormula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calculatedColumnFormula>
    </tableColumn>
    <tableColumn id="7" xr3:uid="{BBB1AE19-5B42-4648-AE9E-2FAC7C809005}" name="CSS from Cache (ms) with Q"/>
    <tableColumn id="4" xr3:uid="{98FBCF5C-844B-4D4B-B4E1-6409F2FE5512}" name="CSS from Cache_x000a_without Q"/>
    <tableColumn id="6" xr3:uid="{8701EA62-4BC2-45F3-8AAF-F42BC8B6E162}" name="CSS Cache overall gain4" dataDxfId="0">
      <calculatedColumnFormula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55"/>
  <sheetViews>
    <sheetView tabSelected="1" topLeftCell="A10" workbookViewId="0">
      <selection activeCell="F33" sqref="F33"/>
    </sheetView>
  </sheetViews>
  <sheetFormatPr defaultRowHeight="14.25" x14ac:dyDescent="0.45"/>
  <cols>
    <col min="2" max="2" width="26.265625" bestFit="1" customWidth="1"/>
    <col min="3" max="3" width="14.73046875" customWidth="1"/>
    <col min="4" max="4" width="15.86328125" customWidth="1"/>
    <col min="5" max="5" width="11.6640625" customWidth="1"/>
    <col min="6" max="6" width="14.796875" customWidth="1"/>
    <col min="7" max="7" width="11.53125" customWidth="1"/>
  </cols>
  <sheetData>
    <row r="3" spans="2:8" x14ac:dyDescent="0.45">
      <c r="B3" s="7" t="s">
        <v>0</v>
      </c>
      <c r="C3" s="7" t="s">
        <v>22</v>
      </c>
      <c r="D3" s="6"/>
      <c r="E3" s="6"/>
      <c r="F3" s="6"/>
      <c r="G3" s="6"/>
      <c r="H3" s="6"/>
    </row>
    <row r="4" spans="2:8" x14ac:dyDescent="0.45">
      <c r="B4" s="7" t="s">
        <v>1</v>
      </c>
      <c r="C4" s="6" t="s">
        <v>2</v>
      </c>
      <c r="D4" s="6"/>
      <c r="E4" s="6"/>
      <c r="F4" s="6" t="s">
        <v>16</v>
      </c>
      <c r="G4" s="6"/>
      <c r="H4" s="6"/>
    </row>
    <row r="5" spans="2:8" x14ac:dyDescent="0.45">
      <c r="B5" s="7" t="s">
        <v>4</v>
      </c>
      <c r="C5" s="6" t="s">
        <v>5</v>
      </c>
      <c r="D5" s="6"/>
      <c r="E5" s="6"/>
      <c r="F5" s="6"/>
      <c r="G5" s="6"/>
      <c r="H5" s="6"/>
    </row>
    <row r="6" spans="2:8" x14ac:dyDescent="0.45">
      <c r="B6" s="7" t="s">
        <v>12</v>
      </c>
      <c r="C6" s="7" t="s">
        <v>13</v>
      </c>
      <c r="D6" s="6"/>
      <c r="E6" s="6"/>
      <c r="F6" s="6"/>
      <c r="G6" s="6"/>
      <c r="H6" s="6"/>
    </row>
    <row r="7" spans="2:8" x14ac:dyDescent="0.45">
      <c r="B7" s="7" t="s">
        <v>6</v>
      </c>
      <c r="C7" s="6" t="s">
        <v>11</v>
      </c>
      <c r="D7" s="6"/>
      <c r="E7" s="6"/>
      <c r="F7" s="6"/>
      <c r="G7" s="6"/>
      <c r="H7" s="6"/>
    </row>
    <row r="9" spans="2:8" ht="42.75" x14ac:dyDescent="0.45">
      <c r="B9" s="5" t="s">
        <v>3</v>
      </c>
      <c r="C9" s="4" t="s">
        <v>23</v>
      </c>
      <c r="D9" s="4" t="s">
        <v>24</v>
      </c>
      <c r="E9" s="4" t="s">
        <v>26</v>
      </c>
      <c r="F9" s="4" t="s">
        <v>27</v>
      </c>
      <c r="G9" s="4" t="s">
        <v>28</v>
      </c>
      <c r="H9" s="4" t="s">
        <v>29</v>
      </c>
    </row>
    <row r="10" spans="2:8" x14ac:dyDescent="0.45">
      <c r="B10" t="s">
        <v>7</v>
      </c>
      <c r="C10" s="2">
        <v>2837.12</v>
      </c>
      <c r="D10" s="2">
        <v>2174.46</v>
      </c>
      <c r="E10" s="10" t="str">
        <f>IF(Table1[[#This Row],[CSS from ZIM
without Q]]&gt;Table1[[#This Row],[CSS from ZIM (ms) with Q]],"","+") &amp; ROUND((Table1[[#This Row],[CSS from ZIM (ms) with Q]]-Table1[[#This Row],[CSS from ZIM
without Q]])/Table1[[#This Row],[CSS from ZIM
without Q]]*100,1) &amp; "%"</f>
        <v>+30.5%</v>
      </c>
      <c r="F10" s="2">
        <v>2312.7199999999998</v>
      </c>
      <c r="G10" s="2">
        <v>2869.07</v>
      </c>
      <c r="H10" s="10" t="str">
        <f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f>
        <v>-19.4%</v>
      </c>
    </row>
    <row r="11" spans="2:8" x14ac:dyDescent="0.45">
      <c r="B11" t="s">
        <v>8</v>
      </c>
      <c r="C11" s="2">
        <v>13716.88</v>
      </c>
      <c r="D11" s="2">
        <v>13809.06</v>
      </c>
      <c r="E11" s="11" t="str">
        <f>IF(Table1[[#This Row],[CSS from ZIM
without Q]]&gt;Table1[[#This Row],[CSS from ZIM (ms) with Q]],"","+") &amp; ROUND((Table1[[#This Row],[CSS from ZIM (ms) with Q]]-Table1[[#This Row],[CSS from ZIM
without Q]])/Table1[[#This Row],[CSS from ZIM
without Q]]*100,1) &amp; "%"</f>
        <v>-0.7%</v>
      </c>
      <c r="F11" s="2">
        <v>658.52</v>
      </c>
      <c r="G11" s="2">
        <v>684.44</v>
      </c>
      <c r="H11" s="11" t="str">
        <f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f>
        <v>-3.8%</v>
      </c>
    </row>
    <row r="12" spans="2:8" x14ac:dyDescent="0.45">
      <c r="B12" t="s">
        <v>20</v>
      </c>
      <c r="C12" s="12">
        <f>C10+C11</f>
        <v>16554</v>
      </c>
      <c r="D12" s="12">
        <f>D10+D11</f>
        <v>15983.52</v>
      </c>
      <c r="E12" s="13" t="str">
        <f>IF(Table1[[#This Row],[CSS from ZIM
without Q]]&gt;Table1[[#This Row],[CSS from ZIM (ms) with Q]],"","+") &amp; ROUND((Table1[[#This Row],[CSS from ZIM (ms) with Q]]-Table1[[#This Row],[CSS from ZIM
without Q]])/Table1[[#This Row],[CSS from ZIM
without Q]]*100,1) &amp; "%"</f>
        <v>+3.6%</v>
      </c>
      <c r="F12" s="12">
        <f>F10+F11</f>
        <v>2971.24</v>
      </c>
      <c r="G12" s="12">
        <f>G10+G11</f>
        <v>3553.51</v>
      </c>
      <c r="H12" s="13" t="str">
        <f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f>
        <v>-16.4%</v>
      </c>
    </row>
    <row r="13" spans="2:8" x14ac:dyDescent="0.45">
      <c r="B13" t="s">
        <v>25</v>
      </c>
      <c r="C13" s="12">
        <f>C14-C12</f>
        <v>1389.3199999999997</v>
      </c>
      <c r="D13" s="12">
        <f>D14-D12</f>
        <v>1087.2200000000012</v>
      </c>
      <c r="E13" s="17" t="str">
        <f>IF(Table1[[#This Row],[CSS from ZIM
without Q]]&gt;Table1[[#This Row],[CSS from ZIM (ms) with Q]],"","+") &amp; ROUND((Table1[[#This Row],[CSS from ZIM (ms) with Q]]-Table1[[#This Row],[CSS from ZIM
without Q]])/Table1[[#This Row],[CSS from ZIM
without Q]]*100,1) &amp; "%"</f>
        <v>+27.8%</v>
      </c>
      <c r="F13" s="12">
        <f>F14-F12</f>
        <v>1301.58</v>
      </c>
      <c r="G13" s="12">
        <f>G14-G12</f>
        <v>872.85999999999967</v>
      </c>
      <c r="H13" s="17" t="str">
        <f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f>
        <v>+49.1%</v>
      </c>
    </row>
    <row r="14" spans="2:8" x14ac:dyDescent="0.45">
      <c r="B14" t="s">
        <v>19</v>
      </c>
      <c r="C14" s="3">
        <v>17943.32</v>
      </c>
      <c r="D14" s="3">
        <v>17070.740000000002</v>
      </c>
      <c r="E14" s="16" t="str">
        <f>IF(Table1[[#This Row],[CSS from ZIM
without Q]]&gt;Table1[[#This Row],[CSS from ZIM (ms) with Q]],"","+") &amp; ROUND((Table1[[#This Row],[CSS from ZIM (ms) with Q]]-Table1[[#This Row],[CSS from ZIM
without Q]])/Table1[[#This Row],[CSS from ZIM
without Q]]*100,1) &amp; "%"</f>
        <v>+5.1%</v>
      </c>
      <c r="F14" s="3">
        <v>4272.82</v>
      </c>
      <c r="G14" s="3">
        <v>4426.37</v>
      </c>
      <c r="H14" s="16" t="str">
        <f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f>
        <v>-3.5%</v>
      </c>
    </row>
    <row r="16" spans="2:8" x14ac:dyDescent="0.45">
      <c r="B16" s="1" t="s">
        <v>9</v>
      </c>
    </row>
    <row r="17" spans="2:8" x14ac:dyDescent="0.45">
      <c r="B17" t="s">
        <v>10</v>
      </c>
    </row>
    <row r="18" spans="2:8" x14ac:dyDescent="0.45">
      <c r="B18" t="s">
        <v>14</v>
      </c>
    </row>
    <row r="19" spans="2:8" x14ac:dyDescent="0.45">
      <c r="B19" t="s">
        <v>21</v>
      </c>
    </row>
    <row r="21" spans="2:8" x14ac:dyDescent="0.45">
      <c r="B21" s="8" t="s">
        <v>0</v>
      </c>
      <c r="C21" s="8" t="s">
        <v>22</v>
      </c>
      <c r="D21" s="9"/>
      <c r="E21" s="9"/>
      <c r="F21" s="9"/>
      <c r="G21" s="9"/>
      <c r="H21" s="9"/>
    </row>
    <row r="22" spans="2:8" x14ac:dyDescent="0.45">
      <c r="B22" s="8" t="s">
        <v>1</v>
      </c>
      <c r="C22" s="9" t="s">
        <v>2</v>
      </c>
      <c r="D22" s="9"/>
      <c r="E22" s="9"/>
      <c r="F22" s="9" t="s">
        <v>16</v>
      </c>
      <c r="G22" s="9"/>
      <c r="H22" s="9"/>
    </row>
    <row r="23" spans="2:8" x14ac:dyDescent="0.45">
      <c r="B23" s="8" t="s">
        <v>4</v>
      </c>
      <c r="C23" s="9" t="s">
        <v>5</v>
      </c>
      <c r="D23" s="9"/>
      <c r="E23" s="9"/>
      <c r="F23" s="9"/>
      <c r="G23" s="9"/>
      <c r="H23" s="9"/>
    </row>
    <row r="24" spans="2:8" x14ac:dyDescent="0.45">
      <c r="B24" s="8" t="s">
        <v>12</v>
      </c>
      <c r="C24" s="8" t="s">
        <v>15</v>
      </c>
      <c r="D24" s="9"/>
      <c r="E24" s="9"/>
      <c r="F24" s="9"/>
      <c r="G24" s="9"/>
      <c r="H24" s="9"/>
    </row>
    <row r="25" spans="2:8" x14ac:dyDescent="0.45">
      <c r="B25" s="8" t="s">
        <v>6</v>
      </c>
      <c r="C25" s="9" t="s">
        <v>11</v>
      </c>
      <c r="D25" s="9"/>
      <c r="E25" s="9"/>
      <c r="F25" s="9"/>
      <c r="G25" s="9"/>
      <c r="H25" s="9"/>
    </row>
    <row r="27" spans="2:8" ht="42.75" x14ac:dyDescent="0.45">
      <c r="B27" s="5" t="s">
        <v>3</v>
      </c>
      <c r="C27" s="4" t="s">
        <v>23</v>
      </c>
      <c r="D27" s="4" t="s">
        <v>24</v>
      </c>
      <c r="E27" s="4" t="s">
        <v>26</v>
      </c>
      <c r="F27" s="4" t="s">
        <v>27</v>
      </c>
      <c r="G27" s="4" t="s">
        <v>28</v>
      </c>
      <c r="H27" s="4" t="s">
        <v>29</v>
      </c>
    </row>
    <row r="28" spans="2:8" x14ac:dyDescent="0.45">
      <c r="B28" t="s">
        <v>7</v>
      </c>
      <c r="C28" s="2">
        <v>317.86</v>
      </c>
      <c r="D28" s="2">
        <v>310.44</v>
      </c>
      <c r="E28" s="10" t="str">
        <f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f>
        <v>+2.4%</v>
      </c>
      <c r="F28" s="2">
        <v>193.37</v>
      </c>
      <c r="G28" s="2">
        <v>183.05</v>
      </c>
      <c r="H28" s="10" t="str">
        <f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f>
        <v>+5.6%</v>
      </c>
    </row>
    <row r="29" spans="2:8" x14ac:dyDescent="0.45">
      <c r="B29" t="s">
        <v>8</v>
      </c>
      <c r="C29" s="2">
        <v>745.75</v>
      </c>
      <c r="D29" s="2">
        <v>808.31</v>
      </c>
      <c r="E29" s="11" t="str">
        <f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f>
        <v>-7.7%</v>
      </c>
      <c r="F29" s="2">
        <v>157.61000000000001</v>
      </c>
      <c r="G29" s="2">
        <v>163.15</v>
      </c>
      <c r="H29" s="11" t="str">
        <f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f>
        <v>-3.4%</v>
      </c>
    </row>
    <row r="30" spans="2:8" x14ac:dyDescent="0.45">
      <c r="B30" t="s">
        <v>20</v>
      </c>
      <c r="C30" s="12">
        <f>C28+C29</f>
        <v>1063.6100000000001</v>
      </c>
      <c r="D30" s="12">
        <f>D28+D29</f>
        <v>1118.75</v>
      </c>
      <c r="E30" s="13" t="str">
        <f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f>
        <v>-4.9%</v>
      </c>
      <c r="F30" s="12">
        <f>F28+F29</f>
        <v>350.98</v>
      </c>
      <c r="G30" s="12">
        <f>G28+G29</f>
        <v>346.20000000000005</v>
      </c>
      <c r="H30" s="13" t="str">
        <f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f>
        <v>+1.4%</v>
      </c>
    </row>
    <row r="31" spans="2:8" x14ac:dyDescent="0.45">
      <c r="B31" t="s">
        <v>25</v>
      </c>
      <c r="C31" s="12">
        <f>C32-C30</f>
        <v>1579.6</v>
      </c>
      <c r="D31" s="12">
        <f>D32-D30</f>
        <v>1778.96</v>
      </c>
      <c r="E31" s="17" t="str">
        <f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f>
        <v>-11.2%</v>
      </c>
      <c r="F31" s="12">
        <f>F32-F30</f>
        <v>1119.6199999999999</v>
      </c>
      <c r="G31" s="12">
        <f>G32-G30</f>
        <v>1475.59</v>
      </c>
      <c r="H31" s="17" t="str">
        <f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f>
        <v>-24.1%</v>
      </c>
    </row>
    <row r="32" spans="2:8" x14ac:dyDescent="0.45">
      <c r="B32" t="s">
        <v>19</v>
      </c>
      <c r="C32" s="3">
        <v>2643.21</v>
      </c>
      <c r="D32" s="3">
        <v>2897.71</v>
      </c>
      <c r="E32" s="16" t="str">
        <f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f>
        <v>-8.8%</v>
      </c>
      <c r="F32" s="3">
        <v>1470.6</v>
      </c>
      <c r="G32" s="3">
        <v>1821.79</v>
      </c>
      <c r="H32" s="16" t="str">
        <f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f>
        <v>-19.3%</v>
      </c>
    </row>
    <row r="34" spans="2:8" x14ac:dyDescent="0.45">
      <c r="B34" s="1" t="s">
        <v>9</v>
      </c>
    </row>
    <row r="35" spans="2:8" x14ac:dyDescent="0.45">
      <c r="B35" t="s">
        <v>10</v>
      </c>
    </row>
    <row r="36" spans="2:8" x14ac:dyDescent="0.45">
      <c r="B36" t="s">
        <v>14</v>
      </c>
    </row>
    <row r="37" spans="2:8" x14ac:dyDescent="0.45">
      <c r="B37" t="s">
        <v>21</v>
      </c>
    </row>
    <row r="39" spans="2:8" x14ac:dyDescent="0.45">
      <c r="B39" s="14" t="s">
        <v>0</v>
      </c>
      <c r="C39" s="14" t="s">
        <v>22</v>
      </c>
      <c r="D39" s="15"/>
      <c r="E39" s="15"/>
      <c r="F39" s="15"/>
      <c r="G39" s="15"/>
      <c r="H39" s="15"/>
    </row>
    <row r="40" spans="2:8" x14ac:dyDescent="0.45">
      <c r="B40" s="14" t="s">
        <v>1</v>
      </c>
      <c r="C40" s="15" t="s">
        <v>2</v>
      </c>
      <c r="D40" s="15"/>
      <c r="E40" s="15"/>
      <c r="F40" s="15" t="s">
        <v>16</v>
      </c>
      <c r="G40" s="15"/>
      <c r="H40" s="15"/>
    </row>
    <row r="41" spans="2:8" x14ac:dyDescent="0.45">
      <c r="B41" s="14" t="s">
        <v>4</v>
      </c>
      <c r="C41" s="15" t="s">
        <v>5</v>
      </c>
      <c r="D41" s="15"/>
      <c r="E41" s="15"/>
      <c r="F41" s="15"/>
      <c r="G41" s="15"/>
      <c r="H41" s="15"/>
    </row>
    <row r="42" spans="2:8" x14ac:dyDescent="0.45">
      <c r="B42" s="14" t="s">
        <v>12</v>
      </c>
      <c r="C42" s="14" t="s">
        <v>17</v>
      </c>
      <c r="D42" s="15"/>
      <c r="E42" s="15"/>
      <c r="F42" s="15"/>
      <c r="G42" s="15"/>
      <c r="H42" s="15"/>
    </row>
    <row r="43" spans="2:8" x14ac:dyDescent="0.45">
      <c r="B43" s="14" t="s">
        <v>6</v>
      </c>
      <c r="C43" s="15" t="s">
        <v>18</v>
      </c>
      <c r="D43" s="15"/>
      <c r="E43" s="15"/>
      <c r="F43" s="15"/>
      <c r="G43" s="15"/>
      <c r="H43" s="15"/>
    </row>
    <row r="45" spans="2:8" ht="42.75" x14ac:dyDescent="0.45">
      <c r="B45" s="5" t="s">
        <v>3</v>
      </c>
      <c r="C45" s="4" t="s">
        <v>23</v>
      </c>
      <c r="D45" s="4" t="s">
        <v>24</v>
      </c>
      <c r="E45" s="4" t="s">
        <v>26</v>
      </c>
      <c r="F45" s="4" t="s">
        <v>27</v>
      </c>
      <c r="G45" s="4" t="s">
        <v>28</v>
      </c>
      <c r="H45" s="4" t="s">
        <v>29</v>
      </c>
    </row>
    <row r="46" spans="2:8" x14ac:dyDescent="0.45">
      <c r="B46" t="s">
        <v>7</v>
      </c>
      <c r="C46" s="2">
        <v>5418.4449999999997</v>
      </c>
      <c r="D46" s="2">
        <v>4889.22</v>
      </c>
      <c r="E46" s="10" t="str">
        <f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f>
        <v>+10.8%</v>
      </c>
      <c r="F46" s="2">
        <v>5335.98</v>
      </c>
      <c r="G46" s="2">
        <v>4773.0249999999996</v>
      </c>
      <c r="H46" s="10" t="str">
        <f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f>
        <v>+11.8%</v>
      </c>
    </row>
    <row r="47" spans="2:8" x14ac:dyDescent="0.45">
      <c r="B47" t="s">
        <v>8</v>
      </c>
      <c r="C47" s="2">
        <v>35264.834999999999</v>
      </c>
      <c r="D47" s="2">
        <v>30759.1</v>
      </c>
      <c r="E47" s="11" t="str">
        <f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f>
        <v>+14.6%</v>
      </c>
      <c r="F47" s="2">
        <v>1264.7650000000001</v>
      </c>
      <c r="G47" s="2">
        <v>1221.575</v>
      </c>
      <c r="H47" s="11" t="str">
        <f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f>
        <v>+3.5%</v>
      </c>
    </row>
    <row r="48" spans="2:8" x14ac:dyDescent="0.45">
      <c r="B48" t="s">
        <v>20</v>
      </c>
      <c r="C48" s="12">
        <f>C46+C47</f>
        <v>40683.279999999999</v>
      </c>
      <c r="D48" s="12">
        <f>D46+D47</f>
        <v>35648.32</v>
      </c>
      <c r="E48" s="13" t="str">
        <f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f>
        <v>+14.1%</v>
      </c>
      <c r="F48" s="12">
        <f>F46+F47</f>
        <v>6600.7449999999999</v>
      </c>
      <c r="G48" s="12">
        <f>G46+G47</f>
        <v>5994.5999999999995</v>
      </c>
      <c r="H48" s="13" t="str">
        <f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f>
        <v>+10.1%</v>
      </c>
    </row>
    <row r="49" spans="2:8" x14ac:dyDescent="0.45">
      <c r="B49" t="s">
        <v>25</v>
      </c>
      <c r="C49" s="12">
        <f>C50-C48</f>
        <v>3716.864999999998</v>
      </c>
      <c r="D49" s="12">
        <f>D50-D48</f>
        <v>4023.6800000000003</v>
      </c>
      <c r="E49" s="17" t="str">
        <f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f>
        <v>-7.6%</v>
      </c>
      <c r="F49" s="12">
        <f>F50-F48</f>
        <v>3594.9800000000005</v>
      </c>
      <c r="G49" s="12">
        <f>G50-G48</f>
        <v>4062.9350000000004</v>
      </c>
      <c r="H49" s="17" t="str">
        <f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f>
        <v>-11.5%</v>
      </c>
    </row>
    <row r="50" spans="2:8" x14ac:dyDescent="0.45">
      <c r="B50" t="s">
        <v>19</v>
      </c>
      <c r="C50" s="3">
        <v>44400.144999999997</v>
      </c>
      <c r="D50" s="3">
        <v>39672</v>
      </c>
      <c r="E50" s="16" t="str">
        <f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f>
        <v>+11.9%</v>
      </c>
      <c r="F50" s="3">
        <v>10195.725</v>
      </c>
      <c r="G50" s="3">
        <v>10057.535</v>
      </c>
      <c r="H50" s="16" t="str">
        <f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f>
        <v>+1.4%</v>
      </c>
    </row>
    <row r="52" spans="2:8" x14ac:dyDescent="0.45">
      <c r="B52" s="1" t="s">
        <v>9</v>
      </c>
    </row>
    <row r="53" spans="2:8" x14ac:dyDescent="0.45">
      <c r="B53" t="s">
        <v>10</v>
      </c>
    </row>
    <row r="54" spans="2:8" x14ac:dyDescent="0.45">
      <c r="B54" t="s">
        <v>14</v>
      </c>
    </row>
    <row r="55" spans="2:8" x14ac:dyDescent="0.45">
      <c r="B55" t="s">
        <v>21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Kantaris</dc:creator>
  <cp:lastModifiedBy>Geoffrey Kantaris</cp:lastModifiedBy>
  <dcterms:created xsi:type="dcterms:W3CDTF">2017-07-16T16:30:21Z</dcterms:created>
  <dcterms:modified xsi:type="dcterms:W3CDTF">2017-08-25T14:06:01Z</dcterms:modified>
</cp:coreProperties>
</file>