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608" windowHeight="9432" firstSheet="4" activeTab="4"/>
  </bookViews>
  <sheets>
    <sheet name="Boyce and Riddle" sheetId="1" r:id="rId1"/>
    <sheet name="Elasticity" sheetId="2" r:id="rId2"/>
    <sheet name="Income Effects" sheetId="3" r:id="rId3"/>
    <sheet name="Summary Stats Extensive" sheetId="4" r:id="rId4"/>
    <sheet name="Change in Employ &amp; National Inc" sheetId="5" r:id="rId5"/>
  </sheets>
  <calcPr calcId="125725"/>
</workbook>
</file>

<file path=xl/calcChain.xml><?xml version="1.0" encoding="utf-8"?>
<calcChain xmlns="http://schemas.openxmlformats.org/spreadsheetml/2006/main">
  <c r="L14" i="3"/>
  <c r="L15"/>
  <c r="O12"/>
  <c r="N11"/>
  <c r="N7"/>
  <c r="E13"/>
  <c r="D13"/>
  <c r="F13"/>
  <c r="C13"/>
  <c r="K14" i="4"/>
  <c r="D14"/>
  <c r="E14"/>
  <c r="F14"/>
  <c r="G14"/>
  <c r="H14"/>
  <c r="I14"/>
  <c r="J14"/>
  <c r="C14"/>
  <c r="B14"/>
</calcChain>
</file>

<file path=xl/sharedStrings.xml><?xml version="1.0" encoding="utf-8"?>
<sst xmlns="http://schemas.openxmlformats.org/spreadsheetml/2006/main" count="71" uniqueCount="56">
  <si>
    <t>Per Capita Incidence</t>
  </si>
  <si>
    <t>As Percentage of Expenditures</t>
  </si>
  <si>
    <t>Charge</t>
  </si>
  <si>
    <t>Dividend</t>
  </si>
  <si>
    <t>Net Benefit</t>
  </si>
  <si>
    <t>Quintiles</t>
  </si>
  <si>
    <t>Lowest fifth</t>
  </si>
  <si>
    <t>Second fifth</t>
  </si>
  <si>
    <t>Middle fifth</t>
  </si>
  <si>
    <t>Fourth fifth</t>
  </si>
  <si>
    <t>Highest fifth</t>
  </si>
  <si>
    <t>Income Elasticity</t>
  </si>
  <si>
    <t>Men and Single Women</t>
  </si>
  <si>
    <t>Married Women</t>
  </si>
  <si>
    <t>Deciles</t>
  </si>
  <si>
    <t>Employment Rate</t>
  </si>
  <si>
    <t>Transfer Income</t>
  </si>
  <si>
    <t>Total Income</t>
  </si>
  <si>
    <t>Change in Earned Income</t>
  </si>
  <si>
    <t>Net Benefit From Working</t>
  </si>
  <si>
    <t>Predicted</t>
  </si>
  <si>
    <t>Reported</t>
  </si>
  <si>
    <t>Employment</t>
  </si>
  <si>
    <t>Earnings</t>
  </si>
  <si>
    <t>Total</t>
  </si>
  <si>
    <t>Percentage Point Change</t>
  </si>
  <si>
    <t xml:space="preserve">Total Change in Working FTE </t>
  </si>
  <si>
    <t xml:space="preserve">Mean Change </t>
  </si>
  <si>
    <t>Total Change</t>
  </si>
  <si>
    <r>
      <t>Sources:</t>
    </r>
    <r>
      <rPr>
        <sz val="10"/>
        <color rgb="FF000000"/>
        <rFont val="Times New Roman"/>
        <family val="1"/>
      </rPr>
      <t xml:space="preserve"> Mok and McClelland (2012). </t>
    </r>
  </si>
  <si>
    <r>
      <rPr>
        <b/>
        <sz val="10"/>
        <color theme="1"/>
        <rFont val="Times"/>
      </rPr>
      <t>Source:</t>
    </r>
    <r>
      <rPr>
        <sz val="10"/>
        <color theme="1"/>
        <rFont val="Times"/>
      </rPr>
      <t xml:space="preserve"> Adapted from Table 7 in Boyce and Riddle (2007) </t>
    </r>
  </si>
  <si>
    <r>
      <rPr>
        <b/>
        <sz val="11"/>
        <color theme="1"/>
        <rFont val="Times New Roman"/>
        <family val="1"/>
      </rPr>
      <t>Source:</t>
    </r>
    <r>
      <rPr>
        <sz val="11"/>
        <color theme="1"/>
        <rFont val="Times New Roman"/>
        <family val="1"/>
      </rPr>
      <t xml:space="preserve"> Author's Analysis of the 2008 CPS March Supplement</t>
    </r>
  </si>
  <si>
    <t>Table #: Summary Statistics of Information Used to Estimate Change in Employment</t>
  </si>
  <si>
    <t>Table 4: Change in Employment and Associated Earnings</t>
  </si>
  <si>
    <t>Added Costs</t>
  </si>
  <si>
    <r>
      <t xml:space="preserve">Notes: </t>
    </r>
    <r>
      <rPr>
        <sz val="10"/>
        <color rgb="FF000000"/>
        <rFont val="Times New Roman"/>
        <family val="1"/>
      </rPr>
      <t xml:space="preserve">The elasticities report here are not identical to those the CBO uses. The CBO does not assign different elasticities to higher and lower wage earners. Rather, the CBO estimates a range of elasticities. I have assigned the highest values in that range to the lowest income earners and the lowest values to the highest income earners. When the CBO estimates that a reasonable low parameters is zero, I assign 0.01 for participation elasticities and -0.01 for income elasticities. </t>
    </r>
  </si>
  <si>
    <t>Table 2: Assumed Income and Employment Elasticities</t>
  </si>
  <si>
    <t>Employment Elasticity</t>
  </si>
  <si>
    <t xml:space="preserve">Table 3: Estimated Changes in Annual Hours and Associated Change in Income for Those Employed </t>
  </si>
  <si>
    <t xml:space="preserve">Mean Earned Income </t>
  </si>
  <si>
    <t>Net Change in Total Income</t>
  </si>
  <si>
    <r>
      <rPr>
        <b/>
        <sz val="10"/>
        <color theme="1"/>
        <rFont val="Times New Roman"/>
        <family val="1"/>
      </rPr>
      <t xml:space="preserve">Source: </t>
    </r>
    <r>
      <rPr>
        <sz val="10"/>
        <color theme="1"/>
        <rFont val="Times New Roman"/>
        <family val="1"/>
      </rPr>
      <t>Author's Analysis of the 2008 CPS March Supplement</t>
    </r>
  </si>
  <si>
    <t>Mean Change in Earnings</t>
  </si>
  <si>
    <t>Post-Policy Mean Annual Hours Worked</t>
  </si>
  <si>
    <t xml:space="preserve">Mean Annual Hours Worked </t>
  </si>
  <si>
    <t>Total Change in Earnings</t>
  </si>
  <si>
    <t>Total cost of transfer for those employed</t>
  </si>
  <si>
    <t>dividend</t>
  </si>
  <si>
    <t>non eitc transfer</t>
  </si>
  <si>
    <t>eitc</t>
  </si>
  <si>
    <t>total</t>
  </si>
  <si>
    <t>dif between dividend and other transfers</t>
  </si>
  <si>
    <r>
      <t xml:space="preserve">Notes: </t>
    </r>
    <r>
      <rPr>
        <sz val="10"/>
        <color theme="1"/>
        <rFont val="Times"/>
      </rPr>
      <t xml:space="preserve">Based on a $225 tax on each ton of carbon and 100% recycling of revenue. </t>
    </r>
  </si>
  <si>
    <t xml:space="preserve">Table 1: Distributional Impact of Cap-and-Dividend, Absent Labor Supply Effects </t>
  </si>
  <si>
    <t>Expenditure Deciles</t>
  </si>
  <si>
    <r>
      <t xml:space="preserve">Source: </t>
    </r>
    <r>
      <rPr>
        <sz val="10"/>
        <color theme="1"/>
        <rFont val="Times New Roman"/>
        <family val="1"/>
      </rPr>
      <t>Author's Analysis of the 2008 CPS March Supplement</t>
    </r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</si>
</sst>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0.00000"/>
    <numFmt numFmtId="171" formatCode="_(* #,##0_);_(* \(#,##0\);_(* &quot;-&quot;??_);_(@_)"/>
    <numFmt numFmtId="172" formatCode="0.0%"/>
  </numFmts>
  <fonts count="14">
    <font>
      <sz val="11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"/>
    </font>
    <font>
      <b/>
      <sz val="10"/>
      <color theme="1"/>
      <name val="Times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"/>
    </font>
    <font>
      <sz val="1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/>
    <xf numFmtId="1" fontId="0" fillId="0" borderId="0" xfId="0" applyNumberFormat="1"/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2" fontId="3" fillId="0" borderId="0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top"/>
    </xf>
    <xf numFmtId="43" fontId="0" fillId="0" borderId="0" xfId="1" applyFont="1"/>
    <xf numFmtId="3" fontId="3" fillId="0" borderId="0" xfId="0" applyNumberFormat="1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0" fontId="0" fillId="0" borderId="2" xfId="0" applyFont="1" applyBorder="1"/>
    <xf numFmtId="0" fontId="0" fillId="0" borderId="1" xfId="0" applyFont="1" applyBorder="1"/>
    <xf numFmtId="2" fontId="11" fillId="0" borderId="0" xfId="0" applyNumberFormat="1" applyFont="1" applyFill="1" applyBorder="1" applyAlignment="1" applyProtection="1">
      <alignment horizontal="center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172" fontId="0" fillId="0" borderId="0" xfId="3" applyNumberFormat="1" applyFont="1"/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10" fontId="3" fillId="0" borderId="0" xfId="0" applyNumberFormat="1" applyFont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10" fontId="3" fillId="0" borderId="1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left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sqref="A1:G15"/>
    </sheetView>
  </sheetViews>
  <sheetFormatPr defaultRowHeight="14.4"/>
  <cols>
    <col min="1" max="1" width="18.109375" customWidth="1"/>
    <col min="2" max="2" width="11.44140625" customWidth="1"/>
    <col min="3" max="3" width="9.6640625" customWidth="1"/>
    <col min="4" max="4" width="11.5546875" customWidth="1"/>
    <col min="6" max="6" width="10.6640625" customWidth="1"/>
    <col min="7" max="7" width="11.88671875" customWidth="1"/>
    <col min="9" max="9" width="10.5546875" customWidth="1"/>
    <col min="10" max="10" width="9.5546875" bestFit="1" customWidth="1"/>
    <col min="11" max="12" width="9.33203125" bestFit="1" customWidth="1"/>
  </cols>
  <sheetData>
    <row r="1" spans="1:11" ht="15.6" customHeight="1">
      <c r="A1" s="67" t="s">
        <v>53</v>
      </c>
      <c r="B1" s="67"/>
      <c r="C1" s="67"/>
      <c r="D1" s="67"/>
      <c r="E1" s="67"/>
      <c r="F1" s="67"/>
      <c r="G1" s="67"/>
      <c r="H1" s="1"/>
      <c r="I1" s="1"/>
    </row>
    <row r="2" spans="1:11" ht="15" customHeight="1">
      <c r="A2" s="47" t="s">
        <v>54</v>
      </c>
      <c r="B2" s="68" t="s">
        <v>0</v>
      </c>
      <c r="C2" s="68"/>
      <c r="D2" s="68"/>
      <c r="E2" s="68" t="s">
        <v>1</v>
      </c>
      <c r="F2" s="68"/>
      <c r="G2" s="68"/>
    </row>
    <row r="3" spans="1:11">
      <c r="A3" s="48"/>
      <c r="B3" s="69" t="s">
        <v>34</v>
      </c>
      <c r="C3" s="69" t="s">
        <v>3</v>
      </c>
      <c r="D3" s="69" t="s">
        <v>4</v>
      </c>
      <c r="E3" s="69" t="s">
        <v>2</v>
      </c>
      <c r="F3" s="69" t="s">
        <v>3</v>
      </c>
      <c r="G3" s="70" t="s">
        <v>4</v>
      </c>
      <c r="H3" s="2"/>
      <c r="I3" s="3"/>
      <c r="J3" s="3"/>
      <c r="K3" s="3"/>
    </row>
    <row r="4" spans="1:11">
      <c r="A4" s="71">
        <v>1</v>
      </c>
      <c r="B4" s="72">
        <v>242.08999999999997</v>
      </c>
      <c r="C4" s="72">
        <v>763.42799999999988</v>
      </c>
      <c r="D4" s="72">
        <v>521.33799999999997</v>
      </c>
      <c r="E4" s="73">
        <v>0.112</v>
      </c>
      <c r="F4" s="73">
        <v>0.35199999999999998</v>
      </c>
      <c r="G4" s="73">
        <v>0.24</v>
      </c>
    </row>
    <row r="5" spans="1:11">
      <c r="A5" s="71">
        <v>2</v>
      </c>
      <c r="B5" s="72">
        <v>380.58799999999997</v>
      </c>
      <c r="C5" s="72">
        <v>763.42799999999988</v>
      </c>
      <c r="D5" s="72">
        <v>383.96599999999995</v>
      </c>
      <c r="E5" s="73">
        <v>9.6000000000000002E-2</v>
      </c>
      <c r="F5" s="73">
        <v>0.193</v>
      </c>
      <c r="G5" s="73">
        <v>9.7000000000000003E-2</v>
      </c>
    </row>
    <row r="6" spans="1:11">
      <c r="A6" s="71">
        <v>3</v>
      </c>
      <c r="B6" s="72">
        <v>477.42399999999998</v>
      </c>
      <c r="C6" s="72">
        <v>763.42799999999988</v>
      </c>
      <c r="D6" s="72">
        <v>286.00399999999996</v>
      </c>
      <c r="E6" s="73">
        <v>0.09</v>
      </c>
      <c r="F6" s="73">
        <v>0.14299999999999999</v>
      </c>
      <c r="G6" s="73">
        <v>5.3999999999999999E-2</v>
      </c>
    </row>
    <row r="7" spans="1:11">
      <c r="A7" s="71">
        <v>4</v>
      </c>
      <c r="B7" s="72">
        <v>578.7639999999999</v>
      </c>
      <c r="C7" s="72">
        <v>763.42799999999988</v>
      </c>
      <c r="D7" s="72">
        <v>184.66399999999999</v>
      </c>
      <c r="E7" s="73">
        <v>8.5999999999999993E-2</v>
      </c>
      <c r="F7" s="73">
        <v>0.113</v>
      </c>
      <c r="G7" s="73">
        <v>2.7E-2</v>
      </c>
    </row>
    <row r="8" spans="1:11">
      <c r="A8" s="71">
        <v>5</v>
      </c>
      <c r="B8" s="72">
        <v>648.57599999999991</v>
      </c>
      <c r="C8" s="72">
        <v>763.42799999999988</v>
      </c>
      <c r="D8" s="72">
        <v>114.85199999999999</v>
      </c>
      <c r="E8" s="73">
        <v>7.8E-2</v>
      </c>
      <c r="F8" s="73">
        <v>9.1999999999999998E-2</v>
      </c>
      <c r="G8" s="73">
        <v>1.4E-2</v>
      </c>
    </row>
    <row r="9" spans="1:11">
      <c r="A9" s="71">
        <v>6</v>
      </c>
      <c r="B9" s="72">
        <v>730.77399999999989</v>
      </c>
      <c r="C9" s="72">
        <v>763.42799999999988</v>
      </c>
      <c r="D9" s="72">
        <v>33.779999999999994</v>
      </c>
      <c r="E9" s="73">
        <v>7.2999999999999995E-2</v>
      </c>
      <c r="F9" s="73">
        <v>7.6999999999999999E-2</v>
      </c>
      <c r="G9" s="73">
        <v>3.0000000000000001E-3</v>
      </c>
    </row>
    <row r="10" spans="1:11">
      <c r="A10" s="71">
        <v>7</v>
      </c>
      <c r="B10" s="72">
        <v>824.23199999999997</v>
      </c>
      <c r="C10" s="72">
        <v>763.42799999999988</v>
      </c>
      <c r="D10" s="72">
        <v>-59.677999999999997</v>
      </c>
      <c r="E10" s="73">
        <v>6.8000000000000005E-2</v>
      </c>
      <c r="F10" s="73">
        <v>6.3E-2</v>
      </c>
      <c r="G10" s="73">
        <v>-5.0000000000000001E-3</v>
      </c>
    </row>
    <row r="11" spans="1:11">
      <c r="A11" s="71">
        <v>8</v>
      </c>
      <c r="B11" s="72">
        <v>942.46199999999988</v>
      </c>
      <c r="C11" s="72">
        <v>763.42799999999988</v>
      </c>
      <c r="D11" s="72">
        <v>-177.90799999999999</v>
      </c>
      <c r="E11" s="73">
        <v>6.3E-2</v>
      </c>
      <c r="F11" s="73">
        <v>5.0999999999999997E-2</v>
      </c>
      <c r="G11" s="73">
        <v>-1.2E-2</v>
      </c>
    </row>
    <row r="12" spans="1:11">
      <c r="A12" s="71">
        <v>9</v>
      </c>
      <c r="B12" s="72">
        <v>1153.0239999999999</v>
      </c>
      <c r="C12" s="72">
        <v>763.42799999999988</v>
      </c>
      <c r="D12" s="72">
        <v>-389.59599999999995</v>
      </c>
      <c r="E12" s="73">
        <v>0.06</v>
      </c>
      <c r="F12" s="73">
        <v>3.9E-2</v>
      </c>
      <c r="G12" s="73">
        <v>-0.02</v>
      </c>
    </row>
    <row r="13" spans="1:11">
      <c r="A13" s="69">
        <v>10</v>
      </c>
      <c r="B13" s="74">
        <v>1660.85</v>
      </c>
      <c r="C13" s="74">
        <v>763.42799999999988</v>
      </c>
      <c r="D13" s="74">
        <v>-897.42199999999991</v>
      </c>
      <c r="E13" s="75">
        <v>4.9000000000000002E-2</v>
      </c>
      <c r="F13" s="75">
        <v>2.3E-2</v>
      </c>
      <c r="G13" s="75">
        <v>-2.7E-2</v>
      </c>
    </row>
    <row r="14" spans="1:11">
      <c r="A14" s="76" t="s">
        <v>30</v>
      </c>
      <c r="B14" s="76"/>
      <c r="C14" s="76"/>
      <c r="D14" s="76"/>
      <c r="E14" s="76"/>
      <c r="F14" s="76"/>
      <c r="G14" s="76"/>
      <c r="H14" s="4"/>
    </row>
    <row r="15" spans="1:11" ht="15.75" customHeight="1">
      <c r="A15" s="45" t="s">
        <v>52</v>
      </c>
      <c r="B15" s="46"/>
      <c r="C15" s="46"/>
      <c r="D15" s="46"/>
      <c r="E15" s="46"/>
      <c r="F15" s="46"/>
      <c r="G15" s="46"/>
      <c r="H15" s="1"/>
      <c r="I15" s="1"/>
    </row>
  </sheetData>
  <mergeCells count="6">
    <mergeCell ref="A15:G15"/>
    <mergeCell ref="A2:A3"/>
    <mergeCell ref="B2:D2"/>
    <mergeCell ref="E2:G2"/>
    <mergeCell ref="A1:G1"/>
    <mergeCell ref="A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sqref="A1:G8"/>
    </sheetView>
  </sheetViews>
  <sheetFormatPr defaultRowHeight="14.4"/>
  <cols>
    <col min="1" max="1" width="12.5546875" customWidth="1"/>
    <col min="2" max="2" width="22.88671875" customWidth="1"/>
  </cols>
  <sheetData>
    <row r="1" spans="1:7">
      <c r="A1" s="49" t="s">
        <v>36</v>
      </c>
      <c r="B1" s="49"/>
      <c r="C1" s="49"/>
      <c r="D1" s="49"/>
      <c r="E1" s="49"/>
      <c r="F1" s="49"/>
      <c r="G1" s="49"/>
    </row>
    <row r="2" spans="1:7" ht="15" customHeight="1">
      <c r="A2" s="36"/>
      <c r="B2" s="17"/>
      <c r="C2" s="52" t="s">
        <v>5</v>
      </c>
      <c r="D2" s="52"/>
      <c r="E2" s="52"/>
      <c r="F2" s="52"/>
      <c r="G2" s="52"/>
    </row>
    <row r="3" spans="1:7" ht="28.2">
      <c r="A3" s="37"/>
      <c r="B3" s="9"/>
      <c r="C3" s="21" t="s">
        <v>6</v>
      </c>
      <c r="D3" s="21" t="s">
        <v>7</v>
      </c>
      <c r="E3" s="21" t="s">
        <v>8</v>
      </c>
      <c r="F3" s="21" t="s">
        <v>9</v>
      </c>
      <c r="G3" s="21" t="s">
        <v>10</v>
      </c>
    </row>
    <row r="4" spans="1:7">
      <c r="A4" s="53" t="s">
        <v>11</v>
      </c>
      <c r="B4" s="6" t="s">
        <v>12</v>
      </c>
      <c r="C4" s="10">
        <v>-0.1</v>
      </c>
      <c r="D4" s="10">
        <v>-0.1</v>
      </c>
      <c r="E4" s="10">
        <v>-0.05</v>
      </c>
      <c r="F4" s="10">
        <v>-0.01</v>
      </c>
      <c r="G4" s="10">
        <v>-0.01</v>
      </c>
    </row>
    <row r="5" spans="1:7">
      <c r="A5" s="53"/>
      <c r="B5" s="19" t="s">
        <v>13</v>
      </c>
      <c r="C5" s="11">
        <v>-0.1</v>
      </c>
      <c r="D5" s="11">
        <v>-0.1</v>
      </c>
      <c r="E5" s="11">
        <v>-0.05</v>
      </c>
      <c r="F5" s="11">
        <v>-0.01</v>
      </c>
      <c r="G5" s="11">
        <v>-0.01</v>
      </c>
    </row>
    <row r="6" spans="1:7">
      <c r="A6" s="54" t="s">
        <v>37</v>
      </c>
      <c r="B6" s="6" t="s">
        <v>12</v>
      </c>
      <c r="C6" s="38">
        <v>0.1</v>
      </c>
      <c r="D6" s="38">
        <v>0.1</v>
      </c>
      <c r="E6" s="38">
        <v>0.05</v>
      </c>
      <c r="F6" s="10">
        <v>0.01</v>
      </c>
      <c r="G6" s="10">
        <v>0.01</v>
      </c>
    </row>
    <row r="7" spans="1:7">
      <c r="A7" s="48"/>
      <c r="B7" s="19" t="s">
        <v>13</v>
      </c>
      <c r="C7" s="12">
        <v>0.3</v>
      </c>
      <c r="D7" s="12">
        <v>0.3</v>
      </c>
      <c r="E7" s="12">
        <v>0.25</v>
      </c>
      <c r="F7" s="12">
        <v>0.2</v>
      </c>
      <c r="G7" s="12">
        <v>0.2</v>
      </c>
    </row>
    <row r="8" spans="1:7" ht="15" customHeight="1">
      <c r="A8" s="50" t="s">
        <v>29</v>
      </c>
      <c r="B8" s="50"/>
      <c r="C8" s="50"/>
      <c r="D8" s="50"/>
      <c r="E8" s="50"/>
      <c r="F8" s="50"/>
      <c r="G8" s="50"/>
    </row>
    <row r="9" spans="1:7" ht="68.400000000000006" customHeight="1">
      <c r="A9" s="51" t="s">
        <v>35</v>
      </c>
      <c r="B9" s="51"/>
      <c r="C9" s="51"/>
      <c r="D9" s="51"/>
      <c r="E9" s="51"/>
      <c r="F9" s="51"/>
      <c r="G9" s="51"/>
    </row>
  </sheetData>
  <mergeCells count="6">
    <mergeCell ref="A1:G1"/>
    <mergeCell ref="A8:G8"/>
    <mergeCell ref="A9:G9"/>
    <mergeCell ref="C2:G2"/>
    <mergeCell ref="A4:A5"/>
    <mergeCell ref="A6:A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O17"/>
  <sheetViews>
    <sheetView zoomScale="70" zoomScaleNormal="70" workbookViewId="0">
      <selection activeCell="B1" sqref="B1:H14"/>
    </sheetView>
  </sheetViews>
  <sheetFormatPr defaultRowHeight="14.4"/>
  <cols>
    <col min="3" max="3" width="13.6640625" customWidth="1"/>
    <col min="4" max="4" width="16.109375" customWidth="1"/>
    <col min="5" max="5" width="16.33203125" customWidth="1"/>
    <col min="6" max="6" width="15.44140625" customWidth="1"/>
    <col min="7" max="7" width="16.44140625" customWidth="1"/>
    <col min="8" max="8" width="14.33203125" customWidth="1"/>
    <col min="11" max="11" width="19" customWidth="1"/>
    <col min="12" max="12" width="16.5546875" customWidth="1"/>
    <col min="14" max="14" width="17.21875" bestFit="1" customWidth="1"/>
    <col min="15" max="15" width="14.5546875" bestFit="1" customWidth="1"/>
  </cols>
  <sheetData>
    <row r="1" spans="2:15">
      <c r="B1" s="57" t="s">
        <v>38</v>
      </c>
      <c r="C1" s="57"/>
      <c r="D1" s="57"/>
      <c r="E1" s="57"/>
      <c r="F1" s="57"/>
      <c r="G1" s="57"/>
      <c r="H1" s="57"/>
    </row>
    <row r="2" spans="2:15" ht="51" customHeight="1">
      <c r="B2" s="27" t="s">
        <v>14</v>
      </c>
      <c r="C2" s="18" t="s">
        <v>39</v>
      </c>
      <c r="D2" s="18" t="s">
        <v>42</v>
      </c>
      <c r="E2" s="18" t="s">
        <v>45</v>
      </c>
      <c r="F2" s="18" t="s">
        <v>40</v>
      </c>
      <c r="G2" s="18" t="s">
        <v>44</v>
      </c>
      <c r="H2" s="18" t="s">
        <v>43</v>
      </c>
    </row>
    <row r="3" spans="2:15">
      <c r="B3" s="6">
        <v>1</v>
      </c>
      <c r="C3" s="28">
        <v>2728.0070000000001</v>
      </c>
      <c r="D3" s="28">
        <v>-49.708599999999997</v>
      </c>
      <c r="E3" s="77">
        <v>-1190199</v>
      </c>
      <c r="F3" s="28">
        <v>471.29140000000001</v>
      </c>
      <c r="G3" s="7">
        <v>976.42849999999999</v>
      </c>
      <c r="H3" s="7">
        <v>0</v>
      </c>
    </row>
    <row r="4" spans="2:15">
      <c r="B4" s="6">
        <v>2</v>
      </c>
      <c r="C4" s="28">
        <v>3468.0189999999998</v>
      </c>
      <c r="D4" s="28">
        <v>-35.536740000000002</v>
      </c>
      <c r="E4" s="77">
        <v>-341000000</v>
      </c>
      <c r="F4" s="28">
        <v>348.4633</v>
      </c>
      <c r="G4" s="7">
        <v>683.88760000000002</v>
      </c>
      <c r="H4" s="7">
        <v>674.49720000000002</v>
      </c>
    </row>
    <row r="5" spans="2:15">
      <c r="B5" s="6">
        <v>3</v>
      </c>
      <c r="C5" s="28">
        <v>9265.7129999999997</v>
      </c>
      <c r="D5" s="28">
        <v>-25.411000000000001</v>
      </c>
      <c r="E5" s="77">
        <v>-274000000</v>
      </c>
      <c r="F5" s="28">
        <v>260.589</v>
      </c>
      <c r="G5" s="7">
        <v>1323.2940000000001</v>
      </c>
      <c r="H5" s="7">
        <v>1319.6320000000001</v>
      </c>
    </row>
    <row r="6" spans="2:15">
      <c r="B6" s="6">
        <v>4</v>
      </c>
      <c r="C6" s="28">
        <v>15781.52</v>
      </c>
      <c r="D6" s="28">
        <v>-17.103760000000001</v>
      </c>
      <c r="E6" s="77">
        <v>-262000000</v>
      </c>
      <c r="F6" s="28">
        <v>167.89619999999999</v>
      </c>
      <c r="G6" s="7">
        <v>1736.0029999999999</v>
      </c>
      <c r="H6" s="7">
        <v>1734.1030000000001</v>
      </c>
      <c r="L6" s="59" t="s">
        <v>46</v>
      </c>
      <c r="M6" s="59"/>
      <c r="N6" s="59"/>
      <c r="O6" s="59"/>
    </row>
    <row r="7" spans="2:15">
      <c r="B7" s="6">
        <v>5</v>
      </c>
      <c r="C7" s="28">
        <v>22124.62</v>
      </c>
      <c r="D7" s="28">
        <v>-5.4049699999999996</v>
      </c>
      <c r="E7" s="77">
        <v>-74300000</v>
      </c>
      <c r="F7" s="28">
        <v>109.595</v>
      </c>
      <c r="G7" s="7">
        <v>1920.36</v>
      </c>
      <c r="H7" s="7">
        <v>1919.8879999999999</v>
      </c>
      <c r="L7" s="63">
        <v>127000000</v>
      </c>
      <c r="M7">
        <v>763</v>
      </c>
      <c r="N7" s="64">
        <f>M7*L7</f>
        <v>96901000000</v>
      </c>
      <c r="O7" t="s">
        <v>47</v>
      </c>
    </row>
    <row r="8" spans="2:15">
      <c r="B8" s="6">
        <v>6</v>
      </c>
      <c r="C8" s="28">
        <v>28714.27</v>
      </c>
      <c r="D8" s="28">
        <v>-1.6068990000000001</v>
      </c>
      <c r="E8" s="77">
        <v>-24700000</v>
      </c>
      <c r="F8" s="28">
        <v>32.393099999999997</v>
      </c>
      <c r="G8" s="7">
        <v>2021.1659999999999</v>
      </c>
      <c r="H8" s="7">
        <v>2021.0530000000001</v>
      </c>
      <c r="N8" s="64"/>
    </row>
    <row r="9" spans="2:15">
      <c r="B9" s="6">
        <v>7</v>
      </c>
      <c r="C9" s="28">
        <v>36752.15</v>
      </c>
      <c r="D9" s="28">
        <v>0.57204630000000001</v>
      </c>
      <c r="E9" s="77">
        <v>8969548</v>
      </c>
      <c r="F9" s="28">
        <v>-59.427950000000003</v>
      </c>
      <c r="G9" s="7">
        <v>2112.15</v>
      </c>
      <c r="H9" s="7">
        <v>2112.183</v>
      </c>
      <c r="N9" s="64">
        <v>43800000000</v>
      </c>
      <c r="O9" t="s">
        <v>48</v>
      </c>
    </row>
    <row r="10" spans="2:15">
      <c r="B10" s="6">
        <v>8</v>
      </c>
      <c r="C10" s="28">
        <v>46799.17</v>
      </c>
      <c r="D10" s="28">
        <v>1.689767</v>
      </c>
      <c r="E10" s="77">
        <v>26000000</v>
      </c>
      <c r="F10" s="28">
        <v>-176.31020000000001</v>
      </c>
      <c r="G10" s="7">
        <v>2166.6579999999999</v>
      </c>
      <c r="H10" s="7">
        <v>2166.7370000000001</v>
      </c>
      <c r="N10" s="64">
        <v>23700000000</v>
      </c>
      <c r="O10" t="s">
        <v>49</v>
      </c>
    </row>
    <row r="11" spans="2:15">
      <c r="B11" s="6">
        <v>9</v>
      </c>
      <c r="C11" s="28">
        <v>62251.93</v>
      </c>
      <c r="D11" s="28">
        <v>3.6505869999999998</v>
      </c>
      <c r="E11" s="77">
        <v>56900000</v>
      </c>
      <c r="F11" s="28">
        <v>-386.3494</v>
      </c>
      <c r="G11" s="7">
        <v>2235.4209999999998</v>
      </c>
      <c r="H11" s="7">
        <v>2235.5529999999999</v>
      </c>
      <c r="N11" s="65">
        <f>SUM(N9:N10)</f>
        <v>67500000000</v>
      </c>
      <c r="O11" t="s">
        <v>50</v>
      </c>
    </row>
    <row r="12" spans="2:15">
      <c r="B12" s="19">
        <v>10</v>
      </c>
      <c r="C12" s="29">
        <v>125898.8</v>
      </c>
      <c r="D12" s="29">
        <v>8.1412250000000004</v>
      </c>
      <c r="E12" s="78">
        <v>127000000</v>
      </c>
      <c r="F12" s="29">
        <v>-888.85879999999997</v>
      </c>
      <c r="G12" s="20">
        <v>2375.489</v>
      </c>
      <c r="H12" s="7">
        <v>2375.674</v>
      </c>
      <c r="N12" t="s">
        <v>51</v>
      </c>
      <c r="O12" s="65">
        <f>N7-N11</f>
        <v>29401000000</v>
      </c>
    </row>
    <row r="13" spans="2:15">
      <c r="B13" s="41" t="s">
        <v>24</v>
      </c>
      <c r="C13" s="42">
        <f>AVERAGE(C3:C12)</f>
        <v>35378.419899999994</v>
      </c>
      <c r="D13" s="42">
        <f t="shared" ref="D13:F13" si="0">AVERAGE(D3:D12)</f>
        <v>-12.071834369999998</v>
      </c>
      <c r="E13" s="42">
        <f t="shared" si="0"/>
        <v>-75832065.099999994</v>
      </c>
      <c r="F13" s="42">
        <f t="shared" si="0"/>
        <v>-12.071835000000011</v>
      </c>
      <c r="G13" s="43">
        <v>1913.9880000000001</v>
      </c>
      <c r="H13" s="44">
        <v>1912.769</v>
      </c>
      <c r="I13" s="13"/>
    </row>
    <row r="14" spans="2:15">
      <c r="B14" s="55" t="s">
        <v>55</v>
      </c>
      <c r="C14" s="56"/>
      <c r="D14" s="56"/>
      <c r="E14" s="56"/>
      <c r="F14" s="56"/>
      <c r="G14" s="56"/>
      <c r="H14" s="8"/>
      <c r="K14">
        <v>96000</v>
      </c>
      <c r="L14" s="66">
        <f>L15/K14</f>
        <v>3.3333333333333335E-3</v>
      </c>
    </row>
    <row r="15" spans="2:15">
      <c r="K15">
        <v>76</v>
      </c>
      <c r="L15">
        <f>SUM(K15,K16)</f>
        <v>320</v>
      </c>
    </row>
    <row r="16" spans="2:15">
      <c r="K16">
        <v>244</v>
      </c>
    </row>
    <row r="17" spans="4:4">
      <c r="D17" s="14"/>
    </row>
  </sheetData>
  <mergeCells count="3">
    <mergeCell ref="B14:G14"/>
    <mergeCell ref="B1:H1"/>
    <mergeCell ref="L6:O6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A16" sqref="A16:K16"/>
    </sheetView>
  </sheetViews>
  <sheetFormatPr defaultRowHeight="14.4"/>
  <cols>
    <col min="1" max="1" width="9.33203125" bestFit="1" customWidth="1"/>
    <col min="2" max="2" width="10" customWidth="1"/>
    <col min="3" max="3" width="9.5546875" bestFit="1" customWidth="1"/>
    <col min="4" max="5" width="11" customWidth="1"/>
    <col min="6" max="6" width="11.33203125" customWidth="1"/>
    <col min="7" max="7" width="9.33203125" bestFit="1" customWidth="1"/>
    <col min="8" max="8" width="9.6640625" customWidth="1"/>
    <col min="9" max="9" width="10.109375" customWidth="1"/>
    <col min="10" max="10" width="11.109375" customWidth="1"/>
    <col min="11" max="11" width="9.109375" customWidth="1"/>
  </cols>
  <sheetData>
    <row r="1" spans="1:11">
      <c r="A1" s="58" t="s">
        <v>32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7" customHeight="1">
      <c r="A2" s="25"/>
      <c r="B2" s="48" t="s">
        <v>15</v>
      </c>
      <c r="C2" s="48"/>
      <c r="D2" s="48" t="s">
        <v>16</v>
      </c>
      <c r="E2" s="48"/>
      <c r="F2" s="48" t="s">
        <v>17</v>
      </c>
      <c r="G2" s="48"/>
      <c r="H2" s="48" t="s">
        <v>18</v>
      </c>
      <c r="I2" s="48"/>
      <c r="J2" s="48" t="s">
        <v>19</v>
      </c>
      <c r="K2" s="48"/>
    </row>
    <row r="3" spans="1:11">
      <c r="A3" s="19"/>
      <c r="B3" s="18" t="s">
        <v>20</v>
      </c>
      <c r="C3" s="18" t="s">
        <v>21</v>
      </c>
      <c r="D3" s="18" t="s">
        <v>20</v>
      </c>
      <c r="E3" s="18" t="s">
        <v>21</v>
      </c>
      <c r="F3" s="18" t="s">
        <v>20</v>
      </c>
      <c r="G3" s="18" t="s">
        <v>21</v>
      </c>
      <c r="H3" s="18" t="s">
        <v>20</v>
      </c>
      <c r="I3" s="18" t="s">
        <v>21</v>
      </c>
      <c r="J3" s="18" t="s">
        <v>20</v>
      </c>
      <c r="K3" s="22" t="s">
        <v>21</v>
      </c>
    </row>
    <row r="4" spans="1:11">
      <c r="A4" s="6">
        <v>1</v>
      </c>
      <c r="B4" s="23">
        <v>0.66810530000000001</v>
      </c>
      <c r="C4" s="23">
        <v>3.0728000000000001E-3</v>
      </c>
      <c r="D4" s="24">
        <v>6666.8010000000004</v>
      </c>
      <c r="E4" s="24">
        <v>1502.992</v>
      </c>
      <c r="F4" s="24">
        <v>28120.25</v>
      </c>
      <c r="G4" s="24">
        <v>1.1062190000000001</v>
      </c>
      <c r="H4" s="23">
        <v>-21.85284</v>
      </c>
      <c r="I4" s="23">
        <v>-10.807399999999999</v>
      </c>
      <c r="J4" s="24">
        <v>21453.45</v>
      </c>
      <c r="K4" s="24">
        <v>21442.639999999999</v>
      </c>
    </row>
    <row r="5" spans="1:11">
      <c r="A5" s="6">
        <v>2</v>
      </c>
      <c r="B5" s="23">
        <v>0.68371539999999997</v>
      </c>
      <c r="C5" s="23">
        <v>0.56266890000000003</v>
      </c>
      <c r="D5" s="24">
        <v>6561.3819999999996</v>
      </c>
      <c r="E5" s="24">
        <v>4304.3059999999996</v>
      </c>
      <c r="F5" s="24">
        <v>30811.3</v>
      </c>
      <c r="G5" s="24">
        <v>3374.5230000000001</v>
      </c>
      <c r="H5" s="23">
        <v>-32.658679999999997</v>
      </c>
      <c r="I5" s="23">
        <v>-9.8423090000000002</v>
      </c>
      <c r="J5" s="24">
        <v>24249.919999999998</v>
      </c>
      <c r="K5" s="24">
        <v>24240.080000000002</v>
      </c>
    </row>
    <row r="6" spans="1:11">
      <c r="A6" s="6">
        <v>3</v>
      </c>
      <c r="B6" s="23">
        <v>0.68989809999999996</v>
      </c>
      <c r="C6" s="23">
        <v>0.62887599999999999</v>
      </c>
      <c r="D6" s="24">
        <v>7336.875</v>
      </c>
      <c r="E6" s="24">
        <v>9105.8359999999993</v>
      </c>
      <c r="F6" s="24">
        <v>32822.379999999997</v>
      </c>
      <c r="G6" s="24">
        <v>10058.14</v>
      </c>
      <c r="H6" s="23">
        <v>-23.715920000000001</v>
      </c>
      <c r="I6" s="23">
        <v>-9.0819869999999998</v>
      </c>
      <c r="J6" s="24">
        <v>25485.51</v>
      </c>
      <c r="K6" s="24">
        <v>25476.43</v>
      </c>
    </row>
    <row r="7" spans="1:11">
      <c r="A7" s="6">
        <v>4</v>
      </c>
      <c r="B7" s="23">
        <v>0.71152660000000001</v>
      </c>
      <c r="C7" s="23">
        <v>0.81448489999999996</v>
      </c>
      <c r="D7" s="24">
        <v>8277.3739999999998</v>
      </c>
      <c r="E7" s="24">
        <v>13135.66</v>
      </c>
      <c r="F7" s="24">
        <v>34089.86</v>
      </c>
      <c r="G7" s="24">
        <v>16883.900000000001</v>
      </c>
      <c r="H7" s="23">
        <v>-15.927210000000001</v>
      </c>
      <c r="I7" s="23">
        <v>-8.5577880000000004</v>
      </c>
      <c r="J7" s="24">
        <v>25812.49</v>
      </c>
      <c r="K7" s="24">
        <v>25803.93</v>
      </c>
    </row>
    <row r="8" spans="1:11">
      <c r="A8" s="6">
        <v>5</v>
      </c>
      <c r="B8" s="23">
        <v>0.73329409999999995</v>
      </c>
      <c r="C8" s="23">
        <v>0.8870074</v>
      </c>
      <c r="D8" s="24">
        <v>9925.1290000000008</v>
      </c>
      <c r="E8" s="24">
        <v>15437.55</v>
      </c>
      <c r="F8" s="24">
        <v>37573.480000000003</v>
      </c>
      <c r="G8" s="24">
        <v>23464.400000000001</v>
      </c>
      <c r="H8" s="23">
        <v>-5.1250020000000003</v>
      </c>
      <c r="I8" s="23">
        <v>-7.3347720000000001</v>
      </c>
      <c r="J8" s="24">
        <v>27648.35</v>
      </c>
      <c r="K8" s="24">
        <v>27641.01</v>
      </c>
    </row>
    <row r="9" spans="1:11">
      <c r="A9" s="6">
        <v>6</v>
      </c>
      <c r="B9" s="23">
        <v>0.74788350000000003</v>
      </c>
      <c r="C9" s="23">
        <v>0.90945489999999996</v>
      </c>
      <c r="D9" s="24">
        <v>11568.35</v>
      </c>
      <c r="E9" s="24">
        <v>15818.39</v>
      </c>
      <c r="F9" s="24">
        <v>40676.82</v>
      </c>
      <c r="G9" s="24">
        <v>30394.5</v>
      </c>
      <c r="H9" s="23">
        <v>-1.538168</v>
      </c>
      <c r="I9" s="23">
        <v>-6.3440310000000002</v>
      </c>
      <c r="J9" s="24">
        <v>29108.47</v>
      </c>
      <c r="K9" s="24">
        <v>29102.12</v>
      </c>
    </row>
    <row r="10" spans="1:11">
      <c r="A10" s="6">
        <v>7</v>
      </c>
      <c r="B10" s="23">
        <v>0.7681405</v>
      </c>
      <c r="C10" s="23">
        <v>0.92479149999999999</v>
      </c>
      <c r="D10" s="24">
        <v>13264.66</v>
      </c>
      <c r="E10" s="24">
        <v>15576.2</v>
      </c>
      <c r="F10" s="24">
        <v>45686.52</v>
      </c>
      <c r="G10" s="24">
        <v>38553.11</v>
      </c>
      <c r="H10" s="23">
        <v>0.54789529999999997</v>
      </c>
      <c r="I10" s="23">
        <v>-4.9223509999999999</v>
      </c>
      <c r="J10" s="24">
        <v>32421.86</v>
      </c>
      <c r="K10" s="24">
        <v>32416.94</v>
      </c>
    </row>
    <row r="11" spans="1:11">
      <c r="A11" s="6">
        <v>8</v>
      </c>
      <c r="B11" s="23">
        <v>0.78601290000000001</v>
      </c>
      <c r="C11" s="23">
        <v>0.92621149999999997</v>
      </c>
      <c r="D11" s="24">
        <v>14564.54</v>
      </c>
      <c r="E11" s="24">
        <v>17532.25</v>
      </c>
      <c r="F11" s="24">
        <v>51401.55</v>
      </c>
      <c r="G11" s="24">
        <v>49304.36</v>
      </c>
      <c r="H11" s="23">
        <v>1.609896</v>
      </c>
      <c r="I11" s="23">
        <v>-3.4218510000000002</v>
      </c>
      <c r="J11" s="24">
        <v>36837.019999999997</v>
      </c>
      <c r="K11" s="24">
        <v>36833.589999999997</v>
      </c>
    </row>
    <row r="12" spans="1:11">
      <c r="A12" s="6">
        <v>9</v>
      </c>
      <c r="B12" s="23">
        <v>0.79722729999999997</v>
      </c>
      <c r="C12" s="23">
        <v>0.93124799999999996</v>
      </c>
      <c r="D12" s="24">
        <v>15345.57</v>
      </c>
      <c r="E12" s="24">
        <v>17648.38</v>
      </c>
      <c r="F12" s="24">
        <v>57834.6</v>
      </c>
      <c r="G12" s="24">
        <v>66488.679999999993</v>
      </c>
      <c r="H12" s="23">
        <v>3.486615</v>
      </c>
      <c r="I12" s="23">
        <v>-1.8505819999999999</v>
      </c>
      <c r="J12" s="24">
        <v>42489.03</v>
      </c>
      <c r="K12" s="24">
        <v>42487.18</v>
      </c>
    </row>
    <row r="13" spans="1:11">
      <c r="A13" s="19">
        <v>10</v>
      </c>
      <c r="B13" s="39">
        <v>0.81724039999999998</v>
      </c>
      <c r="C13" s="39">
        <v>0.93468649999999998</v>
      </c>
      <c r="D13" s="40">
        <v>16230.5</v>
      </c>
      <c r="E13" s="40">
        <v>14814.79</v>
      </c>
      <c r="F13" s="40">
        <v>70901.899999999994</v>
      </c>
      <c r="G13" s="40">
        <v>139009.5</v>
      </c>
      <c r="H13" s="39">
        <v>7.7211679999999996</v>
      </c>
      <c r="I13" s="39">
        <v>0.71960000000000002</v>
      </c>
      <c r="J13" s="40">
        <v>54671.4</v>
      </c>
      <c r="K13" s="40">
        <v>54672.12</v>
      </c>
    </row>
    <row r="14" spans="1:11">
      <c r="A14" s="6" t="s">
        <v>24</v>
      </c>
      <c r="B14" s="23">
        <f>AVERAGE(B4:B13)</f>
        <v>0.74030441000000013</v>
      </c>
      <c r="C14" s="23">
        <f>AVERAGE(C4:C13)</f>
        <v>0.75225023999999996</v>
      </c>
      <c r="D14" s="23">
        <f t="shared" ref="D14:J14" si="0">AVERAGE(D4:D13)</f>
        <v>10974.118100000002</v>
      </c>
      <c r="E14" s="23">
        <f t="shared" si="0"/>
        <v>12487.635399999999</v>
      </c>
      <c r="F14" s="23">
        <f t="shared" si="0"/>
        <v>42991.865999999995</v>
      </c>
      <c r="G14" s="23">
        <f t="shared" si="0"/>
        <v>37753.221921899996</v>
      </c>
      <c r="H14" s="23">
        <f t="shared" si="0"/>
        <v>-8.7452245699999995</v>
      </c>
      <c r="I14" s="23">
        <f t="shared" si="0"/>
        <v>-6.1443471000000001</v>
      </c>
      <c r="J14" s="23">
        <f t="shared" si="0"/>
        <v>32017.75</v>
      </c>
      <c r="K14" s="23">
        <f>AVERAGE(K4:K13)</f>
        <v>32011.603999999999</v>
      </c>
    </row>
    <row r="15" spans="1:11">
      <c r="A15" s="60" t="s">
        <v>31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</row>
    <row r="16" spans="1:11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</row>
    <row r="17" spans="1:11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</row>
  </sheetData>
  <mergeCells count="9">
    <mergeCell ref="A1:K1"/>
    <mergeCell ref="A16:K16"/>
    <mergeCell ref="A17:K17"/>
    <mergeCell ref="A15:K15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16"/>
  <sheetViews>
    <sheetView tabSelected="1" workbookViewId="0">
      <selection activeCell="C15" sqref="C1:G15"/>
    </sheetView>
  </sheetViews>
  <sheetFormatPr defaultRowHeight="14.4"/>
  <cols>
    <col min="2" max="2" width="5.88671875" customWidth="1"/>
    <col min="4" max="4" width="12" customWidth="1"/>
    <col min="5" max="5" width="12.88671875" customWidth="1"/>
    <col min="6" max="6" width="12.33203125" customWidth="1"/>
    <col min="7" max="7" width="16.6640625" bestFit="1" customWidth="1"/>
  </cols>
  <sheetData>
    <row r="1" spans="3:13">
      <c r="C1" s="62" t="s">
        <v>33</v>
      </c>
      <c r="D1" s="62"/>
      <c r="E1" s="62"/>
      <c r="F1" s="62"/>
      <c r="G1" s="62"/>
    </row>
    <row r="2" spans="3:13">
      <c r="C2" s="25"/>
      <c r="D2" s="61" t="s">
        <v>22</v>
      </c>
      <c r="E2" s="61"/>
      <c r="F2" s="61" t="s">
        <v>23</v>
      </c>
      <c r="G2" s="61"/>
    </row>
    <row r="3" spans="3:13" ht="41.4">
      <c r="C3" s="27" t="s">
        <v>14</v>
      </c>
      <c r="D3" s="18" t="s">
        <v>25</v>
      </c>
      <c r="E3" s="18" t="s">
        <v>26</v>
      </c>
      <c r="F3" s="18" t="s">
        <v>27</v>
      </c>
      <c r="G3" s="18" t="s">
        <v>28</v>
      </c>
    </row>
    <row r="4" spans="3:13">
      <c r="C4" s="5">
        <v>1</v>
      </c>
      <c r="D4" s="31">
        <v>-5.1079999999999995E-4</v>
      </c>
      <c r="E4" s="15">
        <v>-9066.6970000000001</v>
      </c>
      <c r="F4" s="32">
        <v>-4.2269999999999997E-4</v>
      </c>
      <c r="G4" s="34">
        <v>-7503.6610000000001</v>
      </c>
    </row>
    <row r="5" spans="3:13">
      <c r="C5" s="5">
        <v>2</v>
      </c>
      <c r="D5" s="31">
        <v>-4.0539999999999999E-4</v>
      </c>
      <c r="E5" s="15">
        <v>-6903.6049999999996</v>
      </c>
      <c r="F5" s="32">
        <v>-1.455328</v>
      </c>
      <c r="G5" s="34">
        <v>-24800000</v>
      </c>
    </row>
    <row r="6" spans="3:13">
      <c r="C6" s="5">
        <v>3</v>
      </c>
      <c r="D6" s="31">
        <v>-3.1389999999999999E-4</v>
      </c>
      <c r="E6" s="15">
        <v>-5376.6930000000002</v>
      </c>
      <c r="F6" s="32">
        <v>-2.4066200000000002</v>
      </c>
      <c r="G6" s="34">
        <v>-41200000</v>
      </c>
    </row>
    <row r="7" spans="3:13">
      <c r="C7" s="5">
        <v>4</v>
      </c>
      <c r="D7" s="31">
        <v>-2.2369999999999999E-4</v>
      </c>
      <c r="E7" s="15">
        <v>-4202.5159999999996</v>
      </c>
      <c r="F7" s="32">
        <v>-4.2498779999999998</v>
      </c>
      <c r="G7" s="34">
        <v>-79800000</v>
      </c>
    </row>
    <row r="8" spans="3:13">
      <c r="C8" s="5">
        <v>5</v>
      </c>
      <c r="D8" s="31">
        <v>-9.0000000000000006E-5</v>
      </c>
      <c r="E8" s="15">
        <v>-1394.2429999999999</v>
      </c>
      <c r="F8" s="32">
        <v>-2.0354040000000002</v>
      </c>
      <c r="G8" s="34">
        <v>-31500000</v>
      </c>
    </row>
    <row r="9" spans="3:13">
      <c r="C9" s="5">
        <v>6</v>
      </c>
      <c r="D9" s="31">
        <v>-7.9699999999999999E-5</v>
      </c>
      <c r="E9" s="15">
        <v>-1347.1590000000001</v>
      </c>
      <c r="F9" s="32">
        <v>-2.4574319999999998</v>
      </c>
      <c r="G9" s="34">
        <v>-41500000</v>
      </c>
    </row>
    <row r="10" spans="3:13">
      <c r="C10" s="5">
        <v>7</v>
      </c>
      <c r="D10" s="31">
        <v>-1.31E-5</v>
      </c>
      <c r="E10" s="15">
        <v>-222.70320000000001</v>
      </c>
      <c r="F10" s="32">
        <v>-0.48467919999999998</v>
      </c>
      <c r="G10" s="34">
        <v>-8217694</v>
      </c>
    </row>
    <row r="11" spans="3:13">
      <c r="C11" s="5">
        <v>8</v>
      </c>
      <c r="D11" s="31">
        <v>1.8199999999999999E-5</v>
      </c>
      <c r="E11" s="15">
        <v>302.4212</v>
      </c>
      <c r="F11" s="32">
        <v>0.97111119999999995</v>
      </c>
      <c r="G11" s="34">
        <v>16100000</v>
      </c>
    </row>
    <row r="12" spans="3:13">
      <c r="C12" s="5">
        <v>9</v>
      </c>
      <c r="D12" s="31">
        <v>-8.9199999999999993E-6</v>
      </c>
      <c r="E12" s="15">
        <v>-149.4034</v>
      </c>
      <c r="F12" s="32">
        <v>-0.49582039999999999</v>
      </c>
      <c r="G12" s="34">
        <v>-8301941</v>
      </c>
    </row>
    <row r="13" spans="3:13">
      <c r="C13" s="26">
        <v>10</v>
      </c>
      <c r="D13" s="30">
        <v>-2.4600000000000002E-5</v>
      </c>
      <c r="E13" s="16">
        <v>-408.81540000000001</v>
      </c>
      <c r="F13" s="33">
        <v>-1.468612</v>
      </c>
      <c r="G13" s="35">
        <v>-24500000</v>
      </c>
    </row>
    <row r="14" spans="3:13">
      <c r="C14" s="19" t="s">
        <v>24</v>
      </c>
      <c r="D14" s="30">
        <v>-1.6919999999999999E-4</v>
      </c>
      <c r="E14" s="16">
        <v>-28769.41</v>
      </c>
      <c r="F14" s="33">
        <v>-1.4334910000000001</v>
      </c>
      <c r="G14" s="35">
        <v>-244000000</v>
      </c>
    </row>
    <row r="15" spans="3:13">
      <c r="C15" s="79" t="s">
        <v>41</v>
      </c>
      <c r="D15" s="49"/>
      <c r="E15" s="49"/>
      <c r="F15" s="49"/>
      <c r="G15" s="49"/>
      <c r="H15" s="13"/>
      <c r="I15" s="13"/>
      <c r="J15" s="13"/>
      <c r="K15" s="13"/>
      <c r="L15" s="13"/>
      <c r="M15" s="13"/>
    </row>
    <row r="16" spans="3:13">
      <c r="C16" s="8"/>
      <c r="D16" s="8"/>
      <c r="E16" s="8"/>
      <c r="F16" s="8"/>
      <c r="G16" s="8"/>
    </row>
  </sheetData>
  <mergeCells count="4">
    <mergeCell ref="D2:E2"/>
    <mergeCell ref="F2:G2"/>
    <mergeCell ref="C1:G1"/>
    <mergeCell ref="C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Boyce and Riddle</vt:lpstr>
      <vt:lpstr>Elasticity</vt:lpstr>
      <vt:lpstr>Income Effects</vt:lpstr>
      <vt:lpstr>Summary Stats Extensive</vt:lpstr>
      <vt:lpstr>Change in Employ &amp; National Inc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Hampshire College</dc:creator>
  <cp:keywords/>
  <dc:description/>
  <cp:lastModifiedBy>Asher Dvir-Djerasssi</cp:lastModifiedBy>
  <cp:revision/>
  <cp:lastPrinted>2015-12-09T03:23:55Z</cp:lastPrinted>
  <dcterms:created xsi:type="dcterms:W3CDTF">2014-04-30T19:47:16Z</dcterms:created>
  <dcterms:modified xsi:type="dcterms:W3CDTF">2015-12-11T03:43:53Z</dcterms:modified>
</cp:coreProperties>
</file>