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8_{C74D8519-9FAD-4450-91A2-CDDA903A5A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ek03-problem1" sheetId="4" r:id="rId1"/>
    <sheet name="week03-problem2" sheetId="5" r:id="rId2"/>
    <sheet name="week03-problem3" sheetId="6" r:id="rId3"/>
    <sheet name="week03-problem4" sheetId="7" r:id="rId4"/>
    <sheet name="week03-problem5" sheetId="8" r:id="rId5"/>
    <sheet name="week03-problem6" sheetId="9" r:id="rId6"/>
    <sheet name="week03-problem7" sheetId="10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2" i="10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F2" i="9"/>
  <c r="E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C3" i="8"/>
  <c r="C4" i="8"/>
  <c r="C5" i="8"/>
  <c r="C6" i="8"/>
  <c r="C7" i="8"/>
  <c r="C8" i="8"/>
  <c r="C9" i="8"/>
  <c r="C10" i="8"/>
  <c r="C11" i="8"/>
  <c r="C12" i="8"/>
  <c r="C2" i="8"/>
  <c r="B3" i="8"/>
  <c r="B4" i="8"/>
  <c r="B5" i="8"/>
  <c r="B6" i="8"/>
  <c r="B7" i="8"/>
  <c r="B8" i="8"/>
  <c r="B9" i="8"/>
  <c r="B10" i="8"/>
  <c r="B11" i="8"/>
  <c r="B12" i="8"/>
  <c r="B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H3" i="6"/>
  <c r="H4" i="6"/>
  <c r="H5" i="6"/>
  <c r="H6" i="6"/>
  <c r="H7" i="6"/>
  <c r="H8" i="6"/>
  <c r="H9" i="6"/>
  <c r="H10" i="6"/>
  <c r="H2" i="6"/>
  <c r="G3" i="6"/>
  <c r="G4" i="6"/>
  <c r="G5" i="6"/>
  <c r="G6" i="6"/>
  <c r="G7" i="6"/>
  <c r="G8" i="6"/>
  <c r="G9" i="6"/>
  <c r="G10" i="6"/>
  <c r="G2" i="6"/>
  <c r="F2" i="6"/>
  <c r="F4" i="6"/>
  <c r="F5" i="6"/>
  <c r="F6" i="6"/>
  <c r="F7" i="6"/>
  <c r="F8" i="6"/>
  <c r="F9" i="6"/>
  <c r="F10" i="6"/>
  <c r="F3" i="6"/>
  <c r="E3" i="6"/>
  <c r="E4" i="6"/>
  <c r="E5" i="6"/>
  <c r="E6" i="6"/>
  <c r="E7" i="6"/>
  <c r="E8" i="6"/>
  <c r="E9" i="6"/>
  <c r="E10" i="6"/>
  <c r="E2" i="6"/>
  <c r="D3" i="5"/>
  <c r="D4" i="5"/>
  <c r="D5" i="5"/>
  <c r="D2" i="5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2" i="4"/>
  <c r="E2" i="4" s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D4" i="4"/>
  <c r="D2" i="4"/>
  <c r="F9" i="4" l="1"/>
  <c r="F10" i="4"/>
  <c r="F14" i="4"/>
  <c r="F6" i="4"/>
  <c r="F13" i="4"/>
  <c r="F5" i="4"/>
  <c r="F16" i="4"/>
  <c r="F12" i="4"/>
  <c r="F8" i="4"/>
  <c r="F4" i="4"/>
  <c r="F15" i="4"/>
  <c r="F11" i="4"/>
  <c r="F7" i="4"/>
  <c r="F3" i="4"/>
  <c r="F2" i="4"/>
</calcChain>
</file>

<file path=xl/sharedStrings.xml><?xml version="1.0" encoding="utf-8"?>
<sst xmlns="http://schemas.openxmlformats.org/spreadsheetml/2006/main" count="278" uniqueCount="268">
  <si>
    <t>Address</t>
  </si>
  <si>
    <t>Extracted Name</t>
  </si>
  <si>
    <t>Extracted Street Address</t>
  </si>
  <si>
    <t>Mcbeal 1200 Lawyer Drive</t>
  </si>
  <si>
    <t>Carey 1000 Hollywood Lane</t>
  </si>
  <si>
    <t>Spears 300 Singer Road2</t>
  </si>
  <si>
    <t>Manning 500 QB Street</t>
  </si>
  <si>
    <t>Linda 515-4265 Augue Avenue</t>
  </si>
  <si>
    <t>Kelsey 7188 Interdum. Ave</t>
  </si>
  <si>
    <t>Tobias 6604 Sit Ave</t>
  </si>
  <si>
    <t>Ezekiel 996-4006 Eleifend Av.</t>
  </si>
  <si>
    <t>Zorita 1364 Urna. Av.</t>
  </si>
  <si>
    <t>Benjamin 9886 At Rd.</t>
  </si>
  <si>
    <t>Leilani 301-3372 Cras Ave</t>
  </si>
  <si>
    <t>Leila 6281 Dolor. St.</t>
  </si>
  <si>
    <t>Quentin 1208 Et St.</t>
  </si>
  <si>
    <t>Shana 3551 Eu Rd.</t>
  </si>
  <si>
    <t>Hakeem 6282 Interdum St.</t>
  </si>
  <si>
    <t>Song Title</t>
  </si>
  <si>
    <t>Modified Song Title</t>
  </si>
  <si>
    <t>the rain in Spain falls mainly in the plain</t>
  </si>
  <si>
    <t>to dream the impossible dream</t>
  </si>
  <si>
    <t>running on empty</t>
  </si>
  <si>
    <t>heart like a wheel</t>
  </si>
  <si>
    <t>First Name Middle Name Last Name</t>
  </si>
  <si>
    <t>Last Name, First Name, Middle Name</t>
  </si>
  <si>
    <t>Gregory William Winston</t>
  </si>
  <si>
    <t>Vivian June Winston</t>
  </si>
  <si>
    <t>Wayne Leslie Winston</t>
  </si>
  <si>
    <t>Jennifer Mae Winston</t>
  </si>
  <si>
    <t>Jeff Jack Sagarin</t>
  </si>
  <si>
    <t>Walter J. Gantz</t>
  </si>
  <si>
    <t>John F. Kennedy</t>
  </si>
  <si>
    <t>George Herbert Bush</t>
  </si>
  <si>
    <t>Richard Milhous Nixon</t>
  </si>
  <si>
    <t>Generated Email Address</t>
  </si>
  <si>
    <t>Allistair Mccarthy</t>
  </si>
  <si>
    <t>Brenden Wall</t>
  </si>
  <si>
    <t>Wallace Pace</t>
  </si>
  <si>
    <t>Fuller Lynch</t>
  </si>
  <si>
    <t>Emerson Cooper</t>
  </si>
  <si>
    <t>Brett Moody</t>
  </si>
  <si>
    <t>Linus Boyd</t>
  </si>
  <si>
    <t>Porter Mcfadden</t>
  </si>
  <si>
    <t>Kenneth Sexton</t>
  </si>
  <si>
    <t>Kasper Calhoun</t>
  </si>
  <si>
    <t>Armand Figueroa</t>
  </si>
  <si>
    <t>Ian Anderson</t>
  </si>
  <si>
    <t>Zeph Ryan</t>
  </si>
  <si>
    <t>Conan Terrell</t>
  </si>
  <si>
    <t>Jordan Schultz</t>
  </si>
  <si>
    <t>Ryan Bowman</t>
  </si>
  <si>
    <t>Vladimir Hobbs</t>
  </si>
  <si>
    <t>Nathaniel Cross</t>
  </si>
  <si>
    <t>Igor Boyer</t>
  </si>
  <si>
    <t>Tad Oliver</t>
  </si>
  <si>
    <t>Luke Wade</t>
  </si>
  <si>
    <t>Allen Leblanc</t>
  </si>
  <si>
    <t>Erich Reed</t>
  </si>
  <si>
    <t>Zeus Barnes</t>
  </si>
  <si>
    <t>Alexander Avila</t>
  </si>
  <si>
    <t>Kasimir Salazar</t>
  </si>
  <si>
    <t>Ivan Richards</t>
  </si>
  <si>
    <t>Jin Montgomery</t>
  </si>
  <si>
    <t>Wesley Day</t>
  </si>
  <si>
    <t>Dieter Rodgers</t>
  </si>
  <si>
    <t>Calvin Vinson</t>
  </si>
  <si>
    <t>Mason Juarez</t>
  </si>
  <si>
    <t>Brandon Chapman</t>
  </si>
  <si>
    <t>Norman Foreman</t>
  </si>
  <si>
    <t>Donovan Torres</t>
  </si>
  <si>
    <t>Fritz Bryan</t>
  </si>
  <si>
    <t>Keaton Rowe</t>
  </si>
  <si>
    <t>Paki Lara</t>
  </si>
  <si>
    <t>Kennedy Hendricks</t>
  </si>
  <si>
    <t>Arthur Frederick</t>
  </si>
  <si>
    <t>Russell Miranda</t>
  </si>
  <si>
    <t>Tiger Jenkins</t>
  </si>
  <si>
    <t>Dustin Wolf</t>
  </si>
  <si>
    <t>Norman Gallegos</t>
  </si>
  <si>
    <t>Timothy Padilla</t>
  </si>
  <si>
    <t>Kaseem Whitley</t>
  </si>
  <si>
    <t>Finn Harding</t>
  </si>
  <si>
    <t>Beau Grant</t>
  </si>
  <si>
    <t>Holmes Terry</t>
  </si>
  <si>
    <t>Marshall Morse</t>
  </si>
  <si>
    <t>Name of the Movie</t>
  </si>
  <si>
    <t>Number of Copies Purchased</t>
  </si>
  <si>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</si>
  <si>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</si>
  <si>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</si>
  <si>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</si>
  <si>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</si>
  <si>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</si>
  <si>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</si>
  <si>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</si>
  <si>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</si>
  <si>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</si>
  <si>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</si>
  <si>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Dates</t>
  </si>
  <si>
    <t>Month</t>
  </si>
  <si>
    <t>Year</t>
  </si>
  <si>
    <t>Day of the month</t>
  </si>
  <si>
    <t>Day of the week</t>
  </si>
  <si>
    <t>Day of the week of first day of the dates month</t>
  </si>
  <si>
    <t>Date after 200 workdays</t>
  </si>
  <si>
    <t>Holidays</t>
  </si>
  <si>
    <t>Tuesday</t>
  </si>
  <si>
    <t>Wednesday</t>
  </si>
  <si>
    <t xml:space="preserve"> Address with special characters removed</t>
  </si>
  <si>
    <t>Address with spaces removed</t>
  </si>
  <si>
    <t>For name extraction: LEFT( Text, FIND(" ", text))   * find gives position of the first space which is after the name and then left extracts characters till the first space</t>
  </si>
  <si>
    <t>For address extraction: position of first space is subtracted from the total length of the text and extracted using RIGHT()</t>
  </si>
  <si>
    <t>Gregory</t>
  </si>
  <si>
    <t>William</t>
  </si>
  <si>
    <t>Winston</t>
  </si>
  <si>
    <t>Vivian</t>
  </si>
  <si>
    <t>June</t>
  </si>
  <si>
    <t>Wayne</t>
  </si>
  <si>
    <t>Leslie</t>
  </si>
  <si>
    <t>Jennifer</t>
  </si>
  <si>
    <t>Mae</t>
  </si>
  <si>
    <t>Jeff</t>
  </si>
  <si>
    <t>Jack</t>
  </si>
  <si>
    <t>Sagarin</t>
  </si>
  <si>
    <t>Walter</t>
  </si>
  <si>
    <t>J.</t>
  </si>
  <si>
    <t>Gantz</t>
  </si>
  <si>
    <t>John</t>
  </si>
  <si>
    <t>F.</t>
  </si>
  <si>
    <t>Kennedy</t>
  </si>
  <si>
    <t>George</t>
  </si>
  <si>
    <t>Herbert</t>
  </si>
  <si>
    <t>Bush</t>
  </si>
  <si>
    <t>Richard</t>
  </si>
  <si>
    <t>Milhous</t>
  </si>
  <si>
    <t>Nixon</t>
  </si>
  <si>
    <t>First Name</t>
  </si>
  <si>
    <t>Middle Name</t>
  </si>
  <si>
    <t>Last Name</t>
  </si>
  <si>
    <t>Method 1 of splitting: Data tab-&gt; text to columns-&gt; choosing delimiter</t>
  </si>
  <si>
    <t xml:space="preserve">Method 2 of Splitting: Use formula </t>
  </si>
  <si>
    <t>FirstName LastName</t>
  </si>
  <si>
    <t>FirstName</t>
  </si>
  <si>
    <t>LastName</t>
  </si>
  <si>
    <t>Allistair</t>
  </si>
  <si>
    <t>Mccarthy</t>
  </si>
  <si>
    <t>Brenden</t>
  </si>
  <si>
    <t>Wall</t>
  </si>
  <si>
    <t>Wallace</t>
  </si>
  <si>
    <t>Pace</t>
  </si>
  <si>
    <t>Fuller</t>
  </si>
  <si>
    <t>Lynch</t>
  </si>
  <si>
    <t>Emerson</t>
  </si>
  <si>
    <t>Cooper</t>
  </si>
  <si>
    <t>Brett</t>
  </si>
  <si>
    <t>Moody</t>
  </si>
  <si>
    <t>Linus</t>
  </si>
  <si>
    <t>Boyd</t>
  </si>
  <si>
    <t>Porter</t>
  </si>
  <si>
    <t>Mcfadden</t>
  </si>
  <si>
    <t>Kenneth</t>
  </si>
  <si>
    <t>Sexton</t>
  </si>
  <si>
    <t>Kasper</t>
  </si>
  <si>
    <t>Calhoun</t>
  </si>
  <si>
    <t>Armand</t>
  </si>
  <si>
    <t>Figueroa</t>
  </si>
  <si>
    <t>Ian</t>
  </si>
  <si>
    <t>Anderson</t>
  </si>
  <si>
    <t>Zeph</t>
  </si>
  <si>
    <t>Ryan</t>
  </si>
  <si>
    <t>Conan</t>
  </si>
  <si>
    <t>Terrell</t>
  </si>
  <si>
    <t>Jordan</t>
  </si>
  <si>
    <t>Schultz</t>
  </si>
  <si>
    <t>Bowman</t>
  </si>
  <si>
    <t>Vladimir</t>
  </si>
  <si>
    <t>Hobbs</t>
  </si>
  <si>
    <t>Nathaniel</t>
  </si>
  <si>
    <t>Cross</t>
  </si>
  <si>
    <t>Igor</t>
  </si>
  <si>
    <t>Boyer</t>
  </si>
  <si>
    <t>Tad</t>
  </si>
  <si>
    <t>Oliver</t>
  </si>
  <si>
    <t>Luke</t>
  </si>
  <si>
    <t>Wade</t>
  </si>
  <si>
    <t>Allen</t>
  </si>
  <si>
    <t>Leblanc</t>
  </si>
  <si>
    <t>Erich</t>
  </si>
  <si>
    <t>Reed</t>
  </si>
  <si>
    <t>Zeus</t>
  </si>
  <si>
    <t>Barnes</t>
  </si>
  <si>
    <t>Alexander</t>
  </si>
  <si>
    <t>Avila</t>
  </si>
  <si>
    <t>Kasimir</t>
  </si>
  <si>
    <t>Salazar</t>
  </si>
  <si>
    <t>Ivan</t>
  </si>
  <si>
    <t>Richards</t>
  </si>
  <si>
    <t>Jin</t>
  </si>
  <si>
    <t>Montgomery</t>
  </si>
  <si>
    <t>Wesley</t>
  </si>
  <si>
    <t>Day</t>
  </si>
  <si>
    <t>Dieter</t>
  </si>
  <si>
    <t>Rodgers</t>
  </si>
  <si>
    <t>Calvin</t>
  </si>
  <si>
    <t>Vinson</t>
  </si>
  <si>
    <t>Mason</t>
  </si>
  <si>
    <t>Juarez</t>
  </si>
  <si>
    <t>Brandon</t>
  </si>
  <si>
    <t>Chapman</t>
  </si>
  <si>
    <t>Norman</t>
  </si>
  <si>
    <t>Foreman</t>
  </si>
  <si>
    <t>Donovan</t>
  </si>
  <si>
    <t>Torres</t>
  </si>
  <si>
    <t>Fritz</t>
  </si>
  <si>
    <t>Bryan</t>
  </si>
  <si>
    <t>Keaton</t>
  </si>
  <si>
    <t>Rowe</t>
  </si>
  <si>
    <t>Paki</t>
  </si>
  <si>
    <t>Lara</t>
  </si>
  <si>
    <t>Hendricks</t>
  </si>
  <si>
    <t>Arthur</t>
  </si>
  <si>
    <t>Frederick</t>
  </si>
  <si>
    <t>Russell</t>
  </si>
  <si>
    <t>Miranda</t>
  </si>
  <si>
    <t>Tiger</t>
  </si>
  <si>
    <t>Jenkins</t>
  </si>
  <si>
    <t>Dustin</t>
  </si>
  <si>
    <t>Wolf</t>
  </si>
  <si>
    <t>Gallegos</t>
  </si>
  <si>
    <t>Timothy</t>
  </si>
  <si>
    <t>Padilla</t>
  </si>
  <si>
    <t>Kaseem</t>
  </si>
  <si>
    <t>Whitley</t>
  </si>
  <si>
    <t>Finn</t>
  </si>
  <si>
    <t>Harding</t>
  </si>
  <si>
    <t>Beau</t>
  </si>
  <si>
    <t>Grant</t>
  </si>
  <si>
    <t>Holmes</t>
  </si>
  <si>
    <t>Terry</t>
  </si>
  <si>
    <t>Marshall</t>
  </si>
  <si>
    <t>Morse</t>
  </si>
  <si>
    <t xml:space="preserve"> </t>
  </si>
  <si>
    <r>
      <t>●</t>
    </r>
    <r>
      <rPr>
        <b/>
        <sz val="14"/>
        <color rgb="FF1D466B"/>
        <rFont val="Helvetica Neue"/>
      </rPr>
      <t>Worksheet week03-problem7 contains several dates</t>
    </r>
  </si>
  <si>
    <r>
      <t>●</t>
    </r>
    <r>
      <rPr>
        <b/>
        <sz val="14"/>
        <color rgb="FF1D466B"/>
        <rFont val="Helvetica Neue"/>
      </rPr>
      <t>Tuesday and Wednesday are holidays.</t>
    </r>
  </si>
  <si>
    <r>
      <t>●</t>
    </r>
    <r>
      <rPr>
        <b/>
        <sz val="14"/>
        <color rgb="FF1D466B"/>
        <rFont val="Helvetica Neue"/>
      </rPr>
      <t>Compute what date is 200 workdays after the given date.</t>
    </r>
  </si>
  <si>
    <r>
      <t>●</t>
    </r>
    <r>
      <rPr>
        <b/>
        <sz val="14"/>
        <color rgb="FF1D466B"/>
        <rFont val="Helvetica Neue"/>
      </rPr>
      <t>That is compute what date is 200 workdays after 29/01/2003 (cell A2)</t>
    </r>
  </si>
  <si>
    <r>
      <t>●</t>
    </r>
    <r>
      <rPr>
        <b/>
        <sz val="14"/>
        <color rgb="FF1D466B"/>
        <rFont val="Arial"/>
        <family val="2"/>
      </rPr>
      <t>What date is 200 workdays after 22/12/1919</t>
    </r>
    <r>
      <rPr>
        <sz val="14"/>
        <color rgb="FF1D466B"/>
        <rFont val="Arial"/>
        <family val="2"/>
      </rPr>
      <t> </t>
    </r>
    <r>
      <rPr>
        <b/>
        <sz val="14"/>
        <color rgb="FF1D466B"/>
        <rFont val="Arial"/>
        <family val="2"/>
      </rPr>
      <t>(cell A2)</t>
    </r>
  </si>
  <si>
    <r>
      <t>●</t>
    </r>
    <r>
      <rPr>
        <b/>
        <sz val="12"/>
        <color rgb="FF1D466B"/>
        <rFont val="Helvetica Neue"/>
      </rPr>
      <t>Worksheet week03-problem6 contains several dates</t>
    </r>
  </si>
  <si>
    <r>
      <t>●</t>
    </r>
    <r>
      <rPr>
        <b/>
        <sz val="12"/>
        <color rgb="FF1D466B"/>
        <rFont val="Helvetica Neue"/>
      </rPr>
      <t>Extract month, year, day of the month, day of the week</t>
    </r>
  </si>
  <si>
    <r>
      <t>●</t>
    </r>
    <r>
      <rPr>
        <b/>
        <sz val="12"/>
        <color rgb="FF1D466B"/>
        <rFont val="Helvetica Neue"/>
      </rPr>
      <t>Express the date in serial number format</t>
    </r>
  </si>
  <si>
    <r>
      <t>●</t>
    </r>
    <r>
      <rPr>
        <b/>
        <sz val="12"/>
        <color rgb="FF1D466B"/>
        <rFont val="Helvetica Neue"/>
      </rPr>
      <t>Compute the day of the week of the first day of the date's month</t>
    </r>
  </si>
  <si>
    <r>
      <t>●</t>
    </r>
    <r>
      <rPr>
        <b/>
        <sz val="13"/>
        <color rgb="FF1D466B"/>
        <rFont val="Helvetica Neue"/>
      </rPr>
      <t>The worksheet week03-problem5 contains the following information</t>
    </r>
  </si>
  <si>
    <r>
      <t>●</t>
    </r>
    <r>
      <rPr>
        <b/>
        <sz val="13"/>
        <color rgb="FF1D466B"/>
        <rFont val="Helvetica Neue"/>
      </rPr>
      <t>Name of the movie</t>
    </r>
  </si>
  <si>
    <r>
      <t>●</t>
    </r>
    <r>
      <rPr>
        <b/>
        <sz val="13"/>
        <color rgb="FF1D466B"/>
        <rFont val="Helvetica Neue"/>
      </rPr>
      <t>Number of copied purchased</t>
    </r>
  </si>
  <si>
    <r>
      <t>●</t>
    </r>
    <r>
      <rPr>
        <b/>
        <sz val="13"/>
        <color rgb="FF1D466B"/>
        <rFont val="Helvetica Neue"/>
      </rPr>
      <t>For each movie, extract number of copies purchased</t>
    </r>
  </si>
  <si>
    <r>
      <t>○</t>
    </r>
    <r>
      <rPr>
        <b/>
        <sz val="12"/>
        <color rgb="FF1D466B"/>
        <rFont val="Helvetica Neue"/>
      </rPr>
      <t>First letter in first name of the student followed by</t>
    </r>
  </si>
  <si>
    <r>
      <t>○</t>
    </r>
    <r>
      <rPr>
        <b/>
        <sz val="12"/>
        <color rgb="FF1D466B"/>
        <rFont val="Helvetica Neue"/>
      </rPr>
      <t>Last name of the student</t>
    </r>
  </si>
  <si>
    <r>
      <t>○</t>
    </r>
    <r>
      <rPr>
        <b/>
        <sz val="12"/>
        <color rgb="FF1D466B"/>
        <rFont val="Helvetica Neue"/>
      </rPr>
      <t>Append: "@iitg.ac.in"</t>
    </r>
  </si>
  <si>
    <r>
      <t>○</t>
    </r>
    <r>
      <rPr>
        <b/>
        <sz val="12"/>
        <color rgb="FF1D466B"/>
        <rFont val="Helvetica Neue"/>
      </rPr>
      <t>First name: Vijaya</t>
    </r>
  </si>
  <si>
    <r>
      <t>○</t>
    </r>
    <r>
      <rPr>
        <b/>
        <sz val="12"/>
        <color rgb="FF1D466B"/>
        <rFont val="Helvetica Neue"/>
      </rPr>
      <t>Last name: Saradhi</t>
    </r>
  </si>
  <si>
    <r>
      <t>●</t>
    </r>
    <r>
      <rPr>
        <b/>
        <sz val="12"/>
        <color rgb="FF1D466B"/>
        <rFont val="Helvetica Neue"/>
      </rPr>
      <t>Create email address with the following rule:</t>
    </r>
  </si>
  <si>
    <r>
      <t>●</t>
    </r>
    <r>
      <rPr>
        <b/>
        <sz val="12"/>
        <color rgb="FF1D466B"/>
        <rFont val="Helvetica Neue"/>
      </rPr>
      <t>Example:  Vijaya Saradhi</t>
    </r>
  </si>
  <si>
    <r>
      <t>○</t>
    </r>
    <r>
      <rPr>
        <b/>
        <sz val="12"/>
        <color rgb="FF1D466B"/>
        <rFont val="Helvetica Neue"/>
      </rPr>
      <t>Email: vsaradhi@iitg.ac.in</t>
    </r>
  </si>
  <si>
    <r>
      <t>●</t>
    </r>
    <r>
      <rPr>
        <b/>
        <sz val="12"/>
        <color rgb="FF1D466B"/>
        <rFont val="Helvetica Neue"/>
      </rPr>
      <t>The worksheet week03-problem4 contains the data</t>
    </r>
  </si>
  <si>
    <r>
      <t>●</t>
    </r>
    <r>
      <rPr>
        <b/>
        <sz val="12"/>
        <color rgb="FF1D466B"/>
        <rFont val="Helvetica Neue"/>
      </rPr>
      <t>You are given first name middle name and last name of several people</t>
    </r>
  </si>
  <si>
    <r>
      <t>●</t>
    </r>
    <r>
      <rPr>
        <b/>
        <sz val="12"/>
        <color rgb="FF1D466B"/>
        <rFont val="Helvetica Neue"/>
      </rPr>
      <t>Your task is to obtain Last name separated by comma First name separated by comma and middle name</t>
    </r>
  </si>
  <si>
    <r>
      <t>●</t>
    </r>
    <r>
      <rPr>
        <b/>
        <sz val="12"/>
        <color rgb="FF1D466B"/>
        <rFont val="Helvetica Neue"/>
      </rPr>
      <t>The worksheet week03-problem3 contains the relevant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</si>
</sst>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0"/>
      <color theme="1"/>
      <name val="Liberation Sans"/>
      <charset val="1"/>
    </font>
    <font>
      <sz val="10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5"/>
      <color rgb="FF434343"/>
      <name val="Helvetica Neue"/>
    </font>
    <font>
      <sz val="14"/>
      <color rgb="FF434343"/>
      <name val="Helvetica Neue"/>
    </font>
    <font>
      <b/>
      <sz val="14"/>
      <color rgb="FF1D466B"/>
      <name val="Helvetica Neue"/>
    </font>
    <font>
      <sz val="14"/>
      <color theme="1"/>
      <name val="Calibri"/>
      <family val="2"/>
      <scheme val="minor"/>
    </font>
    <font>
      <b/>
      <sz val="14"/>
      <color rgb="FF1D466B"/>
      <name val="Arial"/>
      <family val="2"/>
    </font>
    <font>
      <sz val="14"/>
      <color rgb="FF1D466B"/>
      <name val="Arial"/>
      <family val="2"/>
    </font>
    <font>
      <sz val="12"/>
      <color rgb="FF434343"/>
      <name val="Helvetica Neue"/>
    </font>
    <font>
      <b/>
      <sz val="12"/>
      <color rgb="FF1D466B"/>
      <name val="Helvetica Neue"/>
    </font>
    <font>
      <sz val="12"/>
      <color theme="1"/>
      <name val="Calibri"/>
      <family val="2"/>
      <scheme val="minor"/>
    </font>
    <font>
      <b/>
      <sz val="13"/>
      <color rgb="FF1D466B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5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/>
    <xf numFmtId="0" fontId="0" fillId="0" borderId="1" xfId="0" applyBorder="1"/>
    <xf numFmtId="0" fontId="4" fillId="0" borderId="10" xfId="0" applyFont="1" applyBorder="1"/>
    <xf numFmtId="0" fontId="4" fillId="0" borderId="11" xfId="0" applyFont="1" applyBorder="1"/>
    <xf numFmtId="0" fontId="3" fillId="0" borderId="12" xfId="0" applyFont="1" applyBorder="1"/>
    <xf numFmtId="0" fontId="1" fillId="0" borderId="9" xfId="0" applyFont="1" applyBorder="1"/>
    <xf numFmtId="0" fontId="0" fillId="0" borderId="8" xfId="0" applyBorder="1"/>
    <xf numFmtId="0" fontId="1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7" xfId="0" applyFont="1" applyBorder="1"/>
    <xf numFmtId="0" fontId="3" fillId="0" borderId="2" xfId="0" applyFont="1" applyBorder="1"/>
    <xf numFmtId="14" fontId="2" fillId="0" borderId="5" xfId="0" applyNumberFormat="1" applyFont="1" applyBorder="1"/>
    <xf numFmtId="0" fontId="1" fillId="0" borderId="0" xfId="0" applyFont="1"/>
    <xf numFmtId="0" fontId="2" fillId="0" borderId="0" xfId="0" applyFont="1"/>
    <xf numFmtId="0" fontId="7" fillId="0" borderId="0" xfId="0" applyFont="1"/>
    <xf numFmtId="0" fontId="1" fillId="2" borderId="16" xfId="1" applyFont="1" applyBorder="1"/>
    <xf numFmtId="0" fontId="1" fillId="2" borderId="17" xfId="1" applyFont="1" applyBorder="1"/>
    <xf numFmtId="0" fontId="1" fillId="2" borderId="18" xfId="1" applyFont="1" applyBorder="1"/>
    <xf numFmtId="0" fontId="1" fillId="2" borderId="19" xfId="1" applyFont="1" applyBorder="1"/>
    <xf numFmtId="0" fontId="1" fillId="2" borderId="20" xfId="1" applyFont="1" applyBorder="1"/>
    <xf numFmtId="0" fontId="1" fillId="2" borderId="21" xfId="1" applyFont="1" applyBorder="1"/>
    <xf numFmtId="0" fontId="1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8" fillId="0" borderId="22" xfId="0" applyFont="1" applyBorder="1"/>
    <xf numFmtId="0" fontId="9" fillId="0" borderId="0" xfId="0" applyFont="1" applyAlignment="1">
      <alignment horizontal="left" vertical="center" indent="5" readingOrder="1"/>
    </xf>
    <xf numFmtId="0" fontId="10" fillId="0" borderId="0" xfId="0" applyFont="1" applyAlignment="1">
      <alignment horizontal="left" vertical="center" indent="5" readingOrder="1"/>
    </xf>
    <xf numFmtId="0" fontId="12" fillId="0" borderId="0" xfId="0" applyFont="1"/>
    <xf numFmtId="0" fontId="15" fillId="0" borderId="0" xfId="0" applyFont="1" applyAlignment="1">
      <alignment horizontal="left" vertical="center" indent="5" readingOrder="1"/>
    </xf>
    <xf numFmtId="0" fontId="17" fillId="0" borderId="0" xfId="0" applyFont="1"/>
    <xf numFmtId="0" fontId="15" fillId="0" borderId="0" xfId="0" applyFont="1" applyAlignment="1">
      <alignment horizontal="left" vertical="center" indent="10" readingOrder="1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88F9-83EB-46F5-B10B-AF2CCC2F21B3}">
  <dimension ref="B1:G20"/>
  <sheetViews>
    <sheetView tabSelected="1" workbookViewId="0">
      <selection activeCell="I17" sqref="I17"/>
    </sheetView>
  </sheetViews>
  <sheetFormatPr defaultRowHeight="15"/>
  <cols>
    <col min="1" max="1" width="10.5703125" customWidth="1"/>
    <col min="2" max="2" width="26" customWidth="1"/>
    <col min="3" max="3" width="29.7109375" customWidth="1"/>
    <col min="4" max="4" width="39" customWidth="1"/>
    <col min="5" max="5" width="15.28515625" bestFit="1" customWidth="1"/>
    <col min="6" max="6" width="23.140625" bestFit="1" customWidth="1"/>
    <col min="7" max="7" width="10.7109375" customWidth="1"/>
    <col min="8" max="8" width="11.42578125" customWidth="1"/>
    <col min="12" max="12" width="10.28515625" customWidth="1"/>
  </cols>
  <sheetData>
    <row r="1" spans="2:6">
      <c r="B1" s="12" t="s">
        <v>0</v>
      </c>
      <c r="C1" s="33" t="s">
        <v>110</v>
      </c>
      <c r="D1" s="31" t="s">
        <v>109</v>
      </c>
      <c r="E1" s="7" t="s">
        <v>1</v>
      </c>
      <c r="F1" s="8" t="s">
        <v>2</v>
      </c>
    </row>
    <row r="2" spans="2:6">
      <c r="B2" s="10" t="s">
        <v>3</v>
      </c>
      <c r="C2" s="32" t="str">
        <f>TRIM(B2)</f>
        <v>Mcbeal 1200 Lawyer Drive</v>
      </c>
      <c r="D2" t="str">
        <f>CLEAN(B2)</f>
        <v>Mcbeal 1200 Lawyer Drive</v>
      </c>
      <c r="E2" s="3" t="str">
        <f>LEFT(C2,(FIND(" ",C2) -1))</f>
        <v>Mcbeal</v>
      </c>
      <c r="F2" s="4" t="str">
        <f>RIGHT(C2, LEN(C2) - FIND(" ", C2))</f>
        <v>1200 Lawyer Drive</v>
      </c>
    </row>
    <row r="3" spans="2:6">
      <c r="B3" s="10" t="s">
        <v>4</v>
      </c>
      <c r="C3" s="32" t="str">
        <f t="shared" ref="C3:C16" si="0">TRIM(B3)</f>
        <v>Carey 1000 Hollywood Lane</v>
      </c>
      <c r="D3" t="str">
        <f t="shared" ref="D3:D16" si="1">CLEAN(B3)</f>
        <v>Carey 1000 Hollywood Lane</v>
      </c>
      <c r="E3" s="3" t="str">
        <f t="shared" ref="E3:E16" si="2">LEFT(C3,(FIND(" ",C3) -1))</f>
        <v>Carey</v>
      </c>
      <c r="F3" s="4" t="str">
        <f t="shared" ref="F3:F16" si="3">RIGHT(C3, LEN(C3) - FIND(" ", C3))</f>
        <v>1000 Hollywood Lane</v>
      </c>
    </row>
    <row r="4" spans="2:6">
      <c r="B4" s="10" t="s">
        <v>5</v>
      </c>
      <c r="C4" s="32" t="str">
        <f t="shared" si="0"/>
        <v>Spears 300 Singer Road2</v>
      </c>
      <c r="D4" t="str">
        <f t="shared" si="1"/>
        <v>Spears 300 Singer Road2</v>
      </c>
      <c r="E4" s="3" t="str">
        <f t="shared" si="2"/>
        <v>Spears</v>
      </c>
      <c r="F4" s="4" t="str">
        <f t="shared" si="3"/>
        <v>300 Singer Road2</v>
      </c>
    </row>
    <row r="5" spans="2:6">
      <c r="B5" s="10" t="s">
        <v>6</v>
      </c>
      <c r="C5" s="32" t="str">
        <f t="shared" si="0"/>
        <v>Manning 500 QB Street</v>
      </c>
      <c r="D5" t="str">
        <f t="shared" si="1"/>
        <v>Manning 500 QB Street</v>
      </c>
      <c r="E5" s="3" t="str">
        <f t="shared" si="2"/>
        <v>Manning</v>
      </c>
      <c r="F5" s="4" t="str">
        <f t="shared" si="3"/>
        <v>500 QB Street</v>
      </c>
    </row>
    <row r="6" spans="2:6">
      <c r="B6" s="14" t="s">
        <v>7</v>
      </c>
      <c r="C6" s="32" t="str">
        <f t="shared" si="0"/>
        <v>Linda 515-4265 Augue Avenue</v>
      </c>
      <c r="D6" t="str">
        <f t="shared" si="1"/>
        <v>Linda 515-4265 Augue Avenue</v>
      </c>
      <c r="E6" s="3" t="str">
        <f t="shared" si="2"/>
        <v>Linda</v>
      </c>
      <c r="F6" s="4" t="str">
        <f t="shared" si="3"/>
        <v>515-4265 Augue Avenue</v>
      </c>
    </row>
    <row r="7" spans="2:6">
      <c r="B7" s="14" t="s">
        <v>8</v>
      </c>
      <c r="C7" s="32" t="str">
        <f t="shared" si="0"/>
        <v>Kelsey 7188 Interdum. Ave</v>
      </c>
      <c r="D7" t="str">
        <f t="shared" si="1"/>
        <v>Kelsey 7188 Interdum. Ave</v>
      </c>
      <c r="E7" s="3" t="str">
        <f t="shared" si="2"/>
        <v>Kelsey</v>
      </c>
      <c r="F7" s="4" t="str">
        <f t="shared" si="3"/>
        <v>7188 Interdum. Ave</v>
      </c>
    </row>
    <row r="8" spans="2:6">
      <c r="B8" s="14" t="s">
        <v>9</v>
      </c>
      <c r="C8" s="32" t="str">
        <f t="shared" si="0"/>
        <v>Tobias 6604 Sit Ave</v>
      </c>
      <c r="D8" t="str">
        <f t="shared" si="1"/>
        <v>Tobias 6604 Sit Ave</v>
      </c>
      <c r="E8" s="3" t="str">
        <f t="shared" si="2"/>
        <v>Tobias</v>
      </c>
      <c r="F8" s="4" t="str">
        <f t="shared" si="3"/>
        <v>6604 Sit Ave</v>
      </c>
    </row>
    <row r="9" spans="2:6">
      <c r="B9" s="14" t="s">
        <v>10</v>
      </c>
      <c r="C9" s="32" t="str">
        <f t="shared" si="0"/>
        <v>Ezekiel 996-4006 Eleifend Av.</v>
      </c>
      <c r="D9" t="str">
        <f t="shared" si="1"/>
        <v>Ezekiel 996-4006 Eleifend Av.</v>
      </c>
      <c r="E9" s="3" t="str">
        <f t="shared" si="2"/>
        <v>Ezekiel</v>
      </c>
      <c r="F9" s="4" t="str">
        <f t="shared" si="3"/>
        <v>996-4006 Eleifend Av.</v>
      </c>
    </row>
    <row r="10" spans="2:6">
      <c r="B10" s="14" t="s">
        <v>11</v>
      </c>
      <c r="C10" s="32" t="str">
        <f t="shared" si="0"/>
        <v>Zorita 1364 Urna. Av.</v>
      </c>
      <c r="D10" t="str">
        <f t="shared" si="1"/>
        <v>Zorita 1364 Urna. Av.</v>
      </c>
      <c r="E10" s="3" t="str">
        <f t="shared" si="2"/>
        <v>Zorita</v>
      </c>
      <c r="F10" s="4" t="str">
        <f t="shared" si="3"/>
        <v>1364 Urna. Av.</v>
      </c>
    </row>
    <row r="11" spans="2:6">
      <c r="B11" s="14" t="s">
        <v>12</v>
      </c>
      <c r="C11" s="32" t="str">
        <f t="shared" si="0"/>
        <v>Benjamin 9886 At Rd.</v>
      </c>
      <c r="D11" t="str">
        <f t="shared" si="1"/>
        <v>Benjamin 9886 At Rd.</v>
      </c>
      <c r="E11" s="3" t="str">
        <f t="shared" si="2"/>
        <v>Benjamin</v>
      </c>
      <c r="F11" s="4" t="str">
        <f t="shared" si="3"/>
        <v>9886 At Rd.</v>
      </c>
    </row>
    <row r="12" spans="2:6">
      <c r="B12" s="14" t="s">
        <v>13</v>
      </c>
      <c r="C12" s="32" t="str">
        <f t="shared" si="0"/>
        <v>Leilani 301-3372 Cras Ave</v>
      </c>
      <c r="D12" t="str">
        <f t="shared" si="1"/>
        <v>Leilani 301-3372 Cras Ave</v>
      </c>
      <c r="E12" s="3" t="str">
        <f t="shared" si="2"/>
        <v>Leilani</v>
      </c>
      <c r="F12" s="4" t="str">
        <f t="shared" si="3"/>
        <v>301-3372 Cras Ave</v>
      </c>
    </row>
    <row r="13" spans="2:6">
      <c r="B13" s="14" t="s">
        <v>14</v>
      </c>
      <c r="C13" s="32" t="str">
        <f t="shared" si="0"/>
        <v>Leila 6281 Dolor. St.</v>
      </c>
      <c r="D13" t="str">
        <f t="shared" si="1"/>
        <v>Leila 6281 Dolor. St.</v>
      </c>
      <c r="E13" s="3" t="str">
        <f t="shared" si="2"/>
        <v>Leila</v>
      </c>
      <c r="F13" s="4" t="str">
        <f t="shared" si="3"/>
        <v>6281 Dolor. St.</v>
      </c>
    </row>
    <row r="14" spans="2:6">
      <c r="B14" s="14" t="s">
        <v>15</v>
      </c>
      <c r="C14" s="32" t="str">
        <f t="shared" si="0"/>
        <v>Quentin 1208 Et St.</v>
      </c>
      <c r="D14" t="str">
        <f t="shared" si="1"/>
        <v>Quentin 1208 Et St.</v>
      </c>
      <c r="E14" s="3" t="str">
        <f t="shared" si="2"/>
        <v>Quentin</v>
      </c>
      <c r="F14" s="4" t="str">
        <f t="shared" si="3"/>
        <v>1208 Et St.</v>
      </c>
    </row>
    <row r="15" spans="2:6">
      <c r="B15" s="14" t="s">
        <v>16</v>
      </c>
      <c r="C15" s="32" t="str">
        <f t="shared" si="0"/>
        <v>Shana 3551 Eu Rd.</v>
      </c>
      <c r="D15" t="str">
        <f t="shared" si="1"/>
        <v>Shana 3551 Eu Rd.</v>
      </c>
      <c r="E15" s="3" t="str">
        <f t="shared" si="2"/>
        <v>Shana</v>
      </c>
      <c r="F15" s="4" t="str">
        <f t="shared" si="3"/>
        <v>3551 Eu Rd.</v>
      </c>
    </row>
    <row r="16" spans="2:6" ht="15.75" thickBot="1">
      <c r="B16" s="15" t="s">
        <v>17</v>
      </c>
      <c r="C16" s="32" t="str">
        <f t="shared" si="0"/>
        <v>Hakeem 6282 Interdum St.</v>
      </c>
      <c r="D16" t="str">
        <f t="shared" si="1"/>
        <v>Hakeem 6282 Interdum St.</v>
      </c>
      <c r="E16" s="3" t="str">
        <f t="shared" si="2"/>
        <v>Hakeem</v>
      </c>
      <c r="F16" s="4" t="str">
        <f t="shared" si="3"/>
        <v>6282 Interdum St.</v>
      </c>
    </row>
    <row r="18" spans="2:7" ht="15.75" thickBot="1"/>
    <row r="19" spans="2:7">
      <c r="B19" s="34" t="s">
        <v>111</v>
      </c>
      <c r="C19" s="35"/>
      <c r="D19" s="35"/>
      <c r="E19" s="35"/>
      <c r="F19" s="35"/>
      <c r="G19" s="36"/>
    </row>
    <row r="20" spans="2:7" ht="15.75" thickBot="1">
      <c r="B20" s="37" t="s">
        <v>112</v>
      </c>
      <c r="C20" s="38"/>
      <c r="D20" s="38"/>
      <c r="E20" s="38"/>
      <c r="F20" s="38"/>
      <c r="G20" s="3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6D23-22AC-42B6-A820-B5CAC1412AED}">
  <dimension ref="B1:D5"/>
  <sheetViews>
    <sheetView workbookViewId="0">
      <selection activeCell="D9" sqref="D9"/>
    </sheetView>
  </sheetViews>
  <sheetFormatPr defaultRowHeight="15"/>
  <cols>
    <col min="1" max="1" width="24.42578125" bestFit="1" customWidth="1"/>
    <col min="2" max="2" width="34.5703125" bestFit="1" customWidth="1"/>
    <col min="3" max="3" width="10.85546875" customWidth="1"/>
    <col min="4" max="4" width="43.42578125" customWidth="1"/>
    <col min="5" max="5" width="10.7109375" customWidth="1"/>
    <col min="6" max="6" width="11.42578125" customWidth="1"/>
    <col min="10" max="10" width="10.28515625" customWidth="1"/>
  </cols>
  <sheetData>
    <row r="1" spans="2:4">
      <c r="B1" s="16" t="s">
        <v>18</v>
      </c>
      <c r="D1" s="17" t="s">
        <v>19</v>
      </c>
    </row>
    <row r="2" spans="2:4">
      <c r="B2" s="9" t="s">
        <v>20</v>
      </c>
      <c r="D2" s="1" t="str">
        <f>PROPER(B2)</f>
        <v>The Rain In Spain Falls Mainly In The Plain</v>
      </c>
    </row>
    <row r="3" spans="2:4">
      <c r="B3" s="10" t="s">
        <v>21</v>
      </c>
      <c r="D3" s="1" t="str">
        <f t="shared" ref="D3:D5" si="0">PROPER(B3)</f>
        <v>To Dream The Impossible Dream</v>
      </c>
    </row>
    <row r="4" spans="2:4">
      <c r="B4" s="10" t="s">
        <v>22</v>
      </c>
      <c r="D4" s="1" t="str">
        <f t="shared" si="0"/>
        <v>Running On Empty</v>
      </c>
    </row>
    <row r="5" spans="2:4">
      <c r="B5" s="11" t="s">
        <v>23</v>
      </c>
      <c r="D5" s="1" t="str">
        <f t="shared" si="0"/>
        <v>Heart Like A Wheel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FBA2-502C-4117-9FE6-0343E5441C59}">
  <dimension ref="A1:N16"/>
  <sheetViews>
    <sheetView topLeftCell="C1" workbookViewId="0">
      <selection activeCell="E13" sqref="E13:N16"/>
    </sheetView>
  </sheetViews>
  <sheetFormatPr defaultRowHeight="15"/>
  <cols>
    <col min="1" max="1" width="33" customWidth="1"/>
    <col min="2" max="2" width="12.42578125" customWidth="1"/>
    <col min="3" max="3" width="12.85546875" customWidth="1"/>
    <col min="4" max="4" width="9.5703125" customWidth="1"/>
    <col min="5" max="5" width="12.7109375" customWidth="1"/>
    <col min="6" max="6" width="13" customWidth="1"/>
    <col min="7" max="7" width="10.42578125" customWidth="1"/>
    <col min="8" max="8" width="36.28515625" customWidth="1"/>
  </cols>
  <sheetData>
    <row r="1" spans="1:14">
      <c r="A1" s="7" t="s">
        <v>24</v>
      </c>
      <c r="B1" s="7" t="s">
        <v>137</v>
      </c>
      <c r="C1" s="40" t="s">
        <v>138</v>
      </c>
      <c r="D1" s="19" t="s">
        <v>139</v>
      </c>
      <c r="E1" s="8" t="s">
        <v>137</v>
      </c>
      <c r="F1" s="31" t="s">
        <v>138</v>
      </c>
      <c r="G1" s="31" t="s">
        <v>139</v>
      </c>
      <c r="H1" s="31" t="s">
        <v>25</v>
      </c>
    </row>
    <row r="2" spans="1:14">
      <c r="A2" s="5" t="s">
        <v>26</v>
      </c>
      <c r="B2" s="5" t="s">
        <v>113</v>
      </c>
      <c r="C2" s="41" t="s">
        <v>114</v>
      </c>
      <c r="D2" s="13" t="s">
        <v>115</v>
      </c>
      <c r="E2" s="4" t="str">
        <f>LEFT(A2,SEARCH(" ",A2)-1)</f>
        <v>Gregory</v>
      </c>
      <c r="F2" t="str">
        <f>MID(A2,FIND(" ",A2)+1,FIND(" ",RIGHT(A2,LEN(A2)-FIND(" ",A2)-1)))</f>
        <v>William</v>
      </c>
      <c r="G2" t="str">
        <f>RIGHT(A2,LEN(A2)-FIND(" ",A2,FIND(" ",A2)+2))</f>
        <v>Winston</v>
      </c>
      <c r="H2" t="str">
        <f>_xlfn.CONCAT(D2, ", ", B2, ", ", C2 )</f>
        <v>Winston, Gregory, William</v>
      </c>
    </row>
    <row r="3" spans="1:14">
      <c r="A3" s="5" t="s">
        <v>27</v>
      </c>
      <c r="B3" s="5" t="s">
        <v>116</v>
      </c>
      <c r="C3" s="41" t="s">
        <v>117</v>
      </c>
      <c r="D3" s="13" t="s">
        <v>115</v>
      </c>
      <c r="E3" s="4" t="str">
        <f t="shared" ref="E3:E10" si="0">LEFT(A3,SEARCH(" ",A3)-1)</f>
        <v>Vivian</v>
      </c>
      <c r="F3" t="str">
        <f>MID(A3,FIND(" ",A3)+1,FIND(" ",RIGHT(A3,LEN(A3)-FIND(" ",A3)-1)))</f>
        <v>June</v>
      </c>
      <c r="G3" t="str">
        <f t="shared" ref="G3:G10" si="1">RIGHT(A3,LEN(A3)-FIND(" ",A3,FIND(" ",A3)+2))</f>
        <v>Winston</v>
      </c>
      <c r="H3" t="str">
        <f t="shared" ref="H3:H10" si="2">_xlfn.CONCAT(D3, ", ", B3, ", ", C3 )</f>
        <v>Winston, Vivian, June</v>
      </c>
    </row>
    <row r="4" spans="1:14">
      <c r="A4" s="5" t="s">
        <v>28</v>
      </c>
      <c r="B4" s="5" t="s">
        <v>118</v>
      </c>
      <c r="C4" s="41" t="s">
        <v>119</v>
      </c>
      <c r="D4" s="13" t="s">
        <v>115</v>
      </c>
      <c r="E4" s="4" t="str">
        <f t="shared" si="0"/>
        <v>Wayne</v>
      </c>
      <c r="F4" t="str">
        <f t="shared" ref="F4:F10" si="3">MID(A4,FIND(" ",A4)+1,FIND(" ",RIGHT(A4,LEN(A4)-FIND(" ",A4)-1)))</f>
        <v>Leslie</v>
      </c>
      <c r="G4" t="str">
        <f t="shared" si="1"/>
        <v>Winston</v>
      </c>
      <c r="H4" t="str">
        <f t="shared" si="2"/>
        <v>Winston, Wayne, Leslie</v>
      </c>
    </row>
    <row r="5" spans="1:14">
      <c r="A5" s="5" t="s">
        <v>29</v>
      </c>
      <c r="B5" s="5" t="s">
        <v>120</v>
      </c>
      <c r="C5" s="41" t="s">
        <v>121</v>
      </c>
      <c r="D5" s="13" t="s">
        <v>115</v>
      </c>
      <c r="E5" s="4" t="str">
        <f t="shared" si="0"/>
        <v>Jennifer</v>
      </c>
      <c r="F5" t="str">
        <f t="shared" si="3"/>
        <v>Mae</v>
      </c>
      <c r="G5" t="str">
        <f t="shared" si="1"/>
        <v>Winston</v>
      </c>
      <c r="H5" t="str">
        <f t="shared" si="2"/>
        <v>Winston, Jennifer, Mae</v>
      </c>
    </row>
    <row r="6" spans="1:14">
      <c r="A6" s="5" t="s">
        <v>30</v>
      </c>
      <c r="B6" s="5" t="s">
        <v>122</v>
      </c>
      <c r="C6" s="41" t="s">
        <v>123</v>
      </c>
      <c r="D6" s="13" t="s">
        <v>124</v>
      </c>
      <c r="E6" s="4" t="str">
        <f t="shared" si="0"/>
        <v>Jeff</v>
      </c>
      <c r="F6" t="str">
        <f t="shared" si="3"/>
        <v>Jack</v>
      </c>
      <c r="G6" t="str">
        <f t="shared" si="1"/>
        <v>Sagarin</v>
      </c>
      <c r="H6" t="str">
        <f t="shared" si="2"/>
        <v>Sagarin, Jeff, Jack</v>
      </c>
    </row>
    <row r="7" spans="1:14">
      <c r="A7" s="5" t="s">
        <v>31</v>
      </c>
      <c r="B7" s="5" t="s">
        <v>125</v>
      </c>
      <c r="C7" s="41" t="s">
        <v>126</v>
      </c>
      <c r="D7" s="13" t="s">
        <v>127</v>
      </c>
      <c r="E7" s="4" t="str">
        <f t="shared" si="0"/>
        <v>Walter</v>
      </c>
      <c r="F7" t="str">
        <f t="shared" si="3"/>
        <v>J.</v>
      </c>
      <c r="G7" t="str">
        <f t="shared" si="1"/>
        <v>Gantz</v>
      </c>
      <c r="H7" t="str">
        <f t="shared" si="2"/>
        <v>Gantz, Walter, J.</v>
      </c>
    </row>
    <row r="8" spans="1:14">
      <c r="A8" s="5" t="s">
        <v>32</v>
      </c>
      <c r="B8" s="5" t="s">
        <v>128</v>
      </c>
      <c r="C8" s="41" t="s">
        <v>129</v>
      </c>
      <c r="D8" s="13" t="s">
        <v>130</v>
      </c>
      <c r="E8" s="4" t="str">
        <f t="shared" si="0"/>
        <v>John</v>
      </c>
      <c r="F8" t="str">
        <f t="shared" si="3"/>
        <v>F.</v>
      </c>
      <c r="G8" t="str">
        <f t="shared" si="1"/>
        <v>Kennedy</v>
      </c>
      <c r="H8" t="str">
        <f t="shared" si="2"/>
        <v>Kennedy, John, F.</v>
      </c>
    </row>
    <row r="9" spans="1:14">
      <c r="A9" s="5" t="s">
        <v>33</v>
      </c>
      <c r="B9" s="5" t="s">
        <v>131</v>
      </c>
      <c r="C9" s="41" t="s">
        <v>132</v>
      </c>
      <c r="D9" s="13" t="s">
        <v>133</v>
      </c>
      <c r="E9" s="4" t="str">
        <f t="shared" si="0"/>
        <v>George</v>
      </c>
      <c r="F9" t="str">
        <f t="shared" si="3"/>
        <v>Herbert</v>
      </c>
      <c r="G9" t="str">
        <f t="shared" si="1"/>
        <v>Bush</v>
      </c>
      <c r="H9" t="str">
        <f t="shared" si="2"/>
        <v>Bush, George, Herbert</v>
      </c>
    </row>
    <row r="10" spans="1:14" ht="15.75" thickBot="1">
      <c r="A10" s="6" t="s">
        <v>34</v>
      </c>
      <c r="B10" s="6" t="s">
        <v>134</v>
      </c>
      <c r="C10" s="42" t="s">
        <v>135</v>
      </c>
      <c r="D10" s="18" t="s">
        <v>136</v>
      </c>
      <c r="E10" s="4" t="str">
        <f t="shared" si="0"/>
        <v>Richard</v>
      </c>
      <c r="F10" t="str">
        <f t="shared" si="3"/>
        <v>Milhous</v>
      </c>
      <c r="G10" t="str">
        <f t="shared" si="1"/>
        <v>Nixon</v>
      </c>
      <c r="H10" t="str">
        <f t="shared" si="2"/>
        <v>Nixon, Richard, Milhous</v>
      </c>
    </row>
    <row r="13" spans="1:14" ht="15.75">
      <c r="E13" s="47" t="s">
        <v>265</v>
      </c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5.75">
      <c r="A14" t="s">
        <v>140</v>
      </c>
      <c r="E14" s="47" t="s">
        <v>266</v>
      </c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5.75">
      <c r="A15" t="s">
        <v>141</v>
      </c>
      <c r="E15" s="47" t="s">
        <v>267</v>
      </c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5.75">
      <c r="E16" s="48"/>
      <c r="F16" s="48"/>
      <c r="G16" s="48"/>
      <c r="H16" s="48"/>
      <c r="I16" s="48"/>
      <c r="J16" s="48"/>
      <c r="K16" s="48"/>
      <c r="L16" s="48"/>
      <c r="M16" s="48"/>
      <c r="N1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E59F-F661-4DFA-AED9-452439DC8C59}">
  <dimension ref="A1:M51"/>
  <sheetViews>
    <sheetView workbookViewId="0">
      <selection activeCell="H18" sqref="H18"/>
    </sheetView>
  </sheetViews>
  <sheetFormatPr defaultRowHeight="15"/>
  <cols>
    <col min="1" max="1" width="33" bestFit="1" customWidth="1"/>
    <col min="2" max="2" width="29.7109375" customWidth="1"/>
    <col min="3" max="3" width="17.28515625" customWidth="1"/>
    <col min="4" max="4" width="33.28515625" bestFit="1" customWidth="1"/>
  </cols>
  <sheetData>
    <row r="1" spans="1:13">
      <c r="A1" s="7" t="s">
        <v>142</v>
      </c>
      <c r="B1" s="7" t="s">
        <v>143</v>
      </c>
      <c r="C1" s="19" t="s">
        <v>144</v>
      </c>
      <c r="D1" s="8" t="s">
        <v>35</v>
      </c>
    </row>
    <row r="2" spans="1:13" ht="15.75">
      <c r="A2" s="20" t="s">
        <v>36</v>
      </c>
      <c r="B2" s="20" t="s">
        <v>145</v>
      </c>
      <c r="C2" s="13" t="s">
        <v>146</v>
      </c>
      <c r="D2" s="4" t="str">
        <f>LOWER(_xlfn.CONCAT(LEFT(A2, 1), C2, "@iitg.ac.in"))</f>
        <v>amccarthy@iitg.ac.in</v>
      </c>
      <c r="E2" s="47" t="s">
        <v>261</v>
      </c>
      <c r="F2" s="48"/>
      <c r="G2" s="48"/>
      <c r="H2" s="48"/>
      <c r="I2" s="48"/>
      <c r="J2" s="48"/>
      <c r="K2" s="48"/>
      <c r="L2" s="48"/>
      <c r="M2" s="48"/>
    </row>
    <row r="3" spans="1:13" ht="15.75">
      <c r="A3" s="20" t="s">
        <v>37</v>
      </c>
      <c r="B3" s="20" t="s">
        <v>147</v>
      </c>
      <c r="C3" s="13" t="s">
        <v>148</v>
      </c>
      <c r="D3" s="4" t="str">
        <f t="shared" ref="D3:D51" si="0">LOWER(_xlfn.CONCAT(LEFT(A3, 1), C3, "@iitg.ac.in"))</f>
        <v>bwall@iitg.ac.in</v>
      </c>
      <c r="E3" s="49" t="s">
        <v>256</v>
      </c>
      <c r="F3" s="48"/>
      <c r="G3" s="48"/>
      <c r="H3" s="48"/>
      <c r="I3" s="48"/>
      <c r="J3" s="48"/>
      <c r="K3" s="48"/>
      <c r="L3" s="48"/>
      <c r="M3" s="48"/>
    </row>
    <row r="4" spans="1:13" ht="15.75">
      <c r="A4" s="20" t="s">
        <v>38</v>
      </c>
      <c r="B4" s="20" t="s">
        <v>149</v>
      </c>
      <c r="C4" s="13" t="s">
        <v>150</v>
      </c>
      <c r="D4" s="4" t="str">
        <f t="shared" si="0"/>
        <v>wpace@iitg.ac.in</v>
      </c>
      <c r="E4" s="49" t="s">
        <v>257</v>
      </c>
      <c r="F4" s="48"/>
      <c r="G4" s="48"/>
      <c r="H4" s="48"/>
      <c r="I4" s="48"/>
      <c r="J4" s="48"/>
      <c r="K4" s="48"/>
      <c r="L4" s="48"/>
      <c r="M4" s="48"/>
    </row>
    <row r="5" spans="1:13" ht="15.75">
      <c r="A5" s="20" t="s">
        <v>39</v>
      </c>
      <c r="B5" s="20" t="s">
        <v>151</v>
      </c>
      <c r="C5" s="13" t="s">
        <v>152</v>
      </c>
      <c r="D5" s="4" t="str">
        <f t="shared" si="0"/>
        <v>flynch@iitg.ac.in</v>
      </c>
      <c r="E5" s="49" t="s">
        <v>258</v>
      </c>
      <c r="F5" s="48"/>
      <c r="G5" s="48"/>
      <c r="H5" s="48"/>
      <c r="I5" s="48"/>
      <c r="J5" s="48"/>
      <c r="K5" s="48"/>
      <c r="L5" s="48"/>
      <c r="M5" s="48"/>
    </row>
    <row r="6" spans="1:13" ht="15.75">
      <c r="A6" s="20" t="s">
        <v>40</v>
      </c>
      <c r="B6" s="20" t="s">
        <v>153</v>
      </c>
      <c r="C6" s="13" t="s">
        <v>154</v>
      </c>
      <c r="D6" s="4" t="str">
        <f t="shared" si="0"/>
        <v>ecooper@iitg.ac.in</v>
      </c>
      <c r="E6" s="47" t="s">
        <v>262</v>
      </c>
      <c r="F6" s="48"/>
      <c r="G6" s="48"/>
      <c r="H6" s="48"/>
      <c r="I6" s="48"/>
      <c r="J6" s="48"/>
      <c r="K6" s="48"/>
      <c r="L6" s="48"/>
      <c r="M6" s="48"/>
    </row>
    <row r="7" spans="1:13" ht="15.75">
      <c r="A7" s="20" t="s">
        <v>41</v>
      </c>
      <c r="B7" s="20" t="s">
        <v>155</v>
      </c>
      <c r="C7" s="13" t="s">
        <v>156</v>
      </c>
      <c r="D7" s="4" t="str">
        <f t="shared" si="0"/>
        <v>bmoody@iitg.ac.in</v>
      </c>
      <c r="E7" s="49" t="s">
        <v>259</v>
      </c>
      <c r="F7" s="48"/>
      <c r="G7" s="48"/>
      <c r="H7" s="48"/>
      <c r="I7" s="48"/>
      <c r="J7" s="48"/>
      <c r="K7" s="48"/>
      <c r="L7" s="48"/>
      <c r="M7" s="48"/>
    </row>
    <row r="8" spans="1:13" ht="15.75">
      <c r="A8" s="20" t="s">
        <v>42</v>
      </c>
      <c r="B8" s="20" t="s">
        <v>157</v>
      </c>
      <c r="C8" s="13" t="s">
        <v>158</v>
      </c>
      <c r="D8" s="4" t="str">
        <f t="shared" si="0"/>
        <v>lboyd@iitg.ac.in</v>
      </c>
      <c r="E8" s="49" t="s">
        <v>260</v>
      </c>
      <c r="F8" s="48"/>
      <c r="G8" s="48"/>
      <c r="H8" s="48"/>
      <c r="I8" s="48"/>
      <c r="J8" s="48"/>
      <c r="K8" s="48"/>
      <c r="L8" s="48"/>
      <c r="M8" s="48"/>
    </row>
    <row r="9" spans="1:13" ht="15.75">
      <c r="A9" s="20" t="s">
        <v>43</v>
      </c>
      <c r="B9" s="20" t="s">
        <v>159</v>
      </c>
      <c r="C9" s="13" t="s">
        <v>160</v>
      </c>
      <c r="D9" s="4" t="str">
        <f t="shared" si="0"/>
        <v>pmcfadden@iitg.ac.in</v>
      </c>
      <c r="E9" s="49" t="s">
        <v>263</v>
      </c>
      <c r="F9" s="48"/>
      <c r="G9" s="48"/>
      <c r="H9" s="48"/>
      <c r="I9" s="48"/>
      <c r="J9" s="48"/>
      <c r="K9" s="48"/>
      <c r="L9" s="48"/>
      <c r="M9" s="48"/>
    </row>
    <row r="10" spans="1:13" ht="15.75">
      <c r="A10" s="20" t="s">
        <v>44</v>
      </c>
      <c r="B10" s="20" t="s">
        <v>161</v>
      </c>
      <c r="C10" s="13" t="s">
        <v>162</v>
      </c>
      <c r="D10" s="4" t="str">
        <f t="shared" si="0"/>
        <v>ksexton@iitg.ac.in</v>
      </c>
      <c r="E10" s="47" t="s">
        <v>264</v>
      </c>
      <c r="F10" s="48"/>
      <c r="G10" s="48"/>
      <c r="H10" s="48"/>
      <c r="I10" s="48"/>
      <c r="J10" s="48"/>
      <c r="K10" s="48"/>
      <c r="L10" s="48"/>
      <c r="M10" s="48"/>
    </row>
    <row r="11" spans="1:13" ht="15.75">
      <c r="A11" s="20" t="s">
        <v>45</v>
      </c>
      <c r="B11" s="20" t="s">
        <v>163</v>
      </c>
      <c r="C11" s="13" t="s">
        <v>164</v>
      </c>
      <c r="D11" s="4" t="str">
        <f t="shared" si="0"/>
        <v>kcalhoun@iitg.ac.in</v>
      </c>
      <c r="E11" s="48"/>
      <c r="F11" s="48"/>
      <c r="G11" s="48"/>
      <c r="H11" s="48"/>
      <c r="I11" s="48"/>
      <c r="J11" s="48"/>
      <c r="K11" s="48"/>
      <c r="L11" s="48"/>
      <c r="M11" s="48"/>
    </row>
    <row r="12" spans="1:13">
      <c r="A12" s="20" t="s">
        <v>46</v>
      </c>
      <c r="B12" s="20" t="s">
        <v>165</v>
      </c>
      <c r="C12" s="13" t="s">
        <v>166</v>
      </c>
      <c r="D12" s="4" t="str">
        <f t="shared" si="0"/>
        <v>afigueroa@iitg.ac.in</v>
      </c>
    </row>
    <row r="13" spans="1:13">
      <c r="A13" s="20" t="s">
        <v>47</v>
      </c>
      <c r="B13" s="20" t="s">
        <v>167</v>
      </c>
      <c r="C13" s="13" t="s">
        <v>168</v>
      </c>
      <c r="D13" s="4" t="str">
        <f t="shared" si="0"/>
        <v>ianderson@iitg.ac.in</v>
      </c>
    </row>
    <row r="14" spans="1:13">
      <c r="A14" s="20" t="s">
        <v>48</v>
      </c>
      <c r="B14" s="20" t="s">
        <v>169</v>
      </c>
      <c r="C14" s="13" t="s">
        <v>170</v>
      </c>
      <c r="D14" s="4" t="str">
        <f t="shared" si="0"/>
        <v>zryan@iitg.ac.in</v>
      </c>
    </row>
    <row r="15" spans="1:13">
      <c r="A15" s="20" t="s">
        <v>49</v>
      </c>
      <c r="B15" s="20" t="s">
        <v>171</v>
      </c>
      <c r="C15" s="13" t="s">
        <v>172</v>
      </c>
      <c r="D15" s="4" t="str">
        <f t="shared" si="0"/>
        <v>cterrell@iitg.ac.in</v>
      </c>
    </row>
    <row r="16" spans="1:13">
      <c r="A16" s="20" t="s">
        <v>50</v>
      </c>
      <c r="B16" s="20" t="s">
        <v>173</v>
      </c>
      <c r="C16" s="13" t="s">
        <v>174</v>
      </c>
      <c r="D16" s="4" t="str">
        <f t="shared" si="0"/>
        <v>jschultz@iitg.ac.in</v>
      </c>
    </row>
    <row r="17" spans="1:4">
      <c r="A17" s="20" t="s">
        <v>51</v>
      </c>
      <c r="B17" s="20" t="s">
        <v>170</v>
      </c>
      <c r="C17" s="13" t="s">
        <v>175</v>
      </c>
      <c r="D17" s="4" t="str">
        <f t="shared" si="0"/>
        <v>rbowman@iitg.ac.in</v>
      </c>
    </row>
    <row r="18" spans="1:4">
      <c r="A18" s="20" t="s">
        <v>52</v>
      </c>
      <c r="B18" s="20" t="s">
        <v>176</v>
      </c>
      <c r="C18" s="13" t="s">
        <v>177</v>
      </c>
      <c r="D18" s="4" t="str">
        <f t="shared" si="0"/>
        <v>vhobbs@iitg.ac.in</v>
      </c>
    </row>
    <row r="19" spans="1:4">
      <c r="A19" s="20" t="s">
        <v>53</v>
      </c>
      <c r="B19" s="20" t="s">
        <v>178</v>
      </c>
      <c r="C19" s="13" t="s">
        <v>179</v>
      </c>
      <c r="D19" s="4" t="str">
        <f t="shared" si="0"/>
        <v>ncross@iitg.ac.in</v>
      </c>
    </row>
    <row r="20" spans="1:4">
      <c r="A20" s="20" t="s">
        <v>54</v>
      </c>
      <c r="B20" s="20" t="s">
        <v>180</v>
      </c>
      <c r="C20" s="13" t="s">
        <v>181</v>
      </c>
      <c r="D20" s="4" t="str">
        <f t="shared" si="0"/>
        <v>iboyer@iitg.ac.in</v>
      </c>
    </row>
    <row r="21" spans="1:4">
      <c r="A21" s="20" t="s">
        <v>55</v>
      </c>
      <c r="B21" s="20" t="s">
        <v>182</v>
      </c>
      <c r="C21" s="13" t="s">
        <v>183</v>
      </c>
      <c r="D21" s="4" t="str">
        <f t="shared" si="0"/>
        <v>toliver@iitg.ac.in</v>
      </c>
    </row>
    <row r="22" spans="1:4">
      <c r="A22" s="20" t="s">
        <v>56</v>
      </c>
      <c r="B22" s="20" t="s">
        <v>184</v>
      </c>
      <c r="C22" s="13" t="s">
        <v>185</v>
      </c>
      <c r="D22" s="4" t="str">
        <f t="shared" si="0"/>
        <v>lwade@iitg.ac.in</v>
      </c>
    </row>
    <row r="23" spans="1:4">
      <c r="A23" s="20" t="s">
        <v>57</v>
      </c>
      <c r="B23" s="20" t="s">
        <v>186</v>
      </c>
      <c r="C23" s="13" t="s">
        <v>187</v>
      </c>
      <c r="D23" s="4" t="str">
        <f t="shared" si="0"/>
        <v>aleblanc@iitg.ac.in</v>
      </c>
    </row>
    <row r="24" spans="1:4">
      <c r="A24" s="20" t="s">
        <v>58</v>
      </c>
      <c r="B24" s="20" t="s">
        <v>188</v>
      </c>
      <c r="C24" s="13" t="s">
        <v>189</v>
      </c>
      <c r="D24" s="4" t="str">
        <f t="shared" si="0"/>
        <v>ereed@iitg.ac.in</v>
      </c>
    </row>
    <row r="25" spans="1:4">
      <c r="A25" s="20" t="s">
        <v>59</v>
      </c>
      <c r="B25" s="20" t="s">
        <v>190</v>
      </c>
      <c r="C25" s="13" t="s">
        <v>191</v>
      </c>
      <c r="D25" s="4" t="str">
        <f t="shared" si="0"/>
        <v>zbarnes@iitg.ac.in</v>
      </c>
    </row>
    <row r="26" spans="1:4">
      <c r="A26" s="20" t="s">
        <v>60</v>
      </c>
      <c r="B26" s="20" t="s">
        <v>192</v>
      </c>
      <c r="C26" s="13" t="s">
        <v>193</v>
      </c>
      <c r="D26" s="4" t="str">
        <f t="shared" si="0"/>
        <v>aavila@iitg.ac.in</v>
      </c>
    </row>
    <row r="27" spans="1:4">
      <c r="A27" s="20" t="s">
        <v>61</v>
      </c>
      <c r="B27" s="20" t="s">
        <v>194</v>
      </c>
      <c r="C27" s="13" t="s">
        <v>195</v>
      </c>
      <c r="D27" s="4" t="str">
        <f t="shared" si="0"/>
        <v>ksalazar@iitg.ac.in</v>
      </c>
    </row>
    <row r="28" spans="1:4">
      <c r="A28" s="20" t="s">
        <v>62</v>
      </c>
      <c r="B28" s="20" t="s">
        <v>196</v>
      </c>
      <c r="C28" s="13" t="s">
        <v>197</v>
      </c>
      <c r="D28" s="4" t="str">
        <f t="shared" si="0"/>
        <v>irichards@iitg.ac.in</v>
      </c>
    </row>
    <row r="29" spans="1:4">
      <c r="A29" s="20" t="s">
        <v>63</v>
      </c>
      <c r="B29" s="20" t="s">
        <v>198</v>
      </c>
      <c r="C29" s="13" t="s">
        <v>199</v>
      </c>
      <c r="D29" s="4" t="str">
        <f t="shared" si="0"/>
        <v>jmontgomery@iitg.ac.in</v>
      </c>
    </row>
    <row r="30" spans="1:4">
      <c r="A30" s="20" t="s">
        <v>64</v>
      </c>
      <c r="B30" s="20" t="s">
        <v>200</v>
      </c>
      <c r="C30" s="13" t="s">
        <v>201</v>
      </c>
      <c r="D30" s="4" t="str">
        <f t="shared" si="0"/>
        <v>wday@iitg.ac.in</v>
      </c>
    </row>
    <row r="31" spans="1:4">
      <c r="A31" s="20" t="s">
        <v>65</v>
      </c>
      <c r="B31" s="20" t="s">
        <v>202</v>
      </c>
      <c r="C31" s="13" t="s">
        <v>203</v>
      </c>
      <c r="D31" s="4" t="str">
        <f t="shared" si="0"/>
        <v>drodgers@iitg.ac.in</v>
      </c>
    </row>
    <row r="32" spans="1:4">
      <c r="A32" s="20" t="s">
        <v>66</v>
      </c>
      <c r="B32" s="20" t="s">
        <v>204</v>
      </c>
      <c r="C32" s="13" t="s">
        <v>205</v>
      </c>
      <c r="D32" s="4" t="str">
        <f t="shared" si="0"/>
        <v>cvinson@iitg.ac.in</v>
      </c>
    </row>
    <row r="33" spans="1:4">
      <c r="A33" s="20" t="s">
        <v>67</v>
      </c>
      <c r="B33" s="20" t="s">
        <v>206</v>
      </c>
      <c r="C33" s="13" t="s">
        <v>207</v>
      </c>
      <c r="D33" s="4" t="str">
        <f t="shared" si="0"/>
        <v>mjuarez@iitg.ac.in</v>
      </c>
    </row>
    <row r="34" spans="1:4">
      <c r="A34" s="20" t="s">
        <v>68</v>
      </c>
      <c r="B34" s="20" t="s">
        <v>208</v>
      </c>
      <c r="C34" s="13" t="s">
        <v>209</v>
      </c>
      <c r="D34" s="4" t="str">
        <f t="shared" si="0"/>
        <v>bchapman@iitg.ac.in</v>
      </c>
    </row>
    <row r="35" spans="1:4">
      <c r="A35" s="20" t="s">
        <v>69</v>
      </c>
      <c r="B35" s="20" t="s">
        <v>210</v>
      </c>
      <c r="C35" s="13" t="s">
        <v>211</v>
      </c>
      <c r="D35" s="4" t="str">
        <f t="shared" si="0"/>
        <v>nforeman@iitg.ac.in</v>
      </c>
    </row>
    <row r="36" spans="1:4">
      <c r="A36" s="20" t="s">
        <v>70</v>
      </c>
      <c r="B36" s="20" t="s">
        <v>212</v>
      </c>
      <c r="C36" s="13" t="s">
        <v>213</v>
      </c>
      <c r="D36" s="4" t="str">
        <f t="shared" si="0"/>
        <v>dtorres@iitg.ac.in</v>
      </c>
    </row>
    <row r="37" spans="1:4">
      <c r="A37" s="20" t="s">
        <v>71</v>
      </c>
      <c r="B37" s="20" t="s">
        <v>214</v>
      </c>
      <c r="C37" s="13" t="s">
        <v>215</v>
      </c>
      <c r="D37" s="4" t="str">
        <f t="shared" si="0"/>
        <v>fbryan@iitg.ac.in</v>
      </c>
    </row>
    <row r="38" spans="1:4">
      <c r="A38" s="20" t="s">
        <v>72</v>
      </c>
      <c r="B38" s="20" t="s">
        <v>216</v>
      </c>
      <c r="C38" s="13" t="s">
        <v>217</v>
      </c>
      <c r="D38" s="4" t="str">
        <f t="shared" si="0"/>
        <v>krowe@iitg.ac.in</v>
      </c>
    </row>
    <row r="39" spans="1:4">
      <c r="A39" s="20" t="s">
        <v>73</v>
      </c>
      <c r="B39" s="20" t="s">
        <v>218</v>
      </c>
      <c r="C39" s="13" t="s">
        <v>219</v>
      </c>
      <c r="D39" s="4" t="str">
        <f t="shared" si="0"/>
        <v>plara@iitg.ac.in</v>
      </c>
    </row>
    <row r="40" spans="1:4">
      <c r="A40" s="20" t="s">
        <v>74</v>
      </c>
      <c r="B40" s="20" t="s">
        <v>130</v>
      </c>
      <c r="C40" s="13" t="s">
        <v>220</v>
      </c>
      <c r="D40" s="4" t="str">
        <f t="shared" si="0"/>
        <v>khendricks@iitg.ac.in</v>
      </c>
    </row>
    <row r="41" spans="1:4">
      <c r="A41" s="20" t="s">
        <v>75</v>
      </c>
      <c r="B41" s="20" t="s">
        <v>221</v>
      </c>
      <c r="C41" s="13" t="s">
        <v>222</v>
      </c>
      <c r="D41" s="4" t="str">
        <f t="shared" si="0"/>
        <v>afrederick@iitg.ac.in</v>
      </c>
    </row>
    <row r="42" spans="1:4">
      <c r="A42" s="20" t="s">
        <v>76</v>
      </c>
      <c r="B42" s="20" t="s">
        <v>223</v>
      </c>
      <c r="C42" s="13" t="s">
        <v>224</v>
      </c>
      <c r="D42" s="4" t="str">
        <f t="shared" si="0"/>
        <v>rmiranda@iitg.ac.in</v>
      </c>
    </row>
    <row r="43" spans="1:4">
      <c r="A43" s="20" t="s">
        <v>77</v>
      </c>
      <c r="B43" s="20" t="s">
        <v>225</v>
      </c>
      <c r="C43" s="13" t="s">
        <v>226</v>
      </c>
      <c r="D43" s="4" t="str">
        <f t="shared" si="0"/>
        <v>tjenkins@iitg.ac.in</v>
      </c>
    </row>
    <row r="44" spans="1:4">
      <c r="A44" s="20" t="s">
        <v>78</v>
      </c>
      <c r="B44" s="20" t="s">
        <v>227</v>
      </c>
      <c r="C44" s="13" t="s">
        <v>228</v>
      </c>
      <c r="D44" s="4" t="str">
        <f t="shared" si="0"/>
        <v>dwolf@iitg.ac.in</v>
      </c>
    </row>
    <row r="45" spans="1:4">
      <c r="A45" s="20" t="s">
        <v>79</v>
      </c>
      <c r="B45" s="20" t="s">
        <v>210</v>
      </c>
      <c r="C45" s="13" t="s">
        <v>229</v>
      </c>
      <c r="D45" s="4" t="str">
        <f t="shared" si="0"/>
        <v>ngallegos@iitg.ac.in</v>
      </c>
    </row>
    <row r="46" spans="1:4">
      <c r="A46" s="20" t="s">
        <v>80</v>
      </c>
      <c r="B46" s="20" t="s">
        <v>230</v>
      </c>
      <c r="C46" s="13" t="s">
        <v>231</v>
      </c>
      <c r="D46" s="4" t="str">
        <f t="shared" si="0"/>
        <v>tpadilla@iitg.ac.in</v>
      </c>
    </row>
    <row r="47" spans="1:4">
      <c r="A47" s="20" t="s">
        <v>81</v>
      </c>
      <c r="B47" s="20" t="s">
        <v>232</v>
      </c>
      <c r="C47" s="13" t="s">
        <v>233</v>
      </c>
      <c r="D47" s="4" t="str">
        <f t="shared" si="0"/>
        <v>kwhitley@iitg.ac.in</v>
      </c>
    </row>
    <row r="48" spans="1:4">
      <c r="A48" s="20" t="s">
        <v>82</v>
      </c>
      <c r="B48" s="20" t="s">
        <v>234</v>
      </c>
      <c r="C48" s="13" t="s">
        <v>235</v>
      </c>
      <c r="D48" s="4" t="str">
        <f t="shared" si="0"/>
        <v>fharding@iitg.ac.in</v>
      </c>
    </row>
    <row r="49" spans="1:4">
      <c r="A49" s="20" t="s">
        <v>83</v>
      </c>
      <c r="B49" s="20" t="s">
        <v>236</v>
      </c>
      <c r="C49" s="13" t="s">
        <v>237</v>
      </c>
      <c r="D49" s="4" t="str">
        <f t="shared" si="0"/>
        <v>bgrant@iitg.ac.in</v>
      </c>
    </row>
    <row r="50" spans="1:4">
      <c r="A50" s="20" t="s">
        <v>84</v>
      </c>
      <c r="B50" s="20" t="s">
        <v>238</v>
      </c>
      <c r="C50" s="13" t="s">
        <v>239</v>
      </c>
      <c r="D50" s="4" t="str">
        <f t="shared" si="0"/>
        <v>hterry@iitg.ac.in</v>
      </c>
    </row>
    <row r="51" spans="1:4" ht="15.75" thickBot="1">
      <c r="A51" s="21" t="s">
        <v>85</v>
      </c>
      <c r="B51" s="21" t="s">
        <v>240</v>
      </c>
      <c r="C51" s="18" t="s">
        <v>241</v>
      </c>
      <c r="D51" s="4" t="str">
        <f t="shared" si="0"/>
        <v>mmorse@iitg.ac.in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84F4-2209-43F2-8E23-52D277E44638}">
  <dimension ref="A1:E12"/>
  <sheetViews>
    <sheetView workbookViewId="0">
      <selection activeCell="A22" sqref="A22"/>
    </sheetView>
  </sheetViews>
  <sheetFormatPr defaultRowHeight="15"/>
  <cols>
    <col min="1" max="1" width="26" customWidth="1"/>
    <col min="2" max="2" width="33.28515625" customWidth="1"/>
    <col min="3" max="3" width="26.140625" customWidth="1"/>
  </cols>
  <sheetData>
    <row r="1" spans="1:5" ht="15.75" thickBot="1">
      <c r="A1" s="22" t="s">
        <v>86</v>
      </c>
      <c r="B1" s="23" t="s">
        <v>242</v>
      </c>
      <c r="C1" s="24" t="s">
        <v>87</v>
      </c>
    </row>
    <row r="2" spans="1:5" ht="19.5" thickBot="1">
      <c r="A2" s="43" t="s">
        <v>88</v>
      </c>
      <c r="B2" s="25" t="str">
        <f>SUBSTITUTE(A2, " ", "#", LEN(A2)-LEN(SUBSTITUTE(A2, " ", "")))</f>
        <v>Seabiscuit#40</v>
      </c>
      <c r="C2" s="26" t="str">
        <f>RIGHT(B2, LEN(B2)-FIND("#", B2))</f>
        <v>40</v>
      </c>
      <c r="E2" s="44" t="s">
        <v>252</v>
      </c>
    </row>
    <row r="3" spans="1:5" ht="19.5" thickBot="1">
      <c r="A3" s="27" t="s">
        <v>89</v>
      </c>
      <c r="B3" s="25" t="str">
        <f t="shared" ref="B3:B12" si="0">SUBSTITUTE(A3, " ", "#", LEN(A3)-LEN(SUBSTITUTE(A3, " ", "")))</f>
        <v>Laura Croft Tombraider#12</v>
      </c>
      <c r="C3" s="26" t="str">
        <f t="shared" ref="C3:C12" si="1">RIGHT(B3, LEN(B3)-FIND("#", B3))</f>
        <v>12</v>
      </c>
      <c r="E3" s="44" t="s">
        <v>253</v>
      </c>
    </row>
    <row r="4" spans="1:5" ht="19.5" thickBot="1">
      <c r="A4" s="27" t="s">
        <v>90</v>
      </c>
      <c r="B4" s="25" t="str">
        <f t="shared" si="0"/>
        <v>Raiders of the Lost Ark#36</v>
      </c>
      <c r="C4" s="26" t="str">
        <f t="shared" si="1"/>
        <v>36</v>
      </c>
      <c r="E4" s="44" t="s">
        <v>254</v>
      </c>
    </row>
    <row r="5" spans="1:5" ht="19.5" thickBot="1">
      <c r="A5" s="27" t="s">
        <v>91</v>
      </c>
      <c r="B5" s="25" t="str">
        <f t="shared" si="0"/>
        <v>Annie Hall#5</v>
      </c>
      <c r="C5" s="26" t="str">
        <f t="shared" si="1"/>
        <v>5</v>
      </c>
      <c r="E5" s="44" t="s">
        <v>255</v>
      </c>
    </row>
    <row r="6" spans="1:5" ht="15.75" thickBot="1">
      <c r="A6" s="27" t="s">
        <v>92</v>
      </c>
      <c r="B6" s="25" t="str">
        <f t="shared" si="0"/>
        <v>Manhattan#4</v>
      </c>
      <c r="C6" s="26" t="str">
        <f t="shared" si="1"/>
        <v>4</v>
      </c>
    </row>
    <row r="7" spans="1:5" ht="15.75" thickBot="1">
      <c r="A7" s="27" t="s">
        <v>93</v>
      </c>
      <c r="B7" s="25" t="str">
        <f t="shared" si="0"/>
        <v>Star Wars#112</v>
      </c>
      <c r="C7" s="26" t="str">
        <f t="shared" si="1"/>
        <v>112</v>
      </c>
    </row>
    <row r="8" spans="1:5" ht="15.75" thickBot="1">
      <c r="A8" s="27" t="s">
        <v>94</v>
      </c>
      <c r="B8" s="25" t="str">
        <f t="shared" si="0"/>
        <v>How to Deal#128</v>
      </c>
      <c r="C8" s="26" t="str">
        <f t="shared" si="1"/>
        <v>128</v>
      </c>
    </row>
    <row r="9" spans="1:5" ht="15.75" thickBot="1">
      <c r="A9" s="27" t="s">
        <v>95</v>
      </c>
      <c r="B9" s="25" t="str">
        <f t="shared" si="0"/>
        <v>The Matrix Reloaded#1</v>
      </c>
      <c r="C9" s="26" t="str">
        <f t="shared" si="1"/>
        <v>1</v>
      </c>
    </row>
    <row r="10" spans="1:5" ht="15.75" thickBot="1">
      <c r="A10" s="27" t="s">
        <v>96</v>
      </c>
      <c r="B10" s="25" t="str">
        <f t="shared" si="0"/>
        <v>Johnny English#1040</v>
      </c>
      <c r="C10" s="26" t="str">
        <f t="shared" si="1"/>
        <v>1040</v>
      </c>
    </row>
    <row r="11" spans="1:5" ht="15.75" thickBot="1">
      <c r="A11" s="27" t="s">
        <v>97</v>
      </c>
      <c r="B11" s="25" t="str">
        <f t="shared" si="0"/>
        <v>Rosemary's Baby#12</v>
      </c>
      <c r="C11" s="26" t="str">
        <f t="shared" si="1"/>
        <v>12</v>
      </c>
    </row>
    <row r="12" spans="1:5" ht="15.75" thickBot="1">
      <c r="A12" s="28" t="s">
        <v>98</v>
      </c>
      <c r="B12" s="25" t="str">
        <f t="shared" si="0"/>
        <v>High Noon#1002</v>
      </c>
      <c r="C12" s="26" t="str">
        <f t="shared" si="1"/>
        <v>1002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DEF6-4FBB-4BB4-AC0C-CBFDB8B9AF56}">
  <dimension ref="A1:R101"/>
  <sheetViews>
    <sheetView topLeftCell="E1" workbookViewId="0">
      <selection activeCell="H2" sqref="H2:R7"/>
    </sheetView>
  </sheetViews>
  <sheetFormatPr defaultRowHeight="15"/>
  <cols>
    <col min="1" max="1" width="10.42578125" bestFit="1" customWidth="1"/>
    <col min="2" max="2" width="18.140625" customWidth="1"/>
    <col min="4" max="4" width="16.5703125" bestFit="1" customWidth="1"/>
    <col min="5" max="5" width="15.7109375" bestFit="1" customWidth="1"/>
    <col min="6" max="6" width="44.42578125" bestFit="1" customWidth="1"/>
  </cols>
  <sheetData>
    <row r="1" spans="1:18">
      <c r="A1" s="29" t="s">
        <v>99</v>
      </c>
      <c r="B1" s="19" t="s">
        <v>100</v>
      </c>
      <c r="C1" s="19" t="s">
        <v>101</v>
      </c>
      <c r="D1" s="19" t="s">
        <v>102</v>
      </c>
      <c r="E1" s="19" t="s">
        <v>103</v>
      </c>
      <c r="F1" s="8" t="s">
        <v>104</v>
      </c>
    </row>
    <row r="2" spans="1:18" ht="15.75">
      <c r="A2" s="30">
        <v>45310</v>
      </c>
      <c r="B2" s="13">
        <f>MONTH(A2)</f>
        <v>1</v>
      </c>
      <c r="C2" s="13">
        <f>YEAR(A2)</f>
        <v>2024</v>
      </c>
      <c r="D2" s="13">
        <f>DAY(A2)</f>
        <v>19</v>
      </c>
      <c r="E2" s="13">
        <f>WEEKDAY(A2)</f>
        <v>6</v>
      </c>
      <c r="F2" s="4">
        <f>WEEKDAY(A2 - (DAY(A2)) + 1)</f>
        <v>2</v>
      </c>
      <c r="H2" s="47" t="s">
        <v>248</v>
      </c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5.75">
      <c r="A3" s="30">
        <v>45417</v>
      </c>
      <c r="B3" s="13">
        <f t="shared" ref="B3:B66" si="0">MONTH(A3)</f>
        <v>5</v>
      </c>
      <c r="C3" s="13">
        <f t="shared" ref="C3:C66" si="1">YEAR(A3)</f>
        <v>2024</v>
      </c>
      <c r="D3" s="13">
        <f t="shared" ref="D3:D66" si="2">DAY(A3)</f>
        <v>5</v>
      </c>
      <c r="E3" s="13">
        <f t="shared" ref="E3:E66" si="3">WEEKDAY(A3)</f>
        <v>1</v>
      </c>
      <c r="F3" s="4">
        <f t="shared" ref="F3:F66" si="4">WEEKDAY(A3 - (DAY(A3)) + 1)</f>
        <v>4</v>
      </c>
      <c r="H3" s="47" t="s">
        <v>249</v>
      </c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ht="15.75">
      <c r="A4" s="30">
        <v>45430</v>
      </c>
      <c r="B4" s="13">
        <f t="shared" si="0"/>
        <v>5</v>
      </c>
      <c r="C4" s="13">
        <f t="shared" si="1"/>
        <v>2024</v>
      </c>
      <c r="D4" s="13">
        <f t="shared" si="2"/>
        <v>18</v>
      </c>
      <c r="E4" s="13">
        <f t="shared" si="3"/>
        <v>7</v>
      </c>
      <c r="F4" s="4">
        <f t="shared" si="4"/>
        <v>4</v>
      </c>
      <c r="H4" s="47" t="s">
        <v>250</v>
      </c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 ht="15.75">
      <c r="A5" s="30">
        <v>45307</v>
      </c>
      <c r="B5" s="13">
        <f t="shared" si="0"/>
        <v>1</v>
      </c>
      <c r="C5" s="13">
        <f t="shared" si="1"/>
        <v>2024</v>
      </c>
      <c r="D5" s="13">
        <f t="shared" si="2"/>
        <v>16</v>
      </c>
      <c r="E5" s="13">
        <f t="shared" si="3"/>
        <v>3</v>
      </c>
      <c r="F5" s="4">
        <f t="shared" si="4"/>
        <v>2</v>
      </c>
      <c r="H5" s="47" t="s">
        <v>251</v>
      </c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8" ht="15.75">
      <c r="A6" s="30">
        <v>45397</v>
      </c>
      <c r="B6" s="13">
        <f t="shared" si="0"/>
        <v>4</v>
      </c>
      <c r="C6" s="13">
        <f t="shared" si="1"/>
        <v>2024</v>
      </c>
      <c r="D6" s="13">
        <f t="shared" si="2"/>
        <v>15</v>
      </c>
      <c r="E6" s="13">
        <f t="shared" si="3"/>
        <v>2</v>
      </c>
      <c r="F6" s="4">
        <f t="shared" si="4"/>
        <v>2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15.75">
      <c r="A7" s="30">
        <v>45475</v>
      </c>
      <c r="B7" s="13">
        <f t="shared" si="0"/>
        <v>7</v>
      </c>
      <c r="C7" s="13">
        <f t="shared" si="1"/>
        <v>2024</v>
      </c>
      <c r="D7" s="13">
        <f t="shared" si="2"/>
        <v>2</v>
      </c>
      <c r="E7" s="13">
        <f t="shared" si="3"/>
        <v>3</v>
      </c>
      <c r="F7" s="4">
        <f t="shared" si="4"/>
        <v>2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>
      <c r="A8" s="30">
        <v>45292</v>
      </c>
      <c r="B8" s="13">
        <f t="shared" si="0"/>
        <v>1</v>
      </c>
      <c r="C8" s="13">
        <f t="shared" si="1"/>
        <v>2024</v>
      </c>
      <c r="D8" s="13">
        <f t="shared" si="2"/>
        <v>1</v>
      </c>
      <c r="E8" s="13">
        <f t="shared" si="3"/>
        <v>2</v>
      </c>
      <c r="F8" s="4">
        <f t="shared" si="4"/>
        <v>2</v>
      </c>
    </row>
    <row r="9" spans="1:18">
      <c r="A9" s="30">
        <v>45286</v>
      </c>
      <c r="B9" s="13">
        <f t="shared" si="0"/>
        <v>12</v>
      </c>
      <c r="C9" s="13">
        <f t="shared" si="1"/>
        <v>2023</v>
      </c>
      <c r="D9" s="13">
        <f t="shared" si="2"/>
        <v>26</v>
      </c>
      <c r="E9" s="13">
        <f t="shared" si="3"/>
        <v>3</v>
      </c>
      <c r="F9" s="4">
        <f t="shared" si="4"/>
        <v>6</v>
      </c>
    </row>
    <row r="10" spans="1:18">
      <c r="A10" s="30">
        <v>45449</v>
      </c>
      <c r="B10" s="13">
        <f t="shared" si="0"/>
        <v>6</v>
      </c>
      <c r="C10" s="13">
        <f t="shared" si="1"/>
        <v>2024</v>
      </c>
      <c r="D10" s="13">
        <f t="shared" si="2"/>
        <v>6</v>
      </c>
      <c r="E10" s="13">
        <f t="shared" si="3"/>
        <v>5</v>
      </c>
      <c r="F10" s="4">
        <f t="shared" si="4"/>
        <v>7</v>
      </c>
    </row>
    <row r="11" spans="1:18">
      <c r="A11" s="30">
        <v>45408</v>
      </c>
      <c r="B11" s="13">
        <f t="shared" si="0"/>
        <v>4</v>
      </c>
      <c r="C11" s="13">
        <f t="shared" si="1"/>
        <v>2024</v>
      </c>
      <c r="D11" s="13">
        <f t="shared" si="2"/>
        <v>26</v>
      </c>
      <c r="E11" s="13">
        <f t="shared" si="3"/>
        <v>6</v>
      </c>
      <c r="F11" s="4">
        <f t="shared" si="4"/>
        <v>2</v>
      </c>
    </row>
    <row r="12" spans="1:18">
      <c r="A12" s="30">
        <v>45374</v>
      </c>
      <c r="B12" s="13">
        <f t="shared" si="0"/>
        <v>3</v>
      </c>
      <c r="C12" s="13">
        <f t="shared" si="1"/>
        <v>2024</v>
      </c>
      <c r="D12" s="13">
        <f t="shared" si="2"/>
        <v>23</v>
      </c>
      <c r="E12" s="13">
        <f t="shared" si="3"/>
        <v>7</v>
      </c>
      <c r="F12" s="4">
        <f t="shared" si="4"/>
        <v>6</v>
      </c>
    </row>
    <row r="13" spans="1:18">
      <c r="A13" s="30">
        <v>45326</v>
      </c>
      <c r="B13" s="13">
        <f t="shared" si="0"/>
        <v>2</v>
      </c>
      <c r="C13" s="13">
        <f t="shared" si="1"/>
        <v>2024</v>
      </c>
      <c r="D13" s="13">
        <f t="shared" si="2"/>
        <v>4</v>
      </c>
      <c r="E13" s="13">
        <f t="shared" si="3"/>
        <v>1</v>
      </c>
      <c r="F13" s="4">
        <f t="shared" si="4"/>
        <v>5</v>
      </c>
    </row>
    <row r="14" spans="1:18">
      <c r="A14" s="30">
        <v>45216</v>
      </c>
      <c r="B14" s="13">
        <f t="shared" si="0"/>
        <v>10</v>
      </c>
      <c r="C14" s="13">
        <f t="shared" si="1"/>
        <v>2023</v>
      </c>
      <c r="D14" s="13">
        <f t="shared" si="2"/>
        <v>17</v>
      </c>
      <c r="E14" s="13">
        <f t="shared" si="3"/>
        <v>3</v>
      </c>
      <c r="F14" s="4">
        <f t="shared" si="4"/>
        <v>1</v>
      </c>
    </row>
    <row r="15" spans="1:18">
      <c r="A15" s="30">
        <v>45425</v>
      </c>
      <c r="B15" s="13">
        <f t="shared" si="0"/>
        <v>5</v>
      </c>
      <c r="C15" s="13">
        <f t="shared" si="1"/>
        <v>2024</v>
      </c>
      <c r="D15" s="13">
        <f t="shared" si="2"/>
        <v>13</v>
      </c>
      <c r="E15" s="13">
        <f t="shared" si="3"/>
        <v>2</v>
      </c>
      <c r="F15" s="4">
        <f t="shared" si="4"/>
        <v>4</v>
      </c>
    </row>
    <row r="16" spans="1:18">
      <c r="A16" s="30">
        <v>45248</v>
      </c>
      <c r="B16" s="13">
        <f t="shared" si="0"/>
        <v>11</v>
      </c>
      <c r="C16" s="13">
        <f t="shared" si="1"/>
        <v>2023</v>
      </c>
      <c r="D16" s="13">
        <f t="shared" si="2"/>
        <v>18</v>
      </c>
      <c r="E16" s="13">
        <f t="shared" si="3"/>
        <v>7</v>
      </c>
      <c r="F16" s="4">
        <f t="shared" si="4"/>
        <v>4</v>
      </c>
    </row>
    <row r="17" spans="1:6">
      <c r="A17" s="30">
        <v>45235</v>
      </c>
      <c r="B17" s="13">
        <f t="shared" si="0"/>
        <v>11</v>
      </c>
      <c r="C17" s="13">
        <f t="shared" si="1"/>
        <v>2023</v>
      </c>
      <c r="D17" s="13">
        <f t="shared" si="2"/>
        <v>5</v>
      </c>
      <c r="E17" s="13">
        <f t="shared" si="3"/>
        <v>1</v>
      </c>
      <c r="F17" s="4">
        <f t="shared" si="4"/>
        <v>4</v>
      </c>
    </row>
    <row r="18" spans="1:6">
      <c r="A18" s="30">
        <v>45272</v>
      </c>
      <c r="B18" s="13">
        <f t="shared" si="0"/>
        <v>12</v>
      </c>
      <c r="C18" s="13">
        <f t="shared" si="1"/>
        <v>2023</v>
      </c>
      <c r="D18" s="13">
        <f t="shared" si="2"/>
        <v>12</v>
      </c>
      <c r="E18" s="13">
        <f t="shared" si="3"/>
        <v>3</v>
      </c>
      <c r="F18" s="4">
        <f t="shared" si="4"/>
        <v>6</v>
      </c>
    </row>
    <row r="19" spans="1:6">
      <c r="A19" s="30">
        <v>45427</v>
      </c>
      <c r="B19" s="13">
        <f t="shared" si="0"/>
        <v>5</v>
      </c>
      <c r="C19" s="13">
        <f t="shared" si="1"/>
        <v>2024</v>
      </c>
      <c r="D19" s="13">
        <f t="shared" si="2"/>
        <v>15</v>
      </c>
      <c r="E19" s="13">
        <f t="shared" si="3"/>
        <v>4</v>
      </c>
      <c r="F19" s="4">
        <f t="shared" si="4"/>
        <v>4</v>
      </c>
    </row>
    <row r="20" spans="1:6">
      <c r="A20" s="30">
        <v>45489</v>
      </c>
      <c r="B20" s="13">
        <f t="shared" si="0"/>
        <v>7</v>
      </c>
      <c r="C20" s="13">
        <f t="shared" si="1"/>
        <v>2024</v>
      </c>
      <c r="D20" s="13">
        <f t="shared" si="2"/>
        <v>16</v>
      </c>
      <c r="E20" s="13">
        <f t="shared" si="3"/>
        <v>3</v>
      </c>
      <c r="F20" s="4">
        <f t="shared" si="4"/>
        <v>2</v>
      </c>
    </row>
    <row r="21" spans="1:6">
      <c r="A21" s="30">
        <v>45225</v>
      </c>
      <c r="B21" s="13">
        <f t="shared" si="0"/>
        <v>10</v>
      </c>
      <c r="C21" s="13">
        <f t="shared" si="1"/>
        <v>2023</v>
      </c>
      <c r="D21" s="13">
        <f t="shared" si="2"/>
        <v>26</v>
      </c>
      <c r="E21" s="13">
        <f t="shared" si="3"/>
        <v>5</v>
      </c>
      <c r="F21" s="4">
        <f t="shared" si="4"/>
        <v>1</v>
      </c>
    </row>
    <row r="22" spans="1:6">
      <c r="A22" s="30">
        <v>45258</v>
      </c>
      <c r="B22" s="13">
        <f t="shared" si="0"/>
        <v>11</v>
      </c>
      <c r="C22" s="13">
        <f t="shared" si="1"/>
        <v>2023</v>
      </c>
      <c r="D22" s="13">
        <f t="shared" si="2"/>
        <v>28</v>
      </c>
      <c r="E22" s="13">
        <f t="shared" si="3"/>
        <v>3</v>
      </c>
      <c r="F22" s="4">
        <f t="shared" si="4"/>
        <v>4</v>
      </c>
    </row>
    <row r="23" spans="1:6">
      <c r="A23" s="30">
        <v>45460</v>
      </c>
      <c r="B23" s="13">
        <f t="shared" si="0"/>
        <v>6</v>
      </c>
      <c r="C23" s="13">
        <f t="shared" si="1"/>
        <v>2024</v>
      </c>
      <c r="D23" s="13">
        <f t="shared" si="2"/>
        <v>17</v>
      </c>
      <c r="E23" s="13">
        <f t="shared" si="3"/>
        <v>2</v>
      </c>
      <c r="F23" s="4">
        <f t="shared" si="4"/>
        <v>7</v>
      </c>
    </row>
    <row r="24" spans="1:6">
      <c r="A24" s="30">
        <v>45426</v>
      </c>
      <c r="B24" s="13">
        <f t="shared" si="0"/>
        <v>5</v>
      </c>
      <c r="C24" s="13">
        <f t="shared" si="1"/>
        <v>2024</v>
      </c>
      <c r="D24" s="13">
        <f t="shared" si="2"/>
        <v>14</v>
      </c>
      <c r="E24" s="13">
        <f t="shared" si="3"/>
        <v>3</v>
      </c>
      <c r="F24" s="4">
        <f t="shared" si="4"/>
        <v>4</v>
      </c>
    </row>
    <row r="25" spans="1:6">
      <c r="A25" s="30">
        <v>45278</v>
      </c>
      <c r="B25" s="13">
        <f t="shared" si="0"/>
        <v>12</v>
      </c>
      <c r="C25" s="13">
        <f t="shared" si="1"/>
        <v>2023</v>
      </c>
      <c r="D25" s="13">
        <f t="shared" si="2"/>
        <v>18</v>
      </c>
      <c r="E25" s="13">
        <f t="shared" si="3"/>
        <v>2</v>
      </c>
      <c r="F25" s="4">
        <f t="shared" si="4"/>
        <v>6</v>
      </c>
    </row>
    <row r="26" spans="1:6">
      <c r="A26" s="30">
        <v>45554</v>
      </c>
      <c r="B26" s="13">
        <f t="shared" si="0"/>
        <v>9</v>
      </c>
      <c r="C26" s="13">
        <f t="shared" si="1"/>
        <v>2024</v>
      </c>
      <c r="D26" s="13">
        <f t="shared" si="2"/>
        <v>19</v>
      </c>
      <c r="E26" s="13">
        <f t="shared" si="3"/>
        <v>5</v>
      </c>
      <c r="F26" s="4">
        <f t="shared" si="4"/>
        <v>1</v>
      </c>
    </row>
    <row r="27" spans="1:6">
      <c r="A27" s="30">
        <v>45370</v>
      </c>
      <c r="B27" s="13">
        <f t="shared" si="0"/>
        <v>3</v>
      </c>
      <c r="C27" s="13">
        <f t="shared" si="1"/>
        <v>2024</v>
      </c>
      <c r="D27" s="13">
        <f t="shared" si="2"/>
        <v>19</v>
      </c>
      <c r="E27" s="13">
        <f t="shared" si="3"/>
        <v>3</v>
      </c>
      <c r="F27" s="4">
        <f t="shared" si="4"/>
        <v>6</v>
      </c>
    </row>
    <row r="28" spans="1:6">
      <c r="A28" s="30">
        <v>45510</v>
      </c>
      <c r="B28" s="13">
        <f t="shared" si="0"/>
        <v>8</v>
      </c>
      <c r="C28" s="13">
        <f t="shared" si="1"/>
        <v>2024</v>
      </c>
      <c r="D28" s="13">
        <f t="shared" si="2"/>
        <v>6</v>
      </c>
      <c r="E28" s="13">
        <f t="shared" si="3"/>
        <v>3</v>
      </c>
      <c r="F28" s="4">
        <f t="shared" si="4"/>
        <v>5</v>
      </c>
    </row>
    <row r="29" spans="1:6">
      <c r="A29" s="30">
        <v>45240</v>
      </c>
      <c r="B29" s="13">
        <f t="shared" si="0"/>
        <v>11</v>
      </c>
      <c r="C29" s="13">
        <f t="shared" si="1"/>
        <v>2023</v>
      </c>
      <c r="D29" s="13">
        <f t="shared" si="2"/>
        <v>10</v>
      </c>
      <c r="E29" s="13">
        <f t="shared" si="3"/>
        <v>6</v>
      </c>
      <c r="F29" s="4">
        <f t="shared" si="4"/>
        <v>4</v>
      </c>
    </row>
    <row r="30" spans="1:6">
      <c r="A30" s="30">
        <v>45261</v>
      </c>
      <c r="B30" s="13">
        <f t="shared" si="0"/>
        <v>12</v>
      </c>
      <c r="C30" s="13">
        <f t="shared" si="1"/>
        <v>2023</v>
      </c>
      <c r="D30" s="13">
        <f t="shared" si="2"/>
        <v>1</v>
      </c>
      <c r="E30" s="13">
        <f t="shared" si="3"/>
        <v>6</v>
      </c>
      <c r="F30" s="4">
        <f t="shared" si="4"/>
        <v>6</v>
      </c>
    </row>
    <row r="31" spans="1:6">
      <c r="A31" s="30">
        <v>45354</v>
      </c>
      <c r="B31" s="13">
        <f t="shared" si="0"/>
        <v>3</v>
      </c>
      <c r="C31" s="13">
        <f t="shared" si="1"/>
        <v>2024</v>
      </c>
      <c r="D31" s="13">
        <f t="shared" si="2"/>
        <v>3</v>
      </c>
      <c r="E31" s="13">
        <f t="shared" si="3"/>
        <v>1</v>
      </c>
      <c r="F31" s="4">
        <f t="shared" si="4"/>
        <v>6</v>
      </c>
    </row>
    <row r="32" spans="1:6">
      <c r="A32" s="30">
        <v>45512</v>
      </c>
      <c r="B32" s="13">
        <f t="shared" si="0"/>
        <v>8</v>
      </c>
      <c r="C32" s="13">
        <f t="shared" si="1"/>
        <v>2024</v>
      </c>
      <c r="D32" s="13">
        <f t="shared" si="2"/>
        <v>8</v>
      </c>
      <c r="E32" s="13">
        <f t="shared" si="3"/>
        <v>5</v>
      </c>
      <c r="F32" s="4">
        <f t="shared" si="4"/>
        <v>5</v>
      </c>
    </row>
    <row r="33" spans="1:6">
      <c r="A33" s="30">
        <v>45290</v>
      </c>
      <c r="B33" s="13">
        <f t="shared" si="0"/>
        <v>12</v>
      </c>
      <c r="C33" s="13">
        <f t="shared" si="1"/>
        <v>2023</v>
      </c>
      <c r="D33" s="13">
        <f t="shared" si="2"/>
        <v>30</v>
      </c>
      <c r="E33" s="13">
        <f t="shared" si="3"/>
        <v>7</v>
      </c>
      <c r="F33" s="4">
        <f t="shared" si="4"/>
        <v>6</v>
      </c>
    </row>
    <row r="34" spans="1:6">
      <c r="A34" s="30">
        <v>45382</v>
      </c>
      <c r="B34" s="13">
        <f t="shared" si="0"/>
        <v>3</v>
      </c>
      <c r="C34" s="13">
        <f t="shared" si="1"/>
        <v>2024</v>
      </c>
      <c r="D34" s="13">
        <f t="shared" si="2"/>
        <v>31</v>
      </c>
      <c r="E34" s="13">
        <f t="shared" si="3"/>
        <v>1</v>
      </c>
      <c r="F34" s="4">
        <f t="shared" si="4"/>
        <v>6</v>
      </c>
    </row>
    <row r="35" spans="1:6">
      <c r="A35" s="30">
        <v>45474</v>
      </c>
      <c r="B35" s="13">
        <f t="shared" si="0"/>
        <v>7</v>
      </c>
      <c r="C35" s="13">
        <f t="shared" si="1"/>
        <v>2024</v>
      </c>
      <c r="D35" s="13">
        <f t="shared" si="2"/>
        <v>1</v>
      </c>
      <c r="E35" s="13">
        <f t="shared" si="3"/>
        <v>2</v>
      </c>
      <c r="F35" s="4">
        <f t="shared" si="4"/>
        <v>2</v>
      </c>
    </row>
    <row r="36" spans="1:6">
      <c r="A36" s="30">
        <v>45291</v>
      </c>
      <c r="B36" s="13">
        <f t="shared" si="0"/>
        <v>12</v>
      </c>
      <c r="C36" s="13">
        <f t="shared" si="1"/>
        <v>2023</v>
      </c>
      <c r="D36" s="13">
        <f t="shared" si="2"/>
        <v>31</v>
      </c>
      <c r="E36" s="13">
        <f t="shared" si="3"/>
        <v>1</v>
      </c>
      <c r="F36" s="4">
        <f t="shared" si="4"/>
        <v>6</v>
      </c>
    </row>
    <row r="37" spans="1:6">
      <c r="A37" s="30">
        <v>45340</v>
      </c>
      <c r="B37" s="13">
        <f t="shared" si="0"/>
        <v>2</v>
      </c>
      <c r="C37" s="13">
        <f t="shared" si="1"/>
        <v>2024</v>
      </c>
      <c r="D37" s="13">
        <f t="shared" si="2"/>
        <v>18</v>
      </c>
      <c r="E37" s="13">
        <f t="shared" si="3"/>
        <v>1</v>
      </c>
      <c r="F37" s="4">
        <f t="shared" si="4"/>
        <v>5</v>
      </c>
    </row>
    <row r="38" spans="1:6">
      <c r="A38" s="30">
        <v>45467</v>
      </c>
      <c r="B38" s="13">
        <f t="shared" si="0"/>
        <v>6</v>
      </c>
      <c r="C38" s="13">
        <f t="shared" si="1"/>
        <v>2024</v>
      </c>
      <c r="D38" s="13">
        <f t="shared" si="2"/>
        <v>24</v>
      </c>
      <c r="E38" s="13">
        <f t="shared" si="3"/>
        <v>2</v>
      </c>
      <c r="F38" s="4">
        <f t="shared" si="4"/>
        <v>7</v>
      </c>
    </row>
    <row r="39" spans="1:6">
      <c r="A39" s="30">
        <v>45414</v>
      </c>
      <c r="B39" s="13">
        <f t="shared" si="0"/>
        <v>5</v>
      </c>
      <c r="C39" s="13">
        <f t="shared" si="1"/>
        <v>2024</v>
      </c>
      <c r="D39" s="13">
        <f t="shared" si="2"/>
        <v>2</v>
      </c>
      <c r="E39" s="13">
        <f t="shared" si="3"/>
        <v>5</v>
      </c>
      <c r="F39" s="4">
        <f t="shared" si="4"/>
        <v>4</v>
      </c>
    </row>
    <row r="40" spans="1:6">
      <c r="A40" s="30">
        <v>45277</v>
      </c>
      <c r="B40" s="13">
        <f t="shared" si="0"/>
        <v>12</v>
      </c>
      <c r="C40" s="13">
        <f t="shared" si="1"/>
        <v>2023</v>
      </c>
      <c r="D40" s="13">
        <f t="shared" si="2"/>
        <v>17</v>
      </c>
      <c r="E40" s="13">
        <f t="shared" si="3"/>
        <v>1</v>
      </c>
      <c r="F40" s="4">
        <f t="shared" si="4"/>
        <v>6</v>
      </c>
    </row>
    <row r="41" spans="1:6">
      <c r="A41" s="30">
        <v>45536</v>
      </c>
      <c r="B41" s="13">
        <f t="shared" si="0"/>
        <v>9</v>
      </c>
      <c r="C41" s="13">
        <f t="shared" si="1"/>
        <v>2024</v>
      </c>
      <c r="D41" s="13">
        <f t="shared" si="2"/>
        <v>1</v>
      </c>
      <c r="E41" s="13">
        <f t="shared" si="3"/>
        <v>1</v>
      </c>
      <c r="F41" s="4">
        <f t="shared" si="4"/>
        <v>1</v>
      </c>
    </row>
    <row r="42" spans="1:6">
      <c r="A42" s="30">
        <v>45243</v>
      </c>
      <c r="B42" s="13">
        <f t="shared" si="0"/>
        <v>11</v>
      </c>
      <c r="C42" s="13">
        <f t="shared" si="1"/>
        <v>2023</v>
      </c>
      <c r="D42" s="13">
        <f t="shared" si="2"/>
        <v>13</v>
      </c>
      <c r="E42" s="13">
        <f t="shared" si="3"/>
        <v>2</v>
      </c>
      <c r="F42" s="4">
        <f t="shared" si="4"/>
        <v>4</v>
      </c>
    </row>
    <row r="43" spans="1:6">
      <c r="A43" s="30">
        <v>45424</v>
      </c>
      <c r="B43" s="13">
        <f t="shared" si="0"/>
        <v>5</v>
      </c>
      <c r="C43" s="13">
        <f t="shared" si="1"/>
        <v>2024</v>
      </c>
      <c r="D43" s="13">
        <f t="shared" si="2"/>
        <v>12</v>
      </c>
      <c r="E43" s="13">
        <f t="shared" si="3"/>
        <v>1</v>
      </c>
      <c r="F43" s="4">
        <f t="shared" si="4"/>
        <v>4</v>
      </c>
    </row>
    <row r="44" spans="1:6">
      <c r="A44" s="30">
        <v>45533</v>
      </c>
      <c r="B44" s="13">
        <f t="shared" si="0"/>
        <v>8</v>
      </c>
      <c r="C44" s="13">
        <f t="shared" si="1"/>
        <v>2024</v>
      </c>
      <c r="D44" s="13">
        <f t="shared" si="2"/>
        <v>29</v>
      </c>
      <c r="E44" s="13">
        <f t="shared" si="3"/>
        <v>5</v>
      </c>
      <c r="F44" s="4">
        <f t="shared" si="4"/>
        <v>5</v>
      </c>
    </row>
    <row r="45" spans="1:6">
      <c r="A45" s="30">
        <v>45330</v>
      </c>
      <c r="B45" s="13">
        <f t="shared" si="0"/>
        <v>2</v>
      </c>
      <c r="C45" s="13">
        <f t="shared" si="1"/>
        <v>2024</v>
      </c>
      <c r="D45" s="13">
        <f t="shared" si="2"/>
        <v>8</v>
      </c>
      <c r="E45" s="13">
        <f t="shared" si="3"/>
        <v>5</v>
      </c>
      <c r="F45" s="4">
        <f t="shared" si="4"/>
        <v>5</v>
      </c>
    </row>
    <row r="46" spans="1:6">
      <c r="A46" s="30">
        <v>45409</v>
      </c>
      <c r="B46" s="13">
        <f t="shared" si="0"/>
        <v>4</v>
      </c>
      <c r="C46" s="13">
        <f t="shared" si="1"/>
        <v>2024</v>
      </c>
      <c r="D46" s="13">
        <f t="shared" si="2"/>
        <v>27</v>
      </c>
      <c r="E46" s="13">
        <f t="shared" si="3"/>
        <v>7</v>
      </c>
      <c r="F46" s="4">
        <f t="shared" si="4"/>
        <v>2</v>
      </c>
    </row>
    <row r="47" spans="1:6">
      <c r="A47" s="30">
        <v>45336</v>
      </c>
      <c r="B47" s="13">
        <f t="shared" si="0"/>
        <v>2</v>
      </c>
      <c r="C47" s="13">
        <f t="shared" si="1"/>
        <v>2024</v>
      </c>
      <c r="D47" s="13">
        <f t="shared" si="2"/>
        <v>14</v>
      </c>
      <c r="E47" s="13">
        <f t="shared" si="3"/>
        <v>4</v>
      </c>
      <c r="F47" s="4">
        <f t="shared" si="4"/>
        <v>5</v>
      </c>
    </row>
    <row r="48" spans="1:6">
      <c r="A48" s="30">
        <v>45477</v>
      </c>
      <c r="B48" s="13">
        <f t="shared" si="0"/>
        <v>7</v>
      </c>
      <c r="C48" s="13">
        <f t="shared" si="1"/>
        <v>2024</v>
      </c>
      <c r="D48" s="13">
        <f t="shared" si="2"/>
        <v>4</v>
      </c>
      <c r="E48" s="13">
        <f t="shared" si="3"/>
        <v>5</v>
      </c>
      <c r="F48" s="4">
        <f t="shared" si="4"/>
        <v>2</v>
      </c>
    </row>
    <row r="49" spans="1:6">
      <c r="A49" s="30">
        <v>45443</v>
      </c>
      <c r="B49" s="13">
        <f t="shared" si="0"/>
        <v>5</v>
      </c>
      <c r="C49" s="13">
        <f t="shared" si="1"/>
        <v>2024</v>
      </c>
      <c r="D49" s="13">
        <f t="shared" si="2"/>
        <v>31</v>
      </c>
      <c r="E49" s="13">
        <f t="shared" si="3"/>
        <v>6</v>
      </c>
      <c r="F49" s="4">
        <f t="shared" si="4"/>
        <v>4</v>
      </c>
    </row>
    <row r="50" spans="1:6">
      <c r="A50" s="30">
        <v>45318</v>
      </c>
      <c r="B50" s="13">
        <f t="shared" si="0"/>
        <v>1</v>
      </c>
      <c r="C50" s="13">
        <f t="shared" si="1"/>
        <v>2024</v>
      </c>
      <c r="D50" s="13">
        <f t="shared" si="2"/>
        <v>27</v>
      </c>
      <c r="E50" s="13">
        <f t="shared" si="3"/>
        <v>7</v>
      </c>
      <c r="F50" s="4">
        <f t="shared" si="4"/>
        <v>2</v>
      </c>
    </row>
    <row r="51" spans="1:6">
      <c r="A51" s="30">
        <v>45433</v>
      </c>
      <c r="B51" s="13">
        <f t="shared" si="0"/>
        <v>5</v>
      </c>
      <c r="C51" s="13">
        <f t="shared" si="1"/>
        <v>2024</v>
      </c>
      <c r="D51" s="13">
        <f t="shared" si="2"/>
        <v>21</v>
      </c>
      <c r="E51" s="13">
        <f t="shared" si="3"/>
        <v>3</v>
      </c>
      <c r="F51" s="4">
        <f t="shared" si="4"/>
        <v>4</v>
      </c>
    </row>
    <row r="52" spans="1:6">
      <c r="A52" s="30">
        <v>45403</v>
      </c>
      <c r="B52" s="13">
        <f t="shared" si="0"/>
        <v>4</v>
      </c>
      <c r="C52" s="13">
        <f t="shared" si="1"/>
        <v>2024</v>
      </c>
      <c r="D52" s="13">
        <f t="shared" si="2"/>
        <v>21</v>
      </c>
      <c r="E52" s="13">
        <f t="shared" si="3"/>
        <v>1</v>
      </c>
      <c r="F52" s="4">
        <f t="shared" si="4"/>
        <v>2</v>
      </c>
    </row>
    <row r="53" spans="1:6">
      <c r="A53" s="30">
        <v>45502</v>
      </c>
      <c r="B53" s="13">
        <f t="shared" si="0"/>
        <v>7</v>
      </c>
      <c r="C53" s="13">
        <f t="shared" si="1"/>
        <v>2024</v>
      </c>
      <c r="D53" s="13">
        <f t="shared" si="2"/>
        <v>29</v>
      </c>
      <c r="E53" s="13">
        <f t="shared" si="3"/>
        <v>2</v>
      </c>
      <c r="F53" s="4">
        <f t="shared" si="4"/>
        <v>2</v>
      </c>
    </row>
    <row r="54" spans="1:6">
      <c r="A54" s="30">
        <v>45230</v>
      </c>
      <c r="B54" s="13">
        <f t="shared" si="0"/>
        <v>10</v>
      </c>
      <c r="C54" s="13">
        <f t="shared" si="1"/>
        <v>2023</v>
      </c>
      <c r="D54" s="13">
        <f t="shared" si="2"/>
        <v>31</v>
      </c>
      <c r="E54" s="13">
        <f t="shared" si="3"/>
        <v>3</v>
      </c>
      <c r="F54" s="4">
        <f t="shared" si="4"/>
        <v>1</v>
      </c>
    </row>
    <row r="55" spans="1:6">
      <c r="A55" s="30">
        <v>45485</v>
      </c>
      <c r="B55" s="13">
        <f t="shared" si="0"/>
        <v>7</v>
      </c>
      <c r="C55" s="13">
        <f t="shared" si="1"/>
        <v>2024</v>
      </c>
      <c r="D55" s="13">
        <f t="shared" si="2"/>
        <v>12</v>
      </c>
      <c r="E55" s="13">
        <f t="shared" si="3"/>
        <v>6</v>
      </c>
      <c r="F55" s="4">
        <f t="shared" si="4"/>
        <v>2</v>
      </c>
    </row>
    <row r="56" spans="1:6">
      <c r="A56" s="30">
        <v>45233</v>
      </c>
      <c r="B56" s="13">
        <f t="shared" si="0"/>
        <v>11</v>
      </c>
      <c r="C56" s="13">
        <f t="shared" si="1"/>
        <v>2023</v>
      </c>
      <c r="D56" s="13">
        <f t="shared" si="2"/>
        <v>3</v>
      </c>
      <c r="E56" s="13">
        <f t="shared" si="3"/>
        <v>6</v>
      </c>
      <c r="F56" s="4">
        <f t="shared" si="4"/>
        <v>4</v>
      </c>
    </row>
    <row r="57" spans="1:6">
      <c r="A57" s="30">
        <v>45350</v>
      </c>
      <c r="B57" s="13">
        <f t="shared" si="0"/>
        <v>2</v>
      </c>
      <c r="C57" s="13">
        <f t="shared" si="1"/>
        <v>2024</v>
      </c>
      <c r="D57" s="13">
        <f t="shared" si="2"/>
        <v>28</v>
      </c>
      <c r="E57" s="13">
        <f t="shared" si="3"/>
        <v>4</v>
      </c>
      <c r="F57" s="4">
        <f t="shared" si="4"/>
        <v>5</v>
      </c>
    </row>
    <row r="58" spans="1:6">
      <c r="A58" s="30">
        <v>45229</v>
      </c>
      <c r="B58" s="13">
        <f t="shared" si="0"/>
        <v>10</v>
      </c>
      <c r="C58" s="13">
        <f t="shared" si="1"/>
        <v>2023</v>
      </c>
      <c r="D58" s="13">
        <f t="shared" si="2"/>
        <v>30</v>
      </c>
      <c r="E58" s="13">
        <f t="shared" si="3"/>
        <v>2</v>
      </c>
      <c r="F58" s="4">
        <f t="shared" si="4"/>
        <v>1</v>
      </c>
    </row>
    <row r="59" spans="1:6">
      <c r="A59" s="30">
        <v>45555</v>
      </c>
      <c r="B59" s="13">
        <f t="shared" si="0"/>
        <v>9</v>
      </c>
      <c r="C59" s="13">
        <f t="shared" si="1"/>
        <v>2024</v>
      </c>
      <c r="D59" s="13">
        <f t="shared" si="2"/>
        <v>20</v>
      </c>
      <c r="E59" s="13">
        <f t="shared" si="3"/>
        <v>6</v>
      </c>
      <c r="F59" s="4">
        <f t="shared" si="4"/>
        <v>1</v>
      </c>
    </row>
    <row r="60" spans="1:6">
      <c r="A60" s="30">
        <v>45405</v>
      </c>
      <c r="B60" s="13">
        <f t="shared" si="0"/>
        <v>4</v>
      </c>
      <c r="C60" s="13">
        <f t="shared" si="1"/>
        <v>2024</v>
      </c>
      <c r="D60" s="13">
        <f t="shared" si="2"/>
        <v>23</v>
      </c>
      <c r="E60" s="13">
        <f t="shared" si="3"/>
        <v>3</v>
      </c>
      <c r="F60" s="4">
        <f t="shared" si="4"/>
        <v>2</v>
      </c>
    </row>
    <row r="61" spans="1:6">
      <c r="A61" s="30">
        <v>45535</v>
      </c>
      <c r="B61" s="13">
        <f t="shared" si="0"/>
        <v>8</v>
      </c>
      <c r="C61" s="13">
        <f t="shared" si="1"/>
        <v>2024</v>
      </c>
      <c r="D61" s="13">
        <f t="shared" si="2"/>
        <v>31</v>
      </c>
      <c r="E61" s="13">
        <f t="shared" si="3"/>
        <v>7</v>
      </c>
      <c r="F61" s="4">
        <f t="shared" si="4"/>
        <v>5</v>
      </c>
    </row>
    <row r="62" spans="1:6">
      <c r="A62" s="30">
        <v>45448</v>
      </c>
      <c r="B62" s="13">
        <f t="shared" si="0"/>
        <v>6</v>
      </c>
      <c r="C62" s="13">
        <f t="shared" si="1"/>
        <v>2024</v>
      </c>
      <c r="D62" s="13">
        <f t="shared" si="2"/>
        <v>5</v>
      </c>
      <c r="E62" s="13">
        <f t="shared" si="3"/>
        <v>4</v>
      </c>
      <c r="F62" s="4">
        <f t="shared" si="4"/>
        <v>7</v>
      </c>
    </row>
    <row r="63" spans="1:6">
      <c r="A63" s="30">
        <v>45437</v>
      </c>
      <c r="B63" s="13">
        <f t="shared" si="0"/>
        <v>5</v>
      </c>
      <c r="C63" s="13">
        <f t="shared" si="1"/>
        <v>2024</v>
      </c>
      <c r="D63" s="13">
        <f t="shared" si="2"/>
        <v>25</v>
      </c>
      <c r="E63" s="13">
        <f t="shared" si="3"/>
        <v>7</v>
      </c>
      <c r="F63" s="4">
        <f t="shared" si="4"/>
        <v>4</v>
      </c>
    </row>
    <row r="64" spans="1:6">
      <c r="A64" s="30">
        <v>45573</v>
      </c>
      <c r="B64" s="13">
        <f t="shared" si="0"/>
        <v>10</v>
      </c>
      <c r="C64" s="13">
        <f t="shared" si="1"/>
        <v>2024</v>
      </c>
      <c r="D64" s="13">
        <f t="shared" si="2"/>
        <v>8</v>
      </c>
      <c r="E64" s="13">
        <f t="shared" si="3"/>
        <v>3</v>
      </c>
      <c r="F64" s="4">
        <f t="shared" si="4"/>
        <v>3</v>
      </c>
    </row>
    <row r="65" spans="1:6">
      <c r="A65" s="30">
        <v>45242</v>
      </c>
      <c r="B65" s="13">
        <f t="shared" si="0"/>
        <v>11</v>
      </c>
      <c r="C65" s="13">
        <f t="shared" si="1"/>
        <v>2023</v>
      </c>
      <c r="D65" s="13">
        <f t="shared" si="2"/>
        <v>12</v>
      </c>
      <c r="E65" s="13">
        <f t="shared" si="3"/>
        <v>1</v>
      </c>
      <c r="F65" s="4">
        <f t="shared" si="4"/>
        <v>4</v>
      </c>
    </row>
    <row r="66" spans="1:6">
      <c r="A66" s="30">
        <v>45238</v>
      </c>
      <c r="B66" s="13">
        <f t="shared" si="0"/>
        <v>11</v>
      </c>
      <c r="C66" s="13">
        <f t="shared" si="1"/>
        <v>2023</v>
      </c>
      <c r="D66" s="13">
        <f t="shared" si="2"/>
        <v>8</v>
      </c>
      <c r="E66" s="13">
        <f t="shared" si="3"/>
        <v>4</v>
      </c>
      <c r="F66" s="4">
        <f t="shared" si="4"/>
        <v>4</v>
      </c>
    </row>
    <row r="67" spans="1:6">
      <c r="A67" s="30">
        <v>45481</v>
      </c>
      <c r="B67" s="13">
        <f t="shared" ref="B67:B101" si="5">MONTH(A67)</f>
        <v>7</v>
      </c>
      <c r="C67" s="13">
        <f t="shared" ref="C67:C101" si="6">YEAR(A67)</f>
        <v>2024</v>
      </c>
      <c r="D67" s="13">
        <f t="shared" ref="D67:D101" si="7">DAY(A67)</f>
        <v>8</v>
      </c>
      <c r="E67" s="13">
        <f t="shared" ref="E67:E101" si="8">WEEKDAY(A67)</f>
        <v>2</v>
      </c>
      <c r="F67" s="4">
        <f t="shared" ref="F67:F101" si="9">WEEKDAY(A67 - (DAY(A67)) + 1)</f>
        <v>2</v>
      </c>
    </row>
    <row r="68" spans="1:6">
      <c r="A68" s="30">
        <v>45367</v>
      </c>
      <c r="B68" s="13">
        <f t="shared" si="5"/>
        <v>3</v>
      </c>
      <c r="C68" s="13">
        <f t="shared" si="6"/>
        <v>2024</v>
      </c>
      <c r="D68" s="13">
        <f t="shared" si="7"/>
        <v>16</v>
      </c>
      <c r="E68" s="13">
        <f t="shared" si="8"/>
        <v>7</v>
      </c>
      <c r="F68" s="4">
        <f t="shared" si="9"/>
        <v>6</v>
      </c>
    </row>
    <row r="69" spans="1:6">
      <c r="A69" s="30">
        <v>45327</v>
      </c>
      <c r="B69" s="13">
        <f t="shared" si="5"/>
        <v>2</v>
      </c>
      <c r="C69" s="13">
        <f t="shared" si="6"/>
        <v>2024</v>
      </c>
      <c r="D69" s="13">
        <f t="shared" si="7"/>
        <v>5</v>
      </c>
      <c r="E69" s="13">
        <f t="shared" si="8"/>
        <v>2</v>
      </c>
      <c r="F69" s="4">
        <f t="shared" si="9"/>
        <v>5</v>
      </c>
    </row>
    <row r="70" spans="1:6">
      <c r="A70" s="30">
        <v>45453</v>
      </c>
      <c r="B70" s="13">
        <f t="shared" si="5"/>
        <v>6</v>
      </c>
      <c r="C70" s="13">
        <f t="shared" si="6"/>
        <v>2024</v>
      </c>
      <c r="D70" s="13">
        <f t="shared" si="7"/>
        <v>10</v>
      </c>
      <c r="E70" s="13">
        <f t="shared" si="8"/>
        <v>2</v>
      </c>
      <c r="F70" s="4">
        <f t="shared" si="9"/>
        <v>7</v>
      </c>
    </row>
    <row r="71" spans="1:6">
      <c r="A71" s="30">
        <v>45282</v>
      </c>
      <c r="B71" s="13">
        <f t="shared" si="5"/>
        <v>12</v>
      </c>
      <c r="C71" s="13">
        <f t="shared" si="6"/>
        <v>2023</v>
      </c>
      <c r="D71" s="13">
        <f t="shared" si="7"/>
        <v>22</v>
      </c>
      <c r="E71" s="13">
        <f t="shared" si="8"/>
        <v>6</v>
      </c>
      <c r="F71" s="4">
        <f t="shared" si="9"/>
        <v>6</v>
      </c>
    </row>
    <row r="72" spans="1:6">
      <c r="A72" s="30">
        <v>45416</v>
      </c>
      <c r="B72" s="13">
        <f t="shared" si="5"/>
        <v>5</v>
      </c>
      <c r="C72" s="13">
        <f t="shared" si="6"/>
        <v>2024</v>
      </c>
      <c r="D72" s="13">
        <f t="shared" si="7"/>
        <v>4</v>
      </c>
      <c r="E72" s="13">
        <f t="shared" si="8"/>
        <v>7</v>
      </c>
      <c r="F72" s="4">
        <f t="shared" si="9"/>
        <v>4</v>
      </c>
    </row>
    <row r="73" spans="1:6">
      <c r="A73" s="30">
        <v>45359</v>
      </c>
      <c r="B73" s="13">
        <f t="shared" si="5"/>
        <v>3</v>
      </c>
      <c r="C73" s="13">
        <f t="shared" si="6"/>
        <v>2024</v>
      </c>
      <c r="D73" s="13">
        <f t="shared" si="7"/>
        <v>8</v>
      </c>
      <c r="E73" s="13">
        <f t="shared" si="8"/>
        <v>6</v>
      </c>
      <c r="F73" s="4">
        <f t="shared" si="9"/>
        <v>6</v>
      </c>
    </row>
    <row r="74" spans="1:6">
      <c r="A74" s="30">
        <v>45574</v>
      </c>
      <c r="B74" s="13">
        <f t="shared" si="5"/>
        <v>10</v>
      </c>
      <c r="C74" s="13">
        <f t="shared" si="6"/>
        <v>2024</v>
      </c>
      <c r="D74" s="13">
        <f t="shared" si="7"/>
        <v>9</v>
      </c>
      <c r="E74" s="13">
        <f t="shared" si="8"/>
        <v>4</v>
      </c>
      <c r="F74" s="4">
        <f t="shared" si="9"/>
        <v>3</v>
      </c>
    </row>
    <row r="75" spans="1:6">
      <c r="A75" s="30">
        <v>45542</v>
      </c>
      <c r="B75" s="13">
        <f t="shared" si="5"/>
        <v>9</v>
      </c>
      <c r="C75" s="13">
        <f t="shared" si="6"/>
        <v>2024</v>
      </c>
      <c r="D75" s="13">
        <f t="shared" si="7"/>
        <v>7</v>
      </c>
      <c r="E75" s="13">
        <f t="shared" si="8"/>
        <v>7</v>
      </c>
      <c r="F75" s="4">
        <f t="shared" si="9"/>
        <v>1</v>
      </c>
    </row>
    <row r="76" spans="1:6">
      <c r="A76" s="30">
        <v>45337</v>
      </c>
      <c r="B76" s="13">
        <f t="shared" si="5"/>
        <v>2</v>
      </c>
      <c r="C76" s="13">
        <f t="shared" si="6"/>
        <v>2024</v>
      </c>
      <c r="D76" s="13">
        <f t="shared" si="7"/>
        <v>15</v>
      </c>
      <c r="E76" s="13">
        <f t="shared" si="8"/>
        <v>5</v>
      </c>
      <c r="F76" s="4">
        <f t="shared" si="9"/>
        <v>5</v>
      </c>
    </row>
    <row r="77" spans="1:6">
      <c r="A77" s="30">
        <v>45274</v>
      </c>
      <c r="B77" s="13">
        <f t="shared" si="5"/>
        <v>12</v>
      </c>
      <c r="C77" s="13">
        <f t="shared" si="6"/>
        <v>2023</v>
      </c>
      <c r="D77" s="13">
        <f t="shared" si="7"/>
        <v>14</v>
      </c>
      <c r="E77" s="13">
        <f t="shared" si="8"/>
        <v>5</v>
      </c>
      <c r="F77" s="4">
        <f t="shared" si="9"/>
        <v>6</v>
      </c>
    </row>
    <row r="78" spans="1:6">
      <c r="A78" s="30">
        <v>45254</v>
      </c>
      <c r="B78" s="13">
        <f t="shared" si="5"/>
        <v>11</v>
      </c>
      <c r="C78" s="13">
        <f t="shared" si="6"/>
        <v>2023</v>
      </c>
      <c r="D78" s="13">
        <f t="shared" si="7"/>
        <v>24</v>
      </c>
      <c r="E78" s="13">
        <f t="shared" si="8"/>
        <v>6</v>
      </c>
      <c r="F78" s="4">
        <f t="shared" si="9"/>
        <v>4</v>
      </c>
    </row>
    <row r="79" spans="1:6">
      <c r="A79" s="30">
        <v>45543</v>
      </c>
      <c r="B79" s="13">
        <f t="shared" si="5"/>
        <v>9</v>
      </c>
      <c r="C79" s="13">
        <f t="shared" si="6"/>
        <v>2024</v>
      </c>
      <c r="D79" s="13">
        <f t="shared" si="7"/>
        <v>8</v>
      </c>
      <c r="E79" s="13">
        <f t="shared" si="8"/>
        <v>1</v>
      </c>
      <c r="F79" s="4">
        <f t="shared" si="9"/>
        <v>1</v>
      </c>
    </row>
    <row r="80" spans="1:6">
      <c r="A80" s="30">
        <v>45351</v>
      </c>
      <c r="B80" s="13">
        <f t="shared" si="5"/>
        <v>2</v>
      </c>
      <c r="C80" s="13">
        <f t="shared" si="6"/>
        <v>2024</v>
      </c>
      <c r="D80" s="13">
        <f t="shared" si="7"/>
        <v>29</v>
      </c>
      <c r="E80" s="13">
        <f t="shared" si="8"/>
        <v>5</v>
      </c>
      <c r="F80" s="4">
        <f t="shared" si="9"/>
        <v>5</v>
      </c>
    </row>
    <row r="81" spans="1:6">
      <c r="A81" s="30">
        <v>45331</v>
      </c>
      <c r="B81" s="13">
        <f t="shared" si="5"/>
        <v>2</v>
      </c>
      <c r="C81" s="13">
        <f t="shared" si="6"/>
        <v>2024</v>
      </c>
      <c r="D81" s="13">
        <f t="shared" si="7"/>
        <v>9</v>
      </c>
      <c r="E81" s="13">
        <f t="shared" si="8"/>
        <v>6</v>
      </c>
      <c r="F81" s="4">
        <f t="shared" si="9"/>
        <v>5</v>
      </c>
    </row>
    <row r="82" spans="1:6">
      <c r="A82" s="30">
        <v>45264</v>
      </c>
      <c r="B82" s="13">
        <f t="shared" si="5"/>
        <v>12</v>
      </c>
      <c r="C82" s="13">
        <f t="shared" si="6"/>
        <v>2023</v>
      </c>
      <c r="D82" s="13">
        <f t="shared" si="7"/>
        <v>4</v>
      </c>
      <c r="E82" s="13">
        <f t="shared" si="8"/>
        <v>2</v>
      </c>
      <c r="F82" s="4">
        <f t="shared" si="9"/>
        <v>6</v>
      </c>
    </row>
    <row r="83" spans="1:6">
      <c r="A83" s="30">
        <v>45413</v>
      </c>
      <c r="B83" s="13">
        <f t="shared" si="5"/>
        <v>5</v>
      </c>
      <c r="C83" s="13">
        <f t="shared" si="6"/>
        <v>2024</v>
      </c>
      <c r="D83" s="13">
        <f t="shared" si="7"/>
        <v>1</v>
      </c>
      <c r="E83" s="13">
        <f t="shared" si="8"/>
        <v>4</v>
      </c>
      <c r="F83" s="4">
        <f t="shared" si="9"/>
        <v>4</v>
      </c>
    </row>
    <row r="84" spans="1:6">
      <c r="A84" s="30">
        <v>45470</v>
      </c>
      <c r="B84" s="13">
        <f t="shared" si="5"/>
        <v>6</v>
      </c>
      <c r="C84" s="13">
        <f t="shared" si="6"/>
        <v>2024</v>
      </c>
      <c r="D84" s="13">
        <f t="shared" si="7"/>
        <v>27</v>
      </c>
      <c r="E84" s="13">
        <f t="shared" si="8"/>
        <v>5</v>
      </c>
      <c r="F84" s="4">
        <f t="shared" si="9"/>
        <v>7</v>
      </c>
    </row>
    <row r="85" spans="1:6">
      <c r="A85" s="30">
        <v>45490</v>
      </c>
      <c r="B85" s="13">
        <f t="shared" si="5"/>
        <v>7</v>
      </c>
      <c r="C85" s="13">
        <f t="shared" si="6"/>
        <v>2024</v>
      </c>
      <c r="D85" s="13">
        <f t="shared" si="7"/>
        <v>17</v>
      </c>
      <c r="E85" s="13">
        <f t="shared" si="8"/>
        <v>4</v>
      </c>
      <c r="F85" s="4">
        <f t="shared" si="9"/>
        <v>2</v>
      </c>
    </row>
    <row r="86" spans="1:6">
      <c r="A86" s="30">
        <v>45553</v>
      </c>
      <c r="B86" s="13">
        <f t="shared" si="5"/>
        <v>9</v>
      </c>
      <c r="C86" s="13">
        <f t="shared" si="6"/>
        <v>2024</v>
      </c>
      <c r="D86" s="13">
        <f t="shared" si="7"/>
        <v>18</v>
      </c>
      <c r="E86" s="13">
        <f t="shared" si="8"/>
        <v>4</v>
      </c>
      <c r="F86" s="4">
        <f t="shared" si="9"/>
        <v>1</v>
      </c>
    </row>
    <row r="87" spans="1:6">
      <c r="A87" s="30">
        <v>45241</v>
      </c>
      <c r="B87" s="13">
        <f t="shared" si="5"/>
        <v>11</v>
      </c>
      <c r="C87" s="13">
        <f t="shared" si="6"/>
        <v>2023</v>
      </c>
      <c r="D87" s="13">
        <f t="shared" si="7"/>
        <v>11</v>
      </c>
      <c r="E87" s="13">
        <f t="shared" si="8"/>
        <v>7</v>
      </c>
      <c r="F87" s="4">
        <f t="shared" si="9"/>
        <v>4</v>
      </c>
    </row>
    <row r="88" spans="1:6">
      <c r="A88" s="30">
        <v>45213</v>
      </c>
      <c r="B88" s="13">
        <f t="shared" si="5"/>
        <v>10</v>
      </c>
      <c r="C88" s="13">
        <f t="shared" si="6"/>
        <v>2023</v>
      </c>
      <c r="D88" s="13">
        <f t="shared" si="7"/>
        <v>14</v>
      </c>
      <c r="E88" s="13">
        <f t="shared" si="8"/>
        <v>7</v>
      </c>
      <c r="F88" s="4">
        <f t="shared" si="9"/>
        <v>1</v>
      </c>
    </row>
    <row r="89" spans="1:6">
      <c r="A89" s="30">
        <v>45482</v>
      </c>
      <c r="B89" s="13">
        <f t="shared" si="5"/>
        <v>7</v>
      </c>
      <c r="C89" s="13">
        <f t="shared" si="6"/>
        <v>2024</v>
      </c>
      <c r="D89" s="13">
        <f t="shared" si="7"/>
        <v>9</v>
      </c>
      <c r="E89" s="13">
        <f t="shared" si="8"/>
        <v>3</v>
      </c>
      <c r="F89" s="4">
        <f t="shared" si="9"/>
        <v>2</v>
      </c>
    </row>
    <row r="90" spans="1:6">
      <c r="A90" s="30">
        <v>45324</v>
      </c>
      <c r="B90" s="13">
        <f t="shared" si="5"/>
        <v>2</v>
      </c>
      <c r="C90" s="13">
        <f t="shared" si="6"/>
        <v>2024</v>
      </c>
      <c r="D90" s="13">
        <f t="shared" si="7"/>
        <v>2</v>
      </c>
      <c r="E90" s="13">
        <f t="shared" si="8"/>
        <v>6</v>
      </c>
      <c r="F90" s="4">
        <f t="shared" si="9"/>
        <v>5</v>
      </c>
    </row>
    <row r="91" spans="1:6">
      <c r="A91" s="30">
        <v>45442</v>
      </c>
      <c r="B91" s="13">
        <f t="shared" si="5"/>
        <v>5</v>
      </c>
      <c r="C91" s="13">
        <f t="shared" si="6"/>
        <v>2024</v>
      </c>
      <c r="D91" s="13">
        <f t="shared" si="7"/>
        <v>30</v>
      </c>
      <c r="E91" s="13">
        <f t="shared" si="8"/>
        <v>5</v>
      </c>
      <c r="F91" s="4">
        <f t="shared" si="9"/>
        <v>4</v>
      </c>
    </row>
    <row r="92" spans="1:6">
      <c r="A92" s="30">
        <v>45212</v>
      </c>
      <c r="B92" s="13">
        <f t="shared" si="5"/>
        <v>10</v>
      </c>
      <c r="C92" s="13">
        <f t="shared" si="6"/>
        <v>2023</v>
      </c>
      <c r="D92" s="13">
        <f t="shared" si="7"/>
        <v>13</v>
      </c>
      <c r="E92" s="13">
        <f t="shared" si="8"/>
        <v>6</v>
      </c>
      <c r="F92" s="4">
        <f t="shared" si="9"/>
        <v>1</v>
      </c>
    </row>
    <row r="93" spans="1:6">
      <c r="A93" s="30">
        <v>45347</v>
      </c>
      <c r="B93" s="13">
        <f t="shared" si="5"/>
        <v>2</v>
      </c>
      <c r="C93" s="13">
        <f t="shared" si="6"/>
        <v>2024</v>
      </c>
      <c r="D93" s="13">
        <f t="shared" si="7"/>
        <v>25</v>
      </c>
      <c r="E93" s="13">
        <f t="shared" si="8"/>
        <v>1</v>
      </c>
      <c r="F93" s="4">
        <f t="shared" si="9"/>
        <v>5</v>
      </c>
    </row>
    <row r="94" spans="1:6">
      <c r="A94" s="30">
        <v>45280</v>
      </c>
      <c r="B94" s="13">
        <f t="shared" si="5"/>
        <v>12</v>
      </c>
      <c r="C94" s="13">
        <f t="shared" si="6"/>
        <v>2023</v>
      </c>
      <c r="D94" s="13">
        <f t="shared" si="7"/>
        <v>20</v>
      </c>
      <c r="E94" s="13">
        <f t="shared" si="8"/>
        <v>4</v>
      </c>
      <c r="F94" s="4">
        <f t="shared" si="9"/>
        <v>6</v>
      </c>
    </row>
    <row r="95" spans="1:6">
      <c r="A95" s="30">
        <v>45390</v>
      </c>
      <c r="B95" s="13">
        <f t="shared" si="5"/>
        <v>4</v>
      </c>
      <c r="C95" s="13">
        <f t="shared" si="6"/>
        <v>2024</v>
      </c>
      <c r="D95" s="13">
        <f t="shared" si="7"/>
        <v>8</v>
      </c>
      <c r="E95" s="13">
        <f t="shared" si="8"/>
        <v>2</v>
      </c>
      <c r="F95" s="4">
        <f t="shared" si="9"/>
        <v>2</v>
      </c>
    </row>
    <row r="96" spans="1:6">
      <c r="A96" s="30">
        <v>45373</v>
      </c>
      <c r="B96" s="13">
        <f t="shared" si="5"/>
        <v>3</v>
      </c>
      <c r="C96" s="13">
        <f t="shared" si="6"/>
        <v>2024</v>
      </c>
      <c r="D96" s="13">
        <f t="shared" si="7"/>
        <v>22</v>
      </c>
      <c r="E96" s="13">
        <f t="shared" si="8"/>
        <v>6</v>
      </c>
      <c r="F96" s="4">
        <f t="shared" si="9"/>
        <v>6</v>
      </c>
    </row>
    <row r="97" spans="1:6">
      <c r="A97" s="30">
        <v>45418</v>
      </c>
      <c r="B97" s="13">
        <f t="shared" si="5"/>
        <v>5</v>
      </c>
      <c r="C97" s="13">
        <f t="shared" si="6"/>
        <v>2024</v>
      </c>
      <c r="D97" s="13">
        <f t="shared" si="7"/>
        <v>6</v>
      </c>
      <c r="E97" s="13">
        <f t="shared" si="8"/>
        <v>2</v>
      </c>
      <c r="F97" s="4">
        <f t="shared" si="9"/>
        <v>4</v>
      </c>
    </row>
    <row r="98" spans="1:6">
      <c r="A98" s="30">
        <v>45540</v>
      </c>
      <c r="B98" s="13">
        <f t="shared" si="5"/>
        <v>9</v>
      </c>
      <c r="C98" s="13">
        <f t="shared" si="6"/>
        <v>2024</v>
      </c>
      <c r="D98" s="13">
        <f t="shared" si="7"/>
        <v>5</v>
      </c>
      <c r="E98" s="13">
        <f t="shared" si="8"/>
        <v>5</v>
      </c>
      <c r="F98" s="4">
        <f t="shared" si="9"/>
        <v>1</v>
      </c>
    </row>
    <row r="99" spans="1:6">
      <c r="A99" s="30">
        <v>45285</v>
      </c>
      <c r="B99" s="13">
        <f t="shared" si="5"/>
        <v>12</v>
      </c>
      <c r="C99" s="13">
        <f t="shared" si="6"/>
        <v>2023</v>
      </c>
      <c r="D99" s="13">
        <f t="shared" si="7"/>
        <v>25</v>
      </c>
      <c r="E99" s="13">
        <f t="shared" si="8"/>
        <v>2</v>
      </c>
      <c r="F99" s="4">
        <f t="shared" si="9"/>
        <v>6</v>
      </c>
    </row>
    <row r="100" spans="1:6">
      <c r="A100" s="30">
        <v>45273</v>
      </c>
      <c r="B100" s="13">
        <f t="shared" si="5"/>
        <v>12</v>
      </c>
      <c r="C100" s="13">
        <f t="shared" si="6"/>
        <v>2023</v>
      </c>
      <c r="D100" s="13">
        <f t="shared" si="7"/>
        <v>13</v>
      </c>
      <c r="E100" s="13">
        <f t="shared" si="8"/>
        <v>4</v>
      </c>
      <c r="F100" s="4">
        <f t="shared" si="9"/>
        <v>6</v>
      </c>
    </row>
    <row r="101" spans="1:6">
      <c r="A101" s="30">
        <v>45428</v>
      </c>
      <c r="B101" s="13">
        <f t="shared" si="5"/>
        <v>5</v>
      </c>
      <c r="C101" s="13">
        <f t="shared" si="6"/>
        <v>2024</v>
      </c>
      <c r="D101" s="13">
        <f t="shared" si="7"/>
        <v>16</v>
      </c>
      <c r="E101" s="13">
        <f t="shared" si="8"/>
        <v>5</v>
      </c>
      <c r="F101" s="4">
        <f t="shared" si="9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71B8-062B-49D7-9D59-37DF8E75EFA0}">
  <dimension ref="A1:P101"/>
  <sheetViews>
    <sheetView workbookViewId="0">
      <selection activeCell="G18" sqref="G18"/>
    </sheetView>
  </sheetViews>
  <sheetFormatPr defaultRowHeight="15"/>
  <cols>
    <col min="1" max="1" width="10.42578125" bestFit="1" customWidth="1"/>
    <col min="2" max="2" width="23.42578125" bestFit="1" customWidth="1"/>
    <col min="5" max="5" width="11.28515625" customWidth="1"/>
  </cols>
  <sheetData>
    <row r="1" spans="1:16">
      <c r="A1" s="29" t="s">
        <v>99</v>
      </c>
      <c r="B1" s="19" t="s">
        <v>105</v>
      </c>
      <c r="E1" s="17" t="s">
        <v>106</v>
      </c>
    </row>
    <row r="2" spans="1:16">
      <c r="A2" s="30">
        <v>45310</v>
      </c>
      <c r="B2" s="13">
        <f>WORKDAY.INTL(A2, 200,,F2:F3)</f>
        <v>45590</v>
      </c>
      <c r="E2" s="1" t="s">
        <v>107</v>
      </c>
      <c r="F2">
        <v>3</v>
      </c>
    </row>
    <row r="3" spans="1:16">
      <c r="A3" s="30">
        <v>45417</v>
      </c>
      <c r="B3" s="13">
        <f t="shared" ref="B3:B66" si="0">WORKDAY.INTL(A3, 200,,F3:F4)</f>
        <v>45695</v>
      </c>
      <c r="E3" s="2" t="s">
        <v>108</v>
      </c>
      <c r="F3">
        <v>4</v>
      </c>
    </row>
    <row r="4" spans="1:16">
      <c r="A4" s="30">
        <v>45430</v>
      </c>
      <c r="B4" s="13">
        <f t="shared" si="0"/>
        <v>45709</v>
      </c>
    </row>
    <row r="5" spans="1:16">
      <c r="A5" s="30">
        <v>45307</v>
      </c>
      <c r="B5" s="13">
        <f t="shared" si="0"/>
        <v>45587</v>
      </c>
    </row>
    <row r="6" spans="1:16" ht="18.75">
      <c r="A6" s="30">
        <v>45397</v>
      </c>
      <c r="B6" s="13">
        <f t="shared" si="0"/>
        <v>45677</v>
      </c>
      <c r="E6" s="45" t="s">
        <v>243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ht="18.75">
      <c r="A7" s="30">
        <v>45475</v>
      </c>
      <c r="B7" s="13">
        <f t="shared" si="0"/>
        <v>45755</v>
      </c>
      <c r="E7" s="45" t="s">
        <v>244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ht="18.75">
      <c r="A8" s="30">
        <v>45292</v>
      </c>
      <c r="B8" s="13">
        <f t="shared" si="0"/>
        <v>45572</v>
      </c>
      <c r="E8" s="45" t="s">
        <v>245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ht="18.75">
      <c r="A9" s="30">
        <v>45286</v>
      </c>
      <c r="B9" s="13">
        <f t="shared" si="0"/>
        <v>45566</v>
      </c>
      <c r="E9" s="45" t="s">
        <v>246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ht="18.75">
      <c r="A10" s="30">
        <v>45449</v>
      </c>
      <c r="B10" s="13">
        <f t="shared" si="0"/>
        <v>45729</v>
      </c>
      <c r="E10" s="45" t="s">
        <v>247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18.75">
      <c r="A11" s="30">
        <v>45408</v>
      </c>
      <c r="B11" s="13">
        <f t="shared" si="0"/>
        <v>45688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ht="18.75">
      <c r="A12" s="30">
        <v>45374</v>
      </c>
      <c r="B12" s="13">
        <f t="shared" si="0"/>
        <v>45653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>
      <c r="A13" s="30">
        <v>45326</v>
      </c>
      <c r="B13" s="13">
        <f t="shared" si="0"/>
        <v>45604</v>
      </c>
    </row>
    <row r="14" spans="1:16">
      <c r="A14" s="30">
        <v>45216</v>
      </c>
      <c r="B14" s="13">
        <f t="shared" si="0"/>
        <v>45496</v>
      </c>
    </row>
    <row r="15" spans="1:16">
      <c r="A15" s="30">
        <v>45425</v>
      </c>
      <c r="B15" s="13">
        <f t="shared" si="0"/>
        <v>45705</v>
      </c>
    </row>
    <row r="16" spans="1:16">
      <c r="A16" s="30">
        <v>45248</v>
      </c>
      <c r="B16" s="13">
        <f t="shared" si="0"/>
        <v>45527</v>
      </c>
    </row>
    <row r="17" spans="1:2">
      <c r="A17" s="30">
        <v>45235</v>
      </c>
      <c r="B17" s="13">
        <f t="shared" si="0"/>
        <v>45513</v>
      </c>
    </row>
    <row r="18" spans="1:2">
      <c r="A18" s="30">
        <v>45272</v>
      </c>
      <c r="B18" s="13">
        <f t="shared" si="0"/>
        <v>45552</v>
      </c>
    </row>
    <row r="19" spans="1:2">
      <c r="A19" s="30">
        <v>45427</v>
      </c>
      <c r="B19" s="13">
        <f t="shared" si="0"/>
        <v>45707</v>
      </c>
    </row>
    <row r="20" spans="1:2">
      <c r="A20" s="30">
        <v>45489</v>
      </c>
      <c r="B20" s="13">
        <f t="shared" si="0"/>
        <v>45769</v>
      </c>
    </row>
    <row r="21" spans="1:2">
      <c r="A21" s="30">
        <v>45225</v>
      </c>
      <c r="B21" s="13">
        <f t="shared" si="0"/>
        <v>45505</v>
      </c>
    </row>
    <row r="22" spans="1:2">
      <c r="A22" s="30">
        <v>45258</v>
      </c>
      <c r="B22" s="13">
        <f t="shared" si="0"/>
        <v>45538</v>
      </c>
    </row>
    <row r="23" spans="1:2">
      <c r="A23" s="30">
        <v>45460</v>
      </c>
      <c r="B23" s="13">
        <f t="shared" si="0"/>
        <v>45740</v>
      </c>
    </row>
    <row r="24" spans="1:2">
      <c r="A24" s="30">
        <v>45426</v>
      </c>
      <c r="B24" s="13">
        <f t="shared" si="0"/>
        <v>45706</v>
      </c>
    </row>
    <row r="25" spans="1:2">
      <c r="A25" s="30">
        <v>45278</v>
      </c>
      <c r="B25" s="13">
        <f t="shared" si="0"/>
        <v>45558</v>
      </c>
    </row>
    <row r="26" spans="1:2">
      <c r="A26" s="30">
        <v>45554</v>
      </c>
      <c r="B26" s="13">
        <f t="shared" si="0"/>
        <v>45834</v>
      </c>
    </row>
    <row r="27" spans="1:2">
      <c r="A27" s="30">
        <v>45370</v>
      </c>
      <c r="B27" s="13">
        <f t="shared" si="0"/>
        <v>45650</v>
      </c>
    </row>
    <row r="28" spans="1:2">
      <c r="A28" s="30">
        <v>45510</v>
      </c>
      <c r="B28" s="13">
        <f t="shared" si="0"/>
        <v>45790</v>
      </c>
    </row>
    <row r="29" spans="1:2">
      <c r="A29" s="30">
        <v>45240</v>
      </c>
      <c r="B29" s="13">
        <f t="shared" si="0"/>
        <v>45520</v>
      </c>
    </row>
    <row r="30" spans="1:2">
      <c r="A30" s="30">
        <v>45261</v>
      </c>
      <c r="B30" s="13">
        <f t="shared" si="0"/>
        <v>45541</v>
      </c>
    </row>
    <row r="31" spans="1:2">
      <c r="A31" s="30">
        <v>45354</v>
      </c>
      <c r="B31" s="13">
        <f t="shared" si="0"/>
        <v>45632</v>
      </c>
    </row>
    <row r="32" spans="1:2">
      <c r="A32" s="30">
        <v>45512</v>
      </c>
      <c r="B32" s="13">
        <f t="shared" si="0"/>
        <v>45792</v>
      </c>
    </row>
    <row r="33" spans="1:2">
      <c r="A33" s="30">
        <v>45290</v>
      </c>
      <c r="B33" s="13">
        <f t="shared" si="0"/>
        <v>45569</v>
      </c>
    </row>
    <row r="34" spans="1:2">
      <c r="A34" s="30">
        <v>45382</v>
      </c>
      <c r="B34" s="13">
        <f t="shared" si="0"/>
        <v>45660</v>
      </c>
    </row>
    <row r="35" spans="1:2">
      <c r="A35" s="30">
        <v>45474</v>
      </c>
      <c r="B35" s="13">
        <f t="shared" si="0"/>
        <v>45754</v>
      </c>
    </row>
    <row r="36" spans="1:2">
      <c r="A36" s="30">
        <v>45291</v>
      </c>
      <c r="B36" s="13">
        <f t="shared" si="0"/>
        <v>45569</v>
      </c>
    </row>
    <row r="37" spans="1:2">
      <c r="A37" s="30">
        <v>45340</v>
      </c>
      <c r="B37" s="13">
        <f t="shared" si="0"/>
        <v>45618</v>
      </c>
    </row>
    <row r="38" spans="1:2">
      <c r="A38" s="30">
        <v>45467</v>
      </c>
      <c r="B38" s="13">
        <f t="shared" si="0"/>
        <v>45747</v>
      </c>
    </row>
    <row r="39" spans="1:2">
      <c r="A39" s="30">
        <v>45414</v>
      </c>
      <c r="B39" s="13">
        <f t="shared" si="0"/>
        <v>45694</v>
      </c>
    </row>
    <row r="40" spans="1:2">
      <c r="A40" s="30">
        <v>45277</v>
      </c>
      <c r="B40" s="13">
        <f t="shared" si="0"/>
        <v>45555</v>
      </c>
    </row>
    <row r="41" spans="1:2">
      <c r="A41" s="30">
        <v>45536</v>
      </c>
      <c r="B41" s="13">
        <f t="shared" si="0"/>
        <v>45814</v>
      </c>
    </row>
    <row r="42" spans="1:2">
      <c r="A42" s="30">
        <v>45243</v>
      </c>
      <c r="B42" s="13">
        <f t="shared" si="0"/>
        <v>45523</v>
      </c>
    </row>
    <row r="43" spans="1:2">
      <c r="A43" s="30">
        <v>45424</v>
      </c>
      <c r="B43" s="13">
        <f t="shared" si="0"/>
        <v>45702</v>
      </c>
    </row>
    <row r="44" spans="1:2">
      <c r="A44" s="30">
        <v>45533</v>
      </c>
      <c r="B44" s="13">
        <f t="shared" si="0"/>
        <v>45813</v>
      </c>
    </row>
    <row r="45" spans="1:2">
      <c r="A45" s="30">
        <v>45330</v>
      </c>
      <c r="B45" s="13">
        <f t="shared" si="0"/>
        <v>45610</v>
      </c>
    </row>
    <row r="46" spans="1:2">
      <c r="A46" s="30">
        <v>45409</v>
      </c>
      <c r="B46" s="13">
        <f t="shared" si="0"/>
        <v>45688</v>
      </c>
    </row>
    <row r="47" spans="1:2">
      <c r="A47" s="30">
        <v>45336</v>
      </c>
      <c r="B47" s="13">
        <f t="shared" si="0"/>
        <v>45616</v>
      </c>
    </row>
    <row r="48" spans="1:2">
      <c r="A48" s="30">
        <v>45477</v>
      </c>
      <c r="B48" s="13">
        <f t="shared" si="0"/>
        <v>45757</v>
      </c>
    </row>
    <row r="49" spans="1:2">
      <c r="A49" s="30">
        <v>45443</v>
      </c>
      <c r="B49" s="13">
        <f t="shared" si="0"/>
        <v>45723</v>
      </c>
    </row>
    <row r="50" spans="1:2">
      <c r="A50" s="30">
        <v>45318</v>
      </c>
      <c r="B50" s="13">
        <f t="shared" si="0"/>
        <v>45597</v>
      </c>
    </row>
    <row r="51" spans="1:2">
      <c r="A51" s="30">
        <v>45433</v>
      </c>
      <c r="B51" s="13">
        <f t="shared" si="0"/>
        <v>45713</v>
      </c>
    </row>
    <row r="52" spans="1:2">
      <c r="A52" s="30">
        <v>45403</v>
      </c>
      <c r="B52" s="13">
        <f t="shared" si="0"/>
        <v>45681</v>
      </c>
    </row>
    <row r="53" spans="1:2">
      <c r="A53" s="30">
        <v>45502</v>
      </c>
      <c r="B53" s="13">
        <f t="shared" si="0"/>
        <v>45782</v>
      </c>
    </row>
    <row r="54" spans="1:2">
      <c r="A54" s="30">
        <v>45230</v>
      </c>
      <c r="B54" s="13">
        <f t="shared" si="0"/>
        <v>45510</v>
      </c>
    </row>
    <row r="55" spans="1:2">
      <c r="A55" s="30">
        <v>45485</v>
      </c>
      <c r="B55" s="13">
        <f t="shared" si="0"/>
        <v>45765</v>
      </c>
    </row>
    <row r="56" spans="1:2">
      <c r="A56" s="30">
        <v>45233</v>
      </c>
      <c r="B56" s="13">
        <f t="shared" si="0"/>
        <v>45513</v>
      </c>
    </row>
    <row r="57" spans="1:2">
      <c r="A57" s="30">
        <v>45350</v>
      </c>
      <c r="B57" s="13">
        <f t="shared" si="0"/>
        <v>45630</v>
      </c>
    </row>
    <row r="58" spans="1:2">
      <c r="A58" s="30">
        <v>45229</v>
      </c>
      <c r="B58" s="13">
        <f t="shared" si="0"/>
        <v>45509</v>
      </c>
    </row>
    <row r="59" spans="1:2">
      <c r="A59" s="30">
        <v>45555</v>
      </c>
      <c r="B59" s="13">
        <f t="shared" si="0"/>
        <v>45835</v>
      </c>
    </row>
    <row r="60" spans="1:2">
      <c r="A60" s="30">
        <v>45405</v>
      </c>
      <c r="B60" s="13">
        <f t="shared" si="0"/>
        <v>45685</v>
      </c>
    </row>
    <row r="61" spans="1:2">
      <c r="A61" s="30">
        <v>45535</v>
      </c>
      <c r="B61" s="13">
        <f t="shared" si="0"/>
        <v>45814</v>
      </c>
    </row>
    <row r="62" spans="1:2">
      <c r="A62" s="30">
        <v>45448</v>
      </c>
      <c r="B62" s="13">
        <f t="shared" si="0"/>
        <v>45728</v>
      </c>
    </row>
    <row r="63" spans="1:2">
      <c r="A63" s="30">
        <v>45437</v>
      </c>
      <c r="B63" s="13">
        <f t="shared" si="0"/>
        <v>45716</v>
      </c>
    </row>
    <row r="64" spans="1:2">
      <c r="A64" s="30">
        <v>45573</v>
      </c>
      <c r="B64" s="13">
        <f t="shared" si="0"/>
        <v>45853</v>
      </c>
    </row>
    <row r="65" spans="1:2">
      <c r="A65" s="30">
        <v>45242</v>
      </c>
      <c r="B65" s="13">
        <f t="shared" si="0"/>
        <v>45520</v>
      </c>
    </row>
    <row r="66" spans="1:2">
      <c r="A66" s="30">
        <v>45238</v>
      </c>
      <c r="B66" s="13">
        <f t="shared" si="0"/>
        <v>45518</v>
      </c>
    </row>
    <row r="67" spans="1:2">
      <c r="A67" s="30">
        <v>45481</v>
      </c>
      <c r="B67" s="13">
        <f t="shared" ref="B67:B101" si="1">WORKDAY.INTL(A67, 200,,F67:F68)</f>
        <v>45761</v>
      </c>
    </row>
    <row r="68" spans="1:2">
      <c r="A68" s="30">
        <v>45367</v>
      </c>
      <c r="B68" s="13">
        <f t="shared" si="1"/>
        <v>45646</v>
      </c>
    </row>
    <row r="69" spans="1:2">
      <c r="A69" s="30">
        <v>45327</v>
      </c>
      <c r="B69" s="13">
        <f t="shared" si="1"/>
        <v>45607</v>
      </c>
    </row>
    <row r="70" spans="1:2">
      <c r="A70" s="30">
        <v>45453</v>
      </c>
      <c r="B70" s="13">
        <f t="shared" si="1"/>
        <v>45733</v>
      </c>
    </row>
    <row r="71" spans="1:2">
      <c r="A71" s="30">
        <v>45282</v>
      </c>
      <c r="B71" s="13">
        <f t="shared" si="1"/>
        <v>45562</v>
      </c>
    </row>
    <row r="72" spans="1:2">
      <c r="A72" s="30">
        <v>45416</v>
      </c>
      <c r="B72" s="13">
        <f t="shared" si="1"/>
        <v>45695</v>
      </c>
    </row>
    <row r="73" spans="1:2">
      <c r="A73" s="30">
        <v>45359</v>
      </c>
      <c r="B73" s="13">
        <f t="shared" si="1"/>
        <v>45639</v>
      </c>
    </row>
    <row r="74" spans="1:2">
      <c r="A74" s="30">
        <v>45574</v>
      </c>
      <c r="B74" s="13">
        <f t="shared" si="1"/>
        <v>45854</v>
      </c>
    </row>
    <row r="75" spans="1:2">
      <c r="A75" s="30">
        <v>45542</v>
      </c>
      <c r="B75" s="13">
        <f t="shared" si="1"/>
        <v>45821</v>
      </c>
    </row>
    <row r="76" spans="1:2">
      <c r="A76" s="30">
        <v>45337</v>
      </c>
      <c r="B76" s="13">
        <f t="shared" si="1"/>
        <v>45617</v>
      </c>
    </row>
    <row r="77" spans="1:2">
      <c r="A77" s="30">
        <v>45274</v>
      </c>
      <c r="B77" s="13">
        <f t="shared" si="1"/>
        <v>45554</v>
      </c>
    </row>
    <row r="78" spans="1:2">
      <c r="A78" s="30">
        <v>45254</v>
      </c>
      <c r="B78" s="13">
        <f t="shared" si="1"/>
        <v>45534</v>
      </c>
    </row>
    <row r="79" spans="1:2">
      <c r="A79" s="30">
        <v>45543</v>
      </c>
      <c r="B79" s="13">
        <f t="shared" si="1"/>
        <v>45821</v>
      </c>
    </row>
    <row r="80" spans="1:2">
      <c r="A80" s="30">
        <v>45351</v>
      </c>
      <c r="B80" s="13">
        <f t="shared" si="1"/>
        <v>45631</v>
      </c>
    </row>
    <row r="81" spans="1:2">
      <c r="A81" s="30">
        <v>45331</v>
      </c>
      <c r="B81" s="13">
        <f t="shared" si="1"/>
        <v>45611</v>
      </c>
    </row>
    <row r="82" spans="1:2">
      <c r="A82" s="30">
        <v>45264</v>
      </c>
      <c r="B82" s="13">
        <f t="shared" si="1"/>
        <v>45544</v>
      </c>
    </row>
    <row r="83" spans="1:2">
      <c r="A83" s="30">
        <v>45413</v>
      </c>
      <c r="B83" s="13">
        <f t="shared" si="1"/>
        <v>45693</v>
      </c>
    </row>
    <row r="84" spans="1:2">
      <c r="A84" s="30">
        <v>45470</v>
      </c>
      <c r="B84" s="13">
        <f t="shared" si="1"/>
        <v>45750</v>
      </c>
    </row>
    <row r="85" spans="1:2">
      <c r="A85" s="30">
        <v>45490</v>
      </c>
      <c r="B85" s="13">
        <f t="shared" si="1"/>
        <v>45770</v>
      </c>
    </row>
    <row r="86" spans="1:2">
      <c r="A86" s="30">
        <v>45553</v>
      </c>
      <c r="B86" s="13">
        <f t="shared" si="1"/>
        <v>45833</v>
      </c>
    </row>
    <row r="87" spans="1:2">
      <c r="A87" s="30">
        <v>45241</v>
      </c>
      <c r="B87" s="13">
        <f t="shared" si="1"/>
        <v>45520</v>
      </c>
    </row>
    <row r="88" spans="1:2">
      <c r="A88" s="30">
        <v>45213</v>
      </c>
      <c r="B88" s="13">
        <f t="shared" si="1"/>
        <v>45492</v>
      </c>
    </row>
    <row r="89" spans="1:2">
      <c r="A89" s="30">
        <v>45482</v>
      </c>
      <c r="B89" s="13">
        <f t="shared" si="1"/>
        <v>45762</v>
      </c>
    </row>
    <row r="90" spans="1:2">
      <c r="A90" s="30">
        <v>45324</v>
      </c>
      <c r="B90" s="13">
        <f t="shared" si="1"/>
        <v>45604</v>
      </c>
    </row>
    <row r="91" spans="1:2">
      <c r="A91" s="30">
        <v>45442</v>
      </c>
      <c r="B91" s="13">
        <f t="shared" si="1"/>
        <v>45722</v>
      </c>
    </row>
    <row r="92" spans="1:2">
      <c r="A92" s="30">
        <v>45212</v>
      </c>
      <c r="B92" s="13">
        <f t="shared" si="1"/>
        <v>45492</v>
      </c>
    </row>
    <row r="93" spans="1:2">
      <c r="A93" s="30">
        <v>45347</v>
      </c>
      <c r="B93" s="13">
        <f t="shared" si="1"/>
        <v>45625</v>
      </c>
    </row>
    <row r="94" spans="1:2">
      <c r="A94" s="30">
        <v>45280</v>
      </c>
      <c r="B94" s="13">
        <f t="shared" si="1"/>
        <v>45560</v>
      </c>
    </row>
    <row r="95" spans="1:2">
      <c r="A95" s="30">
        <v>45390</v>
      </c>
      <c r="B95" s="13">
        <f t="shared" si="1"/>
        <v>45670</v>
      </c>
    </row>
    <row r="96" spans="1:2">
      <c r="A96" s="30">
        <v>45373</v>
      </c>
      <c r="B96" s="13">
        <f t="shared" si="1"/>
        <v>45653</v>
      </c>
    </row>
    <row r="97" spans="1:2">
      <c r="A97" s="30">
        <v>45418</v>
      </c>
      <c r="B97" s="13">
        <f t="shared" si="1"/>
        <v>45698</v>
      </c>
    </row>
    <row r="98" spans="1:2">
      <c r="A98" s="30">
        <v>45540</v>
      </c>
      <c r="B98" s="13">
        <f t="shared" si="1"/>
        <v>45820</v>
      </c>
    </row>
    <row r="99" spans="1:2">
      <c r="A99" s="30">
        <v>45285</v>
      </c>
      <c r="B99" s="13">
        <f t="shared" si="1"/>
        <v>45565</v>
      </c>
    </row>
    <row r="100" spans="1:2">
      <c r="A100" s="30">
        <v>45273</v>
      </c>
      <c r="B100" s="13">
        <f t="shared" si="1"/>
        <v>45553</v>
      </c>
    </row>
    <row r="101" spans="1:2">
      <c r="A101" s="30">
        <v>45428</v>
      </c>
      <c r="B101" s="13">
        <f t="shared" si="1"/>
        <v>45708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b F B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9 s U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F B W S i K R 7 g O A A A A E Q A A A B M A H A B G b 3 J t d W x h c y 9 T Z W N 0 a W 9 u M S 5 t I K I Y A C i g F A A A A A A A A A A A A A A A A A A A A A A A A A A A A C t O T S 7 J z M 9 T C I b Q h t Y A U E s B A i 0 A F A A C A A g A P b F B W X j M R G K j A A A A 9 Q A A A B I A A A A A A A A A A A A A A A A A A A A A A E N v b m Z p Z y 9 Q Y W N r Y W d l L n h t b F B L A Q I t A B Q A A g A I A D 2 x Q V k P y u m r p A A A A O k A A A A T A A A A A A A A A A A A A A A A A O 8 A A A B b Q 2 9 u d G V u d F 9 U e X B l c 1 0 u e G 1 s U E s B A i 0 A F A A C A A g A P b F B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C 6 6 6 9 + D 9 d P n J k T U M i x I t U A A A A A A g A A A A A A E G Y A A A A B A A A g A A A A F o G a v S V j 8 j Y P 5 E k s r e O k L h 0 Q r F C L v Y 9 Y Y Q M 8 e F 9 T I 3 8 A A A A A D o A A A A A C A A A g A A A A F L / 9 Y 8 J c D E d g N g H V 9 G T 2 P Q / m G d R f x e 0 Y N N y f u 1 5 + N X Z Q A A A A C M C k L e 6 V g U U C T / 0 g U I 3 A m I Z U y Q o j r z N c e U Z e 3 1 x b m z q f H K V m y C F 3 F / L Q o F Q W 6 O N L M c A q w 4 h c 4 a Q F x 1 c w X k q k A t v / E c n e 3 d F W 7 W K / n t c 9 l E F A A A A A w D Q X u G P V P 4 j z y x m b V L Y 7 B m q y w U F 5 u x k G l R k L 5 l x V 5 Q q c J F t n O j B 3 x l 7 U 3 y A L 6 S M 0 I u L n Y z p g h 0 T y C B z S S E 2 3 w Q = = < / D a t a M a s h u p > 
</file>

<file path=customXml/itemProps1.xml><?xml version="1.0" encoding="utf-8"?>
<ds:datastoreItem xmlns:ds="http://schemas.openxmlformats.org/officeDocument/2006/customXml" ds:itemID="{9584E5CB-6CAA-4C0B-AB33-A1638F2DBB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week03-problem1</vt:lpstr>
      <vt:lpstr>week03-problem2</vt:lpstr>
      <vt:lpstr>week03-problem3</vt:lpstr>
      <vt:lpstr>week03-problem4</vt:lpstr>
      <vt:lpstr>week03-problem5</vt:lpstr>
      <vt:lpstr>week03-problem6</vt:lpstr>
      <vt:lpstr>week03-problem7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Ashfa Aqeel</cp:lastModifiedBy>
  <cp:revision/>
  <dcterms:created xsi:type="dcterms:W3CDTF">2023-09-28T10:07:04Z</dcterms:created>
  <dcterms:modified xsi:type="dcterms:W3CDTF">2024-10-09T15:50:58Z</dcterms:modified>
  <cp:category/>
  <cp:contentStatus/>
</cp:coreProperties>
</file>