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28" windowWidth="11196" windowHeight="8676"/>
  </bookViews>
  <sheets>
    <sheet name="salary" sheetId="1" r:id="rId1"/>
  </sheets>
  <calcPr calcId="125725"/>
</workbook>
</file>

<file path=xl/calcChain.xml><?xml version="1.0" encoding="utf-8"?>
<calcChain xmlns="http://schemas.openxmlformats.org/spreadsheetml/2006/main">
  <c r="N3" i="1"/>
  <c r="O3"/>
  <c r="O25" s="1"/>
  <c r="O4"/>
  <c r="O5"/>
  <c r="O6"/>
  <c r="O7"/>
  <c r="O8"/>
  <c r="O9"/>
  <c r="O10"/>
  <c r="O11"/>
  <c r="O12"/>
  <c r="O13"/>
  <c r="O14"/>
  <c r="O15"/>
  <c r="O16"/>
  <c r="O17"/>
  <c r="O18"/>
  <c r="O19"/>
  <c r="F46"/>
  <c r="F44"/>
  <c r="F42"/>
  <c r="H25"/>
  <c r="G25"/>
  <c r="F25"/>
  <c r="E25"/>
  <c r="D25"/>
  <c r="H24"/>
  <c r="G24"/>
  <c r="F24"/>
  <c r="E24"/>
  <c r="D24"/>
  <c r="H23"/>
  <c r="G23"/>
  <c r="F23"/>
  <c r="E23"/>
  <c r="D23"/>
  <c r="H22"/>
  <c r="G22"/>
  <c r="F22"/>
  <c r="E22"/>
  <c r="D22"/>
  <c r="H21"/>
  <c r="G21"/>
  <c r="F21"/>
  <c r="E21"/>
  <c r="D21"/>
  <c r="M19"/>
  <c r="L19"/>
  <c r="K19"/>
  <c r="J19"/>
  <c r="I19"/>
  <c r="M18"/>
  <c r="L18"/>
  <c r="K18"/>
  <c r="J18"/>
  <c r="I18"/>
  <c r="M17"/>
  <c r="L17"/>
  <c r="K17"/>
  <c r="J17"/>
  <c r="I17"/>
  <c r="M16"/>
  <c r="L16"/>
  <c r="K16"/>
  <c r="J16"/>
  <c r="I16"/>
  <c r="M15"/>
  <c r="L15"/>
  <c r="K15"/>
  <c r="J15"/>
  <c r="I15"/>
  <c r="M14"/>
  <c r="L14"/>
  <c r="K14"/>
  <c r="J14"/>
  <c r="I14"/>
  <c r="M13"/>
  <c r="L13"/>
  <c r="K13"/>
  <c r="J13"/>
  <c r="I13"/>
  <c r="M12"/>
  <c r="L12"/>
  <c r="K12"/>
  <c r="J12"/>
  <c r="I12"/>
  <c r="M11"/>
  <c r="L11"/>
  <c r="K11"/>
  <c r="J11"/>
  <c r="I11"/>
  <c r="M10"/>
  <c r="L10"/>
  <c r="K10"/>
  <c r="J10"/>
  <c r="I10"/>
  <c r="M9"/>
  <c r="L9"/>
  <c r="K9"/>
  <c r="J9"/>
  <c r="I9"/>
  <c r="M8"/>
  <c r="L8"/>
  <c r="K8"/>
  <c r="J8"/>
  <c r="I8"/>
  <c r="M7"/>
  <c r="L7"/>
  <c r="K7"/>
  <c r="J7"/>
  <c r="I7"/>
  <c r="M6"/>
  <c r="L6"/>
  <c r="K6"/>
  <c r="J6"/>
  <c r="I6"/>
  <c r="M5"/>
  <c r="L5"/>
  <c r="K5"/>
  <c r="J5"/>
  <c r="I5"/>
  <c r="M4"/>
  <c r="L4"/>
  <c r="K4"/>
  <c r="J4"/>
  <c r="I4"/>
  <c r="M3"/>
  <c r="L3"/>
  <c r="K3"/>
  <c r="J3"/>
  <c r="I3"/>
  <c r="J2"/>
  <c r="K2" s="1"/>
  <c r="L2" s="1"/>
  <c r="M2" s="1"/>
  <c r="F2"/>
  <c r="G2" s="1"/>
  <c r="H2" s="1"/>
  <c r="E2"/>
  <c r="O22" l="1"/>
  <c r="O23"/>
  <c r="O21"/>
  <c r="O24"/>
  <c r="J24"/>
  <c r="L23"/>
  <c r="P6"/>
  <c r="Q6" s="1"/>
  <c r="P10"/>
  <c r="P14"/>
  <c r="Q14" s="1"/>
  <c r="P18"/>
  <c r="P15"/>
  <c r="Q15" s="1"/>
  <c r="P19"/>
  <c r="P4"/>
  <c r="Q4" s="1"/>
  <c r="P8"/>
  <c r="Q8" s="1"/>
  <c r="P12"/>
  <c r="Q12" s="1"/>
  <c r="P16"/>
  <c r="Q16" s="1"/>
  <c r="M25"/>
  <c r="P5"/>
  <c r="Q5" s="1"/>
  <c r="P9"/>
  <c r="Q9" s="1"/>
  <c r="P13"/>
  <c r="Q13" s="1"/>
  <c r="I22"/>
  <c r="L25"/>
  <c r="J25"/>
  <c r="K22"/>
  <c r="I24"/>
  <c r="P7"/>
  <c r="Q7" s="1"/>
  <c r="P11"/>
  <c r="Q11" s="1"/>
  <c r="Q19"/>
  <c r="Q10"/>
  <c r="Q18"/>
  <c r="J22"/>
  <c r="M23"/>
  <c r="K25"/>
  <c r="M21"/>
  <c r="K23"/>
  <c r="I25"/>
  <c r="L21"/>
  <c r="J23"/>
  <c r="M24"/>
  <c r="L24"/>
  <c r="K21"/>
  <c r="I23"/>
  <c r="P3"/>
  <c r="Q3" s="1"/>
  <c r="P17"/>
  <c r="Q17" s="1"/>
  <c r="J21"/>
  <c r="M22"/>
  <c r="K24"/>
  <c r="I21"/>
  <c r="L22"/>
  <c r="Q21" l="1"/>
  <c r="Q23"/>
  <c r="Q25"/>
  <c r="Q22"/>
  <c r="Q24"/>
  <c r="P23"/>
  <c r="P25"/>
  <c r="P24"/>
  <c r="P22"/>
  <c r="P21"/>
</calcChain>
</file>

<file path=xl/sharedStrings.xml><?xml version="1.0" encoding="utf-8"?>
<sst xmlns="http://schemas.openxmlformats.org/spreadsheetml/2006/main" count="48" uniqueCount="48">
  <si>
    <t>time worked</t>
  </si>
  <si>
    <t>overtime hours</t>
  </si>
  <si>
    <t>Total salary</t>
  </si>
  <si>
    <t>overtime</t>
  </si>
  <si>
    <t>Total salary without overtime</t>
  </si>
  <si>
    <t>Last Name</t>
  </si>
  <si>
    <t>First Name</t>
  </si>
  <si>
    <t>Hourly wage</t>
  </si>
  <si>
    <t>Kern</t>
  </si>
  <si>
    <t>Jon</t>
  </si>
  <si>
    <t>Howard</t>
  </si>
  <si>
    <t>Glenda</t>
  </si>
  <si>
    <t>O'Donald</t>
  </si>
  <si>
    <t>Ron</t>
  </si>
  <si>
    <t>Herndandez</t>
  </si>
  <si>
    <t>Wendy</t>
  </si>
  <si>
    <t>Smith</t>
  </si>
  <si>
    <t>Paul</t>
  </si>
  <si>
    <t>Baker</t>
  </si>
  <si>
    <t>Tom</t>
  </si>
  <si>
    <t>Bvelinda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</si>
  <si>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</si>
  <si>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</si>
  <si>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</si>
  <si>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</si>
  <si>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</si>
  <si>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</si>
  <si>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</si>
  <si>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</si>
  <si>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</si>
  <si>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</si>
  <si>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</si>
  <si>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</si>
  <si>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</si>
  <si>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</si>
  <si>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</si>
  <si>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</si>
  <si>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</si>
  <si>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</si>
  <si>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</si>
  <si>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</si>
  <si>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</si>
  <si>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</si>
  <si>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</si>
  <si>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Avg</t>
  </si>
  <si>
    <t>Total count</t>
  </si>
  <si>
    <t>total</t>
  </si>
  <si>
    <t>total salary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</si>
</sst>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BFBFBF"/>
        <bgColor rgb="FFBFBFB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B4A7D6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/>
    <xf numFmtId="0" fontId="2" fillId="0" borderId="0" xfId="0" applyFont="1"/>
    <xf numFmtId="16" fontId="3" fillId="5" borderId="1" xfId="0" applyNumberFormat="1" applyFont="1" applyFill="1" applyBorder="1"/>
    <xf numFmtId="164" fontId="3" fillId="0" borderId="0" xfId="0" applyNumberFormat="1" applyFont="1"/>
    <xf numFmtId="0" fontId="3" fillId="5" borderId="1" xfId="0" applyFont="1" applyFill="1" applyBorder="1"/>
    <xf numFmtId="0" fontId="2" fillId="6" borderId="0" xfId="0" applyFont="1" applyFill="1"/>
    <xf numFmtId="0" fontId="2" fillId="0" borderId="0" xfId="0" applyFont="1" applyAlignment="1"/>
    <xf numFmtId="0" fontId="2" fillId="8" borderId="2" xfId="0" applyFont="1" applyFill="1" applyBorder="1"/>
    <xf numFmtId="2" fontId="2" fillId="8" borderId="2" xfId="0" applyNumberFormat="1" applyFont="1" applyFill="1" applyBorder="1"/>
    <xf numFmtId="0" fontId="2" fillId="7" borderId="3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0" borderId="0" xfId="0" applyFont="1" applyFill="1"/>
    <xf numFmtId="16" fontId="3" fillId="0" borderId="1" xfId="0" applyNumberFormat="1" applyFont="1" applyFill="1" applyBorder="1"/>
    <xf numFmtId="0" fontId="2" fillId="0" borderId="0" xfId="0" applyFont="1" applyFill="1"/>
    <xf numFmtId="0" fontId="1" fillId="0" borderId="0" xfId="0" applyFont="1" applyAlignment="1"/>
    <xf numFmtId="16" fontId="3" fillId="9" borderId="1" xfId="0" applyNumberFormat="1" applyFont="1" applyFill="1" applyBorder="1"/>
    <xf numFmtId="0" fontId="2" fillId="10" borderId="0" xfId="0" applyFont="1" applyFill="1"/>
    <xf numFmtId="0" fontId="1" fillId="10" borderId="0" xfId="0" applyFont="1" applyFill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alary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topLeftCell="G1" workbookViewId="0">
      <selection activeCell="L2" sqref="L2"/>
    </sheetView>
  </sheetViews>
  <sheetFormatPr defaultColWidth="14.44140625" defaultRowHeight="15" customHeight="1"/>
  <cols>
    <col min="1" max="1" width="10" customWidth="1"/>
    <col min="2" max="2" width="9.88671875" customWidth="1"/>
    <col min="3" max="3" width="10" customWidth="1"/>
    <col min="4" max="4" width="9.6640625" customWidth="1"/>
    <col min="5" max="14" width="8.6640625" customWidth="1"/>
    <col min="15" max="15" width="10.44140625" customWidth="1"/>
    <col min="16" max="16" width="12.109375" customWidth="1"/>
    <col min="17" max="17" width="19.6640625" customWidth="1"/>
    <col min="18" max="27" width="8.6640625" customWidth="1"/>
  </cols>
  <sheetData>
    <row r="1" spans="1:17" ht="14.25" customHeight="1">
      <c r="D1" s="1" t="s">
        <v>0</v>
      </c>
      <c r="E1" s="1"/>
      <c r="F1" s="1">
        <v>40</v>
      </c>
      <c r="I1" s="2" t="s">
        <v>1</v>
      </c>
      <c r="J1" s="2"/>
      <c r="N1" s="24" t="s">
        <v>47</v>
      </c>
      <c r="O1" s="3" t="s">
        <v>2</v>
      </c>
      <c r="P1" s="3" t="s">
        <v>3</v>
      </c>
      <c r="Q1" s="3" t="s">
        <v>4</v>
      </c>
    </row>
    <row r="2" spans="1:17" ht="14.25" customHeight="1">
      <c r="A2" s="21" t="s">
        <v>5</v>
      </c>
      <c r="B2" s="21" t="s">
        <v>6</v>
      </c>
      <c r="C2" s="4" t="s">
        <v>7</v>
      </c>
      <c r="D2" s="5">
        <v>44562</v>
      </c>
      <c r="E2" s="5">
        <f t="shared" ref="E2:H2" si="0">D2+7</f>
        <v>44569</v>
      </c>
      <c r="F2" s="5">
        <f t="shared" si="0"/>
        <v>44576</v>
      </c>
      <c r="G2" s="5">
        <f t="shared" si="0"/>
        <v>44583</v>
      </c>
      <c r="H2" s="5">
        <f t="shared" si="0"/>
        <v>44590</v>
      </c>
      <c r="I2" s="25">
        <v>44562</v>
      </c>
      <c r="J2" s="25">
        <f t="shared" ref="J2:M2" si="1">I2+7</f>
        <v>44569</v>
      </c>
      <c r="K2" s="25">
        <f t="shared" si="1"/>
        <v>44576</v>
      </c>
      <c r="L2" s="25">
        <f t="shared" si="1"/>
        <v>44583</v>
      </c>
      <c r="M2" s="25">
        <f t="shared" si="1"/>
        <v>44590</v>
      </c>
      <c r="N2" s="22"/>
    </row>
    <row r="3" spans="1:17" ht="14.25" customHeight="1">
      <c r="A3" s="21" t="s">
        <v>8</v>
      </c>
      <c r="B3" s="21" t="s">
        <v>9</v>
      </c>
      <c r="C3" s="6">
        <v>15.9</v>
      </c>
      <c r="D3" s="7">
        <v>41</v>
      </c>
      <c r="E3" s="7">
        <v>42</v>
      </c>
      <c r="F3" s="7">
        <v>39</v>
      </c>
      <c r="G3" s="7">
        <v>30</v>
      </c>
      <c r="H3" s="7">
        <v>46</v>
      </c>
      <c r="I3" s="26">
        <f t="shared" ref="I3:M3" si="2">IF((D3&gt;$F$1),D3-$F$1,0)</f>
        <v>1</v>
      </c>
      <c r="J3" s="26">
        <f t="shared" si="2"/>
        <v>2</v>
      </c>
      <c r="K3" s="26">
        <f t="shared" si="2"/>
        <v>0</v>
      </c>
      <c r="L3" s="26">
        <f t="shared" si="2"/>
        <v>0</v>
      </c>
      <c r="M3" s="26">
        <f t="shared" si="2"/>
        <v>6</v>
      </c>
      <c r="N3" s="27">
        <f>C3*(SUM(D3:H3))</f>
        <v>3148.2000000000003</v>
      </c>
      <c r="O3" s="8">
        <f t="shared" ref="O3:O19" si="3">SUM(D3:H3)*C3</f>
        <v>3148.2000000000003</v>
      </c>
      <c r="P3" s="8">
        <f>SUM(I3:M3)*C3</f>
        <v>143.1</v>
      </c>
      <c r="Q3" s="8">
        <f t="shared" ref="Q3:Q19" si="4">(O3-P3)</f>
        <v>3005.1000000000004</v>
      </c>
    </row>
    <row r="4" spans="1:17" ht="14.25" customHeight="1">
      <c r="A4" s="21" t="s">
        <v>10</v>
      </c>
      <c r="B4" s="21" t="s">
        <v>11</v>
      </c>
      <c r="C4" s="6">
        <v>10</v>
      </c>
      <c r="D4" s="7">
        <v>42</v>
      </c>
      <c r="E4" s="7">
        <v>41</v>
      </c>
      <c r="F4" s="7">
        <v>40</v>
      </c>
      <c r="G4" s="7">
        <v>38</v>
      </c>
      <c r="H4" s="7">
        <v>44</v>
      </c>
      <c r="I4" s="26">
        <f t="shared" ref="I4:M4" si="5">IF((D4&gt;$F$1),D4-$F$1,0)</f>
        <v>2</v>
      </c>
      <c r="J4" s="26">
        <f t="shared" si="5"/>
        <v>1</v>
      </c>
      <c r="K4" s="26">
        <f t="shared" si="5"/>
        <v>0</v>
      </c>
      <c r="L4" s="26">
        <f t="shared" si="5"/>
        <v>0</v>
      </c>
      <c r="M4" s="26">
        <f t="shared" si="5"/>
        <v>4</v>
      </c>
      <c r="N4" s="23"/>
      <c r="O4" s="8">
        <f t="shared" si="3"/>
        <v>2050</v>
      </c>
      <c r="P4" s="8">
        <f>SUM(I4:M4)*C4</f>
        <v>70</v>
      </c>
      <c r="Q4" s="8">
        <f t="shared" si="4"/>
        <v>1980</v>
      </c>
    </row>
    <row r="5" spans="1:17" ht="14.25" customHeight="1">
      <c r="A5" s="21" t="s">
        <v>12</v>
      </c>
      <c r="B5" s="21" t="s">
        <v>13</v>
      </c>
      <c r="C5" s="6">
        <v>22.1</v>
      </c>
      <c r="D5" s="7">
        <v>49</v>
      </c>
      <c r="E5" s="7">
        <v>40</v>
      </c>
      <c r="F5" s="7">
        <v>33</v>
      </c>
      <c r="G5" s="7">
        <v>20</v>
      </c>
      <c r="H5" s="7">
        <v>18</v>
      </c>
      <c r="I5" s="26">
        <f t="shared" ref="I5:M5" si="6">IF((D5&gt;$F$1),D5-$F$1,0)</f>
        <v>9</v>
      </c>
      <c r="J5" s="26">
        <f t="shared" si="6"/>
        <v>0</v>
      </c>
      <c r="K5" s="26">
        <f t="shared" si="6"/>
        <v>0</v>
      </c>
      <c r="L5" s="26">
        <f t="shared" si="6"/>
        <v>0</v>
      </c>
      <c r="M5" s="26">
        <f t="shared" si="6"/>
        <v>0</v>
      </c>
      <c r="N5" s="23"/>
      <c r="O5" s="8">
        <f t="shared" si="3"/>
        <v>3536</v>
      </c>
      <c r="P5" s="8">
        <f>SUM(I5:M5)*C5</f>
        <v>198.9</v>
      </c>
      <c r="Q5" s="8">
        <f t="shared" si="4"/>
        <v>3337.1</v>
      </c>
    </row>
    <row r="6" spans="1:17" ht="14.25" customHeight="1">
      <c r="A6" s="21" t="s">
        <v>14</v>
      </c>
      <c r="B6" s="21" t="s">
        <v>15</v>
      </c>
      <c r="C6" s="6">
        <v>19.100000000000001</v>
      </c>
      <c r="D6" s="7">
        <v>41</v>
      </c>
      <c r="E6" s="7">
        <v>50</v>
      </c>
      <c r="F6" s="7">
        <v>47</v>
      </c>
      <c r="G6" s="7">
        <v>30</v>
      </c>
      <c r="H6" s="7">
        <v>39</v>
      </c>
      <c r="I6" s="26">
        <f t="shared" ref="I6:M6" si="7">IF((D6&gt;$F$1),D6-$F$1,0)</f>
        <v>1</v>
      </c>
      <c r="J6" s="26">
        <f t="shared" si="7"/>
        <v>10</v>
      </c>
      <c r="K6" s="26">
        <f t="shared" si="7"/>
        <v>7</v>
      </c>
      <c r="L6" s="26">
        <f t="shared" si="7"/>
        <v>0</v>
      </c>
      <c r="M6" s="26">
        <f t="shared" si="7"/>
        <v>0</v>
      </c>
      <c r="N6" s="23"/>
      <c r="O6" s="8">
        <f t="shared" si="3"/>
        <v>3953.7000000000003</v>
      </c>
      <c r="P6" s="8">
        <f>SUM(I6:M6)*C6</f>
        <v>343.8</v>
      </c>
      <c r="Q6" s="8">
        <f t="shared" si="4"/>
        <v>3609.9</v>
      </c>
    </row>
    <row r="7" spans="1:17" ht="14.25" customHeight="1">
      <c r="A7" s="21" t="s">
        <v>16</v>
      </c>
      <c r="B7" s="21" t="s">
        <v>17</v>
      </c>
      <c r="C7" s="6">
        <v>6.9</v>
      </c>
      <c r="D7" s="7">
        <v>39</v>
      </c>
      <c r="E7" s="7">
        <v>52</v>
      </c>
      <c r="F7" s="7">
        <v>42</v>
      </c>
      <c r="G7" s="7">
        <v>40</v>
      </c>
      <c r="H7" s="7">
        <v>40</v>
      </c>
      <c r="I7" s="26">
        <f t="shared" ref="I7:M7" si="8">IF((D7&gt;$F$1),D7-$F$1,0)</f>
        <v>0</v>
      </c>
      <c r="J7" s="26">
        <f t="shared" si="8"/>
        <v>12</v>
      </c>
      <c r="K7" s="26">
        <f t="shared" si="8"/>
        <v>2</v>
      </c>
      <c r="L7" s="26">
        <f t="shared" si="8"/>
        <v>0</v>
      </c>
      <c r="M7" s="26">
        <f t="shared" si="8"/>
        <v>0</v>
      </c>
      <c r="N7" s="23"/>
      <c r="O7" s="8">
        <f t="shared" si="3"/>
        <v>1469.7</v>
      </c>
      <c r="P7" s="8">
        <f>SUM(I7:M7)*C7</f>
        <v>96.600000000000009</v>
      </c>
      <c r="Q7" s="8">
        <f t="shared" si="4"/>
        <v>1373.1000000000001</v>
      </c>
    </row>
    <row r="8" spans="1:17" ht="14.25" customHeight="1">
      <c r="A8" s="21" t="s">
        <v>18</v>
      </c>
      <c r="B8" s="21" t="s">
        <v>19</v>
      </c>
      <c r="C8" s="6">
        <v>14.2</v>
      </c>
      <c r="D8" s="7">
        <v>44</v>
      </c>
      <c r="E8" s="7">
        <v>51</v>
      </c>
      <c r="F8" s="7">
        <v>42</v>
      </c>
      <c r="G8" s="7">
        <v>40</v>
      </c>
      <c r="H8" s="7">
        <v>20</v>
      </c>
      <c r="I8" s="26">
        <f t="shared" ref="I8:M8" si="9">IF((D8&gt;$F$1),D8-$F$1,0)</f>
        <v>4</v>
      </c>
      <c r="J8" s="26">
        <f t="shared" si="9"/>
        <v>11</v>
      </c>
      <c r="K8" s="26">
        <f t="shared" si="9"/>
        <v>2</v>
      </c>
      <c r="L8" s="26">
        <f t="shared" si="9"/>
        <v>0</v>
      </c>
      <c r="M8" s="26">
        <f t="shared" si="9"/>
        <v>0</v>
      </c>
      <c r="N8" s="23"/>
      <c r="O8" s="8">
        <f t="shared" si="3"/>
        <v>2797.3999999999996</v>
      </c>
      <c r="P8" s="8">
        <f>SUM(I8:M8)*C8</f>
        <v>241.39999999999998</v>
      </c>
      <c r="Q8" s="8">
        <f t="shared" si="4"/>
        <v>2555.9999999999995</v>
      </c>
    </row>
    <row r="9" spans="1:17" ht="14.25" customHeight="1">
      <c r="A9" s="21" t="s">
        <v>20</v>
      </c>
      <c r="B9" s="21" t="s">
        <v>21</v>
      </c>
      <c r="C9" s="6">
        <v>18</v>
      </c>
      <c r="D9" s="7">
        <v>55</v>
      </c>
      <c r="E9" s="7">
        <v>60</v>
      </c>
      <c r="F9" s="7">
        <v>45</v>
      </c>
      <c r="G9" s="7">
        <v>40</v>
      </c>
      <c r="H9" s="7">
        <v>49</v>
      </c>
      <c r="I9" s="26">
        <f t="shared" ref="I9:M9" si="10">IF((D9&gt;$F$1),D9-$F$1,0)</f>
        <v>15</v>
      </c>
      <c r="J9" s="26">
        <f t="shared" si="10"/>
        <v>20</v>
      </c>
      <c r="K9" s="26">
        <f t="shared" si="10"/>
        <v>5</v>
      </c>
      <c r="L9" s="26">
        <f t="shared" si="10"/>
        <v>0</v>
      </c>
      <c r="M9" s="26">
        <f t="shared" si="10"/>
        <v>9</v>
      </c>
      <c r="N9" s="23"/>
      <c r="O9" s="8">
        <f t="shared" si="3"/>
        <v>4482</v>
      </c>
      <c r="P9" s="8">
        <f>SUM(I9:M9)*C9</f>
        <v>882</v>
      </c>
      <c r="Q9" s="8">
        <f t="shared" si="4"/>
        <v>3600</v>
      </c>
    </row>
    <row r="10" spans="1:17" ht="14.25" customHeight="1">
      <c r="A10" s="21" t="s">
        <v>22</v>
      </c>
      <c r="B10" s="21" t="s">
        <v>23</v>
      </c>
      <c r="C10" s="6">
        <v>17.5</v>
      </c>
      <c r="D10" s="7">
        <v>33</v>
      </c>
      <c r="E10" s="7">
        <v>22</v>
      </c>
      <c r="F10" s="7">
        <v>54</v>
      </c>
      <c r="G10" s="7">
        <v>40</v>
      </c>
      <c r="H10" s="7">
        <v>20</v>
      </c>
      <c r="I10" s="26">
        <f t="shared" ref="I10:M10" si="11">IF((D10&gt;$F$1),D10-$F$1,0)</f>
        <v>0</v>
      </c>
      <c r="J10" s="26">
        <f t="shared" si="11"/>
        <v>0</v>
      </c>
      <c r="K10" s="26">
        <f t="shared" si="11"/>
        <v>14</v>
      </c>
      <c r="L10" s="26">
        <f t="shared" si="11"/>
        <v>0</v>
      </c>
      <c r="M10" s="26">
        <f t="shared" si="11"/>
        <v>0</v>
      </c>
      <c r="N10" s="23"/>
      <c r="O10" s="8">
        <f t="shared" si="3"/>
        <v>2957.5</v>
      </c>
      <c r="P10" s="8">
        <f>SUM(I10:M10)*C10</f>
        <v>245</v>
      </c>
      <c r="Q10" s="8">
        <f t="shared" si="4"/>
        <v>2712.5</v>
      </c>
    </row>
    <row r="11" spans="1:17" ht="14.25" customHeight="1">
      <c r="A11" s="21" t="s">
        <v>24</v>
      </c>
      <c r="B11" s="21" t="s">
        <v>25</v>
      </c>
      <c r="C11" s="6">
        <v>14.7</v>
      </c>
      <c r="D11" s="7">
        <v>29</v>
      </c>
      <c r="E11" s="7">
        <v>40</v>
      </c>
      <c r="F11" s="7">
        <v>42</v>
      </c>
      <c r="G11" s="7">
        <v>40</v>
      </c>
      <c r="H11" s="7">
        <v>40</v>
      </c>
      <c r="I11" s="26">
        <f t="shared" ref="I11:M11" si="12">IF((D11&gt;$F$1),D11-$F$1,0)</f>
        <v>0</v>
      </c>
      <c r="J11" s="26">
        <f t="shared" si="12"/>
        <v>0</v>
      </c>
      <c r="K11" s="26">
        <f t="shared" si="12"/>
        <v>2</v>
      </c>
      <c r="L11" s="26">
        <f t="shared" si="12"/>
        <v>0</v>
      </c>
      <c r="M11" s="26">
        <f t="shared" si="12"/>
        <v>0</v>
      </c>
      <c r="N11" s="23"/>
      <c r="O11" s="8">
        <f t="shared" si="3"/>
        <v>2807.7</v>
      </c>
      <c r="P11" s="8">
        <f>SUM(I11:M11)*C11</f>
        <v>29.4</v>
      </c>
      <c r="Q11" s="8">
        <f t="shared" si="4"/>
        <v>2778.2999999999997</v>
      </c>
    </row>
    <row r="12" spans="1:17" ht="14.25" customHeight="1">
      <c r="A12" s="21" t="s">
        <v>26</v>
      </c>
      <c r="B12" s="21" t="s">
        <v>27</v>
      </c>
      <c r="C12" s="6">
        <v>13.9</v>
      </c>
      <c r="D12" s="7">
        <v>40</v>
      </c>
      <c r="E12" s="7">
        <v>40</v>
      </c>
      <c r="F12" s="7">
        <v>42</v>
      </c>
      <c r="G12" s="7">
        <v>40</v>
      </c>
      <c r="H12" s="7">
        <v>40</v>
      </c>
      <c r="I12" s="26">
        <f t="shared" ref="I12:M12" si="13">IF((D12&gt;$F$1),D12-$F$1,0)</f>
        <v>0</v>
      </c>
      <c r="J12" s="26">
        <f t="shared" si="13"/>
        <v>0</v>
      </c>
      <c r="K12" s="26">
        <f t="shared" si="13"/>
        <v>2</v>
      </c>
      <c r="L12" s="26">
        <f t="shared" si="13"/>
        <v>0</v>
      </c>
      <c r="M12" s="26">
        <f t="shared" si="13"/>
        <v>0</v>
      </c>
      <c r="N12" s="23"/>
      <c r="O12" s="8">
        <f t="shared" si="3"/>
        <v>2807.8</v>
      </c>
      <c r="P12" s="8">
        <f>SUM(I12:M12)*C12</f>
        <v>27.8</v>
      </c>
      <c r="Q12" s="8">
        <f t="shared" si="4"/>
        <v>2780</v>
      </c>
    </row>
    <row r="13" spans="1:17" ht="14.25" customHeight="1">
      <c r="A13" s="21" t="s">
        <v>28</v>
      </c>
      <c r="B13" s="21" t="s">
        <v>29</v>
      </c>
      <c r="C13" s="6">
        <v>11.2</v>
      </c>
      <c r="D13" s="7">
        <v>40</v>
      </c>
      <c r="E13" s="7">
        <v>40</v>
      </c>
      <c r="F13" s="7">
        <v>42</v>
      </c>
      <c r="G13" s="7">
        <v>39</v>
      </c>
      <c r="H13" s="7">
        <v>40</v>
      </c>
      <c r="I13" s="26">
        <f t="shared" ref="I13:M13" si="14">IF((D13&gt;$F$1),D13-$F$1,0)</f>
        <v>0</v>
      </c>
      <c r="J13" s="26">
        <f t="shared" si="14"/>
        <v>0</v>
      </c>
      <c r="K13" s="26">
        <f t="shared" si="14"/>
        <v>2</v>
      </c>
      <c r="L13" s="26">
        <f t="shared" si="14"/>
        <v>0</v>
      </c>
      <c r="M13" s="26">
        <f t="shared" si="14"/>
        <v>0</v>
      </c>
      <c r="N13" s="23"/>
      <c r="O13" s="8">
        <f t="shared" si="3"/>
        <v>2251.1999999999998</v>
      </c>
      <c r="P13" s="8">
        <f>SUM(I13:M13)*C13</f>
        <v>22.4</v>
      </c>
      <c r="Q13" s="8">
        <f t="shared" si="4"/>
        <v>2228.7999999999997</v>
      </c>
    </row>
    <row r="14" spans="1:17" ht="14.25" customHeight="1">
      <c r="A14" s="21" t="s">
        <v>30</v>
      </c>
      <c r="B14" s="21" t="s">
        <v>31</v>
      </c>
      <c r="C14" s="6">
        <v>10.1</v>
      </c>
      <c r="D14" s="7">
        <v>40</v>
      </c>
      <c r="E14" s="7">
        <v>40</v>
      </c>
      <c r="F14" s="7">
        <v>41</v>
      </c>
      <c r="G14" s="7">
        <v>42</v>
      </c>
      <c r="H14" s="7">
        <v>40</v>
      </c>
      <c r="I14" s="26">
        <f t="shared" ref="I14:M14" si="15">IF((D14&gt;$F$1),D14-$F$1,0)</f>
        <v>0</v>
      </c>
      <c r="J14" s="26">
        <f t="shared" si="15"/>
        <v>0</v>
      </c>
      <c r="K14" s="26">
        <f t="shared" si="15"/>
        <v>1</v>
      </c>
      <c r="L14" s="26">
        <f t="shared" si="15"/>
        <v>2</v>
      </c>
      <c r="M14" s="26">
        <f t="shared" si="15"/>
        <v>0</v>
      </c>
      <c r="N14" s="23"/>
      <c r="O14" s="8">
        <f t="shared" si="3"/>
        <v>2050.2999999999997</v>
      </c>
      <c r="P14" s="8">
        <f>SUM(I14:M14)*C14</f>
        <v>30.299999999999997</v>
      </c>
      <c r="Q14" s="8">
        <f t="shared" si="4"/>
        <v>2019.9999999999998</v>
      </c>
    </row>
    <row r="15" spans="1:17" ht="14.25" customHeight="1">
      <c r="A15" s="21" t="s">
        <v>32</v>
      </c>
      <c r="B15" s="21" t="s">
        <v>33</v>
      </c>
      <c r="C15" s="6">
        <v>9</v>
      </c>
      <c r="D15" s="7">
        <v>42</v>
      </c>
      <c r="E15" s="7">
        <v>42</v>
      </c>
      <c r="F15" s="7">
        <v>39</v>
      </c>
      <c r="G15" s="7">
        <v>42</v>
      </c>
      <c r="H15" s="7">
        <v>40</v>
      </c>
      <c r="I15" s="26">
        <f t="shared" ref="I15:M15" si="16">IF((D15&gt;$F$1),D15-$F$1,0)</f>
        <v>2</v>
      </c>
      <c r="J15" s="26">
        <f t="shared" si="16"/>
        <v>2</v>
      </c>
      <c r="K15" s="26">
        <f t="shared" si="16"/>
        <v>0</v>
      </c>
      <c r="L15" s="26">
        <f t="shared" si="16"/>
        <v>2</v>
      </c>
      <c r="M15" s="26">
        <f t="shared" si="16"/>
        <v>0</v>
      </c>
      <c r="N15" s="23"/>
      <c r="O15" s="8">
        <f t="shared" si="3"/>
        <v>1845</v>
      </c>
      <c r="P15" s="8">
        <f>SUM(I15:M15)*C15</f>
        <v>54</v>
      </c>
      <c r="Q15" s="8">
        <f t="shared" si="4"/>
        <v>1791</v>
      </c>
    </row>
    <row r="16" spans="1:17" ht="14.25" customHeight="1">
      <c r="A16" s="21" t="s">
        <v>34</v>
      </c>
      <c r="B16" s="21" t="s">
        <v>35</v>
      </c>
      <c r="C16" s="6">
        <v>8.44</v>
      </c>
      <c r="D16" s="7">
        <v>40</v>
      </c>
      <c r="E16" s="7">
        <v>43</v>
      </c>
      <c r="F16" s="7">
        <v>39</v>
      </c>
      <c r="G16" s="7">
        <v>41</v>
      </c>
      <c r="H16" s="7">
        <v>40</v>
      </c>
      <c r="I16" s="26">
        <f t="shared" ref="I16:M16" si="17">IF((D16&gt;$F$1),D16-$F$1,0)</f>
        <v>0</v>
      </c>
      <c r="J16" s="26">
        <f t="shared" si="17"/>
        <v>3</v>
      </c>
      <c r="K16" s="26">
        <f t="shared" si="17"/>
        <v>0</v>
      </c>
      <c r="L16" s="26">
        <f t="shared" si="17"/>
        <v>1</v>
      </c>
      <c r="M16" s="26">
        <f t="shared" si="17"/>
        <v>0</v>
      </c>
      <c r="N16" s="23"/>
      <c r="O16" s="8">
        <f t="shared" si="3"/>
        <v>1713.32</v>
      </c>
      <c r="P16" s="8">
        <f>SUM(I16:M16)*C16</f>
        <v>33.76</v>
      </c>
      <c r="Q16" s="8">
        <f t="shared" si="4"/>
        <v>1679.56</v>
      </c>
    </row>
    <row r="17" spans="1:17" ht="14.25" customHeight="1">
      <c r="A17" s="21" t="s">
        <v>36</v>
      </c>
      <c r="B17" s="21" t="s">
        <v>37</v>
      </c>
      <c r="C17" s="6">
        <v>14.2</v>
      </c>
      <c r="D17" s="7">
        <v>40</v>
      </c>
      <c r="E17" s="7">
        <v>42</v>
      </c>
      <c r="F17" s="7">
        <v>39</v>
      </c>
      <c r="G17" s="7">
        <v>40</v>
      </c>
      <c r="H17" s="7">
        <v>40</v>
      </c>
      <c r="I17" s="26">
        <f t="shared" ref="I17:M17" si="18">IF((D17&gt;$F$1),D17-$F$1,0)</f>
        <v>0</v>
      </c>
      <c r="J17" s="26">
        <f t="shared" si="18"/>
        <v>2</v>
      </c>
      <c r="K17" s="26">
        <f t="shared" si="18"/>
        <v>0</v>
      </c>
      <c r="L17" s="26">
        <f t="shared" si="18"/>
        <v>0</v>
      </c>
      <c r="M17" s="26">
        <f t="shared" si="18"/>
        <v>0</v>
      </c>
      <c r="N17" s="23"/>
      <c r="O17" s="8">
        <f t="shared" si="3"/>
        <v>2854.2</v>
      </c>
      <c r="P17" s="8">
        <f>SUM(I17:M17)*C17</f>
        <v>28.4</v>
      </c>
      <c r="Q17" s="8">
        <f t="shared" si="4"/>
        <v>2825.7999999999997</v>
      </c>
    </row>
    <row r="18" spans="1:17" ht="14.25" customHeight="1">
      <c r="A18" s="21" t="s">
        <v>38</v>
      </c>
      <c r="B18" s="21" t="s">
        <v>39</v>
      </c>
      <c r="C18" s="6">
        <v>45</v>
      </c>
      <c r="D18" s="7">
        <v>41</v>
      </c>
      <c r="E18" s="7">
        <v>42</v>
      </c>
      <c r="F18" s="7">
        <v>40</v>
      </c>
      <c r="G18" s="7">
        <v>28</v>
      </c>
      <c r="H18" s="7">
        <v>40</v>
      </c>
      <c r="I18" s="26">
        <f t="shared" ref="I18:M18" si="19">IF((D18&gt;$F$1),D18-$F$1,0)</f>
        <v>1</v>
      </c>
      <c r="J18" s="26">
        <f t="shared" si="19"/>
        <v>2</v>
      </c>
      <c r="K18" s="26">
        <f t="shared" si="19"/>
        <v>0</v>
      </c>
      <c r="L18" s="26">
        <f t="shared" si="19"/>
        <v>0</v>
      </c>
      <c r="M18" s="26">
        <f t="shared" si="19"/>
        <v>0</v>
      </c>
      <c r="N18" s="23"/>
      <c r="O18" s="8">
        <f t="shared" si="3"/>
        <v>8595</v>
      </c>
      <c r="P18" s="8">
        <f>SUM(I18:M18)*C18</f>
        <v>135</v>
      </c>
      <c r="Q18" s="8">
        <f t="shared" si="4"/>
        <v>8460</v>
      </c>
    </row>
    <row r="19" spans="1:17" ht="14.25" customHeight="1">
      <c r="A19" s="21" t="s">
        <v>40</v>
      </c>
      <c r="B19" s="21" t="s">
        <v>41</v>
      </c>
      <c r="C19" s="6">
        <v>30</v>
      </c>
      <c r="D19" s="7">
        <v>39</v>
      </c>
      <c r="E19" s="7">
        <v>80</v>
      </c>
      <c r="F19" s="7">
        <v>40</v>
      </c>
      <c r="G19" s="7">
        <v>20</v>
      </c>
      <c r="H19" s="7">
        <v>40</v>
      </c>
      <c r="I19" s="26">
        <f t="shared" ref="I19:M19" si="20">IF((D19&gt;$F$1),D19-$F$1,0)</f>
        <v>0</v>
      </c>
      <c r="J19" s="26">
        <f t="shared" si="20"/>
        <v>40</v>
      </c>
      <c r="K19" s="26">
        <f t="shared" si="20"/>
        <v>0</v>
      </c>
      <c r="L19" s="26">
        <f t="shared" si="20"/>
        <v>0</v>
      </c>
      <c r="M19" s="26">
        <f t="shared" si="20"/>
        <v>0</v>
      </c>
      <c r="N19" s="23"/>
      <c r="O19" s="8">
        <f t="shared" si="3"/>
        <v>6570</v>
      </c>
      <c r="P19" s="8">
        <f>SUM(I19:M19)*C19</f>
        <v>1200</v>
      </c>
      <c r="Q19" s="8">
        <f t="shared" si="4"/>
        <v>5370</v>
      </c>
    </row>
    <row r="20" spans="1:17" ht="14.25" customHeight="1"/>
    <row r="21" spans="1:17" ht="14.25" customHeight="1">
      <c r="A21" s="12" t="s">
        <v>42</v>
      </c>
      <c r="B21" s="13"/>
      <c r="C21" s="14"/>
      <c r="D21" s="10">
        <f t="shared" ref="D21:H21" si="21">MAX(D3:D19)</f>
        <v>55</v>
      </c>
      <c r="E21" s="10">
        <f t="shared" si="21"/>
        <v>80</v>
      </c>
      <c r="F21" s="10">
        <f t="shared" si="21"/>
        <v>54</v>
      </c>
      <c r="G21" s="10">
        <f t="shared" si="21"/>
        <v>42</v>
      </c>
      <c r="H21" s="10">
        <f t="shared" si="21"/>
        <v>49</v>
      </c>
      <c r="I21" s="10">
        <f t="shared" ref="I21:M21" si="22">MAX(I3:I19)</f>
        <v>15</v>
      </c>
      <c r="J21" s="10">
        <f t="shared" si="22"/>
        <v>40</v>
      </c>
      <c r="K21" s="10">
        <f t="shared" si="22"/>
        <v>14</v>
      </c>
      <c r="L21" s="10">
        <f t="shared" si="22"/>
        <v>2</v>
      </c>
      <c r="M21" s="10">
        <f t="shared" si="22"/>
        <v>9</v>
      </c>
      <c r="N21" s="10"/>
      <c r="O21" s="10">
        <f t="shared" ref="O21:Q21" si="23">MAX(O3:O19)</f>
        <v>8595</v>
      </c>
      <c r="P21" s="10">
        <f t="shared" si="23"/>
        <v>1200</v>
      </c>
      <c r="Q21" s="10">
        <f t="shared" si="23"/>
        <v>8460</v>
      </c>
    </row>
    <row r="22" spans="1:17" ht="14.25" customHeight="1">
      <c r="A22" s="15" t="s">
        <v>43</v>
      </c>
      <c r="B22" s="16"/>
      <c r="C22" s="17"/>
      <c r="D22" s="10">
        <f t="shared" ref="D22:H22" si="24">MIN(D3:D19)</f>
        <v>29</v>
      </c>
      <c r="E22" s="10">
        <f t="shared" si="24"/>
        <v>22</v>
      </c>
      <c r="F22" s="10">
        <f t="shared" si="24"/>
        <v>33</v>
      </c>
      <c r="G22" s="10">
        <f t="shared" si="24"/>
        <v>20</v>
      </c>
      <c r="H22" s="10">
        <f t="shared" si="24"/>
        <v>18</v>
      </c>
      <c r="I22" s="10">
        <f t="shared" ref="I22:M22" si="25">MIN(I3:I19)</f>
        <v>0</v>
      </c>
      <c r="J22" s="10">
        <f t="shared" si="25"/>
        <v>0</v>
      </c>
      <c r="K22" s="10">
        <f t="shared" si="25"/>
        <v>0</v>
      </c>
      <c r="L22" s="10">
        <f t="shared" si="25"/>
        <v>0</v>
      </c>
      <c r="M22" s="10">
        <f t="shared" si="25"/>
        <v>0</v>
      </c>
      <c r="N22" s="10"/>
      <c r="O22" s="10">
        <f t="shared" ref="O22:Q22" si="26">MIN(O3:O19)</f>
        <v>1469.7</v>
      </c>
      <c r="P22" s="10">
        <f t="shared" si="26"/>
        <v>22.4</v>
      </c>
      <c r="Q22" s="10">
        <f t="shared" si="26"/>
        <v>1373.1000000000001</v>
      </c>
    </row>
    <row r="23" spans="1:17" ht="14.25" customHeight="1">
      <c r="A23" s="15" t="s">
        <v>44</v>
      </c>
      <c r="B23" s="16"/>
      <c r="C23" s="17"/>
      <c r="D23" s="11">
        <f t="shared" ref="D23:H23" si="27">AVERAGE(D3:D19)</f>
        <v>40.882352941176471</v>
      </c>
      <c r="E23" s="11">
        <f t="shared" si="27"/>
        <v>45.117647058823529</v>
      </c>
      <c r="F23" s="11">
        <f t="shared" si="27"/>
        <v>41.529411764705884</v>
      </c>
      <c r="G23" s="11">
        <f t="shared" si="27"/>
        <v>35.882352941176471</v>
      </c>
      <c r="H23" s="11">
        <f t="shared" si="27"/>
        <v>37.411764705882355</v>
      </c>
      <c r="I23" s="11">
        <f t="shared" ref="I23:M23" si="28">AVERAGE(I3:I19)</f>
        <v>2.0588235294117645</v>
      </c>
      <c r="J23" s="11">
        <f t="shared" si="28"/>
        <v>6.1764705882352944</v>
      </c>
      <c r="K23" s="11">
        <f t="shared" si="28"/>
        <v>2.1764705882352939</v>
      </c>
      <c r="L23" s="11">
        <f t="shared" si="28"/>
        <v>0.29411764705882354</v>
      </c>
      <c r="M23" s="11">
        <f t="shared" si="28"/>
        <v>1.1176470588235294</v>
      </c>
      <c r="N23" s="11"/>
      <c r="O23" s="11">
        <f t="shared" ref="O23:Q23" si="29">AVERAGE(O3:O19)</f>
        <v>3287.5894117647058</v>
      </c>
      <c r="P23" s="11">
        <f t="shared" si="29"/>
        <v>222.46235294117653</v>
      </c>
      <c r="Q23" s="11">
        <f t="shared" si="29"/>
        <v>3065.1270588235298</v>
      </c>
    </row>
    <row r="24" spans="1:17" ht="14.25" customHeight="1">
      <c r="A24" s="15" t="s">
        <v>45</v>
      </c>
      <c r="B24" s="16"/>
      <c r="C24" s="17"/>
      <c r="D24" s="10">
        <f t="shared" ref="D24:H24" si="30">COUNT(D3:D19)</f>
        <v>17</v>
      </c>
      <c r="E24" s="10">
        <f t="shared" si="30"/>
        <v>17</v>
      </c>
      <c r="F24" s="10">
        <f t="shared" si="30"/>
        <v>17</v>
      </c>
      <c r="G24" s="10">
        <f t="shared" si="30"/>
        <v>17</v>
      </c>
      <c r="H24" s="10">
        <f t="shared" si="30"/>
        <v>17</v>
      </c>
      <c r="I24" s="10">
        <f t="shared" ref="I24:M24" si="31">COUNT(I3:I19)</f>
        <v>17</v>
      </c>
      <c r="J24" s="10">
        <f t="shared" si="31"/>
        <v>17</v>
      </c>
      <c r="K24" s="10">
        <f t="shared" si="31"/>
        <v>17</v>
      </c>
      <c r="L24" s="10">
        <f t="shared" si="31"/>
        <v>17</v>
      </c>
      <c r="M24" s="10">
        <f t="shared" si="31"/>
        <v>17</v>
      </c>
      <c r="N24" s="10"/>
      <c r="O24" s="10">
        <f t="shared" ref="O24:Q24" si="32">COUNT(O3:O19)</f>
        <v>17</v>
      </c>
      <c r="P24" s="10">
        <f t="shared" si="32"/>
        <v>17</v>
      </c>
      <c r="Q24" s="10">
        <f t="shared" si="32"/>
        <v>17</v>
      </c>
    </row>
    <row r="25" spans="1:17" ht="14.25" customHeight="1">
      <c r="A25" s="18" t="s">
        <v>46</v>
      </c>
      <c r="B25" s="19"/>
      <c r="C25" s="20"/>
      <c r="D25" s="10">
        <f t="shared" ref="D25:H25" si="33">SUM(D3:D19)</f>
        <v>695</v>
      </c>
      <c r="E25" s="10">
        <f t="shared" si="33"/>
        <v>767</v>
      </c>
      <c r="F25" s="10">
        <f t="shared" si="33"/>
        <v>706</v>
      </c>
      <c r="G25" s="10">
        <f t="shared" si="33"/>
        <v>610</v>
      </c>
      <c r="H25" s="10">
        <f t="shared" si="33"/>
        <v>636</v>
      </c>
      <c r="I25" s="10">
        <f t="shared" ref="I25:M25" si="34">SUM(I3:I19)</f>
        <v>35</v>
      </c>
      <c r="J25" s="10">
        <f t="shared" si="34"/>
        <v>105</v>
      </c>
      <c r="K25" s="10">
        <f t="shared" si="34"/>
        <v>37</v>
      </c>
      <c r="L25" s="10">
        <f t="shared" si="34"/>
        <v>5</v>
      </c>
      <c r="M25" s="10">
        <f t="shared" si="34"/>
        <v>19</v>
      </c>
      <c r="N25" s="10"/>
      <c r="O25" s="10">
        <f t="shared" ref="O25:Q25" si="35">SUM(O3:O19)</f>
        <v>55889.02</v>
      </c>
      <c r="P25" s="10">
        <f t="shared" si="35"/>
        <v>3781.860000000001</v>
      </c>
      <c r="Q25" s="10">
        <f t="shared" si="35"/>
        <v>52107.16</v>
      </c>
    </row>
    <row r="26" spans="1:17" ht="14.25" customHeight="1"/>
    <row r="27" spans="1:17" ht="14.25" customHeight="1"/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spans="6:6" ht="14.25" customHeight="1"/>
    <row r="34" spans="6:6" ht="14.25" customHeight="1"/>
    <row r="35" spans="6:6" ht="14.25" customHeight="1"/>
    <row r="36" spans="6:6" ht="14.25" customHeight="1">
      <c r="F36" s="9">
        <v>5</v>
      </c>
    </row>
    <row r="37" spans="6:6" ht="14.25" customHeight="1">
      <c r="F37" s="9">
        <v>2</v>
      </c>
    </row>
    <row r="38" spans="6:6" ht="14.25" customHeight="1">
      <c r="F38" s="9">
        <v>5</v>
      </c>
    </row>
    <row r="39" spans="6:6" ht="14.25" customHeight="1">
      <c r="F39" s="9">
        <v>4</v>
      </c>
    </row>
    <row r="40" spans="6:6" ht="14.25" customHeight="1">
      <c r="F40" s="9">
        <v>8</v>
      </c>
    </row>
    <row r="41" spans="6:6" ht="14.25" customHeight="1"/>
    <row r="42" spans="6:6" ht="14.25" customHeight="1">
      <c r="F42" s="4">
        <f>COUNTA(F36:F40)</f>
        <v>5</v>
      </c>
    </row>
    <row r="43" spans="6:6" ht="14.25" customHeight="1"/>
    <row r="44" spans="6:6" ht="14.25" customHeight="1">
      <c r="F44" s="4">
        <f>COUNTIF(F36:F40,"&gt;5")</f>
        <v>1</v>
      </c>
    </row>
    <row r="45" spans="6:6" ht="14.25" customHeight="1"/>
    <row r="46" spans="6:6" ht="14.25" customHeight="1">
      <c r="F46" s="4">
        <f>COUNT(F36:F41)</f>
        <v>5</v>
      </c>
    </row>
    <row r="47" spans="6:6" ht="14.25" customHeight="1"/>
    <row r="48" spans="6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4:C24"/>
    <mergeCell ref="A25:C25"/>
    <mergeCell ref="A21:C21"/>
    <mergeCell ref="A22:C22"/>
    <mergeCell ref="A23:C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Ashfi Raza</cp:lastModifiedBy>
  <dcterms:modified xsi:type="dcterms:W3CDTF">2023-04-14T17:20:49Z</dcterms:modified>
</cp:coreProperties>
</file>