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13_ncr:1_{076322ED-3173-42E9-B41D-DC0FE71F21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3" i="1"/>
  <c r="C14" i="1"/>
  <c r="C15" i="1" s="1"/>
  <c r="C16" i="1" s="1"/>
  <c r="C17" i="1" s="1"/>
  <c r="C18" i="1" s="1"/>
  <c r="C19" i="1" s="1"/>
  <c r="C21" i="1"/>
  <c r="C22" i="1" s="1"/>
  <c r="C23" i="1" s="1"/>
  <c r="C24" i="1" s="1"/>
  <c r="C25" i="1" s="1"/>
  <c r="C26" i="1" s="1"/>
  <c r="C27" i="1" s="1"/>
  <c r="C28" i="1" s="1"/>
  <c r="C29" i="1" s="1"/>
  <c r="C31" i="1"/>
  <c r="C32" i="1"/>
  <c r="C33" i="1"/>
  <c r="C34" i="1"/>
  <c r="C35" i="1"/>
  <c r="C36" i="1"/>
  <c r="C37" i="1"/>
  <c r="C39" i="1"/>
  <c r="C643" i="1"/>
  <c r="C644" i="1" s="1"/>
  <c r="C645" i="1" s="1"/>
  <c r="C646" i="1" s="1"/>
  <c r="C647" i="1" s="1"/>
  <c r="C648" i="1" s="1"/>
  <c r="C649" i="1" s="1"/>
  <c r="C633" i="1"/>
  <c r="C634" i="1" s="1"/>
  <c r="C635" i="1" s="1"/>
  <c r="C636" i="1" s="1"/>
  <c r="C637" i="1" s="1"/>
  <c r="C638" i="1" s="1"/>
  <c r="C639" i="1" s="1"/>
  <c r="C640" i="1" s="1"/>
  <c r="C641" i="1" s="1"/>
  <c r="B633" i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C625" i="1"/>
  <c r="C626" i="1" s="1"/>
  <c r="C627" i="1" s="1"/>
  <c r="C628" i="1" s="1"/>
  <c r="C629" i="1" s="1"/>
  <c r="C630" i="1" s="1"/>
  <c r="C631" i="1" s="1"/>
  <c r="C615" i="1"/>
  <c r="C616" i="1" s="1"/>
  <c r="C617" i="1" s="1"/>
  <c r="C618" i="1" s="1"/>
  <c r="C619" i="1" s="1"/>
  <c r="C620" i="1" s="1"/>
  <c r="C621" i="1" s="1"/>
  <c r="C622" i="1" s="1"/>
  <c r="C623" i="1" s="1"/>
  <c r="B615" i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C607" i="1"/>
  <c r="C608" i="1" s="1"/>
  <c r="C609" i="1" s="1"/>
  <c r="C610" i="1" s="1"/>
  <c r="C611" i="1" s="1"/>
  <c r="C612" i="1" s="1"/>
  <c r="C613" i="1" s="1"/>
  <c r="C598" i="1"/>
  <c r="C599" i="1" s="1"/>
  <c r="C600" i="1" s="1"/>
  <c r="C601" i="1" s="1"/>
  <c r="C602" i="1" s="1"/>
  <c r="C603" i="1" s="1"/>
  <c r="C604" i="1" s="1"/>
  <c r="C605" i="1" s="1"/>
  <c r="C597" i="1"/>
  <c r="B597" i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C589" i="1"/>
  <c r="C590" i="1" s="1"/>
  <c r="C591" i="1" s="1"/>
  <c r="C592" i="1" s="1"/>
  <c r="C593" i="1" s="1"/>
  <c r="C594" i="1" s="1"/>
  <c r="C595" i="1" s="1"/>
  <c r="C579" i="1"/>
  <c r="C580" i="1" s="1"/>
  <c r="C581" i="1" s="1"/>
  <c r="C582" i="1" s="1"/>
  <c r="C583" i="1" s="1"/>
  <c r="C584" i="1" s="1"/>
  <c r="C585" i="1" s="1"/>
  <c r="C586" i="1" s="1"/>
  <c r="C587" i="1" s="1"/>
  <c r="B579" i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C571" i="1"/>
  <c r="C572" i="1" s="1"/>
  <c r="C573" i="1" s="1"/>
  <c r="C574" i="1" s="1"/>
  <c r="C575" i="1" s="1"/>
  <c r="C576" i="1" s="1"/>
  <c r="C577" i="1" s="1"/>
  <c r="C561" i="1"/>
  <c r="C562" i="1" s="1"/>
  <c r="C563" i="1" s="1"/>
  <c r="C564" i="1" s="1"/>
  <c r="C565" i="1" s="1"/>
  <c r="C566" i="1" s="1"/>
  <c r="C567" i="1" s="1"/>
  <c r="C568" i="1" s="1"/>
  <c r="C569" i="1" s="1"/>
  <c r="B561" i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C553" i="1"/>
  <c r="C554" i="1" s="1"/>
  <c r="C555" i="1" s="1"/>
  <c r="C556" i="1" s="1"/>
  <c r="C557" i="1" s="1"/>
  <c r="C558" i="1" s="1"/>
  <c r="C559" i="1" s="1"/>
  <c r="C543" i="1"/>
  <c r="C544" i="1" s="1"/>
  <c r="C545" i="1" s="1"/>
  <c r="C546" i="1" s="1"/>
  <c r="C547" i="1" s="1"/>
  <c r="C548" i="1" s="1"/>
  <c r="C549" i="1" s="1"/>
  <c r="C550" i="1" s="1"/>
  <c r="C551" i="1" s="1"/>
  <c r="B543" i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C535" i="1"/>
  <c r="C536" i="1" s="1"/>
  <c r="C537" i="1" s="1"/>
  <c r="C538" i="1" s="1"/>
  <c r="C539" i="1" s="1"/>
  <c r="C540" i="1" s="1"/>
  <c r="C541" i="1" s="1"/>
  <c r="C525" i="1"/>
  <c r="C526" i="1" s="1"/>
  <c r="C527" i="1" s="1"/>
  <c r="C528" i="1" s="1"/>
  <c r="C529" i="1" s="1"/>
  <c r="C530" i="1" s="1"/>
  <c r="C531" i="1" s="1"/>
  <c r="C532" i="1" s="1"/>
  <c r="C533" i="1" s="1"/>
  <c r="B525" i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C517" i="1"/>
  <c r="C518" i="1" s="1"/>
  <c r="C519" i="1" s="1"/>
  <c r="C520" i="1" s="1"/>
  <c r="C521" i="1" s="1"/>
  <c r="C522" i="1" s="1"/>
  <c r="C523" i="1" s="1"/>
  <c r="C507" i="1"/>
  <c r="C508" i="1" s="1"/>
  <c r="C509" i="1" s="1"/>
  <c r="C510" i="1" s="1"/>
  <c r="C511" i="1" s="1"/>
  <c r="C512" i="1" s="1"/>
  <c r="C513" i="1" s="1"/>
  <c r="C514" i="1" s="1"/>
  <c r="C515" i="1" s="1"/>
  <c r="C499" i="1"/>
  <c r="C500" i="1" s="1"/>
  <c r="C501" i="1" s="1"/>
  <c r="C502" i="1" s="1"/>
  <c r="C503" i="1" s="1"/>
  <c r="C504" i="1" s="1"/>
  <c r="C505" i="1" s="1"/>
  <c r="C489" i="1"/>
  <c r="C490" i="1" s="1"/>
  <c r="C491" i="1" s="1"/>
  <c r="C492" i="1" s="1"/>
  <c r="C493" i="1" s="1"/>
  <c r="C494" i="1" s="1"/>
  <c r="C495" i="1" s="1"/>
  <c r="C496" i="1" s="1"/>
  <c r="C497" i="1" s="1"/>
  <c r="C481" i="1"/>
  <c r="C482" i="1" s="1"/>
  <c r="C483" i="1" s="1"/>
  <c r="C484" i="1" s="1"/>
  <c r="C485" i="1" s="1"/>
  <c r="C486" i="1" s="1"/>
  <c r="C487" i="1" s="1"/>
  <c r="C471" i="1"/>
  <c r="C472" i="1" s="1"/>
  <c r="C473" i="1" s="1"/>
  <c r="C474" i="1" s="1"/>
  <c r="C475" i="1" s="1"/>
  <c r="C476" i="1" s="1"/>
  <c r="C477" i="1" s="1"/>
  <c r="C478" i="1" s="1"/>
  <c r="C479" i="1" s="1"/>
  <c r="C463" i="1"/>
  <c r="C464" i="1" s="1"/>
  <c r="C465" i="1" s="1"/>
  <c r="C466" i="1" s="1"/>
  <c r="C467" i="1" s="1"/>
  <c r="C468" i="1" s="1"/>
  <c r="C469" i="1" s="1"/>
  <c r="C453" i="1"/>
  <c r="C454" i="1" s="1"/>
  <c r="C455" i="1" s="1"/>
  <c r="C456" i="1" s="1"/>
  <c r="C457" i="1" s="1"/>
  <c r="C458" i="1" s="1"/>
  <c r="C459" i="1" s="1"/>
  <c r="C460" i="1" s="1"/>
  <c r="C461" i="1" s="1"/>
  <c r="C445" i="1"/>
  <c r="C446" i="1" s="1"/>
  <c r="C447" i="1" s="1"/>
  <c r="C448" i="1" s="1"/>
  <c r="C449" i="1" s="1"/>
  <c r="C450" i="1" s="1"/>
  <c r="C451" i="1" s="1"/>
  <c r="C435" i="1"/>
  <c r="C436" i="1" s="1"/>
  <c r="C437" i="1" s="1"/>
  <c r="C438" i="1" s="1"/>
  <c r="C439" i="1" s="1"/>
  <c r="C440" i="1" s="1"/>
  <c r="C441" i="1" s="1"/>
  <c r="C442" i="1" s="1"/>
  <c r="C443" i="1" s="1"/>
  <c r="C427" i="1"/>
  <c r="C428" i="1" s="1"/>
  <c r="C429" i="1" s="1"/>
  <c r="C430" i="1" s="1"/>
  <c r="C431" i="1" s="1"/>
  <c r="C432" i="1" s="1"/>
  <c r="C433" i="1" s="1"/>
  <c r="C417" i="1"/>
  <c r="C418" i="1" s="1"/>
  <c r="C419" i="1" s="1"/>
  <c r="C420" i="1" s="1"/>
  <c r="C421" i="1" s="1"/>
  <c r="C422" i="1" s="1"/>
  <c r="C423" i="1" s="1"/>
  <c r="C424" i="1" s="1"/>
  <c r="C425" i="1" s="1"/>
  <c r="C409" i="1"/>
  <c r="C410" i="1" s="1"/>
  <c r="C411" i="1" s="1"/>
  <c r="C412" i="1" s="1"/>
  <c r="C413" i="1" s="1"/>
  <c r="C414" i="1" s="1"/>
  <c r="C415" i="1" s="1"/>
  <c r="C399" i="1"/>
  <c r="C400" i="1" s="1"/>
  <c r="C401" i="1" s="1"/>
  <c r="C402" i="1" s="1"/>
  <c r="C403" i="1" s="1"/>
  <c r="C404" i="1" s="1"/>
  <c r="C405" i="1" s="1"/>
  <c r="C406" i="1" s="1"/>
  <c r="C407" i="1" s="1"/>
  <c r="C391" i="1"/>
  <c r="C392" i="1" s="1"/>
  <c r="C393" i="1" s="1"/>
  <c r="C394" i="1" s="1"/>
  <c r="C395" i="1" s="1"/>
  <c r="C396" i="1" s="1"/>
  <c r="C397" i="1" s="1"/>
  <c r="C381" i="1"/>
  <c r="C382" i="1" s="1"/>
  <c r="C383" i="1" s="1"/>
  <c r="C384" i="1" s="1"/>
  <c r="C385" i="1" s="1"/>
  <c r="C386" i="1" s="1"/>
  <c r="C387" i="1" s="1"/>
  <c r="C388" i="1" s="1"/>
  <c r="C389" i="1" s="1"/>
  <c r="C373" i="1"/>
  <c r="C374" i="1" s="1"/>
  <c r="C375" i="1" s="1"/>
  <c r="C376" i="1" s="1"/>
  <c r="C377" i="1" s="1"/>
  <c r="C378" i="1" s="1"/>
  <c r="C379" i="1" s="1"/>
  <c r="C363" i="1"/>
  <c r="C364" i="1" s="1"/>
  <c r="C365" i="1" s="1"/>
  <c r="C366" i="1" s="1"/>
  <c r="C367" i="1" s="1"/>
  <c r="C368" i="1" s="1"/>
  <c r="C369" i="1" s="1"/>
  <c r="C370" i="1" s="1"/>
  <c r="C371" i="1" s="1"/>
  <c r="C355" i="1"/>
  <c r="C356" i="1" s="1"/>
  <c r="C357" i="1" s="1"/>
  <c r="C358" i="1" s="1"/>
  <c r="C359" i="1" s="1"/>
  <c r="C360" i="1" s="1"/>
  <c r="C361" i="1" s="1"/>
  <c r="C345" i="1"/>
  <c r="C346" i="1" s="1"/>
  <c r="C347" i="1" s="1"/>
  <c r="C348" i="1" s="1"/>
  <c r="C349" i="1" s="1"/>
  <c r="C350" i="1" s="1"/>
  <c r="C351" i="1" s="1"/>
  <c r="C352" i="1" s="1"/>
  <c r="C353" i="1" s="1"/>
  <c r="C337" i="1"/>
  <c r="C338" i="1" s="1"/>
  <c r="C339" i="1" s="1"/>
  <c r="C340" i="1" s="1"/>
  <c r="C341" i="1" s="1"/>
  <c r="C342" i="1" s="1"/>
  <c r="C343" i="1" s="1"/>
  <c r="C327" i="1"/>
  <c r="C328" i="1" s="1"/>
  <c r="C329" i="1" s="1"/>
  <c r="C330" i="1" s="1"/>
  <c r="C331" i="1" s="1"/>
  <c r="C332" i="1" s="1"/>
  <c r="C333" i="1" s="1"/>
  <c r="C334" i="1" s="1"/>
  <c r="C335" i="1" s="1"/>
  <c r="C319" i="1"/>
  <c r="C320" i="1" s="1"/>
  <c r="C321" i="1" s="1"/>
  <c r="C322" i="1" s="1"/>
  <c r="C323" i="1" s="1"/>
  <c r="C324" i="1" s="1"/>
  <c r="C325" i="1" s="1"/>
  <c r="C309" i="1"/>
  <c r="C310" i="1" s="1"/>
  <c r="C311" i="1" s="1"/>
  <c r="C312" i="1" s="1"/>
  <c r="C313" i="1" s="1"/>
  <c r="C314" i="1" s="1"/>
  <c r="C315" i="1" s="1"/>
  <c r="C316" i="1" s="1"/>
  <c r="C317" i="1" s="1"/>
  <c r="C301" i="1"/>
  <c r="C302" i="1" s="1"/>
  <c r="C303" i="1" s="1"/>
  <c r="C304" i="1" s="1"/>
  <c r="C305" i="1" s="1"/>
  <c r="C306" i="1" s="1"/>
  <c r="C307" i="1" s="1"/>
  <c r="C291" i="1"/>
  <c r="C292" i="1" s="1"/>
  <c r="C293" i="1" s="1"/>
  <c r="C294" i="1" s="1"/>
  <c r="C295" i="1" s="1"/>
  <c r="C296" i="1" s="1"/>
  <c r="C297" i="1" s="1"/>
  <c r="C298" i="1" s="1"/>
  <c r="C299" i="1" s="1"/>
  <c r="C283" i="1"/>
  <c r="C284" i="1" s="1"/>
  <c r="C285" i="1" s="1"/>
  <c r="C286" i="1" s="1"/>
  <c r="C287" i="1" s="1"/>
  <c r="C288" i="1" s="1"/>
  <c r="C289" i="1" s="1"/>
  <c r="C273" i="1"/>
  <c r="C274" i="1" s="1"/>
  <c r="C275" i="1" s="1"/>
  <c r="C276" i="1" s="1"/>
  <c r="C277" i="1" s="1"/>
  <c r="C278" i="1" s="1"/>
  <c r="C279" i="1" s="1"/>
  <c r="C280" i="1" s="1"/>
  <c r="C281" i="1" s="1"/>
  <c r="C265" i="1"/>
  <c r="C266" i="1" s="1"/>
  <c r="C267" i="1" s="1"/>
  <c r="C268" i="1" s="1"/>
  <c r="C269" i="1" s="1"/>
  <c r="C270" i="1" s="1"/>
  <c r="C271" i="1" s="1"/>
  <c r="C255" i="1"/>
  <c r="C256" i="1" s="1"/>
  <c r="C257" i="1" s="1"/>
  <c r="C258" i="1" s="1"/>
  <c r="C259" i="1" s="1"/>
  <c r="C260" i="1" s="1"/>
  <c r="C261" i="1" s="1"/>
  <c r="C262" i="1" s="1"/>
  <c r="C263" i="1" s="1"/>
  <c r="C247" i="1"/>
  <c r="C248" i="1" s="1"/>
  <c r="C249" i="1" s="1"/>
  <c r="C250" i="1" s="1"/>
  <c r="C251" i="1" s="1"/>
  <c r="C252" i="1" s="1"/>
  <c r="C253" i="1" s="1"/>
  <c r="C237" i="1"/>
  <c r="C238" i="1" s="1"/>
  <c r="C239" i="1" s="1"/>
  <c r="C240" i="1" s="1"/>
  <c r="C241" i="1" s="1"/>
  <c r="C242" i="1" s="1"/>
  <c r="C243" i="1" s="1"/>
  <c r="C244" i="1" s="1"/>
  <c r="C245" i="1" s="1"/>
  <c r="C229" i="1"/>
  <c r="C230" i="1" s="1"/>
  <c r="C231" i="1" s="1"/>
  <c r="C232" i="1" s="1"/>
  <c r="C233" i="1" s="1"/>
  <c r="C234" i="1" s="1"/>
  <c r="C235" i="1" s="1"/>
  <c r="C219" i="1"/>
  <c r="C220" i="1" s="1"/>
  <c r="C221" i="1" s="1"/>
  <c r="C222" i="1" s="1"/>
  <c r="C223" i="1" s="1"/>
  <c r="C224" i="1" s="1"/>
  <c r="C225" i="1" s="1"/>
  <c r="C226" i="1" s="1"/>
  <c r="C227" i="1" s="1"/>
  <c r="C211" i="1"/>
  <c r="C212" i="1" s="1"/>
  <c r="C213" i="1" s="1"/>
  <c r="C214" i="1" s="1"/>
  <c r="C215" i="1" s="1"/>
  <c r="C216" i="1" s="1"/>
  <c r="C217" i="1" s="1"/>
  <c r="C201" i="1"/>
  <c r="C202" i="1" s="1"/>
  <c r="C203" i="1" s="1"/>
  <c r="C204" i="1" s="1"/>
  <c r="C205" i="1" s="1"/>
  <c r="C206" i="1" s="1"/>
  <c r="C207" i="1" s="1"/>
  <c r="C208" i="1" s="1"/>
  <c r="C209" i="1" s="1"/>
  <c r="C193" i="1"/>
  <c r="C194" i="1" s="1"/>
  <c r="C195" i="1" s="1"/>
  <c r="C196" i="1" s="1"/>
  <c r="C197" i="1" s="1"/>
  <c r="C198" i="1" s="1"/>
  <c r="C199" i="1" s="1"/>
  <c r="C183" i="1"/>
  <c r="C184" i="1" s="1"/>
  <c r="C185" i="1" s="1"/>
  <c r="C186" i="1" s="1"/>
  <c r="C187" i="1" s="1"/>
  <c r="C188" i="1" s="1"/>
  <c r="C189" i="1" s="1"/>
  <c r="C190" i="1" s="1"/>
  <c r="C191" i="1" s="1"/>
  <c r="C175" i="1"/>
  <c r="C176" i="1" s="1"/>
  <c r="C177" i="1" s="1"/>
  <c r="C178" i="1" s="1"/>
  <c r="C179" i="1" s="1"/>
  <c r="C180" i="1" s="1"/>
  <c r="C181" i="1" s="1"/>
  <c r="C165" i="1"/>
  <c r="C166" i="1" s="1"/>
  <c r="C167" i="1" s="1"/>
  <c r="C168" i="1" s="1"/>
  <c r="C169" i="1" s="1"/>
  <c r="C170" i="1" s="1"/>
  <c r="C171" i="1" s="1"/>
  <c r="C172" i="1" s="1"/>
  <c r="C173" i="1" s="1"/>
  <c r="C157" i="1"/>
  <c r="C158" i="1" s="1"/>
  <c r="C159" i="1" s="1"/>
  <c r="C160" i="1" s="1"/>
  <c r="C161" i="1" s="1"/>
  <c r="C162" i="1" s="1"/>
  <c r="C163" i="1" s="1"/>
  <c r="C147" i="1"/>
  <c r="C148" i="1" s="1"/>
  <c r="C149" i="1" s="1"/>
  <c r="C150" i="1" s="1"/>
  <c r="C151" i="1" s="1"/>
  <c r="C152" i="1" s="1"/>
  <c r="C153" i="1" s="1"/>
  <c r="C154" i="1" s="1"/>
  <c r="C155" i="1" s="1"/>
  <c r="C139" i="1"/>
  <c r="C140" i="1" s="1"/>
  <c r="C141" i="1" s="1"/>
  <c r="C142" i="1" s="1"/>
  <c r="C143" i="1" s="1"/>
  <c r="C144" i="1" s="1"/>
  <c r="C145" i="1" s="1"/>
  <c r="C129" i="1"/>
  <c r="C130" i="1" s="1"/>
  <c r="C131" i="1" s="1"/>
  <c r="C132" i="1" s="1"/>
  <c r="C133" i="1" s="1"/>
  <c r="C134" i="1" s="1"/>
  <c r="C135" i="1" s="1"/>
  <c r="C136" i="1" s="1"/>
  <c r="C137" i="1" s="1"/>
  <c r="C121" i="1"/>
  <c r="C122" i="1" s="1"/>
  <c r="C123" i="1" s="1"/>
  <c r="C124" i="1" s="1"/>
  <c r="C125" i="1" s="1"/>
  <c r="C126" i="1" s="1"/>
  <c r="C127" i="1" s="1"/>
  <c r="C111" i="1"/>
  <c r="C112" i="1" s="1"/>
  <c r="C113" i="1" s="1"/>
  <c r="C114" i="1" s="1"/>
  <c r="C115" i="1" s="1"/>
  <c r="C116" i="1" s="1"/>
  <c r="C117" i="1" s="1"/>
  <c r="C118" i="1" s="1"/>
  <c r="C119" i="1" s="1"/>
  <c r="C103" i="1"/>
  <c r="C104" i="1" s="1"/>
  <c r="C105" i="1" s="1"/>
  <c r="C106" i="1" s="1"/>
  <c r="C107" i="1" s="1"/>
  <c r="C108" i="1" s="1"/>
  <c r="C109" i="1" s="1"/>
  <c r="C93" i="1"/>
  <c r="C94" i="1" s="1"/>
  <c r="C95" i="1" s="1"/>
  <c r="C96" i="1" s="1"/>
  <c r="C97" i="1" s="1"/>
  <c r="C98" i="1" s="1"/>
  <c r="C99" i="1" s="1"/>
  <c r="C100" i="1" s="1"/>
  <c r="C101" i="1" s="1"/>
  <c r="C85" i="1"/>
  <c r="C86" i="1" s="1"/>
  <c r="C87" i="1" s="1"/>
  <c r="C88" i="1" s="1"/>
  <c r="C89" i="1" s="1"/>
  <c r="C90" i="1" s="1"/>
  <c r="C91" i="1" s="1"/>
  <c r="C75" i="1"/>
  <c r="C76" i="1" s="1"/>
  <c r="C77" i="1" s="1"/>
  <c r="C78" i="1" s="1"/>
  <c r="C79" i="1" s="1"/>
  <c r="C80" i="1" s="1"/>
  <c r="C81" i="1" s="1"/>
  <c r="C82" i="1" s="1"/>
  <c r="C83" i="1" s="1"/>
  <c r="C67" i="1"/>
  <c r="C68" i="1" s="1"/>
  <c r="C69" i="1" s="1"/>
  <c r="C70" i="1" s="1"/>
  <c r="C71" i="1" s="1"/>
  <c r="C72" i="1" s="1"/>
  <c r="C73" i="1" s="1"/>
  <c r="C57" i="1"/>
  <c r="C58" i="1" s="1"/>
  <c r="C59" i="1" s="1"/>
  <c r="C60" i="1" s="1"/>
  <c r="C61" i="1" s="1"/>
  <c r="C62" i="1" s="1"/>
  <c r="C63" i="1" s="1"/>
  <c r="C64" i="1" s="1"/>
  <c r="C65" i="1" s="1"/>
  <c r="C49" i="1"/>
  <c r="C50" i="1" s="1"/>
  <c r="C51" i="1" s="1"/>
  <c r="C52" i="1" s="1"/>
  <c r="C53" i="1" s="1"/>
  <c r="C54" i="1" s="1"/>
  <c r="C55" i="1" s="1"/>
  <c r="C40" i="1"/>
  <c r="C41" i="1" s="1"/>
  <c r="C42" i="1" s="1"/>
  <c r="C43" i="1" s="1"/>
  <c r="C44" i="1" s="1"/>
  <c r="C45" i="1" s="1"/>
  <c r="C46" i="1" s="1"/>
  <c r="C47" i="1" s="1"/>
</calcChain>
</file>

<file path=xl/sharedStrings.xml><?xml version="1.0" encoding="utf-8"?>
<sst xmlns="http://schemas.openxmlformats.org/spreadsheetml/2006/main" count="651" uniqueCount="39">
  <si>
    <t>STATE</t>
  </si>
  <si>
    <t>Year</t>
  </si>
  <si>
    <t>Population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</si>
  <si>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</si>
  <si>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</si>
  <si>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</si>
  <si>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</si>
  <si>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</si>
  <si>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</si>
  <si>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</si>
  <si>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</si>
  <si>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</si>
  <si>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</si>
  <si>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</si>
  <si>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</si>
  <si>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</si>
  <si>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</si>
  <si>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</si>
  <si>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</si>
  <si>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</si>
  <si>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</si>
  <si>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</si>
  <si>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</si>
  <si>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</si>
  <si>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</si>
  <si>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</si>
  <si>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</si>
  <si>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 &amp; N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</si>
  <si>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</si>
  <si>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</si>
  <si>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</si>
  <si>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</si>
  <si>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</si>
  <si>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</si>
  <si>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</si>
  <si>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</si>
  <si>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 &amp; N ISLANDS</t>
  </si>
  <si>
    <t>TOTAL (All-India)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</si>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</sst>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2" fontId="3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649"/>
  <sheetViews>
    <sheetView tabSelected="1" workbookViewId="0">
      <selection activeCell="D11" sqref="D11"/>
    </sheetView>
  </sheetViews>
  <sheetFormatPr defaultColWidth="12.5703125" defaultRowHeight="15.75" customHeight="1" x14ac:dyDescent="0.2"/>
  <cols>
    <col min="1" max="1" width="20.42578125" customWidth="1"/>
    <col min="2" max="2" width="17.42578125" customWidth="1"/>
    <col min="3" max="3" width="13.7109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2001</v>
      </c>
      <c r="C2" s="4">
        <v>10143700</v>
      </c>
    </row>
    <row r="3" spans="1:3" x14ac:dyDescent="0.2">
      <c r="A3" s="2" t="s">
        <v>3</v>
      </c>
      <c r="B3" s="2">
        <v>2002</v>
      </c>
      <c r="C3" s="5">
        <f t="shared" ref="C3:C11" si="0">C2+C2*2.36/100</f>
        <v>10383091.32</v>
      </c>
    </row>
    <row r="4" spans="1:3" x14ac:dyDescent="0.2">
      <c r="A4" s="2" t="s">
        <v>3</v>
      </c>
      <c r="B4" s="2">
        <v>2003</v>
      </c>
      <c r="C4" s="5">
        <f t="shared" si="0"/>
        <v>10628132.275152</v>
      </c>
    </row>
    <row r="5" spans="1:3" x14ac:dyDescent="0.2">
      <c r="A5" s="2" t="s">
        <v>3</v>
      </c>
      <c r="B5" s="2">
        <v>2004</v>
      </c>
      <c r="C5" s="5">
        <f t="shared" si="0"/>
        <v>10878956.196845587</v>
      </c>
    </row>
    <row r="6" spans="1:3" x14ac:dyDescent="0.2">
      <c r="A6" s="2" t="s">
        <v>3</v>
      </c>
      <c r="B6" s="2">
        <v>2005</v>
      </c>
      <c r="C6" s="5">
        <f t="shared" si="0"/>
        <v>11135699.563091144</v>
      </c>
    </row>
    <row r="7" spans="1:3" x14ac:dyDescent="0.2">
      <c r="A7" s="2" t="s">
        <v>3</v>
      </c>
      <c r="B7" s="2">
        <v>2006</v>
      </c>
      <c r="C7" s="5">
        <f t="shared" si="0"/>
        <v>11398502.072780095</v>
      </c>
    </row>
    <row r="8" spans="1:3" x14ac:dyDescent="0.2">
      <c r="A8" s="2" t="s">
        <v>3</v>
      </c>
      <c r="B8" s="2">
        <v>2007</v>
      </c>
      <c r="C8" s="5">
        <f t="shared" si="0"/>
        <v>11667506.721697705</v>
      </c>
    </row>
    <row r="9" spans="1:3" x14ac:dyDescent="0.2">
      <c r="A9" s="2" t="s">
        <v>3</v>
      </c>
      <c r="B9" s="2">
        <v>2008</v>
      </c>
      <c r="C9" s="5">
        <f t="shared" si="0"/>
        <v>11942859.880329771</v>
      </c>
    </row>
    <row r="10" spans="1:3" x14ac:dyDescent="0.2">
      <c r="A10" s="2" t="s">
        <v>3</v>
      </c>
      <c r="B10" s="2">
        <v>2009</v>
      </c>
      <c r="C10" s="5">
        <f t="shared" si="0"/>
        <v>12224711.373505553</v>
      </c>
    </row>
    <row r="11" spans="1:3" x14ac:dyDescent="0.2">
      <c r="A11" s="2" t="s">
        <v>3</v>
      </c>
      <c r="B11" s="2">
        <v>2010</v>
      </c>
      <c r="C11" s="5">
        <f t="shared" si="0"/>
        <v>12513214.561920283</v>
      </c>
    </row>
    <row r="12" spans="1:3" x14ac:dyDescent="0.2">
      <c r="A12" s="2" t="s">
        <v>3</v>
      </c>
      <c r="B12" s="2">
        <v>2011</v>
      </c>
      <c r="C12" s="5">
        <v>12541302</v>
      </c>
    </row>
    <row r="13" spans="1:3" x14ac:dyDescent="0.2">
      <c r="A13" s="2" t="s">
        <v>3</v>
      </c>
      <c r="B13" s="2">
        <v>2012</v>
      </c>
      <c r="C13" s="5">
        <f t="shared" ref="C13:C19" si="1">C12+((C12*2.36)/100)</f>
        <v>12837276.7272</v>
      </c>
    </row>
    <row r="14" spans="1:3" x14ac:dyDescent="0.2">
      <c r="A14" s="2" t="s">
        <v>3</v>
      </c>
      <c r="B14" s="2">
        <v>2013</v>
      </c>
      <c r="C14" s="5">
        <f t="shared" si="1"/>
        <v>13140236.457961919</v>
      </c>
    </row>
    <row r="15" spans="1:3" x14ac:dyDescent="0.2">
      <c r="A15" s="2" t="s">
        <v>3</v>
      </c>
      <c r="B15" s="2">
        <v>2014</v>
      </c>
      <c r="C15" s="5">
        <f t="shared" si="1"/>
        <v>13450346.03836982</v>
      </c>
    </row>
    <row r="16" spans="1:3" x14ac:dyDescent="0.2">
      <c r="A16" s="2" t="s">
        <v>3</v>
      </c>
      <c r="B16" s="2">
        <v>2015</v>
      </c>
      <c r="C16" s="5">
        <f t="shared" si="1"/>
        <v>13767774.204875348</v>
      </c>
    </row>
    <row r="17" spans="1:3" x14ac:dyDescent="0.2">
      <c r="A17" s="2" t="s">
        <v>3</v>
      </c>
      <c r="B17" s="2">
        <v>2016</v>
      </c>
      <c r="C17" s="5">
        <f t="shared" si="1"/>
        <v>14092693.676110405</v>
      </c>
    </row>
    <row r="18" spans="1:3" x14ac:dyDescent="0.2">
      <c r="A18" s="2" t="s">
        <v>3</v>
      </c>
      <c r="B18" s="2">
        <v>2017</v>
      </c>
      <c r="C18" s="5">
        <f t="shared" si="1"/>
        <v>14425281.246866612</v>
      </c>
    </row>
    <row r="19" spans="1:3" x14ac:dyDescent="0.2">
      <c r="A19" s="2" t="s">
        <v>3</v>
      </c>
      <c r="B19" s="2">
        <v>2018</v>
      </c>
      <c r="C19" s="5">
        <f t="shared" si="1"/>
        <v>14765717.884292664</v>
      </c>
    </row>
    <row r="20" spans="1:3" x14ac:dyDescent="0.2">
      <c r="A20" s="2" t="s">
        <v>4</v>
      </c>
      <c r="B20" s="2">
        <v>2001</v>
      </c>
      <c r="C20" s="4">
        <v>6077900</v>
      </c>
    </row>
    <row r="21" spans="1:3" x14ac:dyDescent="0.2">
      <c r="A21" s="2" t="s">
        <v>4</v>
      </c>
      <c r="B21" s="2">
        <v>2002</v>
      </c>
      <c r="C21" s="5">
        <f t="shared" ref="C21:C29" si="2">C20+C20*1.29/100</f>
        <v>6156304.9100000001</v>
      </c>
    </row>
    <row r="22" spans="1:3" x14ac:dyDescent="0.2">
      <c r="A22" s="2" t="s">
        <v>4</v>
      </c>
      <c r="B22" s="2">
        <v>2003</v>
      </c>
      <c r="C22" s="5">
        <f>C21+C21*1.29/100</f>
        <v>6235721.2433390003</v>
      </c>
    </row>
    <row r="23" spans="1:3" x14ac:dyDescent="0.2">
      <c r="A23" s="2" t="s">
        <v>4</v>
      </c>
      <c r="B23" s="2">
        <v>2004</v>
      </c>
      <c r="C23" s="5">
        <f t="shared" si="2"/>
        <v>6316162.0473780734</v>
      </c>
    </row>
    <row r="24" spans="1:3" x14ac:dyDescent="0.2">
      <c r="A24" s="2" t="s">
        <v>4</v>
      </c>
      <c r="B24" s="2">
        <v>2005</v>
      </c>
      <c r="C24" s="5">
        <f t="shared" si="2"/>
        <v>6397640.5377892507</v>
      </c>
    </row>
    <row r="25" spans="1:3" x14ac:dyDescent="0.2">
      <c r="A25" s="2" t="s">
        <v>4</v>
      </c>
      <c r="B25" s="2">
        <v>2006</v>
      </c>
      <c r="C25" s="5">
        <f t="shared" si="2"/>
        <v>6480170.1007267321</v>
      </c>
    </row>
    <row r="26" spans="1:3" x14ac:dyDescent="0.2">
      <c r="A26" s="2" t="s">
        <v>4</v>
      </c>
      <c r="B26" s="2">
        <v>2007</v>
      </c>
      <c r="C26" s="5">
        <f t="shared" si="2"/>
        <v>6563764.2950261068</v>
      </c>
    </row>
    <row r="27" spans="1:3" x14ac:dyDescent="0.2">
      <c r="A27" s="2" t="s">
        <v>4</v>
      </c>
      <c r="B27" s="2">
        <v>2008</v>
      </c>
      <c r="C27" s="5">
        <f t="shared" si="2"/>
        <v>6648436.854431944</v>
      </c>
    </row>
    <row r="28" spans="1:3" x14ac:dyDescent="0.2">
      <c r="A28" s="2" t="s">
        <v>4</v>
      </c>
      <c r="B28" s="2">
        <v>2009</v>
      </c>
      <c r="C28" s="5">
        <f t="shared" si="2"/>
        <v>6734201.6898541162</v>
      </c>
    </row>
    <row r="29" spans="1:3" x14ac:dyDescent="0.2">
      <c r="A29" s="2" t="s">
        <v>4</v>
      </c>
      <c r="B29" s="2">
        <v>2010</v>
      </c>
      <c r="C29" s="5">
        <f t="shared" si="2"/>
        <v>6821072.8916532341</v>
      </c>
    </row>
    <row r="30" spans="1:3" x14ac:dyDescent="0.2">
      <c r="A30" s="2" t="s">
        <v>4</v>
      </c>
      <c r="B30" s="2">
        <v>2011</v>
      </c>
      <c r="C30" s="5">
        <v>6864602</v>
      </c>
    </row>
    <row r="31" spans="1:3" x14ac:dyDescent="0.2">
      <c r="A31" s="2" t="s">
        <v>4</v>
      </c>
      <c r="B31" s="2">
        <v>2012</v>
      </c>
      <c r="C31" s="5">
        <f t="shared" ref="C31:C37" si="3">C30+C30*1.29/100</f>
        <v>6953155.3657999998</v>
      </c>
    </row>
    <row r="32" spans="1:3" x14ac:dyDescent="0.2">
      <c r="A32" s="2" t="s">
        <v>4</v>
      </c>
      <c r="B32" s="2">
        <v>2013</v>
      </c>
      <c r="C32" s="5">
        <f t="shared" si="3"/>
        <v>7042851.0700188195</v>
      </c>
    </row>
    <row r="33" spans="1:3" x14ac:dyDescent="0.2">
      <c r="A33" s="2" t="s">
        <v>4</v>
      </c>
      <c r="B33" s="2">
        <v>2014</v>
      </c>
      <c r="C33" s="5">
        <f t="shared" si="3"/>
        <v>7133703.8488220619</v>
      </c>
    </row>
    <row r="34" spans="1:3" x14ac:dyDescent="0.2">
      <c r="A34" s="2" t="s">
        <v>4</v>
      </c>
      <c r="B34" s="2">
        <v>2015</v>
      </c>
      <c r="C34" s="5">
        <f t="shared" si="3"/>
        <v>7225728.6284718663</v>
      </c>
    </row>
    <row r="35" spans="1:3" x14ac:dyDescent="0.2">
      <c r="A35" s="2" t="s">
        <v>4</v>
      </c>
      <c r="B35" s="2">
        <v>2016</v>
      </c>
      <c r="C35" s="5">
        <f t="shared" si="3"/>
        <v>7318940.5277791535</v>
      </c>
    </row>
    <row r="36" spans="1:3" x14ac:dyDescent="0.2">
      <c r="A36" s="2" t="s">
        <v>4</v>
      </c>
      <c r="B36" s="2">
        <v>2017</v>
      </c>
      <c r="C36" s="5">
        <f t="shared" si="3"/>
        <v>7413354.8605875047</v>
      </c>
    </row>
    <row r="37" spans="1:3" x14ac:dyDescent="0.2">
      <c r="A37" s="2" t="s">
        <v>4</v>
      </c>
      <c r="B37" s="2">
        <v>2018</v>
      </c>
      <c r="C37" s="5">
        <f t="shared" si="3"/>
        <v>7508987.1382890837</v>
      </c>
    </row>
    <row r="38" spans="1:3" x14ac:dyDescent="0.2">
      <c r="A38" s="2" t="s">
        <v>5</v>
      </c>
      <c r="B38" s="2">
        <v>2001</v>
      </c>
      <c r="C38" s="4">
        <v>24358999</v>
      </c>
    </row>
    <row r="39" spans="1:3" x14ac:dyDescent="0.2">
      <c r="A39" s="2" t="s">
        <v>5</v>
      </c>
      <c r="B39" s="2">
        <v>2002</v>
      </c>
      <c r="C39" s="5">
        <f t="shared" ref="C39:C47" si="4">C38+C38*1.39/100</f>
        <v>24697589.086100001</v>
      </c>
    </row>
    <row r="40" spans="1:3" x14ac:dyDescent="0.2">
      <c r="A40" s="2" t="s">
        <v>5</v>
      </c>
      <c r="B40" s="2">
        <v>2003</v>
      </c>
      <c r="C40" s="5">
        <f t="shared" si="4"/>
        <v>25040885.574396789</v>
      </c>
    </row>
    <row r="41" spans="1:3" x14ac:dyDescent="0.2">
      <c r="A41" s="2" t="s">
        <v>5</v>
      </c>
      <c r="B41" s="2">
        <v>2004</v>
      </c>
      <c r="C41" s="5">
        <f t="shared" si="4"/>
        <v>25388953.883880906</v>
      </c>
    </row>
    <row r="42" spans="1:3" x14ac:dyDescent="0.2">
      <c r="A42" s="2" t="s">
        <v>5</v>
      </c>
      <c r="B42" s="2">
        <v>2005</v>
      </c>
      <c r="C42" s="5">
        <f t="shared" si="4"/>
        <v>25741860.342866849</v>
      </c>
    </row>
    <row r="43" spans="1:3" x14ac:dyDescent="0.2">
      <c r="A43" s="2" t="s">
        <v>5</v>
      </c>
      <c r="B43" s="2">
        <v>2006</v>
      </c>
      <c r="C43" s="5">
        <f t="shared" si="4"/>
        <v>26099672.201632697</v>
      </c>
    </row>
    <row r="44" spans="1:3" x14ac:dyDescent="0.2">
      <c r="A44" s="2" t="s">
        <v>5</v>
      </c>
      <c r="B44" s="2">
        <v>2007</v>
      </c>
      <c r="C44" s="5">
        <f t="shared" si="4"/>
        <v>26462457.645235393</v>
      </c>
    </row>
    <row r="45" spans="1:3" x14ac:dyDescent="0.2">
      <c r="A45" s="2" t="s">
        <v>5</v>
      </c>
      <c r="B45" s="2">
        <v>2008</v>
      </c>
      <c r="C45" s="5">
        <f t="shared" si="4"/>
        <v>26830285.806504164</v>
      </c>
    </row>
    <row r="46" spans="1:3" x14ac:dyDescent="0.2">
      <c r="A46" s="2" t="s">
        <v>5</v>
      </c>
      <c r="B46" s="2">
        <v>2009</v>
      </c>
      <c r="C46" s="5">
        <f t="shared" si="4"/>
        <v>27203226.779214572</v>
      </c>
    </row>
    <row r="47" spans="1:3" x14ac:dyDescent="0.2">
      <c r="A47" s="2" t="s">
        <v>5</v>
      </c>
      <c r="B47" s="2">
        <v>2010</v>
      </c>
      <c r="C47" s="5">
        <f t="shared" si="4"/>
        <v>27581351.631445654</v>
      </c>
    </row>
    <row r="48" spans="1:3" x14ac:dyDescent="0.2">
      <c r="A48" s="2" t="s">
        <v>5</v>
      </c>
      <c r="B48" s="2">
        <v>2011</v>
      </c>
      <c r="C48" s="5">
        <v>27743338</v>
      </c>
    </row>
    <row r="49" spans="1:3" x14ac:dyDescent="0.2">
      <c r="A49" s="2" t="s">
        <v>5</v>
      </c>
      <c r="B49" s="2">
        <v>2012</v>
      </c>
      <c r="C49" s="5">
        <f t="shared" ref="C49:C55" si="5">C48+C48*1.39/100</f>
        <v>28128970.398200002</v>
      </c>
    </row>
    <row r="50" spans="1:3" x14ac:dyDescent="0.2">
      <c r="A50" s="2" t="s">
        <v>5</v>
      </c>
      <c r="B50" s="2">
        <v>2013</v>
      </c>
      <c r="C50" s="5">
        <f t="shared" si="5"/>
        <v>28519963.08673498</v>
      </c>
    </row>
    <row r="51" spans="1:3" x14ac:dyDescent="0.2">
      <c r="A51" s="2" t="s">
        <v>5</v>
      </c>
      <c r="B51" s="2">
        <v>2014</v>
      </c>
      <c r="C51" s="5">
        <f t="shared" si="5"/>
        <v>28916390.573640596</v>
      </c>
    </row>
    <row r="52" spans="1:3" x14ac:dyDescent="0.2">
      <c r="A52" s="2" t="s">
        <v>5</v>
      </c>
      <c r="B52" s="2">
        <v>2015</v>
      </c>
      <c r="C52" s="5">
        <f t="shared" si="5"/>
        <v>29318328.402614199</v>
      </c>
    </row>
    <row r="53" spans="1:3" x14ac:dyDescent="0.2">
      <c r="A53" s="2" t="s">
        <v>5</v>
      </c>
      <c r="B53" s="2">
        <v>2016</v>
      </c>
      <c r="C53" s="5">
        <f t="shared" si="5"/>
        <v>29725853.167410538</v>
      </c>
    </row>
    <row r="54" spans="1:3" x14ac:dyDescent="0.2">
      <c r="A54" s="2" t="s">
        <v>5</v>
      </c>
      <c r="B54" s="2">
        <v>2017</v>
      </c>
      <c r="C54" s="5">
        <f t="shared" si="5"/>
        <v>30139042.526437543</v>
      </c>
    </row>
    <row r="55" spans="1:3" x14ac:dyDescent="0.2">
      <c r="A55" s="2" t="s">
        <v>5</v>
      </c>
      <c r="B55" s="2">
        <v>2018</v>
      </c>
      <c r="C55" s="5">
        <f t="shared" si="5"/>
        <v>30557975.217555024</v>
      </c>
    </row>
    <row r="56" spans="1:3" x14ac:dyDescent="0.2">
      <c r="A56" s="2" t="s">
        <v>6</v>
      </c>
      <c r="B56" s="2">
        <v>2001</v>
      </c>
      <c r="C56" s="4">
        <v>900635</v>
      </c>
    </row>
    <row r="57" spans="1:3" x14ac:dyDescent="0.2">
      <c r="A57" s="2" t="s">
        <v>6</v>
      </c>
      <c r="B57" s="2">
        <v>2002</v>
      </c>
      <c r="C57" s="5">
        <f t="shared" ref="C57:C65" si="6">C56+C56*2.26/100</f>
        <v>920989.35100000002</v>
      </c>
    </row>
    <row r="58" spans="1:3" x14ac:dyDescent="0.2">
      <c r="A58" s="2" t="s">
        <v>6</v>
      </c>
      <c r="B58" s="2">
        <v>2003</v>
      </c>
      <c r="C58" s="5">
        <f t="shared" si="6"/>
        <v>941803.71033260005</v>
      </c>
    </row>
    <row r="59" spans="1:3" x14ac:dyDescent="0.2">
      <c r="A59" s="2" t="s">
        <v>6</v>
      </c>
      <c r="B59" s="2">
        <v>2004</v>
      </c>
      <c r="C59" s="5">
        <f t="shared" si="6"/>
        <v>963088.47418611683</v>
      </c>
    </row>
    <row r="60" spans="1:3" x14ac:dyDescent="0.2">
      <c r="A60" s="2" t="s">
        <v>6</v>
      </c>
      <c r="B60" s="2">
        <v>2005</v>
      </c>
      <c r="C60" s="5">
        <f t="shared" si="6"/>
        <v>984854.27370272309</v>
      </c>
    </row>
    <row r="61" spans="1:3" x14ac:dyDescent="0.2">
      <c r="A61" s="2" t="s">
        <v>6</v>
      </c>
      <c r="B61" s="2">
        <v>2006</v>
      </c>
      <c r="C61" s="5">
        <f t="shared" si="6"/>
        <v>1007111.9802884046</v>
      </c>
    </row>
    <row r="62" spans="1:3" x14ac:dyDescent="0.2">
      <c r="A62" s="2" t="s">
        <v>6</v>
      </c>
      <c r="B62" s="2">
        <v>2007</v>
      </c>
      <c r="C62" s="5">
        <f t="shared" si="6"/>
        <v>1029872.7110429226</v>
      </c>
    </row>
    <row r="63" spans="1:3" x14ac:dyDescent="0.2">
      <c r="A63" s="2" t="s">
        <v>6</v>
      </c>
      <c r="B63" s="2">
        <v>2008</v>
      </c>
      <c r="C63" s="5">
        <f t="shared" si="6"/>
        <v>1053147.8343124925</v>
      </c>
    </row>
    <row r="64" spans="1:3" x14ac:dyDescent="0.2">
      <c r="A64" s="2" t="s">
        <v>6</v>
      </c>
      <c r="B64" s="2">
        <v>2009</v>
      </c>
      <c r="C64" s="5">
        <f t="shared" si="6"/>
        <v>1076948.9753679549</v>
      </c>
    </row>
    <row r="65" spans="1:3" x14ac:dyDescent="0.2">
      <c r="A65" s="2" t="s">
        <v>6</v>
      </c>
      <c r="B65" s="2">
        <v>2010</v>
      </c>
      <c r="C65" s="5">
        <f t="shared" si="6"/>
        <v>1101288.0222112706</v>
      </c>
    </row>
    <row r="66" spans="1:3" x14ac:dyDescent="0.2">
      <c r="A66" s="2" t="s">
        <v>6</v>
      </c>
      <c r="B66" s="2">
        <v>2011</v>
      </c>
      <c r="C66" s="5">
        <v>25545198</v>
      </c>
    </row>
    <row r="67" spans="1:3" x14ac:dyDescent="0.2">
      <c r="A67" s="2" t="s">
        <v>6</v>
      </c>
      <c r="B67" s="2">
        <v>2012</v>
      </c>
      <c r="C67" s="5">
        <f t="shared" ref="C67:C73" si="7">C66+C66*2.26/100</f>
        <v>26122519.474799998</v>
      </c>
    </row>
    <row r="68" spans="1:3" x14ac:dyDescent="0.2">
      <c r="A68" s="2" t="s">
        <v>6</v>
      </c>
      <c r="B68" s="2">
        <v>2013</v>
      </c>
      <c r="C68" s="5">
        <f t="shared" si="7"/>
        <v>26712888.414930478</v>
      </c>
    </row>
    <row r="69" spans="1:3" x14ac:dyDescent="0.2">
      <c r="A69" s="2" t="s">
        <v>6</v>
      </c>
      <c r="B69" s="2">
        <v>2014</v>
      </c>
      <c r="C69" s="5">
        <f t="shared" si="7"/>
        <v>27316599.693107907</v>
      </c>
    </row>
    <row r="70" spans="1:3" x14ac:dyDescent="0.2">
      <c r="A70" s="2" t="s">
        <v>6</v>
      </c>
      <c r="B70" s="2">
        <v>2015</v>
      </c>
      <c r="C70" s="5">
        <f t="shared" si="7"/>
        <v>27933954.846172146</v>
      </c>
    </row>
    <row r="71" spans="1:3" x14ac:dyDescent="0.2">
      <c r="A71" s="2" t="s">
        <v>6</v>
      </c>
      <c r="B71" s="2">
        <v>2016</v>
      </c>
      <c r="C71" s="5">
        <f t="shared" si="7"/>
        <v>28565262.225695636</v>
      </c>
    </row>
    <row r="72" spans="1:3" x14ac:dyDescent="0.2">
      <c r="A72" s="2" t="s">
        <v>6</v>
      </c>
      <c r="B72" s="2">
        <v>2017</v>
      </c>
      <c r="C72" s="5">
        <f t="shared" si="7"/>
        <v>29210837.151996359</v>
      </c>
    </row>
    <row r="73" spans="1:3" x14ac:dyDescent="0.2">
      <c r="A73" s="2" t="s">
        <v>6</v>
      </c>
      <c r="B73" s="2">
        <v>2018</v>
      </c>
      <c r="C73" s="5">
        <f t="shared" si="7"/>
        <v>29871002.071631476</v>
      </c>
    </row>
    <row r="74" spans="1:3" x14ac:dyDescent="0.2">
      <c r="A74" s="2" t="s">
        <v>7</v>
      </c>
      <c r="B74" s="2">
        <v>2001</v>
      </c>
      <c r="C74" s="4">
        <v>8489349</v>
      </c>
    </row>
    <row r="75" spans="1:3" x14ac:dyDescent="0.2">
      <c r="A75" s="2" t="s">
        <v>7</v>
      </c>
      <c r="B75" s="2">
        <v>2002</v>
      </c>
      <c r="C75" s="5">
        <f t="shared" ref="C75:C83" si="8">C74+C74*1.88/100</f>
        <v>8648948.7611999996</v>
      </c>
    </row>
    <row r="76" spans="1:3" x14ac:dyDescent="0.2">
      <c r="A76" s="2" t="s">
        <v>7</v>
      </c>
      <c r="B76" s="2">
        <v>2003</v>
      </c>
      <c r="C76" s="5">
        <f t="shared" si="8"/>
        <v>8811548.9979105592</v>
      </c>
    </row>
    <row r="77" spans="1:3" x14ac:dyDescent="0.2">
      <c r="A77" s="2" t="s">
        <v>7</v>
      </c>
      <c r="B77" s="2">
        <v>2004</v>
      </c>
      <c r="C77" s="5">
        <f t="shared" si="8"/>
        <v>8977206.1190712769</v>
      </c>
    </row>
    <row r="78" spans="1:3" x14ac:dyDescent="0.2">
      <c r="A78" s="2" t="s">
        <v>7</v>
      </c>
      <c r="B78" s="2">
        <v>2005</v>
      </c>
      <c r="C78" s="5">
        <f t="shared" si="8"/>
        <v>9145977.5941098165</v>
      </c>
    </row>
    <row r="79" spans="1:3" x14ac:dyDescent="0.2">
      <c r="A79" s="2" t="s">
        <v>7</v>
      </c>
      <c r="B79" s="2">
        <v>2006</v>
      </c>
      <c r="C79" s="5">
        <f t="shared" si="8"/>
        <v>9317921.972879082</v>
      </c>
    </row>
    <row r="80" spans="1:3" x14ac:dyDescent="0.2">
      <c r="A80" s="2" t="s">
        <v>7</v>
      </c>
      <c r="B80" s="2">
        <v>2007</v>
      </c>
      <c r="C80" s="5">
        <f t="shared" si="8"/>
        <v>9493098.9059692081</v>
      </c>
    </row>
    <row r="81" spans="1:3" x14ac:dyDescent="0.2">
      <c r="A81" s="2" t="s">
        <v>7</v>
      </c>
      <c r="B81" s="2">
        <v>2008</v>
      </c>
      <c r="C81" s="5">
        <f t="shared" si="8"/>
        <v>9671569.1654014289</v>
      </c>
    </row>
    <row r="82" spans="1:3" x14ac:dyDescent="0.2">
      <c r="A82" s="2" t="s">
        <v>7</v>
      </c>
      <c r="B82" s="2">
        <v>2009</v>
      </c>
      <c r="C82" s="5">
        <f t="shared" si="8"/>
        <v>9853394.6657109763</v>
      </c>
    </row>
    <row r="83" spans="1:3" x14ac:dyDescent="0.2">
      <c r="A83" s="2" t="s">
        <v>7</v>
      </c>
      <c r="B83" s="2">
        <v>2010</v>
      </c>
      <c r="C83" s="5">
        <f t="shared" si="8"/>
        <v>10038638.485426342</v>
      </c>
    </row>
    <row r="84" spans="1:3" x14ac:dyDescent="0.2">
      <c r="A84" s="2" t="s">
        <v>7</v>
      </c>
      <c r="B84" s="2">
        <v>2011</v>
      </c>
      <c r="C84" s="5">
        <v>10086292</v>
      </c>
    </row>
    <row r="85" spans="1:3" x14ac:dyDescent="0.2">
      <c r="A85" s="2" t="s">
        <v>7</v>
      </c>
      <c r="B85" s="2">
        <v>2012</v>
      </c>
      <c r="C85" s="5">
        <f t="shared" ref="C85:C91" si="9">C84+C84*1.88/100</f>
        <v>10275914.2896</v>
      </c>
    </row>
    <row r="86" spans="1:3" x14ac:dyDescent="0.2">
      <c r="A86" s="2" t="s">
        <v>7</v>
      </c>
      <c r="B86" s="2">
        <v>2013</v>
      </c>
      <c r="C86" s="5">
        <f t="shared" si="9"/>
        <v>10469101.47824448</v>
      </c>
    </row>
    <row r="87" spans="1:3" x14ac:dyDescent="0.2">
      <c r="A87" s="2" t="s">
        <v>7</v>
      </c>
      <c r="B87" s="2">
        <v>2014</v>
      </c>
      <c r="C87" s="5">
        <f t="shared" si="9"/>
        <v>10665920.586035475</v>
      </c>
    </row>
    <row r="88" spans="1:3" x14ac:dyDescent="0.2">
      <c r="A88" s="2" t="s">
        <v>7</v>
      </c>
      <c r="B88" s="2">
        <v>2015</v>
      </c>
      <c r="C88" s="5">
        <f t="shared" si="9"/>
        <v>10866439.893052941</v>
      </c>
    </row>
    <row r="89" spans="1:3" x14ac:dyDescent="0.2">
      <c r="A89" s="2" t="s">
        <v>7</v>
      </c>
      <c r="B89" s="2">
        <v>2016</v>
      </c>
      <c r="C89" s="5">
        <f t="shared" si="9"/>
        <v>11070728.963042336</v>
      </c>
    </row>
    <row r="90" spans="1:3" x14ac:dyDescent="0.2">
      <c r="A90" s="2" t="s">
        <v>7</v>
      </c>
      <c r="B90" s="2">
        <v>2017</v>
      </c>
      <c r="C90" s="5">
        <f t="shared" si="9"/>
        <v>11278858.667547531</v>
      </c>
    </row>
    <row r="91" spans="1:3" x14ac:dyDescent="0.2">
      <c r="A91" s="2" t="s">
        <v>7</v>
      </c>
      <c r="B91" s="2">
        <v>2018</v>
      </c>
      <c r="C91" s="5">
        <f t="shared" si="9"/>
        <v>11490901.210497426</v>
      </c>
    </row>
    <row r="92" spans="1:3" x14ac:dyDescent="0.2">
      <c r="A92" s="2" t="s">
        <v>8</v>
      </c>
      <c r="B92" s="2">
        <v>2001</v>
      </c>
      <c r="C92" s="4">
        <v>21144564</v>
      </c>
    </row>
    <row r="93" spans="1:3" x14ac:dyDescent="0.2">
      <c r="A93" s="2" t="s">
        <v>8</v>
      </c>
      <c r="B93" s="2">
        <v>2002</v>
      </c>
      <c r="C93" s="5">
        <f t="shared" ref="C93:C101" si="10">C92+(C92*(1.99/100))</f>
        <v>21565340.823600002</v>
      </c>
    </row>
    <row r="94" spans="1:3" x14ac:dyDescent="0.2">
      <c r="A94" s="2" t="s">
        <v>8</v>
      </c>
      <c r="B94" s="2">
        <v>2003</v>
      </c>
      <c r="C94" s="5">
        <f t="shared" si="10"/>
        <v>21994491.105989642</v>
      </c>
    </row>
    <row r="95" spans="1:3" x14ac:dyDescent="0.2">
      <c r="A95" s="2" t="s">
        <v>8</v>
      </c>
      <c r="B95" s="2">
        <v>2004</v>
      </c>
      <c r="C95" s="5">
        <f t="shared" si="10"/>
        <v>22432181.478998836</v>
      </c>
    </row>
    <row r="96" spans="1:3" x14ac:dyDescent="0.2">
      <c r="A96" s="2" t="s">
        <v>8</v>
      </c>
      <c r="B96" s="2">
        <v>2005</v>
      </c>
      <c r="C96" s="5">
        <f t="shared" si="10"/>
        <v>22878581.890430912</v>
      </c>
    </row>
    <row r="97" spans="1:3" x14ac:dyDescent="0.2">
      <c r="A97" s="2" t="s">
        <v>8</v>
      </c>
      <c r="B97" s="2">
        <v>2006</v>
      </c>
      <c r="C97" s="5">
        <f t="shared" si="10"/>
        <v>23333865.670050487</v>
      </c>
    </row>
    <row r="98" spans="1:3" x14ac:dyDescent="0.2">
      <c r="A98" s="2" t="s">
        <v>8</v>
      </c>
      <c r="B98" s="2">
        <v>2007</v>
      </c>
      <c r="C98" s="5">
        <f t="shared" si="10"/>
        <v>23798209.596884493</v>
      </c>
    </row>
    <row r="99" spans="1:3" x14ac:dyDescent="0.2">
      <c r="A99" s="2" t="s">
        <v>8</v>
      </c>
      <c r="B99" s="2">
        <v>2008</v>
      </c>
      <c r="C99" s="5">
        <f t="shared" si="10"/>
        <v>24271793.967862494</v>
      </c>
    </row>
    <row r="100" spans="1:3" x14ac:dyDescent="0.2">
      <c r="A100" s="2" t="s">
        <v>8</v>
      </c>
      <c r="B100" s="2">
        <v>2009</v>
      </c>
      <c r="C100" s="5">
        <f t="shared" si="10"/>
        <v>24754802.667822957</v>
      </c>
    </row>
    <row r="101" spans="1:3" x14ac:dyDescent="0.2">
      <c r="A101" s="2" t="s">
        <v>8</v>
      </c>
      <c r="B101" s="2">
        <v>2010</v>
      </c>
      <c r="C101" s="5">
        <f t="shared" si="10"/>
        <v>25247423.240912635</v>
      </c>
    </row>
    <row r="102" spans="1:3" x14ac:dyDescent="0.2">
      <c r="A102" s="2" t="s">
        <v>8</v>
      </c>
      <c r="B102" s="2">
        <v>2011</v>
      </c>
      <c r="C102" s="5">
        <v>25351462</v>
      </c>
    </row>
    <row r="103" spans="1:3" x14ac:dyDescent="0.2">
      <c r="A103" s="2" t="s">
        <v>8</v>
      </c>
      <c r="B103" s="2">
        <v>2012</v>
      </c>
      <c r="C103" s="5">
        <f t="shared" ref="C103:C109" si="11">C102+(C102*(1.99/100))</f>
        <v>25855956.093800001</v>
      </c>
    </row>
    <row r="104" spans="1:3" x14ac:dyDescent="0.2">
      <c r="A104" s="2" t="s">
        <v>8</v>
      </c>
      <c r="B104" s="2">
        <v>2013</v>
      </c>
      <c r="C104" s="5">
        <f t="shared" si="11"/>
        <v>26370489.62006662</v>
      </c>
    </row>
    <row r="105" spans="1:3" x14ac:dyDescent="0.2">
      <c r="A105" s="2" t="s">
        <v>8</v>
      </c>
      <c r="B105" s="2">
        <v>2014</v>
      </c>
      <c r="C105" s="5">
        <f t="shared" si="11"/>
        <v>26895262.363505945</v>
      </c>
    </row>
    <row r="106" spans="1:3" x14ac:dyDescent="0.2">
      <c r="A106" s="2" t="s">
        <v>8</v>
      </c>
      <c r="B106" s="2">
        <v>2015</v>
      </c>
      <c r="C106" s="5">
        <f t="shared" si="11"/>
        <v>27430478.084539711</v>
      </c>
    </row>
    <row r="107" spans="1:3" x14ac:dyDescent="0.2">
      <c r="A107" s="2" t="s">
        <v>8</v>
      </c>
      <c r="B107" s="2">
        <v>2016</v>
      </c>
      <c r="C107" s="5">
        <f t="shared" si="11"/>
        <v>27976344.59842205</v>
      </c>
    </row>
    <row r="108" spans="1:3" x14ac:dyDescent="0.2">
      <c r="A108" s="2" t="s">
        <v>8</v>
      </c>
      <c r="B108" s="2">
        <v>2017</v>
      </c>
      <c r="C108" s="5">
        <f t="shared" si="11"/>
        <v>28533073.855930649</v>
      </c>
    </row>
    <row r="109" spans="1:3" x14ac:dyDescent="0.2">
      <c r="A109" s="2" t="s">
        <v>8</v>
      </c>
      <c r="B109" s="2">
        <v>2018</v>
      </c>
      <c r="C109" s="5">
        <f t="shared" si="11"/>
        <v>29100882.02566367</v>
      </c>
    </row>
    <row r="110" spans="1:3" x14ac:dyDescent="0.2">
      <c r="A110" s="2" t="s">
        <v>9</v>
      </c>
      <c r="B110" s="2">
        <v>2001</v>
      </c>
      <c r="C110" s="4">
        <v>13850507</v>
      </c>
    </row>
    <row r="111" spans="1:3" x14ac:dyDescent="0.2">
      <c r="A111" s="2" t="s">
        <v>9</v>
      </c>
      <c r="B111" s="2">
        <v>2002</v>
      </c>
      <c r="C111" s="5">
        <f t="shared" ref="C111:C119" si="12">C110+(C110*(2.12/100))</f>
        <v>14144137.748400001</v>
      </c>
    </row>
    <row r="112" spans="1:3" x14ac:dyDescent="0.2">
      <c r="A112" s="2" t="s">
        <v>9</v>
      </c>
      <c r="B112" s="2">
        <v>2003</v>
      </c>
      <c r="C112" s="5">
        <f t="shared" si="12"/>
        <v>14443993.46866608</v>
      </c>
    </row>
    <row r="113" spans="1:3" x14ac:dyDescent="0.2">
      <c r="A113" s="2" t="s">
        <v>9</v>
      </c>
      <c r="B113" s="2">
        <v>2004</v>
      </c>
      <c r="C113" s="5">
        <f t="shared" si="12"/>
        <v>14750206.130201802</v>
      </c>
    </row>
    <row r="114" spans="1:3" x14ac:dyDescent="0.2">
      <c r="A114" s="2" t="s">
        <v>9</v>
      </c>
      <c r="B114" s="2">
        <v>2005</v>
      </c>
      <c r="C114" s="5">
        <f t="shared" si="12"/>
        <v>15062910.50016208</v>
      </c>
    </row>
    <row r="115" spans="1:3" x14ac:dyDescent="0.2">
      <c r="A115" s="2" t="s">
        <v>9</v>
      </c>
      <c r="B115" s="2">
        <v>2006</v>
      </c>
      <c r="C115" s="5">
        <f t="shared" si="12"/>
        <v>15382244.202765517</v>
      </c>
    </row>
    <row r="116" spans="1:3" x14ac:dyDescent="0.2">
      <c r="A116" s="2" t="s">
        <v>9</v>
      </c>
      <c r="B116" s="2">
        <v>2007</v>
      </c>
      <c r="C116" s="5">
        <f t="shared" si="12"/>
        <v>15708347.779864145</v>
      </c>
    </row>
    <row r="117" spans="1:3" x14ac:dyDescent="0.2">
      <c r="A117" s="2" t="s">
        <v>9</v>
      </c>
      <c r="B117" s="2">
        <v>2008</v>
      </c>
      <c r="C117" s="5">
        <f t="shared" si="12"/>
        <v>16041364.752797265</v>
      </c>
    </row>
    <row r="118" spans="1:3" x14ac:dyDescent="0.2">
      <c r="A118" s="2" t="s">
        <v>9</v>
      </c>
      <c r="B118" s="2">
        <v>2009</v>
      </c>
      <c r="C118" s="5">
        <f t="shared" si="12"/>
        <v>16381441.685556566</v>
      </c>
    </row>
    <row r="119" spans="1:3" x14ac:dyDescent="0.2">
      <c r="A119" s="2" t="s">
        <v>9</v>
      </c>
      <c r="B119" s="2">
        <v>2010</v>
      </c>
      <c r="C119" s="5">
        <f t="shared" si="12"/>
        <v>16728728.249290366</v>
      </c>
    </row>
    <row r="120" spans="1:3" x14ac:dyDescent="0.2">
      <c r="A120" s="2" t="s">
        <v>9</v>
      </c>
      <c r="B120" s="2">
        <v>2011</v>
      </c>
      <c r="C120" s="5">
        <v>16787941</v>
      </c>
    </row>
    <row r="121" spans="1:3" x14ac:dyDescent="0.2">
      <c r="A121" s="2" t="s">
        <v>9</v>
      </c>
      <c r="B121" s="2">
        <v>2012</v>
      </c>
      <c r="C121" s="5">
        <f t="shared" ref="C121:C127" si="13">C120+(C120*(2.12/100))</f>
        <v>17143845.349199999</v>
      </c>
    </row>
    <row r="122" spans="1:3" x14ac:dyDescent="0.2">
      <c r="A122" s="2" t="s">
        <v>9</v>
      </c>
      <c r="B122" s="2">
        <v>2013</v>
      </c>
      <c r="C122" s="5">
        <f t="shared" si="13"/>
        <v>17507294.87060304</v>
      </c>
    </row>
    <row r="123" spans="1:3" x14ac:dyDescent="0.2">
      <c r="A123" s="2" t="s">
        <v>9</v>
      </c>
      <c r="B123" s="2">
        <v>2014</v>
      </c>
      <c r="C123" s="5">
        <f t="shared" si="13"/>
        <v>17878449.521859825</v>
      </c>
    </row>
    <row r="124" spans="1:3" x14ac:dyDescent="0.2">
      <c r="A124" s="2" t="s">
        <v>9</v>
      </c>
      <c r="B124" s="2">
        <v>2015</v>
      </c>
      <c r="C124" s="5">
        <f t="shared" si="13"/>
        <v>18257472.651723254</v>
      </c>
    </row>
    <row r="125" spans="1:3" x14ac:dyDescent="0.2">
      <c r="A125" s="2" t="s">
        <v>9</v>
      </c>
      <c r="B125" s="2">
        <v>2016</v>
      </c>
      <c r="C125" s="5">
        <f t="shared" si="13"/>
        <v>18644531.071939789</v>
      </c>
    </row>
    <row r="126" spans="1:3" x14ac:dyDescent="0.2">
      <c r="A126" s="2" t="s">
        <v>9</v>
      </c>
      <c r="B126" s="2">
        <v>2017</v>
      </c>
      <c r="C126" s="5">
        <f t="shared" si="13"/>
        <v>19039795.130664911</v>
      </c>
    </row>
    <row r="127" spans="1:3" x14ac:dyDescent="0.2">
      <c r="A127" s="2" t="s">
        <v>9</v>
      </c>
      <c r="B127" s="2">
        <v>2018</v>
      </c>
      <c r="C127" s="5">
        <f t="shared" si="13"/>
        <v>19443438.787435006</v>
      </c>
    </row>
    <row r="128" spans="1:3" x14ac:dyDescent="0.2">
      <c r="A128" s="2" t="s">
        <v>10</v>
      </c>
      <c r="B128" s="2">
        <v>2001</v>
      </c>
      <c r="C128" s="4">
        <v>56507188</v>
      </c>
    </row>
    <row r="129" spans="1:3" x14ac:dyDescent="0.2">
      <c r="A129" s="2" t="s">
        <v>10</v>
      </c>
      <c r="B129" s="2">
        <v>2002</v>
      </c>
      <c r="C129" s="5">
        <f t="shared" ref="C129:C137" si="14">C128+(C128*(2.13/100))</f>
        <v>57710791.104400001</v>
      </c>
    </row>
    <row r="130" spans="1:3" x14ac:dyDescent="0.2">
      <c r="A130" s="2" t="s">
        <v>10</v>
      </c>
      <c r="B130" s="2">
        <v>2003</v>
      </c>
      <c r="C130" s="5">
        <f t="shared" si="14"/>
        <v>58940030.954923719</v>
      </c>
    </row>
    <row r="131" spans="1:3" x14ac:dyDescent="0.2">
      <c r="A131" s="2" t="s">
        <v>10</v>
      </c>
      <c r="B131" s="2">
        <v>2004</v>
      </c>
      <c r="C131" s="5">
        <f t="shared" si="14"/>
        <v>60195453.614263594</v>
      </c>
    </row>
    <row r="132" spans="1:3" x14ac:dyDescent="0.2">
      <c r="A132" s="2" t="s">
        <v>10</v>
      </c>
      <c r="B132" s="2">
        <v>2005</v>
      </c>
      <c r="C132" s="5">
        <f t="shared" si="14"/>
        <v>61477616.776247412</v>
      </c>
    </row>
    <row r="133" spans="1:3" x14ac:dyDescent="0.2">
      <c r="A133" s="2" t="s">
        <v>10</v>
      </c>
      <c r="B133" s="2">
        <v>2006</v>
      </c>
      <c r="C133" s="5">
        <f t="shared" si="14"/>
        <v>62787090.013581485</v>
      </c>
    </row>
    <row r="134" spans="1:3" x14ac:dyDescent="0.2">
      <c r="A134" s="2" t="s">
        <v>10</v>
      </c>
      <c r="B134" s="2">
        <v>2007</v>
      </c>
      <c r="C134" s="5">
        <f t="shared" si="14"/>
        <v>64124455.030870773</v>
      </c>
    </row>
    <row r="135" spans="1:3" x14ac:dyDescent="0.2">
      <c r="A135" s="2" t="s">
        <v>10</v>
      </c>
      <c r="B135" s="2">
        <v>2008</v>
      </c>
      <c r="C135" s="5">
        <f t="shared" si="14"/>
        <v>65490305.92302832</v>
      </c>
    </row>
    <row r="136" spans="1:3" x14ac:dyDescent="0.2">
      <c r="A136" s="2" t="s">
        <v>10</v>
      </c>
      <c r="B136" s="2">
        <v>2009</v>
      </c>
      <c r="C136" s="5">
        <f t="shared" si="14"/>
        <v>66885249.439188823</v>
      </c>
    </row>
    <row r="137" spans="1:3" x14ac:dyDescent="0.2">
      <c r="A137" s="2" t="s">
        <v>10</v>
      </c>
      <c r="B137" s="2">
        <v>2010</v>
      </c>
      <c r="C137" s="5">
        <f t="shared" si="14"/>
        <v>68309905.252243549</v>
      </c>
    </row>
    <row r="138" spans="1:3" x14ac:dyDescent="0.2">
      <c r="A138" s="2" t="s">
        <v>10</v>
      </c>
      <c r="B138" s="2">
        <v>2011</v>
      </c>
      <c r="C138" s="5">
        <v>68548437</v>
      </c>
    </row>
    <row r="139" spans="1:3" x14ac:dyDescent="0.2">
      <c r="A139" s="2" t="s">
        <v>10</v>
      </c>
      <c r="B139" s="2">
        <v>2012</v>
      </c>
      <c r="C139" s="5">
        <f t="shared" ref="C139:C145" si="15">C138+(C138*(2.13/100))</f>
        <v>70008518.708100006</v>
      </c>
    </row>
    <row r="140" spans="1:3" x14ac:dyDescent="0.2">
      <c r="A140" s="2" t="s">
        <v>10</v>
      </c>
      <c r="B140" s="2">
        <v>2013</v>
      </c>
      <c r="C140" s="5">
        <f t="shared" si="15"/>
        <v>71499700.156582534</v>
      </c>
    </row>
    <row r="141" spans="1:3" x14ac:dyDescent="0.2">
      <c r="A141" s="2" t="s">
        <v>10</v>
      </c>
      <c r="B141" s="2">
        <v>2014</v>
      </c>
      <c r="C141" s="5">
        <f t="shared" si="15"/>
        <v>73022643.769917741</v>
      </c>
    </row>
    <row r="142" spans="1:3" x14ac:dyDescent="0.2">
      <c r="A142" s="2" t="s">
        <v>10</v>
      </c>
      <c r="B142" s="2">
        <v>2015</v>
      </c>
      <c r="C142" s="5">
        <f t="shared" si="15"/>
        <v>74578026.082216993</v>
      </c>
    </row>
    <row r="143" spans="1:3" x14ac:dyDescent="0.2">
      <c r="A143" s="2" t="s">
        <v>10</v>
      </c>
      <c r="B143" s="2">
        <v>2016</v>
      </c>
      <c r="C143" s="5">
        <f t="shared" si="15"/>
        <v>76166538.037768215</v>
      </c>
    </row>
    <row r="144" spans="1:3" x14ac:dyDescent="0.2">
      <c r="A144" s="2" t="s">
        <v>10</v>
      </c>
      <c r="B144" s="2">
        <v>2017</v>
      </c>
      <c r="C144" s="5">
        <f t="shared" si="15"/>
        <v>77788885.297972679</v>
      </c>
    </row>
    <row r="145" spans="1:3" x14ac:dyDescent="0.2">
      <c r="A145" s="2" t="s">
        <v>10</v>
      </c>
      <c r="B145" s="2">
        <v>2018</v>
      </c>
      <c r="C145" s="5">
        <f t="shared" si="15"/>
        <v>79445788.554819494</v>
      </c>
    </row>
    <row r="146" spans="1:3" x14ac:dyDescent="0.2">
      <c r="A146" s="2" t="s">
        <v>11</v>
      </c>
      <c r="B146" s="2">
        <v>2001</v>
      </c>
      <c r="C146" s="5">
        <v>166197921</v>
      </c>
    </row>
    <row r="147" spans="1:3" x14ac:dyDescent="0.2">
      <c r="A147" s="2" t="s">
        <v>11</v>
      </c>
      <c r="B147" s="2">
        <v>2002</v>
      </c>
      <c r="C147" s="5">
        <f t="shared" ref="C147:C155" si="16">C146+(C146*(2.02/100))</f>
        <v>169555119.00420001</v>
      </c>
    </row>
    <row r="148" spans="1:3" x14ac:dyDescent="0.2">
      <c r="A148" s="2" t="s">
        <v>11</v>
      </c>
      <c r="B148" s="2">
        <v>2003</v>
      </c>
      <c r="C148" s="5">
        <f t="shared" si="16"/>
        <v>172980132.40808484</v>
      </c>
    </row>
    <row r="149" spans="1:3" x14ac:dyDescent="0.2">
      <c r="A149" s="2" t="s">
        <v>11</v>
      </c>
      <c r="B149" s="2">
        <v>2004</v>
      </c>
      <c r="C149" s="5">
        <f t="shared" si="16"/>
        <v>176474331.08272815</v>
      </c>
    </row>
    <row r="150" spans="1:3" x14ac:dyDescent="0.2">
      <c r="A150" s="2" t="s">
        <v>11</v>
      </c>
      <c r="B150" s="2">
        <v>2005</v>
      </c>
      <c r="C150" s="5">
        <f t="shared" si="16"/>
        <v>180039112.57059926</v>
      </c>
    </row>
    <row r="151" spans="1:3" x14ac:dyDescent="0.2">
      <c r="A151" s="2" t="s">
        <v>11</v>
      </c>
      <c r="B151" s="2">
        <v>2006</v>
      </c>
      <c r="C151" s="5">
        <f t="shared" si="16"/>
        <v>183675902.64452535</v>
      </c>
    </row>
    <row r="152" spans="1:3" x14ac:dyDescent="0.2">
      <c r="A152" s="2" t="s">
        <v>11</v>
      </c>
      <c r="B152" s="2">
        <v>2007</v>
      </c>
      <c r="C152" s="5">
        <f t="shared" si="16"/>
        <v>187386155.87794477</v>
      </c>
    </row>
    <row r="153" spans="1:3" x14ac:dyDescent="0.2">
      <c r="A153" s="2" t="s">
        <v>11</v>
      </c>
      <c r="B153" s="2">
        <v>2008</v>
      </c>
      <c r="C153" s="5">
        <f t="shared" si="16"/>
        <v>191171356.22667927</v>
      </c>
    </row>
    <row r="154" spans="1:3" x14ac:dyDescent="0.2">
      <c r="A154" s="2" t="s">
        <v>11</v>
      </c>
      <c r="B154" s="2">
        <v>2009</v>
      </c>
      <c r="C154" s="5">
        <f t="shared" si="16"/>
        <v>195033017.62245819</v>
      </c>
    </row>
    <row r="155" spans="1:3" x14ac:dyDescent="0.2">
      <c r="A155" s="2" t="s">
        <v>11</v>
      </c>
      <c r="B155" s="2">
        <v>2010</v>
      </c>
      <c r="C155" s="5">
        <f t="shared" si="16"/>
        <v>198972684.57843184</v>
      </c>
    </row>
    <row r="156" spans="1:3" x14ac:dyDescent="0.2">
      <c r="A156" s="2" t="s">
        <v>11</v>
      </c>
      <c r="B156" s="2">
        <v>2011</v>
      </c>
      <c r="C156" s="5">
        <v>199812341</v>
      </c>
    </row>
    <row r="157" spans="1:3" x14ac:dyDescent="0.2">
      <c r="A157" s="2" t="s">
        <v>11</v>
      </c>
      <c r="B157" s="2">
        <v>2012</v>
      </c>
      <c r="C157" s="5">
        <f t="shared" ref="C157:C163" si="17">C156+(C156*(2.02/100))</f>
        <v>203848550.28819999</v>
      </c>
    </row>
    <row r="158" spans="1:3" x14ac:dyDescent="0.2">
      <c r="A158" s="2" t="s">
        <v>11</v>
      </c>
      <c r="B158" s="2">
        <v>2013</v>
      </c>
      <c r="C158" s="5">
        <f t="shared" si="17"/>
        <v>207966291.00402164</v>
      </c>
    </row>
    <row r="159" spans="1:3" x14ac:dyDescent="0.2">
      <c r="A159" s="2" t="s">
        <v>11</v>
      </c>
      <c r="B159" s="2">
        <v>2014</v>
      </c>
      <c r="C159" s="5">
        <f t="shared" si="17"/>
        <v>212167210.08230287</v>
      </c>
    </row>
    <row r="160" spans="1:3" x14ac:dyDescent="0.2">
      <c r="A160" s="2" t="s">
        <v>11</v>
      </c>
      <c r="B160" s="2">
        <v>2015</v>
      </c>
      <c r="C160" s="5">
        <f t="shared" si="17"/>
        <v>216452987.72596538</v>
      </c>
    </row>
    <row r="161" spans="1:3" x14ac:dyDescent="0.2">
      <c r="A161" s="2" t="s">
        <v>11</v>
      </c>
      <c r="B161" s="2">
        <v>2016</v>
      </c>
      <c r="C161" s="5">
        <f t="shared" si="17"/>
        <v>220825338.07802987</v>
      </c>
    </row>
    <row r="162" spans="1:3" x14ac:dyDescent="0.2">
      <c r="A162" s="2" t="s">
        <v>11</v>
      </c>
      <c r="B162" s="2">
        <v>2017</v>
      </c>
      <c r="C162" s="5">
        <f t="shared" si="17"/>
        <v>225286009.90720609</v>
      </c>
    </row>
    <row r="163" spans="1:3" x14ac:dyDescent="0.2">
      <c r="A163" s="2" t="s">
        <v>11</v>
      </c>
      <c r="B163" s="2">
        <v>2018</v>
      </c>
      <c r="C163" s="5">
        <f t="shared" si="17"/>
        <v>229836787.30733165</v>
      </c>
    </row>
    <row r="164" spans="1:3" x14ac:dyDescent="0.2">
      <c r="A164" s="2" t="s">
        <v>12</v>
      </c>
      <c r="B164" s="2">
        <v>2001</v>
      </c>
      <c r="C164" s="4">
        <v>82998509</v>
      </c>
    </row>
    <row r="165" spans="1:3" x14ac:dyDescent="0.2">
      <c r="A165" s="2" t="s">
        <v>12</v>
      </c>
      <c r="B165" s="2">
        <v>2002</v>
      </c>
      <c r="C165" s="5">
        <f t="shared" ref="C165:C173" si="18">C164+(C164*(2.54/100))</f>
        <v>85106671.128600001</v>
      </c>
    </row>
    <row r="166" spans="1:3" x14ac:dyDescent="0.2">
      <c r="A166" s="2" t="s">
        <v>12</v>
      </c>
      <c r="B166" s="2">
        <v>2003</v>
      </c>
      <c r="C166" s="5">
        <f t="shared" si="18"/>
        <v>87268380.575266436</v>
      </c>
    </row>
    <row r="167" spans="1:3" x14ac:dyDescent="0.2">
      <c r="A167" s="2" t="s">
        <v>12</v>
      </c>
      <c r="B167" s="2">
        <v>2004</v>
      </c>
      <c r="C167" s="5">
        <f t="shared" si="18"/>
        <v>89484997.4418782</v>
      </c>
    </row>
    <row r="168" spans="1:3" x14ac:dyDescent="0.2">
      <c r="A168" s="2" t="s">
        <v>12</v>
      </c>
      <c r="B168" s="2">
        <v>2005</v>
      </c>
      <c r="C168" s="5">
        <f t="shared" si="18"/>
        <v>91757916.37690191</v>
      </c>
    </row>
    <row r="169" spans="1:3" x14ac:dyDescent="0.2">
      <c r="A169" s="2" t="s">
        <v>12</v>
      </c>
      <c r="B169" s="2">
        <v>2006</v>
      </c>
      <c r="C169" s="5">
        <f t="shared" si="18"/>
        <v>94088567.452875212</v>
      </c>
    </row>
    <row r="170" spans="1:3" x14ac:dyDescent="0.2">
      <c r="A170" s="2" t="s">
        <v>12</v>
      </c>
      <c r="B170" s="2">
        <v>2007</v>
      </c>
      <c r="C170" s="5">
        <f t="shared" si="18"/>
        <v>96478417.066178247</v>
      </c>
    </row>
    <row r="171" spans="1:3" x14ac:dyDescent="0.2">
      <c r="A171" s="2" t="s">
        <v>12</v>
      </c>
      <c r="B171" s="2">
        <v>2008</v>
      </c>
      <c r="C171" s="5">
        <f t="shared" si="18"/>
        <v>98928968.85965918</v>
      </c>
    </row>
    <row r="172" spans="1:3" x14ac:dyDescent="0.2">
      <c r="A172" s="2" t="s">
        <v>12</v>
      </c>
      <c r="B172" s="2">
        <v>2009</v>
      </c>
      <c r="C172" s="5">
        <f t="shared" si="18"/>
        <v>101441764.66869453</v>
      </c>
    </row>
    <row r="173" spans="1:3" x14ac:dyDescent="0.2">
      <c r="A173" s="2" t="s">
        <v>12</v>
      </c>
      <c r="B173" s="2">
        <v>2010</v>
      </c>
      <c r="C173" s="5">
        <f t="shared" si="18"/>
        <v>104018385.49127936</v>
      </c>
    </row>
    <row r="174" spans="1:3" x14ac:dyDescent="0.2">
      <c r="A174" s="2" t="s">
        <v>12</v>
      </c>
      <c r="B174" s="2">
        <v>2011</v>
      </c>
      <c r="C174" s="5">
        <v>104099452</v>
      </c>
    </row>
    <row r="175" spans="1:3" x14ac:dyDescent="0.2">
      <c r="A175" s="2" t="s">
        <v>12</v>
      </c>
      <c r="B175" s="2">
        <v>2012</v>
      </c>
      <c r="C175" s="5">
        <f t="shared" ref="C175:C181" si="19">C174+(C174*(2.54/100))</f>
        <v>106743578.0808</v>
      </c>
    </row>
    <row r="176" spans="1:3" x14ac:dyDescent="0.2">
      <c r="A176" s="2" t="s">
        <v>12</v>
      </c>
      <c r="B176" s="2">
        <v>2013</v>
      </c>
      <c r="C176" s="5">
        <f t="shared" si="19"/>
        <v>109454864.96405232</v>
      </c>
    </row>
    <row r="177" spans="1:3" x14ac:dyDescent="0.2">
      <c r="A177" s="2" t="s">
        <v>12</v>
      </c>
      <c r="B177" s="2">
        <v>2014</v>
      </c>
      <c r="C177" s="5">
        <f t="shared" si="19"/>
        <v>112235018.53413925</v>
      </c>
    </row>
    <row r="178" spans="1:3" x14ac:dyDescent="0.2">
      <c r="A178" s="2" t="s">
        <v>12</v>
      </c>
      <c r="B178" s="2">
        <v>2015</v>
      </c>
      <c r="C178" s="5">
        <f t="shared" si="19"/>
        <v>115085788.00490639</v>
      </c>
    </row>
    <row r="179" spans="1:3" x14ac:dyDescent="0.2">
      <c r="A179" s="2" t="s">
        <v>12</v>
      </c>
      <c r="B179" s="2">
        <v>2016</v>
      </c>
      <c r="C179" s="5">
        <f t="shared" si="19"/>
        <v>118008967.02023101</v>
      </c>
    </row>
    <row r="180" spans="1:3" x14ac:dyDescent="0.2">
      <c r="A180" s="2" t="s">
        <v>12</v>
      </c>
      <c r="B180" s="2">
        <v>2017</v>
      </c>
      <c r="C180" s="5">
        <f t="shared" si="19"/>
        <v>121006394.78254488</v>
      </c>
    </row>
    <row r="181" spans="1:3" x14ac:dyDescent="0.2">
      <c r="A181" s="2" t="s">
        <v>12</v>
      </c>
      <c r="B181" s="2">
        <v>2018</v>
      </c>
      <c r="C181" s="5">
        <f t="shared" si="19"/>
        <v>124079957.21002153</v>
      </c>
    </row>
    <row r="182" spans="1:3" x14ac:dyDescent="0.2">
      <c r="A182" s="2" t="s">
        <v>13</v>
      </c>
      <c r="B182" s="2">
        <v>2001</v>
      </c>
      <c r="C182" s="4">
        <v>540851</v>
      </c>
    </row>
    <row r="183" spans="1:3" x14ac:dyDescent="0.2">
      <c r="A183" s="2" t="s">
        <v>13</v>
      </c>
      <c r="B183" s="2">
        <v>2002</v>
      </c>
      <c r="C183" s="5">
        <f t="shared" ref="C183:C191" si="20">C182+(C182*(1.29/100))</f>
        <v>547827.97790000006</v>
      </c>
    </row>
    <row r="184" spans="1:3" x14ac:dyDescent="0.2">
      <c r="A184" s="2" t="s">
        <v>13</v>
      </c>
      <c r="B184" s="2">
        <v>2003</v>
      </c>
      <c r="C184" s="5">
        <f t="shared" si="20"/>
        <v>554894.95881491003</v>
      </c>
    </row>
    <row r="185" spans="1:3" x14ac:dyDescent="0.2">
      <c r="A185" s="2" t="s">
        <v>13</v>
      </c>
      <c r="B185" s="2">
        <v>2004</v>
      </c>
      <c r="C185" s="5">
        <f t="shared" si="20"/>
        <v>562053.10378362238</v>
      </c>
    </row>
    <row r="186" spans="1:3" x14ac:dyDescent="0.2">
      <c r="A186" s="2" t="s">
        <v>13</v>
      </c>
      <c r="B186" s="2">
        <v>2005</v>
      </c>
      <c r="C186" s="5">
        <f t="shared" si="20"/>
        <v>569303.58882243116</v>
      </c>
    </row>
    <row r="187" spans="1:3" x14ac:dyDescent="0.2">
      <c r="A187" s="2" t="s">
        <v>13</v>
      </c>
      <c r="B187" s="2">
        <v>2006</v>
      </c>
      <c r="C187" s="5">
        <f t="shared" si="20"/>
        <v>576647.60511824058</v>
      </c>
    </row>
    <row r="188" spans="1:3" x14ac:dyDescent="0.2">
      <c r="A188" s="2" t="s">
        <v>13</v>
      </c>
      <c r="B188" s="2">
        <v>2007</v>
      </c>
      <c r="C188" s="5">
        <f t="shared" si="20"/>
        <v>584086.35922426591</v>
      </c>
    </row>
    <row r="189" spans="1:3" x14ac:dyDescent="0.2">
      <c r="A189" s="2" t="s">
        <v>13</v>
      </c>
      <c r="B189" s="2">
        <v>2008</v>
      </c>
      <c r="C189" s="5">
        <f t="shared" si="20"/>
        <v>591621.07325825898</v>
      </c>
    </row>
    <row r="190" spans="1:3" x14ac:dyDescent="0.2">
      <c r="A190" s="2" t="s">
        <v>13</v>
      </c>
      <c r="B190" s="2">
        <v>2009</v>
      </c>
      <c r="C190" s="5">
        <f t="shared" si="20"/>
        <v>599252.98510329053</v>
      </c>
    </row>
    <row r="191" spans="1:3" x14ac:dyDescent="0.2">
      <c r="A191" s="2" t="s">
        <v>13</v>
      </c>
      <c r="B191" s="2">
        <v>2010</v>
      </c>
      <c r="C191" s="5">
        <f t="shared" si="20"/>
        <v>606983.34861112293</v>
      </c>
    </row>
    <row r="192" spans="1:3" x14ac:dyDescent="0.2">
      <c r="A192" s="2" t="s">
        <v>13</v>
      </c>
      <c r="B192" s="2">
        <v>2011</v>
      </c>
      <c r="C192" s="5">
        <v>610577</v>
      </c>
    </row>
    <row r="193" spans="1:3" x14ac:dyDescent="0.2">
      <c r="A193" s="2" t="s">
        <v>13</v>
      </c>
      <c r="B193" s="2">
        <v>2012</v>
      </c>
      <c r="C193" s="5">
        <f t="shared" ref="C193:C199" si="21">C192+(C192*(1.29/100))</f>
        <v>618453.44330000004</v>
      </c>
    </row>
    <row r="194" spans="1:3" x14ac:dyDescent="0.2">
      <c r="A194" s="2" t="s">
        <v>13</v>
      </c>
      <c r="B194" s="2">
        <v>2013</v>
      </c>
      <c r="C194" s="5">
        <f t="shared" si="21"/>
        <v>626431.49271857005</v>
      </c>
    </row>
    <row r="195" spans="1:3" x14ac:dyDescent="0.2">
      <c r="A195" s="2" t="s">
        <v>13</v>
      </c>
      <c r="B195" s="2">
        <v>2014</v>
      </c>
      <c r="C195" s="5">
        <f t="shared" si="21"/>
        <v>634512.45897463965</v>
      </c>
    </row>
    <row r="196" spans="1:3" x14ac:dyDescent="0.2">
      <c r="A196" s="2" t="s">
        <v>13</v>
      </c>
      <c r="B196" s="2">
        <v>2015</v>
      </c>
      <c r="C196" s="5">
        <f t="shared" si="21"/>
        <v>642697.66969541251</v>
      </c>
    </row>
    <row r="197" spans="1:3" x14ac:dyDescent="0.2">
      <c r="A197" s="2" t="s">
        <v>13</v>
      </c>
      <c r="B197" s="2">
        <v>2016</v>
      </c>
      <c r="C197" s="5">
        <f t="shared" si="21"/>
        <v>650988.46963448334</v>
      </c>
    </row>
    <row r="198" spans="1:3" x14ac:dyDescent="0.2">
      <c r="A198" s="2" t="s">
        <v>13</v>
      </c>
      <c r="B198" s="2">
        <v>2017</v>
      </c>
      <c r="C198" s="5">
        <f t="shared" si="21"/>
        <v>659386.22089276812</v>
      </c>
    </row>
    <row r="199" spans="1:3" x14ac:dyDescent="0.2">
      <c r="A199" s="2" t="s">
        <v>13</v>
      </c>
      <c r="B199" s="2">
        <v>2018</v>
      </c>
      <c r="C199" s="5">
        <f t="shared" si="21"/>
        <v>667892.30314228486</v>
      </c>
    </row>
    <row r="200" spans="1:3" x14ac:dyDescent="0.2">
      <c r="A200" s="2" t="s">
        <v>14</v>
      </c>
      <c r="B200" s="2">
        <v>2001</v>
      </c>
      <c r="C200" s="4">
        <v>1097968</v>
      </c>
    </row>
    <row r="201" spans="1:3" x14ac:dyDescent="0.2">
      <c r="A201" s="2" t="s">
        <v>14</v>
      </c>
      <c r="B201" s="2">
        <v>2002</v>
      </c>
      <c r="C201" s="5">
        <f t="shared" ref="C201:C209" si="22">C200+(C200*(2.6/100))</f>
        <v>1126515.1680000001</v>
      </c>
    </row>
    <row r="202" spans="1:3" x14ac:dyDescent="0.2">
      <c r="A202" s="2" t="s">
        <v>14</v>
      </c>
      <c r="B202" s="2">
        <v>2003</v>
      </c>
      <c r="C202" s="5">
        <f t="shared" si="22"/>
        <v>1155804.5623680002</v>
      </c>
    </row>
    <row r="203" spans="1:3" x14ac:dyDescent="0.2">
      <c r="A203" s="2" t="s">
        <v>14</v>
      </c>
      <c r="B203" s="2">
        <v>2004</v>
      </c>
      <c r="C203" s="5">
        <f t="shared" si="22"/>
        <v>1185855.4809895682</v>
      </c>
    </row>
    <row r="204" spans="1:3" x14ac:dyDescent="0.2">
      <c r="A204" s="2" t="s">
        <v>14</v>
      </c>
      <c r="B204" s="2">
        <v>2005</v>
      </c>
      <c r="C204" s="5">
        <f t="shared" si="22"/>
        <v>1216687.7234952969</v>
      </c>
    </row>
    <row r="205" spans="1:3" x14ac:dyDescent="0.2">
      <c r="A205" s="2" t="s">
        <v>14</v>
      </c>
      <c r="B205" s="2">
        <v>2006</v>
      </c>
      <c r="C205" s="5">
        <f t="shared" si="22"/>
        <v>1248321.6043061747</v>
      </c>
    </row>
    <row r="206" spans="1:3" x14ac:dyDescent="0.2">
      <c r="A206" s="2" t="s">
        <v>14</v>
      </c>
      <c r="B206" s="2">
        <v>2007</v>
      </c>
      <c r="C206" s="5">
        <f t="shared" si="22"/>
        <v>1280777.9660181352</v>
      </c>
    </row>
    <row r="207" spans="1:3" x14ac:dyDescent="0.2">
      <c r="A207" s="2" t="s">
        <v>14</v>
      </c>
      <c r="B207" s="2">
        <v>2008</v>
      </c>
      <c r="C207" s="5">
        <f t="shared" si="22"/>
        <v>1314078.1931346068</v>
      </c>
    </row>
    <row r="208" spans="1:3" x14ac:dyDescent="0.2">
      <c r="A208" s="2" t="s">
        <v>14</v>
      </c>
      <c r="B208" s="2">
        <v>2009</v>
      </c>
      <c r="C208" s="5">
        <f t="shared" si="22"/>
        <v>1348244.2261561067</v>
      </c>
    </row>
    <row r="209" spans="1:3" x14ac:dyDescent="0.2">
      <c r="A209" s="2" t="s">
        <v>14</v>
      </c>
      <c r="B209" s="2">
        <v>2010</v>
      </c>
      <c r="C209" s="5">
        <f t="shared" si="22"/>
        <v>1383298.5760361655</v>
      </c>
    </row>
    <row r="210" spans="1:3" x14ac:dyDescent="0.2">
      <c r="A210" s="2" t="s">
        <v>14</v>
      </c>
      <c r="B210" s="2">
        <v>2011</v>
      </c>
      <c r="C210" s="5">
        <v>1383727</v>
      </c>
    </row>
    <row r="211" spans="1:3" x14ac:dyDescent="0.2">
      <c r="A211" s="2" t="s">
        <v>14</v>
      </c>
      <c r="B211" s="2">
        <v>2012</v>
      </c>
      <c r="C211" s="5">
        <f t="shared" ref="C211:C217" si="23">C210+(C210*(2.6/100))</f>
        <v>1419703.902</v>
      </c>
    </row>
    <row r="212" spans="1:3" x14ac:dyDescent="0.2">
      <c r="A212" s="2" t="s">
        <v>14</v>
      </c>
      <c r="B212" s="2">
        <v>2013</v>
      </c>
      <c r="C212" s="5">
        <f t="shared" si="23"/>
        <v>1456616.2034519999</v>
      </c>
    </row>
    <row r="213" spans="1:3" x14ac:dyDescent="0.2">
      <c r="A213" s="2" t="s">
        <v>14</v>
      </c>
      <c r="B213" s="2">
        <v>2014</v>
      </c>
      <c r="C213" s="5">
        <f t="shared" si="23"/>
        <v>1494488.224741752</v>
      </c>
    </row>
    <row r="214" spans="1:3" x14ac:dyDescent="0.2">
      <c r="A214" s="2" t="s">
        <v>14</v>
      </c>
      <c r="B214" s="2">
        <v>2015</v>
      </c>
      <c r="C214" s="5">
        <f t="shared" si="23"/>
        <v>1533344.9185850376</v>
      </c>
    </row>
    <row r="215" spans="1:3" x14ac:dyDescent="0.2">
      <c r="A215" s="2" t="s">
        <v>14</v>
      </c>
      <c r="B215" s="2">
        <v>2016</v>
      </c>
      <c r="C215" s="5">
        <f t="shared" si="23"/>
        <v>1573211.8864682484</v>
      </c>
    </row>
    <row r="216" spans="1:3" x14ac:dyDescent="0.2">
      <c r="A216" s="2" t="s">
        <v>14</v>
      </c>
      <c r="B216" s="2">
        <v>2017</v>
      </c>
      <c r="C216" s="5">
        <f t="shared" si="23"/>
        <v>1614115.3955164228</v>
      </c>
    </row>
    <row r="217" spans="1:3" x14ac:dyDescent="0.2">
      <c r="A217" s="2" t="s">
        <v>14</v>
      </c>
      <c r="B217" s="2">
        <v>2018</v>
      </c>
      <c r="C217" s="5">
        <f t="shared" si="23"/>
        <v>1656082.3957998499</v>
      </c>
    </row>
    <row r="218" spans="1:3" x14ac:dyDescent="0.2">
      <c r="A218" s="2" t="s">
        <v>15</v>
      </c>
      <c r="B218" s="2">
        <v>2001</v>
      </c>
      <c r="C218" s="4">
        <v>1990036</v>
      </c>
    </row>
    <row r="219" spans="1:3" x14ac:dyDescent="0.2">
      <c r="A219" s="2" t="s">
        <v>15</v>
      </c>
      <c r="B219" s="2">
        <v>2002</v>
      </c>
      <c r="C219" s="5">
        <f t="shared" ref="C219:C227" si="24">C218+(C218*(-0.06/100))</f>
        <v>1988841.9783999999</v>
      </c>
    </row>
    <row r="220" spans="1:3" x14ac:dyDescent="0.2">
      <c r="A220" s="2" t="s">
        <v>15</v>
      </c>
      <c r="B220" s="2">
        <v>2003</v>
      </c>
      <c r="C220" s="5">
        <f t="shared" si="24"/>
        <v>1987648.6732129599</v>
      </c>
    </row>
    <row r="221" spans="1:3" x14ac:dyDescent="0.2">
      <c r="A221" s="2" t="s">
        <v>15</v>
      </c>
      <c r="B221" s="2">
        <v>2004</v>
      </c>
      <c r="C221" s="5">
        <f t="shared" si="24"/>
        <v>1986456.0840090322</v>
      </c>
    </row>
    <row r="222" spans="1:3" x14ac:dyDescent="0.2">
      <c r="A222" s="2" t="s">
        <v>15</v>
      </c>
      <c r="B222" s="2">
        <v>2005</v>
      </c>
      <c r="C222" s="5">
        <f t="shared" si="24"/>
        <v>1985264.2103586269</v>
      </c>
    </row>
    <row r="223" spans="1:3" x14ac:dyDescent="0.2">
      <c r="A223" s="2" t="s">
        <v>15</v>
      </c>
      <c r="B223" s="2">
        <v>2006</v>
      </c>
      <c r="C223" s="5">
        <f t="shared" si="24"/>
        <v>1984073.0518324117</v>
      </c>
    </row>
    <row r="224" spans="1:3" x14ac:dyDescent="0.2">
      <c r="A224" s="2" t="s">
        <v>15</v>
      </c>
      <c r="B224" s="2">
        <v>2007</v>
      </c>
      <c r="C224" s="5">
        <f t="shared" si="24"/>
        <v>1982882.6080013122</v>
      </c>
    </row>
    <row r="225" spans="1:3" x14ac:dyDescent="0.2">
      <c r="A225" s="2" t="s">
        <v>15</v>
      </c>
      <c r="B225" s="2">
        <v>2008</v>
      </c>
      <c r="C225" s="5">
        <f t="shared" si="24"/>
        <v>1981692.8784365114</v>
      </c>
    </row>
    <row r="226" spans="1:3" x14ac:dyDescent="0.2">
      <c r="A226" s="2" t="s">
        <v>15</v>
      </c>
      <c r="B226" s="2">
        <v>2009</v>
      </c>
      <c r="C226" s="5">
        <f t="shared" si="24"/>
        <v>1980503.8627094494</v>
      </c>
    </row>
    <row r="227" spans="1:3" x14ac:dyDescent="0.2">
      <c r="A227" s="2" t="s">
        <v>15</v>
      </c>
      <c r="B227" s="2">
        <v>2010</v>
      </c>
      <c r="C227" s="5">
        <f t="shared" si="24"/>
        <v>1979315.5603918238</v>
      </c>
    </row>
    <row r="228" spans="1:3" x14ac:dyDescent="0.2">
      <c r="A228" s="2" t="s">
        <v>15</v>
      </c>
      <c r="B228" s="2">
        <v>2011</v>
      </c>
      <c r="C228" s="5">
        <v>1978502</v>
      </c>
    </row>
    <row r="229" spans="1:3" x14ac:dyDescent="0.2">
      <c r="A229" s="2" t="s">
        <v>15</v>
      </c>
      <c r="B229" s="2">
        <v>2012</v>
      </c>
      <c r="C229" s="5">
        <f t="shared" ref="C229:C235" si="25">C228+(C228*(-0.06/100))</f>
        <v>1977314.8988000001</v>
      </c>
    </row>
    <row r="230" spans="1:3" x14ac:dyDescent="0.2">
      <c r="A230" s="2" t="s">
        <v>15</v>
      </c>
      <c r="B230" s="2">
        <v>2013</v>
      </c>
      <c r="C230" s="5">
        <f t="shared" si="25"/>
        <v>1976128.50986072</v>
      </c>
    </row>
    <row r="231" spans="1:3" x14ac:dyDescent="0.2">
      <c r="A231" s="2" t="s">
        <v>15</v>
      </c>
      <c r="B231" s="2">
        <v>2014</v>
      </c>
      <c r="C231" s="5">
        <f t="shared" si="25"/>
        <v>1974942.8327548036</v>
      </c>
    </row>
    <row r="232" spans="1:3" x14ac:dyDescent="0.2">
      <c r="A232" s="2" t="s">
        <v>15</v>
      </c>
      <c r="B232" s="2">
        <v>2015</v>
      </c>
      <c r="C232" s="5">
        <f t="shared" si="25"/>
        <v>1973757.8670551507</v>
      </c>
    </row>
    <row r="233" spans="1:3" x14ac:dyDescent="0.2">
      <c r="A233" s="2" t="s">
        <v>15</v>
      </c>
      <c r="B233" s="2">
        <v>2016</v>
      </c>
      <c r="C233" s="5">
        <f t="shared" si="25"/>
        <v>1972573.6123349175</v>
      </c>
    </row>
    <row r="234" spans="1:3" x14ac:dyDescent="0.2">
      <c r="A234" s="2" t="s">
        <v>15</v>
      </c>
      <c r="B234" s="2">
        <v>2017</v>
      </c>
      <c r="C234" s="5">
        <f t="shared" si="25"/>
        <v>1971390.0681675165</v>
      </c>
    </row>
    <row r="235" spans="1:3" x14ac:dyDescent="0.2">
      <c r="A235" s="2" t="s">
        <v>15</v>
      </c>
      <c r="B235" s="2">
        <v>2018</v>
      </c>
      <c r="C235" s="5">
        <f t="shared" si="25"/>
        <v>1970207.234126616</v>
      </c>
    </row>
    <row r="236" spans="1:3" x14ac:dyDescent="0.2">
      <c r="A236" s="2" t="s">
        <v>38</v>
      </c>
      <c r="B236" s="2">
        <v>2001</v>
      </c>
      <c r="C236" s="4">
        <v>2166788</v>
      </c>
    </row>
    <row r="237" spans="1:3" x14ac:dyDescent="0.2">
      <c r="A237" s="2" t="s">
        <v>38</v>
      </c>
      <c r="B237" s="2">
        <v>2002</v>
      </c>
      <c r="C237" s="5">
        <f t="shared" ref="C237:C245" si="26">C236+(C236*(3.18/100))</f>
        <v>2235691.8583999998</v>
      </c>
    </row>
    <row r="238" spans="1:3" x14ac:dyDescent="0.2">
      <c r="A238" s="2" t="s">
        <v>38</v>
      </c>
      <c r="B238" s="2">
        <v>2003</v>
      </c>
      <c r="C238" s="5">
        <f t="shared" si="26"/>
        <v>2306786.8594971197</v>
      </c>
    </row>
    <row r="239" spans="1:3" x14ac:dyDescent="0.2">
      <c r="A239" s="2" t="s">
        <v>38</v>
      </c>
      <c r="B239" s="2">
        <v>2004</v>
      </c>
      <c r="C239" s="5">
        <f t="shared" si="26"/>
        <v>2380142.6816291283</v>
      </c>
    </row>
    <row r="240" spans="1:3" x14ac:dyDescent="0.2">
      <c r="A240" s="2" t="s">
        <v>38</v>
      </c>
      <c r="B240" s="2">
        <v>2005</v>
      </c>
      <c r="C240" s="5">
        <f t="shared" si="26"/>
        <v>2455831.2189049344</v>
      </c>
    </row>
    <row r="241" spans="1:3" x14ac:dyDescent="0.2">
      <c r="A241" s="2" t="s">
        <v>38</v>
      </c>
      <c r="B241" s="2">
        <v>2006</v>
      </c>
      <c r="C241" s="5">
        <f t="shared" si="26"/>
        <v>2533926.6516661113</v>
      </c>
    </row>
    <row r="242" spans="1:3" x14ac:dyDescent="0.2">
      <c r="A242" s="2" t="s">
        <v>38</v>
      </c>
      <c r="B242" s="2">
        <v>2007</v>
      </c>
      <c r="C242" s="5">
        <f t="shared" si="26"/>
        <v>2614505.5191890937</v>
      </c>
    </row>
    <row r="243" spans="1:3" x14ac:dyDescent="0.2">
      <c r="A243" s="2" t="s">
        <v>38</v>
      </c>
      <c r="B243" s="2">
        <v>2008</v>
      </c>
      <c r="C243" s="5">
        <f t="shared" si="26"/>
        <v>2697646.7946993071</v>
      </c>
    </row>
    <row r="244" spans="1:3" x14ac:dyDescent="0.2">
      <c r="A244" s="2" t="s">
        <v>38</v>
      </c>
      <c r="B244" s="2">
        <v>2009</v>
      </c>
      <c r="C244" s="5">
        <f t="shared" si="26"/>
        <v>2783431.9627707452</v>
      </c>
    </row>
    <row r="245" spans="1:3" x14ac:dyDescent="0.2">
      <c r="A245" s="2" t="s">
        <v>38</v>
      </c>
      <c r="B245" s="2">
        <v>2010</v>
      </c>
      <c r="C245" s="5">
        <f t="shared" si="26"/>
        <v>2871945.0991868549</v>
      </c>
    </row>
    <row r="246" spans="1:3" x14ac:dyDescent="0.2">
      <c r="A246" s="2" t="s">
        <v>38</v>
      </c>
      <c r="B246" s="2">
        <v>2011</v>
      </c>
      <c r="C246" s="5">
        <v>2855794</v>
      </c>
    </row>
    <row r="247" spans="1:3" x14ac:dyDescent="0.2">
      <c r="A247" s="2" t="s">
        <v>38</v>
      </c>
      <c r="B247" s="2">
        <v>2012</v>
      </c>
      <c r="C247" s="5">
        <f t="shared" ref="C247:C253" si="27">C246+(C246*(3.18/100))</f>
        <v>2946608.2492</v>
      </c>
    </row>
    <row r="248" spans="1:3" x14ac:dyDescent="0.2">
      <c r="A248" s="2" t="s">
        <v>38</v>
      </c>
      <c r="B248" s="2">
        <v>2013</v>
      </c>
      <c r="C248" s="5">
        <f t="shared" si="27"/>
        <v>3040310.3915245598</v>
      </c>
    </row>
    <row r="249" spans="1:3" x14ac:dyDescent="0.2">
      <c r="A249" s="2" t="s">
        <v>38</v>
      </c>
      <c r="B249" s="2">
        <v>2014</v>
      </c>
      <c r="C249" s="5">
        <f t="shared" si="27"/>
        <v>3136992.2619750407</v>
      </c>
    </row>
    <row r="250" spans="1:3" x14ac:dyDescent="0.2">
      <c r="A250" s="2" t="s">
        <v>38</v>
      </c>
      <c r="B250" s="2">
        <v>2015</v>
      </c>
      <c r="C250" s="5">
        <f t="shared" si="27"/>
        <v>3236748.6159058469</v>
      </c>
    </row>
    <row r="251" spans="1:3" x14ac:dyDescent="0.2">
      <c r="A251" s="2" t="s">
        <v>38</v>
      </c>
      <c r="B251" s="2">
        <v>2016</v>
      </c>
      <c r="C251" s="5">
        <f t="shared" si="27"/>
        <v>3339677.2218916528</v>
      </c>
    </row>
    <row r="252" spans="1:3" x14ac:dyDescent="0.2">
      <c r="A252" s="2" t="s">
        <v>38</v>
      </c>
      <c r="B252" s="2">
        <v>2017</v>
      </c>
      <c r="C252" s="5">
        <f t="shared" si="27"/>
        <v>3445878.9575478071</v>
      </c>
    </row>
    <row r="253" spans="1:3" x14ac:dyDescent="0.2">
      <c r="A253" s="2" t="s">
        <v>38</v>
      </c>
      <c r="B253" s="2">
        <v>2018</v>
      </c>
      <c r="C253" s="5">
        <f t="shared" si="27"/>
        <v>3555457.9083978273</v>
      </c>
    </row>
    <row r="254" spans="1:3" x14ac:dyDescent="0.2">
      <c r="A254" s="2" t="s">
        <v>16</v>
      </c>
      <c r="B254" s="2">
        <v>2001</v>
      </c>
      <c r="C254" s="4">
        <v>888573</v>
      </c>
    </row>
    <row r="255" spans="1:3" x14ac:dyDescent="0.2">
      <c r="A255" s="2" t="s">
        <v>16</v>
      </c>
      <c r="B255" s="2">
        <v>2002</v>
      </c>
      <c r="C255" s="5">
        <f t="shared" ref="C255:C263" si="28">C254+(C254*(2.35/100))</f>
        <v>909454.46550000005</v>
      </c>
    </row>
    <row r="256" spans="1:3" x14ac:dyDescent="0.2">
      <c r="A256" s="2" t="s">
        <v>16</v>
      </c>
      <c r="B256" s="2">
        <v>2003</v>
      </c>
      <c r="C256" s="5">
        <f t="shared" si="28"/>
        <v>930826.64543925005</v>
      </c>
    </row>
    <row r="257" spans="1:3" x14ac:dyDescent="0.2">
      <c r="A257" s="2" t="s">
        <v>16</v>
      </c>
      <c r="B257" s="2">
        <v>2004</v>
      </c>
      <c r="C257" s="5">
        <f t="shared" si="28"/>
        <v>952701.07160707237</v>
      </c>
    </row>
    <row r="258" spans="1:3" x14ac:dyDescent="0.2">
      <c r="A258" s="2" t="s">
        <v>16</v>
      </c>
      <c r="B258" s="2">
        <v>2005</v>
      </c>
      <c r="C258" s="5">
        <f t="shared" si="28"/>
        <v>975089.54678983858</v>
      </c>
    </row>
    <row r="259" spans="1:3" x14ac:dyDescent="0.2">
      <c r="A259" s="2" t="s">
        <v>16</v>
      </c>
      <c r="B259" s="2">
        <v>2006</v>
      </c>
      <c r="C259" s="5">
        <f t="shared" si="28"/>
        <v>998004.15113939974</v>
      </c>
    </row>
    <row r="260" spans="1:3" x14ac:dyDescent="0.2">
      <c r="A260" s="2" t="s">
        <v>16</v>
      </c>
      <c r="B260" s="2">
        <v>2007</v>
      </c>
      <c r="C260" s="5">
        <f t="shared" si="28"/>
        <v>1021457.2486911756</v>
      </c>
    </row>
    <row r="261" spans="1:3" x14ac:dyDescent="0.2">
      <c r="A261" s="2" t="s">
        <v>16</v>
      </c>
      <c r="B261" s="2">
        <v>2008</v>
      </c>
      <c r="C261" s="5">
        <f t="shared" si="28"/>
        <v>1045461.4940354183</v>
      </c>
    </row>
    <row r="262" spans="1:3" x14ac:dyDescent="0.2">
      <c r="A262" s="2" t="s">
        <v>16</v>
      </c>
      <c r="B262" s="2">
        <v>2009</v>
      </c>
      <c r="C262" s="5">
        <f t="shared" si="28"/>
        <v>1070029.8391452506</v>
      </c>
    </row>
    <row r="263" spans="1:3" x14ac:dyDescent="0.2">
      <c r="A263" s="2" t="s">
        <v>16</v>
      </c>
      <c r="B263" s="2">
        <v>2010</v>
      </c>
      <c r="C263" s="5">
        <f t="shared" si="28"/>
        <v>1095175.5403651639</v>
      </c>
    </row>
    <row r="264" spans="1:3" x14ac:dyDescent="0.2">
      <c r="A264" s="2" t="s">
        <v>16</v>
      </c>
      <c r="B264" s="2">
        <v>2011</v>
      </c>
      <c r="C264" s="5">
        <v>1097206</v>
      </c>
    </row>
    <row r="265" spans="1:3" x14ac:dyDescent="0.2">
      <c r="A265" s="2" t="s">
        <v>16</v>
      </c>
      <c r="B265" s="2">
        <v>2012</v>
      </c>
      <c r="C265" s="5">
        <f t="shared" ref="C265:C271" si="29">C264+(C264*(2.35/100))</f>
        <v>1122990.341</v>
      </c>
    </row>
    <row r="266" spans="1:3" x14ac:dyDescent="0.2">
      <c r="A266" s="2" t="s">
        <v>16</v>
      </c>
      <c r="B266" s="2">
        <v>2013</v>
      </c>
      <c r="C266" s="5">
        <f t="shared" si="29"/>
        <v>1149380.6140135</v>
      </c>
    </row>
    <row r="267" spans="1:3" x14ac:dyDescent="0.2">
      <c r="A267" s="2" t="s">
        <v>16</v>
      </c>
      <c r="B267" s="2">
        <v>2014</v>
      </c>
      <c r="C267" s="5">
        <f t="shared" si="29"/>
        <v>1176391.0584428173</v>
      </c>
    </row>
    <row r="268" spans="1:3" x14ac:dyDescent="0.2">
      <c r="A268" s="2" t="s">
        <v>16</v>
      </c>
      <c r="B268" s="2">
        <v>2015</v>
      </c>
      <c r="C268" s="5">
        <f t="shared" si="29"/>
        <v>1204036.2483162235</v>
      </c>
    </row>
    <row r="269" spans="1:3" x14ac:dyDescent="0.2">
      <c r="A269" s="2" t="s">
        <v>16</v>
      </c>
      <c r="B269" s="2">
        <v>2016</v>
      </c>
      <c r="C269" s="5">
        <f t="shared" si="29"/>
        <v>1232331.1001516548</v>
      </c>
    </row>
    <row r="270" spans="1:3" x14ac:dyDescent="0.2">
      <c r="A270" s="2" t="s">
        <v>16</v>
      </c>
      <c r="B270" s="2">
        <v>2017</v>
      </c>
      <c r="C270" s="5">
        <f t="shared" si="29"/>
        <v>1261290.8810052187</v>
      </c>
    </row>
    <row r="271" spans="1:3" x14ac:dyDescent="0.2">
      <c r="A271" s="2" t="s">
        <v>16</v>
      </c>
      <c r="B271" s="2">
        <v>2018</v>
      </c>
      <c r="C271" s="5">
        <f t="shared" si="29"/>
        <v>1290931.2167088413</v>
      </c>
    </row>
    <row r="272" spans="1:3" x14ac:dyDescent="0.2">
      <c r="A272" s="2" t="s">
        <v>17</v>
      </c>
      <c r="B272" s="2">
        <v>2001</v>
      </c>
      <c r="C272" s="4">
        <v>3199203</v>
      </c>
    </row>
    <row r="273" spans="1:3" x14ac:dyDescent="0.2">
      <c r="A273" s="2" t="s">
        <v>17</v>
      </c>
      <c r="B273" s="2">
        <v>2002</v>
      </c>
      <c r="C273" s="5">
        <f t="shared" ref="C273:C281" si="30">C272+(C272*(1.48/100))</f>
        <v>3246551.2044000002</v>
      </c>
    </row>
    <row r="274" spans="1:3" x14ac:dyDescent="0.2">
      <c r="A274" s="2" t="s">
        <v>17</v>
      </c>
      <c r="B274" s="2">
        <v>2003</v>
      </c>
      <c r="C274" s="5">
        <f t="shared" si="30"/>
        <v>3294600.1622251202</v>
      </c>
    </row>
    <row r="275" spans="1:3" x14ac:dyDescent="0.2">
      <c r="A275" s="2" t="s">
        <v>17</v>
      </c>
      <c r="B275" s="2">
        <v>2004</v>
      </c>
      <c r="C275" s="5">
        <f t="shared" si="30"/>
        <v>3343360.2446260522</v>
      </c>
    </row>
    <row r="276" spans="1:3" x14ac:dyDescent="0.2">
      <c r="A276" s="2" t="s">
        <v>17</v>
      </c>
      <c r="B276" s="2">
        <v>2005</v>
      </c>
      <c r="C276" s="5">
        <f t="shared" si="30"/>
        <v>3392841.9762465176</v>
      </c>
    </row>
    <row r="277" spans="1:3" x14ac:dyDescent="0.2">
      <c r="A277" s="2" t="s">
        <v>17</v>
      </c>
      <c r="B277" s="2">
        <v>2006</v>
      </c>
      <c r="C277" s="5">
        <f t="shared" si="30"/>
        <v>3443056.0374949663</v>
      </c>
    </row>
    <row r="278" spans="1:3" x14ac:dyDescent="0.2">
      <c r="A278" s="2" t="s">
        <v>17</v>
      </c>
      <c r="B278" s="2">
        <v>2007</v>
      </c>
      <c r="C278" s="5">
        <f t="shared" si="30"/>
        <v>3494013.2668498917</v>
      </c>
    </row>
    <row r="279" spans="1:3" x14ac:dyDescent="0.2">
      <c r="A279" s="2" t="s">
        <v>17</v>
      </c>
      <c r="B279" s="2">
        <v>2008</v>
      </c>
      <c r="C279" s="5">
        <f t="shared" si="30"/>
        <v>3545724.6631992701</v>
      </c>
    </row>
    <row r="280" spans="1:3" x14ac:dyDescent="0.2">
      <c r="A280" s="2" t="s">
        <v>17</v>
      </c>
      <c r="B280" s="2">
        <v>2009</v>
      </c>
      <c r="C280" s="5">
        <f t="shared" si="30"/>
        <v>3598201.3882146194</v>
      </c>
    </row>
    <row r="281" spans="1:3" x14ac:dyDescent="0.2">
      <c r="A281" s="2" t="s">
        <v>17</v>
      </c>
      <c r="B281" s="2">
        <v>2010</v>
      </c>
      <c r="C281" s="5">
        <f t="shared" si="30"/>
        <v>3651454.7687601959</v>
      </c>
    </row>
    <row r="282" spans="1:3" x14ac:dyDescent="0.2">
      <c r="A282" s="2" t="s">
        <v>17</v>
      </c>
      <c r="B282" s="2">
        <v>2011</v>
      </c>
      <c r="C282" s="5">
        <v>3673917</v>
      </c>
    </row>
    <row r="283" spans="1:3" x14ac:dyDescent="0.2">
      <c r="A283" s="2" t="s">
        <v>17</v>
      </c>
      <c r="B283" s="2">
        <v>2012</v>
      </c>
      <c r="C283" s="5">
        <f t="shared" ref="C283:C289" si="31">C282+(C282*(1.48/100))</f>
        <v>3728290.9715999998</v>
      </c>
    </row>
    <row r="284" spans="1:3" x14ac:dyDescent="0.2">
      <c r="A284" s="2" t="s">
        <v>17</v>
      </c>
      <c r="B284" s="2">
        <v>2013</v>
      </c>
      <c r="C284" s="5">
        <f t="shared" si="31"/>
        <v>3783469.6779796798</v>
      </c>
    </row>
    <row r="285" spans="1:3" x14ac:dyDescent="0.2">
      <c r="A285" s="2" t="s">
        <v>17</v>
      </c>
      <c r="B285" s="2">
        <v>2014</v>
      </c>
      <c r="C285" s="5">
        <f t="shared" si="31"/>
        <v>3839465.0292137791</v>
      </c>
    </row>
    <row r="286" spans="1:3" x14ac:dyDescent="0.2">
      <c r="A286" s="2" t="s">
        <v>17</v>
      </c>
      <c r="B286" s="2">
        <v>2015</v>
      </c>
      <c r="C286" s="5">
        <f t="shared" si="31"/>
        <v>3896289.1116461433</v>
      </c>
    </row>
    <row r="287" spans="1:3" x14ac:dyDescent="0.2">
      <c r="A287" s="2" t="s">
        <v>17</v>
      </c>
      <c r="B287" s="2">
        <v>2016</v>
      </c>
      <c r="C287" s="5">
        <f t="shared" si="31"/>
        <v>3953954.1904985062</v>
      </c>
    </row>
    <row r="288" spans="1:3" x14ac:dyDescent="0.2">
      <c r="A288" s="2" t="s">
        <v>17</v>
      </c>
      <c r="B288" s="2">
        <v>2017</v>
      </c>
      <c r="C288" s="5">
        <f t="shared" si="31"/>
        <v>4012472.7125178841</v>
      </c>
    </row>
    <row r="289" spans="1:3" x14ac:dyDescent="0.2">
      <c r="A289" s="2" t="s">
        <v>17</v>
      </c>
      <c r="B289" s="2">
        <v>2018</v>
      </c>
      <c r="C289" s="5">
        <f t="shared" si="31"/>
        <v>4071857.3086631489</v>
      </c>
    </row>
    <row r="290" spans="1:3" x14ac:dyDescent="0.2">
      <c r="A290" s="2" t="s">
        <v>18</v>
      </c>
      <c r="B290" s="2">
        <v>2001</v>
      </c>
      <c r="C290" s="4">
        <v>2318822</v>
      </c>
    </row>
    <row r="291" spans="1:3" x14ac:dyDescent="0.2">
      <c r="A291" s="2" t="s">
        <v>18</v>
      </c>
      <c r="B291" s="2">
        <v>2002</v>
      </c>
      <c r="C291" s="5">
        <f t="shared" ref="C291:C299" si="32">C290+(C290*(2.79/100))</f>
        <v>2383517.1338</v>
      </c>
    </row>
    <row r="292" spans="1:3" x14ac:dyDescent="0.2">
      <c r="A292" s="2" t="s">
        <v>18</v>
      </c>
      <c r="B292" s="2">
        <v>2003</v>
      </c>
      <c r="C292" s="5">
        <f t="shared" si="32"/>
        <v>2450017.26183302</v>
      </c>
    </row>
    <row r="293" spans="1:3" x14ac:dyDescent="0.2">
      <c r="A293" s="2" t="s">
        <v>18</v>
      </c>
      <c r="B293" s="2">
        <v>2004</v>
      </c>
      <c r="C293" s="5">
        <f t="shared" si="32"/>
        <v>2518372.7434381614</v>
      </c>
    </row>
    <row r="294" spans="1:3" x14ac:dyDescent="0.2">
      <c r="A294" s="2" t="s">
        <v>18</v>
      </c>
      <c r="B294" s="2">
        <v>2005</v>
      </c>
      <c r="C294" s="5">
        <f t="shared" si="32"/>
        <v>2588635.3429800863</v>
      </c>
    </row>
    <row r="295" spans="1:3" x14ac:dyDescent="0.2">
      <c r="A295" s="2" t="s">
        <v>18</v>
      </c>
      <c r="B295" s="2">
        <v>2006</v>
      </c>
      <c r="C295" s="5">
        <f t="shared" si="32"/>
        <v>2660858.269049231</v>
      </c>
    </row>
    <row r="296" spans="1:3" x14ac:dyDescent="0.2">
      <c r="A296" s="2" t="s">
        <v>18</v>
      </c>
      <c r="B296" s="2">
        <v>2007</v>
      </c>
      <c r="C296" s="5">
        <f t="shared" si="32"/>
        <v>2735096.2147557046</v>
      </c>
    </row>
    <row r="297" spans="1:3" x14ac:dyDescent="0.2">
      <c r="A297" s="2" t="s">
        <v>18</v>
      </c>
      <c r="B297" s="2">
        <v>2008</v>
      </c>
      <c r="C297" s="5">
        <f t="shared" si="32"/>
        <v>2811405.399147389</v>
      </c>
    </row>
    <row r="298" spans="1:3" x14ac:dyDescent="0.2">
      <c r="A298" s="2" t="s">
        <v>18</v>
      </c>
      <c r="B298" s="2">
        <v>2009</v>
      </c>
      <c r="C298" s="5">
        <f t="shared" si="32"/>
        <v>2889843.609783601</v>
      </c>
    </row>
    <row r="299" spans="1:3" x14ac:dyDescent="0.2">
      <c r="A299" s="2" t="s">
        <v>18</v>
      </c>
      <c r="B299" s="2">
        <v>2010</v>
      </c>
      <c r="C299" s="5">
        <f t="shared" si="32"/>
        <v>2970470.2464965633</v>
      </c>
    </row>
    <row r="300" spans="1:3" x14ac:dyDescent="0.2">
      <c r="A300" s="2" t="s">
        <v>18</v>
      </c>
      <c r="B300" s="2">
        <v>2011</v>
      </c>
      <c r="C300" s="5">
        <v>2966889</v>
      </c>
    </row>
    <row r="301" spans="1:3" x14ac:dyDescent="0.2">
      <c r="A301" s="2" t="s">
        <v>18</v>
      </c>
      <c r="B301" s="2">
        <v>2012</v>
      </c>
      <c r="C301" s="5">
        <f t="shared" ref="C301:C307" si="33">C300+(C300*(2.79/100))</f>
        <v>3049665.2031</v>
      </c>
    </row>
    <row r="302" spans="1:3" x14ac:dyDescent="0.2">
      <c r="A302" s="2" t="s">
        <v>18</v>
      </c>
      <c r="B302" s="2">
        <v>2013</v>
      </c>
      <c r="C302" s="5">
        <f t="shared" si="33"/>
        <v>3134750.8622664902</v>
      </c>
    </row>
    <row r="303" spans="1:3" x14ac:dyDescent="0.2">
      <c r="A303" s="2" t="s">
        <v>18</v>
      </c>
      <c r="B303" s="2">
        <v>2014</v>
      </c>
      <c r="C303" s="5">
        <f t="shared" si="33"/>
        <v>3222210.4113237252</v>
      </c>
    </row>
    <row r="304" spans="1:3" x14ac:dyDescent="0.2">
      <c r="A304" s="2" t="s">
        <v>18</v>
      </c>
      <c r="B304" s="2">
        <v>2015</v>
      </c>
      <c r="C304" s="5">
        <f t="shared" si="33"/>
        <v>3312110.0817996571</v>
      </c>
    </row>
    <row r="305" spans="1:3" x14ac:dyDescent="0.2">
      <c r="A305" s="2" t="s">
        <v>18</v>
      </c>
      <c r="B305" s="2">
        <v>2016</v>
      </c>
      <c r="C305" s="5">
        <f t="shared" si="33"/>
        <v>3404517.9530818677</v>
      </c>
    </row>
    <row r="306" spans="1:3" x14ac:dyDescent="0.2">
      <c r="A306" s="2" t="s">
        <v>18</v>
      </c>
      <c r="B306" s="2">
        <v>2017</v>
      </c>
      <c r="C306" s="5">
        <f t="shared" si="33"/>
        <v>3499504.0039728517</v>
      </c>
    </row>
    <row r="307" spans="1:3" x14ac:dyDescent="0.2">
      <c r="A307" s="2" t="s">
        <v>18</v>
      </c>
      <c r="B307" s="2">
        <v>2018</v>
      </c>
      <c r="C307" s="5">
        <f t="shared" si="33"/>
        <v>3597140.1656836942</v>
      </c>
    </row>
    <row r="308" spans="1:3" x14ac:dyDescent="0.2">
      <c r="A308" s="2" t="s">
        <v>19</v>
      </c>
      <c r="B308" s="2">
        <v>2001</v>
      </c>
      <c r="C308" s="4">
        <v>26655528</v>
      </c>
    </row>
    <row r="309" spans="1:3" x14ac:dyDescent="0.2">
      <c r="A309" s="2" t="s">
        <v>19</v>
      </c>
      <c r="B309" s="2">
        <v>2002</v>
      </c>
      <c r="C309" s="5">
        <f t="shared" ref="C309:C317" si="34">C308+(C308*(1.71/100))</f>
        <v>27111337.5288</v>
      </c>
    </row>
    <row r="310" spans="1:3" x14ac:dyDescent="0.2">
      <c r="A310" s="2" t="s">
        <v>19</v>
      </c>
      <c r="B310" s="2">
        <v>2003</v>
      </c>
      <c r="C310" s="5">
        <f t="shared" si="34"/>
        <v>27574941.400542479</v>
      </c>
    </row>
    <row r="311" spans="1:3" x14ac:dyDescent="0.2">
      <c r="A311" s="2" t="s">
        <v>19</v>
      </c>
      <c r="B311" s="2">
        <v>2004</v>
      </c>
      <c r="C311" s="5">
        <f t="shared" si="34"/>
        <v>28046472.898491755</v>
      </c>
    </row>
    <row r="312" spans="1:3" x14ac:dyDescent="0.2">
      <c r="A312" s="2" t="s">
        <v>19</v>
      </c>
      <c r="B312" s="2">
        <v>2005</v>
      </c>
      <c r="C312" s="5">
        <f t="shared" si="34"/>
        <v>28526067.585055966</v>
      </c>
    </row>
    <row r="313" spans="1:3" x14ac:dyDescent="0.2">
      <c r="A313" s="2" t="s">
        <v>19</v>
      </c>
      <c r="B313" s="2">
        <v>2006</v>
      </c>
      <c r="C313" s="5">
        <f t="shared" si="34"/>
        <v>29013863.340760425</v>
      </c>
    </row>
    <row r="314" spans="1:3" x14ac:dyDescent="0.2">
      <c r="A314" s="2" t="s">
        <v>19</v>
      </c>
      <c r="B314" s="2">
        <v>2007</v>
      </c>
      <c r="C314" s="5">
        <f t="shared" si="34"/>
        <v>29510000.403887428</v>
      </c>
    </row>
    <row r="315" spans="1:3" x14ac:dyDescent="0.2">
      <c r="A315" s="2" t="s">
        <v>19</v>
      </c>
      <c r="B315" s="2">
        <v>2008</v>
      </c>
      <c r="C315" s="5">
        <f t="shared" si="34"/>
        <v>30014621.410793904</v>
      </c>
    </row>
    <row r="316" spans="1:3" x14ac:dyDescent="0.2">
      <c r="A316" s="2" t="s">
        <v>19</v>
      </c>
      <c r="B316" s="2">
        <v>2009</v>
      </c>
      <c r="C316" s="5">
        <f t="shared" si="34"/>
        <v>30527871.436918478</v>
      </c>
    </row>
    <row r="317" spans="1:3" x14ac:dyDescent="0.2">
      <c r="A317" s="2" t="s">
        <v>19</v>
      </c>
      <c r="B317" s="2">
        <v>2010</v>
      </c>
      <c r="C317" s="5">
        <f t="shared" si="34"/>
        <v>31049898.038489785</v>
      </c>
    </row>
    <row r="318" spans="1:3" x14ac:dyDescent="0.2">
      <c r="A318" s="2" t="s">
        <v>19</v>
      </c>
      <c r="B318" s="2">
        <v>2011</v>
      </c>
      <c r="C318" s="5">
        <v>31205576</v>
      </c>
    </row>
    <row r="319" spans="1:3" x14ac:dyDescent="0.2">
      <c r="A319" s="2" t="s">
        <v>19</v>
      </c>
      <c r="B319" s="2">
        <v>2012</v>
      </c>
      <c r="C319" s="5">
        <f t="shared" ref="C319:C325" si="35">C318+(C318*(1.71/100))</f>
        <v>31739191.349599998</v>
      </c>
    </row>
    <row r="320" spans="1:3" x14ac:dyDescent="0.2">
      <c r="A320" s="2" t="s">
        <v>19</v>
      </c>
      <c r="B320" s="2">
        <v>2013</v>
      </c>
      <c r="C320" s="5">
        <f t="shared" si="35"/>
        <v>32281931.521678157</v>
      </c>
    </row>
    <row r="321" spans="1:3" x14ac:dyDescent="0.2">
      <c r="A321" s="2" t="s">
        <v>19</v>
      </c>
      <c r="B321" s="2">
        <v>2014</v>
      </c>
      <c r="C321" s="5">
        <f t="shared" si="35"/>
        <v>32833952.550698854</v>
      </c>
    </row>
    <row r="322" spans="1:3" x14ac:dyDescent="0.2">
      <c r="A322" s="2" t="s">
        <v>19</v>
      </c>
      <c r="B322" s="2">
        <v>2015</v>
      </c>
      <c r="C322" s="5">
        <f t="shared" si="35"/>
        <v>33395413.139315806</v>
      </c>
    </row>
    <row r="323" spans="1:3" x14ac:dyDescent="0.2">
      <c r="A323" s="2" t="s">
        <v>19</v>
      </c>
      <c r="B323" s="2">
        <v>2016</v>
      </c>
      <c r="C323" s="5">
        <f t="shared" si="35"/>
        <v>33966474.703998104</v>
      </c>
    </row>
    <row r="324" spans="1:3" x14ac:dyDescent="0.2">
      <c r="A324" s="2" t="s">
        <v>19</v>
      </c>
      <c r="B324" s="2">
        <v>2017</v>
      </c>
      <c r="C324" s="5">
        <f t="shared" si="35"/>
        <v>34547301.421436474</v>
      </c>
    </row>
    <row r="325" spans="1:3" x14ac:dyDescent="0.2">
      <c r="A325" s="2" t="s">
        <v>19</v>
      </c>
      <c r="B325" s="2">
        <v>2018</v>
      </c>
      <c r="C325" s="5">
        <f t="shared" si="35"/>
        <v>35138060.275743037</v>
      </c>
    </row>
    <row r="326" spans="1:3" x14ac:dyDescent="0.2">
      <c r="A326" s="2" t="s">
        <v>20</v>
      </c>
      <c r="B326" s="3">
        <v>2001</v>
      </c>
      <c r="C326" s="4">
        <v>80176197</v>
      </c>
    </row>
    <row r="327" spans="1:3" x14ac:dyDescent="0.2">
      <c r="A327" s="2" t="s">
        <v>20</v>
      </c>
      <c r="B327" s="3">
        <v>2002</v>
      </c>
      <c r="C327" s="5">
        <f t="shared" ref="C327:C335" si="36">C326+(C326*(1.38/100))</f>
        <v>81282628.518600002</v>
      </c>
    </row>
    <row r="328" spans="1:3" x14ac:dyDescent="0.2">
      <c r="A328" s="2" t="s">
        <v>20</v>
      </c>
      <c r="B328" s="3">
        <v>2003</v>
      </c>
      <c r="C328" s="5">
        <f t="shared" si="36"/>
        <v>82404328.792156681</v>
      </c>
    </row>
    <row r="329" spans="1:3" x14ac:dyDescent="0.2">
      <c r="A329" s="2" t="s">
        <v>20</v>
      </c>
      <c r="B329" s="3">
        <v>2004</v>
      </c>
      <c r="C329" s="5">
        <f t="shared" si="36"/>
        <v>83541508.529488444</v>
      </c>
    </row>
    <row r="330" spans="1:3" x14ac:dyDescent="0.2">
      <c r="A330" s="2" t="s">
        <v>20</v>
      </c>
      <c r="B330" s="3">
        <v>2005</v>
      </c>
      <c r="C330" s="5">
        <f t="shared" si="36"/>
        <v>84694381.347195387</v>
      </c>
    </row>
    <row r="331" spans="1:3" x14ac:dyDescent="0.2">
      <c r="A331" s="2" t="s">
        <v>20</v>
      </c>
      <c r="B331" s="3">
        <v>2006</v>
      </c>
      <c r="C331" s="5">
        <f t="shared" si="36"/>
        <v>85863163.809786677</v>
      </c>
    </row>
    <row r="332" spans="1:3" x14ac:dyDescent="0.2">
      <c r="A332" s="2" t="s">
        <v>20</v>
      </c>
      <c r="B332" s="3">
        <v>2007</v>
      </c>
      <c r="C332" s="5">
        <f t="shared" si="36"/>
        <v>87048075.470361739</v>
      </c>
    </row>
    <row r="333" spans="1:3" x14ac:dyDescent="0.2">
      <c r="A333" s="2" t="s">
        <v>20</v>
      </c>
      <c r="B333" s="3">
        <v>2008</v>
      </c>
      <c r="C333" s="5">
        <f t="shared" si="36"/>
        <v>88249338.911852732</v>
      </c>
    </row>
    <row r="334" spans="1:3" x14ac:dyDescent="0.2">
      <c r="A334" s="2" t="s">
        <v>20</v>
      </c>
      <c r="B334" s="3">
        <v>2009</v>
      </c>
      <c r="C334" s="5">
        <f t="shared" si="36"/>
        <v>89467179.7888363</v>
      </c>
    </row>
    <row r="335" spans="1:3" x14ac:dyDescent="0.2">
      <c r="A335" s="2" t="s">
        <v>20</v>
      </c>
      <c r="B335" s="3">
        <v>2010</v>
      </c>
      <c r="C335" s="5">
        <f t="shared" si="36"/>
        <v>90701826.869922236</v>
      </c>
    </row>
    <row r="336" spans="1:3" x14ac:dyDescent="0.2">
      <c r="A336" s="2" t="s">
        <v>20</v>
      </c>
      <c r="B336" s="3">
        <v>2011</v>
      </c>
      <c r="C336" s="5">
        <v>91276115</v>
      </c>
    </row>
    <row r="337" spans="1:3" x14ac:dyDescent="0.2">
      <c r="A337" s="2" t="s">
        <v>20</v>
      </c>
      <c r="B337" s="3">
        <v>2012</v>
      </c>
      <c r="C337" s="5">
        <f t="shared" ref="C337:C343" si="37">C336+(C336*(1.38/100))</f>
        <v>92535725.386999995</v>
      </c>
    </row>
    <row r="338" spans="1:3" x14ac:dyDescent="0.2">
      <c r="A338" s="2" t="s">
        <v>20</v>
      </c>
      <c r="B338" s="3">
        <v>2013</v>
      </c>
      <c r="C338" s="5">
        <f t="shared" si="37"/>
        <v>93812718.397340596</v>
      </c>
    </row>
    <row r="339" spans="1:3" x14ac:dyDescent="0.2">
      <c r="A339" s="2" t="s">
        <v>20</v>
      </c>
      <c r="B339" s="3">
        <v>2014</v>
      </c>
      <c r="C339" s="5">
        <f t="shared" si="37"/>
        <v>95107333.911223888</v>
      </c>
    </row>
    <row r="340" spans="1:3" x14ac:dyDescent="0.2">
      <c r="A340" s="2" t="s">
        <v>20</v>
      </c>
      <c r="B340" s="3">
        <v>2015</v>
      </c>
      <c r="C340" s="5">
        <f t="shared" si="37"/>
        <v>96419815.119198784</v>
      </c>
    </row>
    <row r="341" spans="1:3" x14ac:dyDescent="0.2">
      <c r="A341" s="2" t="s">
        <v>20</v>
      </c>
      <c r="B341" s="3">
        <v>2016</v>
      </c>
      <c r="C341" s="5">
        <f t="shared" si="37"/>
        <v>97750408.56784372</v>
      </c>
    </row>
    <row r="342" spans="1:3" x14ac:dyDescent="0.2">
      <c r="A342" s="2" t="s">
        <v>20</v>
      </c>
      <c r="B342" s="3">
        <v>2017</v>
      </c>
      <c r="C342" s="5">
        <f t="shared" si="37"/>
        <v>99099364.20607996</v>
      </c>
    </row>
    <row r="343" spans="1:3" x14ac:dyDescent="0.2">
      <c r="A343" s="2" t="s">
        <v>20</v>
      </c>
      <c r="B343" s="3">
        <v>2018</v>
      </c>
      <c r="C343" s="5">
        <f t="shared" si="37"/>
        <v>100466935.43212387</v>
      </c>
    </row>
    <row r="344" spans="1:3" x14ac:dyDescent="0.2">
      <c r="A344" s="2" t="s">
        <v>21</v>
      </c>
      <c r="B344" s="3">
        <v>2001</v>
      </c>
      <c r="C344" s="4">
        <v>26945829</v>
      </c>
    </row>
    <row r="345" spans="1:3" x14ac:dyDescent="0.2">
      <c r="A345" s="2" t="s">
        <v>21</v>
      </c>
      <c r="B345" s="3">
        <v>2002</v>
      </c>
      <c r="C345" s="5">
        <f t="shared" ref="C345:C353" si="38">C344+(C344*(2.24/100))</f>
        <v>27549415.569600001</v>
      </c>
    </row>
    <row r="346" spans="1:3" x14ac:dyDescent="0.2">
      <c r="A346" s="2" t="s">
        <v>21</v>
      </c>
      <c r="B346" s="3">
        <v>2003</v>
      </c>
      <c r="C346" s="5">
        <f t="shared" si="38"/>
        <v>28166522.47835904</v>
      </c>
    </row>
    <row r="347" spans="1:3" x14ac:dyDescent="0.2">
      <c r="A347" s="2" t="s">
        <v>21</v>
      </c>
      <c r="B347" s="3">
        <v>2004</v>
      </c>
      <c r="C347" s="5">
        <f t="shared" si="38"/>
        <v>28797452.581874281</v>
      </c>
    </row>
    <row r="348" spans="1:3" x14ac:dyDescent="0.2">
      <c r="A348" s="2" t="s">
        <v>21</v>
      </c>
      <c r="B348" s="3">
        <v>2005</v>
      </c>
      <c r="C348" s="5">
        <f t="shared" si="38"/>
        <v>29442515.519708265</v>
      </c>
    </row>
    <row r="349" spans="1:3" x14ac:dyDescent="0.2">
      <c r="A349" s="2" t="s">
        <v>21</v>
      </c>
      <c r="B349" s="3">
        <v>2006</v>
      </c>
      <c r="C349" s="5">
        <f t="shared" si="38"/>
        <v>30102027.867349729</v>
      </c>
    </row>
    <row r="350" spans="1:3" x14ac:dyDescent="0.2">
      <c r="A350" s="2" t="s">
        <v>21</v>
      </c>
      <c r="B350" s="3">
        <v>2007</v>
      </c>
      <c r="C350" s="5">
        <f t="shared" si="38"/>
        <v>30776313.291578364</v>
      </c>
    </row>
    <row r="351" spans="1:3" x14ac:dyDescent="0.2">
      <c r="A351" s="2" t="s">
        <v>21</v>
      </c>
      <c r="B351" s="3">
        <v>2008</v>
      </c>
      <c r="C351" s="5">
        <f t="shared" si="38"/>
        <v>31465702.70930972</v>
      </c>
    </row>
    <row r="352" spans="1:3" x14ac:dyDescent="0.2">
      <c r="A352" s="2" t="s">
        <v>21</v>
      </c>
      <c r="B352" s="3">
        <v>2009</v>
      </c>
      <c r="C352" s="5">
        <f t="shared" si="38"/>
        <v>32170534.449998256</v>
      </c>
    </row>
    <row r="353" spans="1:3" x14ac:dyDescent="0.2">
      <c r="A353" s="2" t="s">
        <v>21</v>
      </c>
      <c r="B353" s="3">
        <v>2010</v>
      </c>
      <c r="C353" s="5">
        <f t="shared" si="38"/>
        <v>32891154.421678215</v>
      </c>
    </row>
    <row r="354" spans="1:3" x14ac:dyDescent="0.2">
      <c r="A354" s="2" t="s">
        <v>21</v>
      </c>
      <c r="B354" s="3">
        <v>2011</v>
      </c>
      <c r="C354" s="5">
        <v>32988134</v>
      </c>
    </row>
    <row r="355" spans="1:3" x14ac:dyDescent="0.2">
      <c r="A355" s="2" t="s">
        <v>21</v>
      </c>
      <c r="B355" s="3">
        <v>2012</v>
      </c>
      <c r="C355" s="5">
        <f t="shared" ref="C355:C361" si="39">C354+(C354*(2.24/100))</f>
        <v>33727068.2016</v>
      </c>
    </row>
    <row r="356" spans="1:3" x14ac:dyDescent="0.2">
      <c r="A356" s="2" t="s">
        <v>21</v>
      </c>
      <c r="B356" s="3">
        <v>2013</v>
      </c>
      <c r="C356" s="5">
        <f t="shared" si="39"/>
        <v>34482554.529315837</v>
      </c>
    </row>
    <row r="357" spans="1:3" x14ac:dyDescent="0.2">
      <c r="A357" s="2" t="s">
        <v>21</v>
      </c>
      <c r="B357" s="3">
        <v>2014</v>
      </c>
      <c r="C357" s="5">
        <f t="shared" si="39"/>
        <v>35254963.750772513</v>
      </c>
    </row>
    <row r="358" spans="1:3" x14ac:dyDescent="0.2">
      <c r="A358" s="2" t="s">
        <v>21</v>
      </c>
      <c r="B358" s="3">
        <v>2015</v>
      </c>
      <c r="C358" s="5">
        <f t="shared" si="39"/>
        <v>36044674.938789815</v>
      </c>
    </row>
    <row r="359" spans="1:3" x14ac:dyDescent="0.2">
      <c r="A359" s="2" t="s">
        <v>21</v>
      </c>
      <c r="B359" s="3">
        <v>2016</v>
      </c>
      <c r="C359" s="5">
        <f t="shared" si="39"/>
        <v>36852075.657418706</v>
      </c>
    </row>
    <row r="360" spans="1:3" x14ac:dyDescent="0.2">
      <c r="A360" s="2" t="s">
        <v>21</v>
      </c>
      <c r="B360" s="3">
        <v>2017</v>
      </c>
      <c r="C360" s="5">
        <f t="shared" si="39"/>
        <v>37677562.152144887</v>
      </c>
    </row>
    <row r="361" spans="1:3" x14ac:dyDescent="0.2">
      <c r="A361" s="2" t="s">
        <v>21</v>
      </c>
      <c r="B361" s="3">
        <v>2018</v>
      </c>
      <c r="C361" s="5">
        <f t="shared" si="39"/>
        <v>38521539.544352934</v>
      </c>
    </row>
    <row r="362" spans="1:3" x14ac:dyDescent="0.2">
      <c r="A362" s="2" t="s">
        <v>22</v>
      </c>
      <c r="B362" s="3">
        <v>2001</v>
      </c>
      <c r="C362" s="4">
        <v>36804660</v>
      </c>
    </row>
    <row r="363" spans="1:3" x14ac:dyDescent="0.2">
      <c r="A363" s="2" t="s">
        <v>22</v>
      </c>
      <c r="B363" s="3">
        <v>2002</v>
      </c>
      <c r="C363" s="5">
        <f t="shared" ref="C363:C371" si="40">C362+(C362*(1.4/100))</f>
        <v>37319925.240000002</v>
      </c>
    </row>
    <row r="364" spans="1:3" x14ac:dyDescent="0.2">
      <c r="A364" s="2" t="s">
        <v>22</v>
      </c>
      <c r="B364" s="3">
        <v>2003</v>
      </c>
      <c r="C364" s="5">
        <f t="shared" si="40"/>
        <v>37842404.193360001</v>
      </c>
    </row>
    <row r="365" spans="1:3" x14ac:dyDescent="0.2">
      <c r="A365" s="2" t="s">
        <v>22</v>
      </c>
      <c r="B365" s="3">
        <v>2004</v>
      </c>
      <c r="C365" s="5">
        <f t="shared" si="40"/>
        <v>38372197.852067038</v>
      </c>
    </row>
    <row r="366" spans="1:3" x14ac:dyDescent="0.2">
      <c r="A366" s="2" t="s">
        <v>22</v>
      </c>
      <c r="B366" s="3">
        <v>2005</v>
      </c>
      <c r="C366" s="5">
        <f t="shared" si="40"/>
        <v>38909408.621995978</v>
      </c>
    </row>
    <row r="367" spans="1:3" x14ac:dyDescent="0.2">
      <c r="A367" s="2" t="s">
        <v>22</v>
      </c>
      <c r="B367" s="3">
        <v>2006</v>
      </c>
      <c r="C367" s="5">
        <f t="shared" si="40"/>
        <v>39454140.342703924</v>
      </c>
    </row>
    <row r="368" spans="1:3" x14ac:dyDescent="0.2">
      <c r="A368" s="2" t="s">
        <v>22</v>
      </c>
      <c r="B368" s="3">
        <v>2007</v>
      </c>
      <c r="C368" s="5">
        <f t="shared" si="40"/>
        <v>40006498.307501778</v>
      </c>
    </row>
    <row r="369" spans="1:3" x14ac:dyDescent="0.2">
      <c r="A369" s="2" t="s">
        <v>22</v>
      </c>
      <c r="B369" s="3">
        <v>2008</v>
      </c>
      <c r="C369" s="5">
        <f t="shared" si="40"/>
        <v>40566589.283806801</v>
      </c>
    </row>
    <row r="370" spans="1:3" x14ac:dyDescent="0.2">
      <c r="A370" s="2" t="s">
        <v>22</v>
      </c>
      <c r="B370" s="3">
        <v>2009</v>
      </c>
      <c r="C370" s="5">
        <f t="shared" si="40"/>
        <v>41134521.533780098</v>
      </c>
    </row>
    <row r="371" spans="1:3" x14ac:dyDescent="0.2">
      <c r="A371" s="2" t="s">
        <v>22</v>
      </c>
      <c r="B371" s="3">
        <v>2010</v>
      </c>
      <c r="C371" s="5">
        <f t="shared" si="40"/>
        <v>41710404.835253023</v>
      </c>
    </row>
    <row r="372" spans="1:3" x14ac:dyDescent="0.2">
      <c r="A372" s="2" t="s">
        <v>22</v>
      </c>
      <c r="B372" s="3">
        <v>2011</v>
      </c>
      <c r="C372" s="5">
        <v>41974218</v>
      </c>
    </row>
    <row r="373" spans="1:3" x14ac:dyDescent="0.2">
      <c r="A373" s="2" t="s">
        <v>22</v>
      </c>
      <c r="B373" s="3">
        <v>2012</v>
      </c>
      <c r="C373" s="5">
        <f t="shared" ref="C373:C379" si="41">C372+(C372*(1.4/100))</f>
        <v>42561857.052000001</v>
      </c>
    </row>
    <row r="374" spans="1:3" x14ac:dyDescent="0.2">
      <c r="A374" s="2" t="s">
        <v>22</v>
      </c>
      <c r="B374" s="3">
        <v>2013</v>
      </c>
      <c r="C374" s="5">
        <f t="shared" si="41"/>
        <v>43157723.050728001</v>
      </c>
    </row>
    <row r="375" spans="1:3" x14ac:dyDescent="0.2">
      <c r="A375" s="2" t="s">
        <v>22</v>
      </c>
      <c r="B375" s="3">
        <v>2014</v>
      </c>
      <c r="C375" s="5">
        <f t="shared" si="41"/>
        <v>43761931.173438191</v>
      </c>
    </row>
    <row r="376" spans="1:3" x14ac:dyDescent="0.2">
      <c r="A376" s="2" t="s">
        <v>22</v>
      </c>
      <c r="B376" s="3">
        <v>2015</v>
      </c>
      <c r="C376" s="5">
        <f t="shared" si="41"/>
        <v>44374598.209866323</v>
      </c>
    </row>
    <row r="377" spans="1:3" x14ac:dyDescent="0.2">
      <c r="A377" s="2" t="s">
        <v>22</v>
      </c>
      <c r="B377" s="3">
        <v>2016</v>
      </c>
      <c r="C377" s="5">
        <f t="shared" si="41"/>
        <v>44995842.584804453</v>
      </c>
    </row>
    <row r="378" spans="1:3" x14ac:dyDescent="0.2">
      <c r="A378" s="2" t="s">
        <v>22</v>
      </c>
      <c r="B378" s="3">
        <v>2017</v>
      </c>
      <c r="C378" s="5">
        <f t="shared" si="41"/>
        <v>45625784.380991712</v>
      </c>
    </row>
    <row r="379" spans="1:3" x14ac:dyDescent="0.2">
      <c r="A379" s="2" t="s">
        <v>22</v>
      </c>
      <c r="B379" s="3">
        <v>2018</v>
      </c>
      <c r="C379" s="5">
        <f t="shared" si="41"/>
        <v>46264545.362325594</v>
      </c>
    </row>
    <row r="380" spans="1:3" x14ac:dyDescent="0.2">
      <c r="A380" s="2" t="s">
        <v>23</v>
      </c>
      <c r="B380" s="3">
        <v>2001</v>
      </c>
      <c r="C380" s="4">
        <v>20833803</v>
      </c>
    </row>
    <row r="381" spans="1:3" x14ac:dyDescent="0.2">
      <c r="A381" s="2" t="s">
        <v>23</v>
      </c>
      <c r="B381" s="3">
        <v>2002</v>
      </c>
      <c r="C381" s="5">
        <f t="shared" ref="C381:C389" si="42">C380+(C380*(2.26/100))</f>
        <v>21304646.947799999</v>
      </c>
    </row>
    <row r="382" spans="1:3" x14ac:dyDescent="0.2">
      <c r="A382" s="2" t="s">
        <v>23</v>
      </c>
      <c r="B382" s="3">
        <v>2003</v>
      </c>
      <c r="C382" s="5">
        <f t="shared" si="42"/>
        <v>21786131.968820278</v>
      </c>
    </row>
    <row r="383" spans="1:3" x14ac:dyDescent="0.2">
      <c r="A383" s="2" t="s">
        <v>23</v>
      </c>
      <c r="B383" s="3">
        <v>2004</v>
      </c>
      <c r="C383" s="5">
        <f t="shared" si="42"/>
        <v>22278498.551315617</v>
      </c>
    </row>
    <row r="384" spans="1:3" x14ac:dyDescent="0.2">
      <c r="A384" s="2" t="s">
        <v>23</v>
      </c>
      <c r="B384" s="3">
        <v>2005</v>
      </c>
      <c r="C384" s="5">
        <f t="shared" si="42"/>
        <v>22781992.618575349</v>
      </c>
    </row>
    <row r="385" spans="1:3" x14ac:dyDescent="0.2">
      <c r="A385" s="2" t="s">
        <v>23</v>
      </c>
      <c r="B385" s="3">
        <v>2006</v>
      </c>
      <c r="C385" s="5">
        <f t="shared" si="42"/>
        <v>23296865.651755154</v>
      </c>
    </row>
    <row r="386" spans="1:3" x14ac:dyDescent="0.2">
      <c r="A386" s="2" t="s">
        <v>23</v>
      </c>
      <c r="B386" s="3">
        <v>2007</v>
      </c>
      <c r="C386" s="5">
        <f t="shared" si="42"/>
        <v>23823374.815484822</v>
      </c>
    </row>
    <row r="387" spans="1:3" x14ac:dyDescent="0.2">
      <c r="A387" s="2" t="s">
        <v>23</v>
      </c>
      <c r="B387" s="3">
        <v>2008</v>
      </c>
      <c r="C387" s="5">
        <f t="shared" si="42"/>
        <v>24361783.086314779</v>
      </c>
    </row>
    <row r="388" spans="1:3" x14ac:dyDescent="0.2">
      <c r="A388" s="2" t="s">
        <v>23</v>
      </c>
      <c r="B388" s="3">
        <v>2009</v>
      </c>
      <c r="C388" s="5">
        <f t="shared" si="42"/>
        <v>24912359.384065494</v>
      </c>
    </row>
    <row r="389" spans="1:3" x14ac:dyDescent="0.2">
      <c r="A389" s="2" t="s">
        <v>23</v>
      </c>
      <c r="B389" s="3">
        <v>2010</v>
      </c>
      <c r="C389" s="5">
        <f t="shared" si="42"/>
        <v>25475378.706145376</v>
      </c>
    </row>
    <row r="390" spans="1:3" x14ac:dyDescent="0.2">
      <c r="A390" s="2" t="s">
        <v>23</v>
      </c>
      <c r="B390" s="3">
        <v>2011</v>
      </c>
      <c r="C390" s="5">
        <v>25545198</v>
      </c>
    </row>
    <row r="391" spans="1:3" x14ac:dyDescent="0.2">
      <c r="A391" s="2" t="s">
        <v>23</v>
      </c>
      <c r="B391" s="3">
        <v>2012</v>
      </c>
      <c r="C391" s="5">
        <f t="shared" ref="C391:C397" si="43">C390+(C390*(2.26/100))</f>
        <v>26122519.474799998</v>
      </c>
    </row>
    <row r="392" spans="1:3" x14ac:dyDescent="0.2">
      <c r="A392" s="2" t="s">
        <v>23</v>
      </c>
      <c r="B392" s="3">
        <v>2013</v>
      </c>
      <c r="C392" s="5">
        <f t="shared" si="43"/>
        <v>26712888.414930478</v>
      </c>
    </row>
    <row r="393" spans="1:3" x14ac:dyDescent="0.2">
      <c r="A393" s="2" t="s">
        <v>23</v>
      </c>
      <c r="B393" s="3">
        <v>2014</v>
      </c>
      <c r="C393" s="5">
        <f t="shared" si="43"/>
        <v>27316599.693107907</v>
      </c>
    </row>
    <row r="394" spans="1:3" x14ac:dyDescent="0.2">
      <c r="A394" s="2" t="s">
        <v>23</v>
      </c>
      <c r="B394" s="3">
        <v>2015</v>
      </c>
      <c r="C394" s="5">
        <f t="shared" si="43"/>
        <v>27933954.846172146</v>
      </c>
    </row>
    <row r="395" spans="1:3" x14ac:dyDescent="0.2">
      <c r="A395" s="2" t="s">
        <v>23</v>
      </c>
      <c r="B395" s="3">
        <v>2016</v>
      </c>
      <c r="C395" s="5">
        <f t="shared" si="43"/>
        <v>28565262.225695636</v>
      </c>
    </row>
    <row r="396" spans="1:3" x14ac:dyDescent="0.2">
      <c r="A396" s="2" t="s">
        <v>23</v>
      </c>
      <c r="B396" s="3">
        <v>2017</v>
      </c>
      <c r="C396" s="5">
        <f t="shared" si="43"/>
        <v>29210837.151996359</v>
      </c>
    </row>
    <row r="397" spans="1:3" x14ac:dyDescent="0.2">
      <c r="A397" s="2" t="s">
        <v>23</v>
      </c>
      <c r="B397" s="3">
        <v>2018</v>
      </c>
      <c r="C397" s="5">
        <f t="shared" si="43"/>
        <v>29871002.071631476</v>
      </c>
    </row>
    <row r="398" spans="1:3" x14ac:dyDescent="0.2">
      <c r="A398" s="2" t="s">
        <v>24</v>
      </c>
      <c r="B398" s="3">
        <v>2001</v>
      </c>
      <c r="C398" s="4">
        <v>60348023</v>
      </c>
    </row>
    <row r="399" spans="1:3" x14ac:dyDescent="0.2">
      <c r="A399" s="2" t="s">
        <v>24</v>
      </c>
      <c r="B399" s="3">
        <v>2002</v>
      </c>
      <c r="C399" s="5">
        <f t="shared" ref="C399:C407" si="44">C398+(C398*(2.03/100))</f>
        <v>61573087.866899997</v>
      </c>
    </row>
    <row r="400" spans="1:3" x14ac:dyDescent="0.2">
      <c r="A400" s="2" t="s">
        <v>24</v>
      </c>
      <c r="B400" s="3">
        <v>2003</v>
      </c>
      <c r="C400" s="5">
        <f t="shared" si="44"/>
        <v>62823021.55059807</v>
      </c>
    </row>
    <row r="401" spans="1:3" x14ac:dyDescent="0.2">
      <c r="A401" s="2" t="s">
        <v>24</v>
      </c>
      <c r="B401" s="3">
        <v>2004</v>
      </c>
      <c r="C401" s="5">
        <f t="shared" si="44"/>
        <v>64098328.88807521</v>
      </c>
    </row>
    <row r="402" spans="1:3" x14ac:dyDescent="0.2">
      <c r="A402" s="2" t="s">
        <v>24</v>
      </c>
      <c r="B402" s="3">
        <v>2005</v>
      </c>
      <c r="C402" s="5">
        <f t="shared" si="44"/>
        <v>65399524.964503139</v>
      </c>
    </row>
    <row r="403" spans="1:3" x14ac:dyDescent="0.2">
      <c r="A403" s="2" t="s">
        <v>24</v>
      </c>
      <c r="B403" s="3">
        <v>2006</v>
      </c>
      <c r="C403" s="5">
        <f t="shared" si="44"/>
        <v>66727135.321282551</v>
      </c>
    </row>
    <row r="404" spans="1:3" x14ac:dyDescent="0.2">
      <c r="A404" s="2" t="s">
        <v>24</v>
      </c>
      <c r="B404" s="3">
        <v>2007</v>
      </c>
      <c r="C404" s="5">
        <f t="shared" si="44"/>
        <v>68081696.168304592</v>
      </c>
    </row>
    <row r="405" spans="1:3" x14ac:dyDescent="0.2">
      <c r="A405" s="2" t="s">
        <v>24</v>
      </c>
      <c r="B405" s="3">
        <v>2008</v>
      </c>
      <c r="C405" s="5">
        <f t="shared" si="44"/>
        <v>69463754.600521177</v>
      </c>
    </row>
    <row r="406" spans="1:3" x14ac:dyDescent="0.2">
      <c r="A406" s="2" t="s">
        <v>24</v>
      </c>
      <c r="B406" s="3">
        <v>2009</v>
      </c>
      <c r="C406" s="5">
        <f t="shared" si="44"/>
        <v>70873868.818911761</v>
      </c>
    </row>
    <row r="407" spans="1:3" x14ac:dyDescent="0.2">
      <c r="A407" s="2" t="s">
        <v>24</v>
      </c>
      <c r="B407" s="3">
        <v>2010</v>
      </c>
      <c r="C407" s="5">
        <f t="shared" si="44"/>
        <v>72312608.355935663</v>
      </c>
    </row>
    <row r="408" spans="1:3" x14ac:dyDescent="0.2">
      <c r="A408" s="2" t="s">
        <v>24</v>
      </c>
      <c r="B408" s="3">
        <v>2011</v>
      </c>
      <c r="C408" s="5">
        <v>72626809</v>
      </c>
    </row>
    <row r="409" spans="1:3" x14ac:dyDescent="0.2">
      <c r="A409" s="2" t="s">
        <v>24</v>
      </c>
      <c r="B409" s="3">
        <v>2012</v>
      </c>
      <c r="C409" s="5">
        <f t="shared" ref="C409:C415" si="45">C408+(C408*(2.03/100))</f>
        <v>74101133.2227</v>
      </c>
    </row>
    <row r="410" spans="1:3" x14ac:dyDescent="0.2">
      <c r="A410" s="2" t="s">
        <v>24</v>
      </c>
      <c r="B410" s="3">
        <v>2013</v>
      </c>
      <c r="C410" s="5">
        <f t="shared" si="45"/>
        <v>75605386.227120817</v>
      </c>
    </row>
    <row r="411" spans="1:3" x14ac:dyDescent="0.2">
      <c r="A411" s="2" t="s">
        <v>24</v>
      </c>
      <c r="B411" s="3">
        <v>2014</v>
      </c>
      <c r="C411" s="5">
        <f t="shared" si="45"/>
        <v>77140175.567531362</v>
      </c>
    </row>
    <row r="412" spans="1:3" x14ac:dyDescent="0.2">
      <c r="A412" s="2" t="s">
        <v>24</v>
      </c>
      <c r="B412" s="3">
        <v>2015</v>
      </c>
      <c r="C412" s="5">
        <f t="shared" si="45"/>
        <v>78706121.131552249</v>
      </c>
    </row>
    <row r="413" spans="1:3" x14ac:dyDescent="0.2">
      <c r="A413" s="2" t="s">
        <v>24</v>
      </c>
      <c r="B413" s="3">
        <v>2016</v>
      </c>
      <c r="C413" s="5">
        <f t="shared" si="45"/>
        <v>80303855.390522763</v>
      </c>
    </row>
    <row r="414" spans="1:3" x14ac:dyDescent="0.2">
      <c r="A414" s="2" t="s">
        <v>24</v>
      </c>
      <c r="B414" s="3">
        <v>2017</v>
      </c>
      <c r="C414" s="5">
        <f t="shared" si="45"/>
        <v>81934023.65495038</v>
      </c>
    </row>
    <row r="415" spans="1:3" x14ac:dyDescent="0.2">
      <c r="A415" s="2" t="s">
        <v>24</v>
      </c>
      <c r="B415" s="3">
        <v>2018</v>
      </c>
      <c r="C415" s="5">
        <f t="shared" si="45"/>
        <v>83597284.335145876</v>
      </c>
    </row>
    <row r="416" spans="1:3" x14ac:dyDescent="0.2">
      <c r="A416" s="2" t="s">
        <v>25</v>
      </c>
      <c r="B416" s="3">
        <v>2001</v>
      </c>
      <c r="C416" s="4">
        <v>50671017</v>
      </c>
    </row>
    <row r="417" spans="1:3" x14ac:dyDescent="0.2">
      <c r="A417" s="2" t="s">
        <v>25</v>
      </c>
      <c r="B417" s="3">
        <v>2002</v>
      </c>
      <c r="C417" s="5">
        <f t="shared" ref="C417:C425" si="46">C416+(C416*(1.93/100))</f>
        <v>51648967.6281</v>
      </c>
    </row>
    <row r="418" spans="1:3" x14ac:dyDescent="0.2">
      <c r="A418" s="2" t="s">
        <v>25</v>
      </c>
      <c r="B418" s="3">
        <v>2003</v>
      </c>
      <c r="C418" s="5">
        <f t="shared" si="46"/>
        <v>52645792.703322329</v>
      </c>
    </row>
    <row r="419" spans="1:3" x14ac:dyDescent="0.2">
      <c r="A419" s="2" t="s">
        <v>25</v>
      </c>
      <c r="B419" s="3">
        <v>2004</v>
      </c>
      <c r="C419" s="5">
        <f t="shared" si="46"/>
        <v>53661856.502496451</v>
      </c>
    </row>
    <row r="420" spans="1:3" x14ac:dyDescent="0.2">
      <c r="A420" s="2" t="s">
        <v>25</v>
      </c>
      <c r="B420" s="3">
        <v>2005</v>
      </c>
      <c r="C420" s="5">
        <f t="shared" si="46"/>
        <v>54697530.332994632</v>
      </c>
    </row>
    <row r="421" spans="1:3" x14ac:dyDescent="0.2">
      <c r="A421" s="2" t="s">
        <v>25</v>
      </c>
      <c r="B421" s="3">
        <v>2006</v>
      </c>
      <c r="C421" s="5">
        <f t="shared" si="46"/>
        <v>55753192.668421432</v>
      </c>
    </row>
    <row r="422" spans="1:3" x14ac:dyDescent="0.2">
      <c r="A422" s="2" t="s">
        <v>25</v>
      </c>
      <c r="B422" s="3">
        <v>2007</v>
      </c>
      <c r="C422" s="5">
        <f t="shared" si="46"/>
        <v>56829229.286921963</v>
      </c>
    </row>
    <row r="423" spans="1:3" x14ac:dyDescent="0.2">
      <c r="A423" s="2" t="s">
        <v>25</v>
      </c>
      <c r="B423" s="3">
        <v>2008</v>
      </c>
      <c r="C423" s="5">
        <f t="shared" si="46"/>
        <v>57926033.412159555</v>
      </c>
    </row>
    <row r="424" spans="1:3" x14ac:dyDescent="0.2">
      <c r="A424" s="2" t="s">
        <v>25</v>
      </c>
      <c r="B424" s="3">
        <v>2009</v>
      </c>
      <c r="C424" s="5">
        <f t="shared" si="46"/>
        <v>59044005.857014231</v>
      </c>
    </row>
    <row r="425" spans="1:3" x14ac:dyDescent="0.2">
      <c r="A425" s="2" t="s">
        <v>25</v>
      </c>
      <c r="B425" s="3">
        <v>2010</v>
      </c>
      <c r="C425" s="5">
        <f t="shared" si="46"/>
        <v>60183555.170054607</v>
      </c>
    </row>
    <row r="426" spans="1:3" x14ac:dyDescent="0.2">
      <c r="A426" s="2" t="s">
        <v>25</v>
      </c>
      <c r="B426" s="3">
        <v>2011</v>
      </c>
      <c r="C426" s="5">
        <v>60439692</v>
      </c>
    </row>
    <row r="427" spans="1:3" x14ac:dyDescent="0.2">
      <c r="A427" s="2" t="s">
        <v>25</v>
      </c>
      <c r="B427" s="3">
        <v>2012</v>
      </c>
      <c r="C427" s="5">
        <f t="shared" ref="C427:C433" si="47">C426+(C426*(1.93/100))</f>
        <v>61606178.055600002</v>
      </c>
    </row>
    <row r="428" spans="1:3" x14ac:dyDescent="0.2">
      <c r="A428" s="2" t="s">
        <v>25</v>
      </c>
      <c r="B428" s="3">
        <v>2013</v>
      </c>
      <c r="C428" s="5">
        <f t="shared" si="47"/>
        <v>62795177.292073086</v>
      </c>
    </row>
    <row r="429" spans="1:3" x14ac:dyDescent="0.2">
      <c r="A429" s="2" t="s">
        <v>25</v>
      </c>
      <c r="B429" s="3">
        <v>2014</v>
      </c>
      <c r="C429" s="5">
        <f t="shared" si="47"/>
        <v>64007124.213810094</v>
      </c>
    </row>
    <row r="430" spans="1:3" x14ac:dyDescent="0.2">
      <c r="A430" s="2" t="s">
        <v>25</v>
      </c>
      <c r="B430" s="3">
        <v>2015</v>
      </c>
      <c r="C430" s="5">
        <f t="shared" si="47"/>
        <v>65242461.711136632</v>
      </c>
    </row>
    <row r="431" spans="1:3" x14ac:dyDescent="0.2">
      <c r="A431" s="2" t="s">
        <v>25</v>
      </c>
      <c r="B431" s="3">
        <v>2016</v>
      </c>
      <c r="C431" s="5">
        <f t="shared" si="47"/>
        <v>66501641.222161569</v>
      </c>
    </row>
    <row r="432" spans="1:3" x14ac:dyDescent="0.2">
      <c r="A432" s="2" t="s">
        <v>25</v>
      </c>
      <c r="B432" s="3">
        <v>2017</v>
      </c>
      <c r="C432" s="5">
        <f t="shared" si="47"/>
        <v>67785122.89774929</v>
      </c>
    </row>
    <row r="433" spans="1:3" x14ac:dyDescent="0.2">
      <c r="A433" s="2" t="s">
        <v>25</v>
      </c>
      <c r="B433" s="3">
        <v>2018</v>
      </c>
      <c r="C433" s="5">
        <f t="shared" si="47"/>
        <v>69093375.769675851</v>
      </c>
    </row>
    <row r="434" spans="1:3" x14ac:dyDescent="0.2">
      <c r="A434" s="2" t="s">
        <v>26</v>
      </c>
      <c r="B434" s="3">
        <v>2001</v>
      </c>
      <c r="C434" s="5">
        <v>158204</v>
      </c>
    </row>
    <row r="435" spans="1:3" x14ac:dyDescent="0.2">
      <c r="A435" s="2" t="s">
        <v>26</v>
      </c>
      <c r="B435" s="3">
        <v>2002</v>
      </c>
      <c r="C435" s="5">
        <f t="shared" ref="C435:C443" si="48">C434+(C434*(4.8/100))</f>
        <v>165797.79199999999</v>
      </c>
    </row>
    <row r="436" spans="1:3" x14ac:dyDescent="0.2">
      <c r="A436" s="2" t="s">
        <v>26</v>
      </c>
      <c r="B436" s="3">
        <v>2003</v>
      </c>
      <c r="C436" s="5">
        <f t="shared" si="48"/>
        <v>173756.08601599999</v>
      </c>
    </row>
    <row r="437" spans="1:3" x14ac:dyDescent="0.2">
      <c r="A437" s="2" t="s">
        <v>26</v>
      </c>
      <c r="B437" s="3">
        <v>2004</v>
      </c>
      <c r="C437" s="5">
        <f t="shared" si="48"/>
        <v>182096.37814476798</v>
      </c>
    </row>
    <row r="438" spans="1:3" x14ac:dyDescent="0.2">
      <c r="A438" s="2" t="s">
        <v>26</v>
      </c>
      <c r="B438" s="3">
        <v>2005</v>
      </c>
      <c r="C438" s="5">
        <f t="shared" si="48"/>
        <v>190837.00429571685</v>
      </c>
    </row>
    <row r="439" spans="1:3" x14ac:dyDescent="0.2">
      <c r="A439" s="2" t="s">
        <v>26</v>
      </c>
      <c r="B439" s="3">
        <v>2006</v>
      </c>
      <c r="C439" s="5">
        <f t="shared" si="48"/>
        <v>199997.18050191127</v>
      </c>
    </row>
    <row r="440" spans="1:3" x14ac:dyDescent="0.2">
      <c r="A440" s="2" t="s">
        <v>26</v>
      </c>
      <c r="B440" s="3">
        <v>2007</v>
      </c>
      <c r="C440" s="5">
        <f t="shared" si="48"/>
        <v>209597.04516600299</v>
      </c>
    </row>
    <row r="441" spans="1:3" x14ac:dyDescent="0.2">
      <c r="A441" s="2" t="s">
        <v>26</v>
      </c>
      <c r="B441" s="3">
        <v>2008</v>
      </c>
      <c r="C441" s="5">
        <f t="shared" si="48"/>
        <v>219657.70333397115</v>
      </c>
    </row>
    <row r="442" spans="1:3" x14ac:dyDescent="0.2">
      <c r="A442" s="2" t="s">
        <v>26</v>
      </c>
      <c r="B442" s="3">
        <v>2009</v>
      </c>
      <c r="C442" s="5">
        <f t="shared" si="48"/>
        <v>230201.27309400175</v>
      </c>
    </row>
    <row r="443" spans="1:3" x14ac:dyDescent="0.2">
      <c r="A443" s="2" t="s">
        <v>26</v>
      </c>
      <c r="B443" s="3">
        <v>2010</v>
      </c>
      <c r="C443" s="5">
        <f t="shared" si="48"/>
        <v>241250.93420251383</v>
      </c>
    </row>
    <row r="444" spans="1:3" x14ac:dyDescent="0.2">
      <c r="A444" s="2" t="s">
        <v>26</v>
      </c>
      <c r="B444" s="3">
        <v>2011</v>
      </c>
      <c r="C444" s="5">
        <v>243247</v>
      </c>
    </row>
    <row r="445" spans="1:3" x14ac:dyDescent="0.2">
      <c r="A445" s="2" t="s">
        <v>26</v>
      </c>
      <c r="B445" s="3">
        <v>2012</v>
      </c>
      <c r="C445" s="5">
        <f t="shared" ref="C445:C451" si="49">C444+(C444*(4.8/100))</f>
        <v>254922.856</v>
      </c>
    </row>
    <row r="446" spans="1:3" x14ac:dyDescent="0.2">
      <c r="A446" s="2" t="s">
        <v>26</v>
      </c>
      <c r="B446" s="3">
        <v>2013</v>
      </c>
      <c r="C446" s="5">
        <f t="shared" si="49"/>
        <v>267159.15308800002</v>
      </c>
    </row>
    <row r="447" spans="1:3" x14ac:dyDescent="0.2">
      <c r="A447" s="2" t="s">
        <v>26</v>
      </c>
      <c r="B447" s="3">
        <v>2014</v>
      </c>
      <c r="C447" s="5">
        <f t="shared" si="49"/>
        <v>279982.792436224</v>
      </c>
    </row>
    <row r="448" spans="1:3" x14ac:dyDescent="0.2">
      <c r="A448" s="2" t="s">
        <v>26</v>
      </c>
      <c r="B448" s="3">
        <v>2015</v>
      </c>
      <c r="C448" s="5">
        <f t="shared" si="49"/>
        <v>293421.96647316276</v>
      </c>
    </row>
    <row r="449" spans="1:3" x14ac:dyDescent="0.2">
      <c r="A449" s="2" t="s">
        <v>26</v>
      </c>
      <c r="B449" s="3">
        <v>2016</v>
      </c>
      <c r="C449" s="5">
        <f t="shared" si="49"/>
        <v>307506.22086387459</v>
      </c>
    </row>
    <row r="450" spans="1:3" x14ac:dyDescent="0.2">
      <c r="A450" s="2" t="s">
        <v>26</v>
      </c>
      <c r="B450" s="3">
        <v>2017</v>
      </c>
      <c r="C450" s="5">
        <f t="shared" si="49"/>
        <v>322266.51946534059</v>
      </c>
    </row>
    <row r="451" spans="1:3" x14ac:dyDescent="0.2">
      <c r="A451" s="2" t="s">
        <v>26</v>
      </c>
      <c r="B451" s="3">
        <v>2018</v>
      </c>
      <c r="C451" s="5">
        <f t="shared" si="49"/>
        <v>337735.31239967694</v>
      </c>
    </row>
    <row r="452" spans="1:3" x14ac:dyDescent="0.2">
      <c r="A452" s="2" t="s">
        <v>27</v>
      </c>
      <c r="B452" s="3">
        <v>2001</v>
      </c>
      <c r="C452" s="5">
        <v>220490</v>
      </c>
    </row>
    <row r="453" spans="1:3" x14ac:dyDescent="0.2">
      <c r="A453" s="2" t="s">
        <v>27</v>
      </c>
      <c r="B453" s="3">
        <v>2002</v>
      </c>
      <c r="C453" s="5">
        <f t="shared" ref="C453:C461" si="50">C452+(C452*(5/100))</f>
        <v>231514.5</v>
      </c>
    </row>
    <row r="454" spans="1:3" x14ac:dyDescent="0.2">
      <c r="A454" s="2" t="s">
        <v>27</v>
      </c>
      <c r="B454" s="3">
        <v>2003</v>
      </c>
      <c r="C454" s="5">
        <f t="shared" si="50"/>
        <v>243090.22500000001</v>
      </c>
    </row>
    <row r="455" spans="1:3" x14ac:dyDescent="0.2">
      <c r="A455" s="2" t="s">
        <v>27</v>
      </c>
      <c r="B455" s="3">
        <v>2004</v>
      </c>
      <c r="C455" s="5">
        <f t="shared" si="50"/>
        <v>255244.73625000002</v>
      </c>
    </row>
    <row r="456" spans="1:3" x14ac:dyDescent="0.2">
      <c r="A456" s="2" t="s">
        <v>27</v>
      </c>
      <c r="B456" s="3">
        <v>2005</v>
      </c>
      <c r="C456" s="5">
        <f t="shared" si="50"/>
        <v>268006.97306250001</v>
      </c>
    </row>
    <row r="457" spans="1:3" x14ac:dyDescent="0.2">
      <c r="A457" s="2" t="s">
        <v>27</v>
      </c>
      <c r="B457" s="3">
        <v>2006</v>
      </c>
      <c r="C457" s="5">
        <f t="shared" si="50"/>
        <v>281407.321715625</v>
      </c>
    </row>
    <row r="458" spans="1:3" x14ac:dyDescent="0.2">
      <c r="A458" s="2" t="s">
        <v>27</v>
      </c>
      <c r="B458" s="3">
        <v>2007</v>
      </c>
      <c r="C458" s="5">
        <f t="shared" si="50"/>
        <v>295477.68780140625</v>
      </c>
    </row>
    <row r="459" spans="1:3" x14ac:dyDescent="0.2">
      <c r="A459" s="2" t="s">
        <v>27</v>
      </c>
      <c r="B459" s="3">
        <v>2008</v>
      </c>
      <c r="C459" s="5">
        <f t="shared" si="50"/>
        <v>310251.57219147659</v>
      </c>
    </row>
    <row r="460" spans="1:3" x14ac:dyDescent="0.2">
      <c r="A460" s="2" t="s">
        <v>27</v>
      </c>
      <c r="B460" s="3">
        <v>2009</v>
      </c>
      <c r="C460" s="5">
        <f t="shared" si="50"/>
        <v>325764.15080105042</v>
      </c>
    </row>
    <row r="461" spans="1:3" x14ac:dyDescent="0.2">
      <c r="A461" s="2" t="s">
        <v>27</v>
      </c>
      <c r="B461" s="3">
        <v>2010</v>
      </c>
      <c r="C461" s="5">
        <f t="shared" si="50"/>
        <v>342052.35834110295</v>
      </c>
    </row>
    <row r="462" spans="1:3" x14ac:dyDescent="0.2">
      <c r="A462" s="2" t="s">
        <v>27</v>
      </c>
      <c r="B462" s="3">
        <v>2011</v>
      </c>
      <c r="C462" s="5">
        <v>343709</v>
      </c>
    </row>
    <row r="463" spans="1:3" x14ac:dyDescent="0.2">
      <c r="A463" s="2" t="s">
        <v>27</v>
      </c>
      <c r="B463" s="3">
        <v>2012</v>
      </c>
      <c r="C463" s="5">
        <f t="shared" ref="C463:C469" si="51">C462+(C462*(5/100))</f>
        <v>360894.45</v>
      </c>
    </row>
    <row r="464" spans="1:3" x14ac:dyDescent="0.2">
      <c r="A464" s="2" t="s">
        <v>27</v>
      </c>
      <c r="B464" s="3">
        <v>2013</v>
      </c>
      <c r="C464" s="5">
        <f t="shared" si="51"/>
        <v>378939.17249999999</v>
      </c>
    </row>
    <row r="465" spans="1:3" x14ac:dyDescent="0.2">
      <c r="A465" s="2" t="s">
        <v>27</v>
      </c>
      <c r="B465" s="3">
        <v>2014</v>
      </c>
      <c r="C465" s="5">
        <f t="shared" si="51"/>
        <v>397886.13112499996</v>
      </c>
    </row>
    <row r="466" spans="1:3" x14ac:dyDescent="0.2">
      <c r="A466" s="2" t="s">
        <v>27</v>
      </c>
      <c r="B466" s="3">
        <v>2015</v>
      </c>
      <c r="C466" s="5">
        <f t="shared" si="51"/>
        <v>417780.43768124992</v>
      </c>
    </row>
    <row r="467" spans="1:3" x14ac:dyDescent="0.2">
      <c r="A467" s="2" t="s">
        <v>27</v>
      </c>
      <c r="B467" s="3">
        <v>2016</v>
      </c>
      <c r="C467" s="5">
        <f t="shared" si="51"/>
        <v>438669.45956531243</v>
      </c>
    </row>
    <row r="468" spans="1:3" x14ac:dyDescent="0.2">
      <c r="A468" s="2" t="s">
        <v>27</v>
      </c>
      <c r="B468" s="3">
        <v>2017</v>
      </c>
      <c r="C468" s="5">
        <f t="shared" si="51"/>
        <v>460602.93254357803</v>
      </c>
    </row>
    <row r="469" spans="1:3" x14ac:dyDescent="0.2">
      <c r="A469" s="2" t="s">
        <v>27</v>
      </c>
      <c r="B469" s="3">
        <v>2018</v>
      </c>
      <c r="C469" s="5">
        <f t="shared" si="51"/>
        <v>483633.07917075692</v>
      </c>
    </row>
    <row r="470" spans="1:3" x14ac:dyDescent="0.2">
      <c r="A470" s="2" t="s">
        <v>28</v>
      </c>
      <c r="B470" s="3">
        <v>2001</v>
      </c>
      <c r="C470" s="4">
        <v>96878627</v>
      </c>
    </row>
    <row r="471" spans="1:3" x14ac:dyDescent="0.2">
      <c r="A471" s="2" t="s">
        <v>28</v>
      </c>
      <c r="B471" s="3">
        <v>2002</v>
      </c>
      <c r="C471" s="5">
        <f t="shared" ref="C471:C479" si="52">C470+(C470*(1.6/100))</f>
        <v>98428685.032000005</v>
      </c>
    </row>
    <row r="472" spans="1:3" x14ac:dyDescent="0.2">
      <c r="A472" s="2" t="s">
        <v>28</v>
      </c>
      <c r="B472" s="3">
        <v>2003</v>
      </c>
      <c r="C472" s="5">
        <f t="shared" si="52"/>
        <v>100003543.992512</v>
      </c>
    </row>
    <row r="473" spans="1:3" x14ac:dyDescent="0.2">
      <c r="A473" s="2" t="s">
        <v>28</v>
      </c>
      <c r="B473" s="3">
        <v>2004</v>
      </c>
      <c r="C473" s="5">
        <f t="shared" si="52"/>
        <v>101603600.69639219</v>
      </c>
    </row>
    <row r="474" spans="1:3" x14ac:dyDescent="0.2">
      <c r="A474" s="2" t="s">
        <v>28</v>
      </c>
      <c r="B474" s="3">
        <v>2005</v>
      </c>
      <c r="C474" s="5">
        <f t="shared" si="52"/>
        <v>103229258.30753447</v>
      </c>
    </row>
    <row r="475" spans="1:3" x14ac:dyDescent="0.2">
      <c r="A475" s="2" t="s">
        <v>28</v>
      </c>
      <c r="B475" s="3">
        <v>2006</v>
      </c>
      <c r="C475" s="5">
        <f t="shared" si="52"/>
        <v>104880926.44045502</v>
      </c>
    </row>
    <row r="476" spans="1:3" x14ac:dyDescent="0.2">
      <c r="A476" s="2" t="s">
        <v>28</v>
      </c>
      <c r="B476" s="3">
        <v>2007</v>
      </c>
      <c r="C476" s="5">
        <f t="shared" si="52"/>
        <v>106559021.2635023</v>
      </c>
    </row>
    <row r="477" spans="1:3" x14ac:dyDescent="0.2">
      <c r="A477" s="2" t="s">
        <v>28</v>
      </c>
      <c r="B477" s="3">
        <v>2008</v>
      </c>
      <c r="C477" s="5">
        <f t="shared" si="52"/>
        <v>108263965.60371834</v>
      </c>
    </row>
    <row r="478" spans="1:3" x14ac:dyDescent="0.2">
      <c r="A478" s="2" t="s">
        <v>28</v>
      </c>
      <c r="B478" s="3">
        <v>2009</v>
      </c>
      <c r="C478" s="5">
        <f t="shared" si="52"/>
        <v>109996189.05337784</v>
      </c>
    </row>
    <row r="479" spans="1:3" x14ac:dyDescent="0.2">
      <c r="A479" s="2" t="s">
        <v>28</v>
      </c>
      <c r="B479" s="3">
        <v>2010</v>
      </c>
      <c r="C479" s="5">
        <f t="shared" si="52"/>
        <v>111756128.07823189</v>
      </c>
    </row>
    <row r="480" spans="1:3" x14ac:dyDescent="0.2">
      <c r="A480" s="2" t="s">
        <v>28</v>
      </c>
      <c r="B480" s="3">
        <v>2011</v>
      </c>
      <c r="C480" s="5">
        <v>112374333</v>
      </c>
    </row>
    <row r="481" spans="1:3" x14ac:dyDescent="0.2">
      <c r="A481" s="2" t="s">
        <v>28</v>
      </c>
      <c r="B481" s="3">
        <v>2012</v>
      </c>
      <c r="C481" s="5">
        <f t="shared" ref="C481:C487" si="53">C480+(C480*(1.6/100))</f>
        <v>114172322.32799999</v>
      </c>
    </row>
    <row r="482" spans="1:3" x14ac:dyDescent="0.2">
      <c r="A482" s="2" t="s">
        <v>28</v>
      </c>
      <c r="B482" s="3">
        <v>2013</v>
      </c>
      <c r="C482" s="5">
        <f t="shared" si="53"/>
        <v>115999079.485248</v>
      </c>
    </row>
    <row r="483" spans="1:3" x14ac:dyDescent="0.2">
      <c r="A483" s="2" t="s">
        <v>28</v>
      </c>
      <c r="B483" s="3">
        <v>2014</v>
      </c>
      <c r="C483" s="5">
        <f t="shared" si="53"/>
        <v>117855064.75701196</v>
      </c>
    </row>
    <row r="484" spans="1:3" x14ac:dyDescent="0.2">
      <c r="A484" s="2" t="s">
        <v>28</v>
      </c>
      <c r="B484" s="3">
        <v>2015</v>
      </c>
      <c r="C484" s="5">
        <f t="shared" si="53"/>
        <v>119740745.79312415</v>
      </c>
    </row>
    <row r="485" spans="1:3" x14ac:dyDescent="0.2">
      <c r="A485" s="2" t="s">
        <v>28</v>
      </c>
      <c r="B485" s="3">
        <v>2016</v>
      </c>
      <c r="C485" s="5">
        <f t="shared" si="53"/>
        <v>121656597.72581413</v>
      </c>
    </row>
    <row r="486" spans="1:3" x14ac:dyDescent="0.2">
      <c r="A486" s="2" t="s">
        <v>28</v>
      </c>
      <c r="B486" s="3">
        <v>2017</v>
      </c>
      <c r="C486" s="5">
        <f t="shared" si="53"/>
        <v>123603103.28942716</v>
      </c>
    </row>
    <row r="487" spans="1:3" x14ac:dyDescent="0.2">
      <c r="A487" s="2" t="s">
        <v>28</v>
      </c>
      <c r="B487" s="3">
        <v>2018</v>
      </c>
      <c r="C487" s="5">
        <f t="shared" si="53"/>
        <v>125580752.942058</v>
      </c>
    </row>
    <row r="488" spans="1:3" x14ac:dyDescent="0.2">
      <c r="A488" s="2" t="s">
        <v>29</v>
      </c>
      <c r="B488" s="3">
        <v>2001</v>
      </c>
      <c r="C488" s="4">
        <v>76210007</v>
      </c>
    </row>
    <row r="489" spans="1:3" x14ac:dyDescent="0.2">
      <c r="A489" s="2" t="s">
        <v>29</v>
      </c>
      <c r="B489" s="3">
        <v>2002</v>
      </c>
      <c r="C489" s="5">
        <f t="shared" ref="C489:C497" si="54">C488+(C488*(0.81/100))</f>
        <v>76827308.056700006</v>
      </c>
    </row>
    <row r="490" spans="1:3" x14ac:dyDescent="0.2">
      <c r="A490" s="2" t="s">
        <v>29</v>
      </c>
      <c r="B490" s="3">
        <v>2003</v>
      </c>
      <c r="C490" s="5">
        <f t="shared" si="54"/>
        <v>77449609.251959279</v>
      </c>
    </row>
    <row r="491" spans="1:3" x14ac:dyDescent="0.2">
      <c r="A491" s="2" t="s">
        <v>29</v>
      </c>
      <c r="B491" s="3">
        <v>2004</v>
      </c>
      <c r="C491" s="5">
        <f t="shared" si="54"/>
        <v>78076951.086900145</v>
      </c>
    </row>
    <row r="492" spans="1:3" x14ac:dyDescent="0.2">
      <c r="A492" s="2" t="s">
        <v>29</v>
      </c>
      <c r="B492" s="3">
        <v>2005</v>
      </c>
      <c r="C492" s="5">
        <f t="shared" si="54"/>
        <v>78709374.390704036</v>
      </c>
    </row>
    <row r="493" spans="1:3" x14ac:dyDescent="0.2">
      <c r="A493" s="2" t="s">
        <v>29</v>
      </c>
      <c r="B493" s="3">
        <v>2006</v>
      </c>
      <c r="C493" s="5">
        <f t="shared" si="54"/>
        <v>79346920.323268741</v>
      </c>
    </row>
    <row r="494" spans="1:3" x14ac:dyDescent="0.2">
      <c r="A494" s="2" t="s">
        <v>29</v>
      </c>
      <c r="B494" s="3">
        <v>2007</v>
      </c>
      <c r="C494" s="5">
        <f t="shared" si="54"/>
        <v>79989630.377887219</v>
      </c>
    </row>
    <row r="495" spans="1:3" x14ac:dyDescent="0.2">
      <c r="A495" s="2" t="s">
        <v>29</v>
      </c>
      <c r="B495" s="3">
        <v>2008</v>
      </c>
      <c r="C495" s="5">
        <f t="shared" si="54"/>
        <v>80637546.383948103</v>
      </c>
    </row>
    <row r="496" spans="1:3" x14ac:dyDescent="0.2">
      <c r="A496" s="2" t="s">
        <v>29</v>
      </c>
      <c r="B496" s="3">
        <v>2009</v>
      </c>
      <c r="C496" s="5">
        <f t="shared" si="54"/>
        <v>81290710.509658083</v>
      </c>
    </row>
    <row r="497" spans="1:3" x14ac:dyDescent="0.2">
      <c r="A497" s="2" t="s">
        <v>29</v>
      </c>
      <c r="B497" s="3">
        <v>2010</v>
      </c>
      <c r="C497" s="5">
        <f t="shared" si="54"/>
        <v>81949165.264786318</v>
      </c>
    </row>
    <row r="498" spans="1:3" x14ac:dyDescent="0.2">
      <c r="A498" s="2" t="s">
        <v>29</v>
      </c>
      <c r="B498" s="3">
        <v>2011</v>
      </c>
      <c r="C498" s="5">
        <v>84580777</v>
      </c>
    </row>
    <row r="499" spans="1:3" x14ac:dyDescent="0.2">
      <c r="A499" s="2" t="s">
        <v>29</v>
      </c>
      <c r="B499" s="3">
        <v>2012</v>
      </c>
      <c r="C499" s="5">
        <f t="shared" ref="C499:C505" si="55">C498+(C498*(0.81/100))</f>
        <v>85265881.293699995</v>
      </c>
    </row>
    <row r="500" spans="1:3" x14ac:dyDescent="0.2">
      <c r="A500" s="2" t="s">
        <v>29</v>
      </c>
      <c r="B500" s="3">
        <v>2013</v>
      </c>
      <c r="C500" s="5">
        <f t="shared" si="55"/>
        <v>85956534.932178959</v>
      </c>
    </row>
    <row r="501" spans="1:3" x14ac:dyDescent="0.2">
      <c r="A501" s="2" t="s">
        <v>29</v>
      </c>
      <c r="B501" s="3">
        <v>2014</v>
      </c>
      <c r="C501" s="5">
        <f t="shared" si="55"/>
        <v>86652782.865129605</v>
      </c>
    </row>
    <row r="502" spans="1:3" x14ac:dyDescent="0.2">
      <c r="A502" s="2" t="s">
        <v>29</v>
      </c>
      <c r="B502" s="3">
        <v>2015</v>
      </c>
      <c r="C502" s="5">
        <f t="shared" si="55"/>
        <v>87354670.406337157</v>
      </c>
    </row>
    <row r="503" spans="1:3" x14ac:dyDescent="0.2">
      <c r="A503" s="2" t="s">
        <v>29</v>
      </c>
      <c r="B503" s="3">
        <v>2016</v>
      </c>
      <c r="C503" s="5">
        <f t="shared" si="55"/>
        <v>88062243.236628488</v>
      </c>
    </row>
    <row r="504" spans="1:3" x14ac:dyDescent="0.2">
      <c r="A504" s="2" t="s">
        <v>29</v>
      </c>
      <c r="B504" s="3">
        <v>2017</v>
      </c>
      <c r="C504" s="5">
        <f t="shared" si="55"/>
        <v>88775547.406845182</v>
      </c>
    </row>
    <row r="505" spans="1:3" x14ac:dyDescent="0.2">
      <c r="A505" s="2" t="s">
        <v>29</v>
      </c>
      <c r="B505" s="3">
        <v>2018</v>
      </c>
      <c r="C505" s="5">
        <f t="shared" si="55"/>
        <v>89494629.340840623</v>
      </c>
    </row>
    <row r="506" spans="1:3" x14ac:dyDescent="0.2">
      <c r="A506" s="2" t="s">
        <v>30</v>
      </c>
      <c r="B506" s="3">
        <v>2001</v>
      </c>
      <c r="C506" s="4">
        <v>52850562</v>
      </c>
    </row>
    <row r="507" spans="1:3" x14ac:dyDescent="0.2">
      <c r="A507" s="2" t="s">
        <v>30</v>
      </c>
      <c r="B507" s="3">
        <v>2002</v>
      </c>
      <c r="C507" s="5">
        <f t="shared" ref="C507:C515" si="56">C506+(C506*(1.56/100))</f>
        <v>53675030.767200001</v>
      </c>
    </row>
    <row r="508" spans="1:3" x14ac:dyDescent="0.2">
      <c r="A508" s="2" t="s">
        <v>30</v>
      </c>
      <c r="B508" s="3">
        <v>2003</v>
      </c>
      <c r="C508" s="5">
        <f t="shared" si="56"/>
        <v>54512361.247168317</v>
      </c>
    </row>
    <row r="509" spans="1:3" x14ac:dyDescent="0.2">
      <c r="A509" s="2" t="s">
        <v>30</v>
      </c>
      <c r="B509" s="3">
        <v>2004</v>
      </c>
      <c r="C509" s="5">
        <f t="shared" si="56"/>
        <v>55362754.082624145</v>
      </c>
    </row>
    <row r="510" spans="1:3" x14ac:dyDescent="0.2">
      <c r="A510" s="2" t="s">
        <v>30</v>
      </c>
      <c r="B510" s="3">
        <v>2005</v>
      </c>
      <c r="C510" s="5">
        <f t="shared" si="56"/>
        <v>56226413.046313085</v>
      </c>
    </row>
    <row r="511" spans="1:3" x14ac:dyDescent="0.2">
      <c r="A511" s="2" t="s">
        <v>30</v>
      </c>
      <c r="B511" s="3">
        <v>2006</v>
      </c>
      <c r="C511" s="5">
        <f t="shared" si="56"/>
        <v>57103545.089835569</v>
      </c>
    </row>
    <row r="512" spans="1:3" x14ac:dyDescent="0.2">
      <c r="A512" s="2" t="s">
        <v>30</v>
      </c>
      <c r="B512" s="3">
        <v>2007</v>
      </c>
      <c r="C512" s="5">
        <f t="shared" si="56"/>
        <v>57994360.393237002</v>
      </c>
    </row>
    <row r="513" spans="1:3" x14ac:dyDescent="0.2">
      <c r="A513" s="2" t="s">
        <v>30</v>
      </c>
      <c r="B513" s="3">
        <v>2008</v>
      </c>
      <c r="C513" s="5">
        <f t="shared" si="56"/>
        <v>58899072.4153715</v>
      </c>
    </row>
    <row r="514" spans="1:3" x14ac:dyDescent="0.2">
      <c r="A514" s="2" t="s">
        <v>30</v>
      </c>
      <c r="B514" s="3">
        <v>2009</v>
      </c>
      <c r="C514" s="5">
        <f t="shared" si="56"/>
        <v>59817897.945051298</v>
      </c>
    </row>
    <row r="515" spans="1:3" x14ac:dyDescent="0.2">
      <c r="A515" s="2" t="s">
        <v>30</v>
      </c>
      <c r="B515" s="3">
        <v>2010</v>
      </c>
      <c r="C515" s="5">
        <f t="shared" si="56"/>
        <v>60751057.152994096</v>
      </c>
    </row>
    <row r="516" spans="1:3" x14ac:dyDescent="0.2">
      <c r="A516" s="2" t="s">
        <v>30</v>
      </c>
      <c r="B516" s="3">
        <v>2011</v>
      </c>
      <c r="C516" s="5">
        <v>61095297</v>
      </c>
    </row>
    <row r="517" spans="1:3" x14ac:dyDescent="0.2">
      <c r="A517" s="2" t="s">
        <v>30</v>
      </c>
      <c r="B517" s="3">
        <v>2012</v>
      </c>
      <c r="C517" s="5">
        <f t="shared" ref="C517:C523" si="57">C516+(C516*(1.56/100))</f>
        <v>62048383.633199997</v>
      </c>
    </row>
    <row r="518" spans="1:3" x14ac:dyDescent="0.2">
      <c r="A518" s="2" t="s">
        <v>30</v>
      </c>
      <c r="B518" s="3">
        <v>2013</v>
      </c>
      <c r="C518" s="5">
        <f t="shared" si="57"/>
        <v>63016338.41787792</v>
      </c>
    </row>
    <row r="519" spans="1:3" x14ac:dyDescent="0.2">
      <c r="A519" s="2" t="s">
        <v>30</v>
      </c>
      <c r="B519" s="3">
        <v>2014</v>
      </c>
      <c r="C519" s="5">
        <f t="shared" si="57"/>
        <v>63999393.297196813</v>
      </c>
    </row>
    <row r="520" spans="1:3" x14ac:dyDescent="0.2">
      <c r="A520" s="2" t="s">
        <v>30</v>
      </c>
      <c r="B520" s="3">
        <v>2015</v>
      </c>
      <c r="C520" s="5">
        <f t="shared" si="57"/>
        <v>64997783.832633086</v>
      </c>
    </row>
    <row r="521" spans="1:3" x14ac:dyDescent="0.2">
      <c r="A521" s="2" t="s">
        <v>30</v>
      </c>
      <c r="B521" s="3">
        <v>2016</v>
      </c>
      <c r="C521" s="5">
        <f t="shared" si="57"/>
        <v>66011749.260422163</v>
      </c>
    </row>
    <row r="522" spans="1:3" x14ac:dyDescent="0.2">
      <c r="A522" s="2" t="s">
        <v>30</v>
      </c>
      <c r="B522" s="3">
        <v>2017</v>
      </c>
      <c r="C522" s="5">
        <f t="shared" si="57"/>
        <v>67041532.548884749</v>
      </c>
    </row>
    <row r="523" spans="1:3" x14ac:dyDescent="0.2">
      <c r="A523" s="2" t="s">
        <v>30</v>
      </c>
      <c r="B523" s="3">
        <v>2018</v>
      </c>
      <c r="C523" s="5">
        <f t="shared" si="57"/>
        <v>68087380.456647351</v>
      </c>
    </row>
    <row r="524" spans="1:3" x14ac:dyDescent="0.2">
      <c r="A524" s="2" t="s">
        <v>31</v>
      </c>
      <c r="B524" s="2">
        <v>2001</v>
      </c>
      <c r="C524" s="4">
        <v>1347668</v>
      </c>
    </row>
    <row r="525" spans="1:3" x14ac:dyDescent="0.2">
      <c r="A525" s="2" t="s">
        <v>31</v>
      </c>
      <c r="B525" s="2">
        <f t="shared" ref="B525:B541" si="58">B524+1</f>
        <v>2002</v>
      </c>
      <c r="C525" s="5">
        <f t="shared" ref="C525:C533" si="59">C524+C524*0.745/100</f>
        <v>1357708.1266000001</v>
      </c>
    </row>
    <row r="526" spans="1:3" x14ac:dyDescent="0.2">
      <c r="A526" s="2" t="s">
        <v>31</v>
      </c>
      <c r="B526" s="2">
        <f t="shared" si="58"/>
        <v>2003</v>
      </c>
      <c r="C526" s="5">
        <f t="shared" si="59"/>
        <v>1367823.05214317</v>
      </c>
    </row>
    <row r="527" spans="1:3" x14ac:dyDescent="0.2">
      <c r="A527" s="2" t="s">
        <v>31</v>
      </c>
      <c r="B527" s="2">
        <f t="shared" si="58"/>
        <v>2004</v>
      </c>
      <c r="C527" s="5">
        <f t="shared" si="59"/>
        <v>1378013.3338816366</v>
      </c>
    </row>
    <row r="528" spans="1:3" x14ac:dyDescent="0.2">
      <c r="A528" s="2" t="s">
        <v>31</v>
      </c>
      <c r="B528" s="2">
        <f t="shared" si="58"/>
        <v>2005</v>
      </c>
      <c r="C528" s="5">
        <f t="shared" si="59"/>
        <v>1388279.5332190548</v>
      </c>
    </row>
    <row r="529" spans="1:3" x14ac:dyDescent="0.2">
      <c r="A529" s="2" t="s">
        <v>31</v>
      </c>
      <c r="B529" s="2">
        <f t="shared" si="58"/>
        <v>2006</v>
      </c>
      <c r="C529" s="5">
        <f t="shared" si="59"/>
        <v>1398622.2157415368</v>
      </c>
    </row>
    <row r="530" spans="1:3" x14ac:dyDescent="0.2">
      <c r="A530" s="2" t="s">
        <v>31</v>
      </c>
      <c r="B530" s="2">
        <f t="shared" si="58"/>
        <v>2007</v>
      </c>
      <c r="C530" s="5">
        <f t="shared" si="59"/>
        <v>1409041.9512488113</v>
      </c>
    </row>
    <row r="531" spans="1:3" x14ac:dyDescent="0.2">
      <c r="A531" s="2" t="s">
        <v>31</v>
      </c>
      <c r="B531" s="2">
        <f t="shared" si="58"/>
        <v>2008</v>
      </c>
      <c r="C531" s="5">
        <f t="shared" si="59"/>
        <v>1419539.3137856149</v>
      </c>
    </row>
    <row r="532" spans="1:3" x14ac:dyDescent="0.2">
      <c r="A532" s="2" t="s">
        <v>31</v>
      </c>
      <c r="B532" s="2">
        <f t="shared" si="58"/>
        <v>2009</v>
      </c>
      <c r="C532" s="5">
        <f t="shared" si="59"/>
        <v>1430114.8816733176</v>
      </c>
    </row>
    <row r="533" spans="1:3" x14ac:dyDescent="0.2">
      <c r="A533" s="2" t="s">
        <v>31</v>
      </c>
      <c r="B533" s="2">
        <f t="shared" si="58"/>
        <v>2010</v>
      </c>
      <c r="C533" s="5">
        <f t="shared" si="59"/>
        <v>1440769.2375417838</v>
      </c>
    </row>
    <row r="534" spans="1:3" x14ac:dyDescent="0.2">
      <c r="A534" s="2" t="s">
        <v>31</v>
      </c>
      <c r="B534" s="2">
        <f t="shared" si="58"/>
        <v>2011</v>
      </c>
      <c r="C534" s="5">
        <v>1458545</v>
      </c>
    </row>
    <row r="535" spans="1:3" x14ac:dyDescent="0.2">
      <c r="A535" s="2" t="s">
        <v>31</v>
      </c>
      <c r="B535" s="2">
        <f t="shared" si="58"/>
        <v>2012</v>
      </c>
      <c r="C535" s="5">
        <f t="shared" ref="C535:C541" si="60">C534+C534*0.745/100</f>
        <v>1469411.16025</v>
      </c>
    </row>
    <row r="536" spans="1:3" x14ac:dyDescent="0.2">
      <c r="A536" s="2" t="s">
        <v>31</v>
      </c>
      <c r="B536" s="2">
        <f t="shared" si="58"/>
        <v>2013</v>
      </c>
      <c r="C536" s="5">
        <f t="shared" si="60"/>
        <v>1480358.2733938624</v>
      </c>
    </row>
    <row r="537" spans="1:3" x14ac:dyDescent="0.2">
      <c r="A537" s="2" t="s">
        <v>31</v>
      </c>
      <c r="B537" s="2">
        <f t="shared" si="58"/>
        <v>2014</v>
      </c>
      <c r="C537" s="5">
        <f t="shared" si="60"/>
        <v>1491386.9425306467</v>
      </c>
    </row>
    <row r="538" spans="1:3" x14ac:dyDescent="0.2">
      <c r="A538" s="2" t="s">
        <v>31</v>
      </c>
      <c r="B538" s="2">
        <f t="shared" si="58"/>
        <v>2015</v>
      </c>
      <c r="C538" s="5">
        <f t="shared" si="60"/>
        <v>1502497.7752525001</v>
      </c>
    </row>
    <row r="539" spans="1:3" x14ac:dyDescent="0.2">
      <c r="A539" s="2" t="s">
        <v>31</v>
      </c>
      <c r="B539" s="2">
        <f t="shared" si="58"/>
        <v>2016</v>
      </c>
      <c r="C539" s="5">
        <f t="shared" si="60"/>
        <v>1513691.3836781313</v>
      </c>
    </row>
    <row r="540" spans="1:3" x14ac:dyDescent="0.2">
      <c r="A540" s="2" t="s">
        <v>31</v>
      </c>
      <c r="B540" s="2">
        <f t="shared" si="58"/>
        <v>2017</v>
      </c>
      <c r="C540" s="5">
        <f t="shared" si="60"/>
        <v>1524968.3844865332</v>
      </c>
    </row>
    <row r="541" spans="1:3" x14ac:dyDescent="0.2">
      <c r="A541" s="2" t="s">
        <v>31</v>
      </c>
      <c r="B541" s="2">
        <f t="shared" si="58"/>
        <v>2018</v>
      </c>
      <c r="C541" s="5">
        <f t="shared" si="60"/>
        <v>1536329.3989509579</v>
      </c>
    </row>
    <row r="542" spans="1:3" x14ac:dyDescent="0.2">
      <c r="A542" s="2" t="s">
        <v>32</v>
      </c>
      <c r="B542" s="2">
        <v>2001</v>
      </c>
      <c r="C542" s="4">
        <v>60650</v>
      </c>
    </row>
    <row r="543" spans="1:3" x14ac:dyDescent="0.2">
      <c r="A543" s="2" t="s">
        <v>32</v>
      </c>
      <c r="B543" s="2">
        <f t="shared" ref="B543:B559" si="61">B542+1</f>
        <v>2002</v>
      </c>
      <c r="C543" s="5">
        <f t="shared" ref="C543:C551" si="62">C542+C542*0.57/100</f>
        <v>60995.705000000002</v>
      </c>
    </row>
    <row r="544" spans="1:3" x14ac:dyDescent="0.2">
      <c r="A544" s="2" t="s">
        <v>32</v>
      </c>
      <c r="B544" s="2">
        <f t="shared" si="61"/>
        <v>2003</v>
      </c>
      <c r="C544" s="5">
        <f t="shared" si="62"/>
        <v>61343.380518500002</v>
      </c>
    </row>
    <row r="545" spans="1:3" x14ac:dyDescent="0.2">
      <c r="A545" s="2" t="s">
        <v>32</v>
      </c>
      <c r="B545" s="2">
        <f t="shared" si="61"/>
        <v>2004</v>
      </c>
      <c r="C545" s="5">
        <f t="shared" si="62"/>
        <v>61693.037787455454</v>
      </c>
    </row>
    <row r="546" spans="1:3" x14ac:dyDescent="0.2">
      <c r="A546" s="2" t="s">
        <v>32</v>
      </c>
      <c r="B546" s="2">
        <f t="shared" si="61"/>
        <v>2005</v>
      </c>
      <c r="C546" s="5">
        <f t="shared" si="62"/>
        <v>62044.688102843953</v>
      </c>
    </row>
    <row r="547" spans="1:3" x14ac:dyDescent="0.2">
      <c r="A547" s="2" t="s">
        <v>32</v>
      </c>
      <c r="B547" s="2">
        <f t="shared" si="61"/>
        <v>2006</v>
      </c>
      <c r="C547" s="5">
        <f t="shared" si="62"/>
        <v>62398.342825030166</v>
      </c>
    </row>
    <row r="548" spans="1:3" x14ac:dyDescent="0.2">
      <c r="A548" s="2" t="s">
        <v>32</v>
      </c>
      <c r="B548" s="2">
        <f t="shared" si="61"/>
        <v>2007</v>
      </c>
      <c r="C548" s="5">
        <f t="shared" si="62"/>
        <v>62754.013379132841</v>
      </c>
    </row>
    <row r="549" spans="1:3" x14ac:dyDescent="0.2">
      <c r="A549" s="2" t="s">
        <v>32</v>
      </c>
      <c r="B549" s="2">
        <f t="shared" si="61"/>
        <v>2008</v>
      </c>
      <c r="C549" s="5">
        <f t="shared" si="62"/>
        <v>63111.711255393901</v>
      </c>
    </row>
    <row r="550" spans="1:3" x14ac:dyDescent="0.2">
      <c r="A550" s="2" t="s">
        <v>32</v>
      </c>
      <c r="B550" s="2">
        <f t="shared" si="61"/>
        <v>2009</v>
      </c>
      <c r="C550" s="5">
        <f t="shared" si="62"/>
        <v>63471.448009549647</v>
      </c>
    </row>
    <row r="551" spans="1:3" x14ac:dyDescent="0.2">
      <c r="A551" s="2" t="s">
        <v>32</v>
      </c>
      <c r="B551" s="2">
        <f t="shared" si="61"/>
        <v>2010</v>
      </c>
      <c r="C551" s="5">
        <f t="shared" si="62"/>
        <v>63833.235263204078</v>
      </c>
    </row>
    <row r="552" spans="1:3" x14ac:dyDescent="0.2">
      <c r="A552" s="2" t="s">
        <v>32</v>
      </c>
      <c r="B552" s="2">
        <f t="shared" si="61"/>
        <v>2011</v>
      </c>
      <c r="C552" s="5">
        <v>64473</v>
      </c>
    </row>
    <row r="553" spans="1:3" x14ac:dyDescent="0.2">
      <c r="A553" s="2" t="s">
        <v>32</v>
      </c>
      <c r="B553" s="2">
        <f t="shared" si="61"/>
        <v>2012</v>
      </c>
      <c r="C553" s="5">
        <f>C552+C552*0.57</f>
        <v>101222.60999999999</v>
      </c>
    </row>
    <row r="554" spans="1:3" x14ac:dyDescent="0.2">
      <c r="A554" s="2" t="s">
        <v>32</v>
      </c>
      <c r="B554" s="2">
        <f t="shared" si="61"/>
        <v>2013</v>
      </c>
      <c r="C554" s="5">
        <f t="shared" ref="C554:C559" si="63">C553+C553*0.4956/100</f>
        <v>101724.26925515999</v>
      </c>
    </row>
    <row r="555" spans="1:3" x14ac:dyDescent="0.2">
      <c r="A555" s="2" t="s">
        <v>32</v>
      </c>
      <c r="B555" s="2">
        <f t="shared" si="61"/>
        <v>2014</v>
      </c>
      <c r="C555" s="5">
        <f t="shared" si="63"/>
        <v>102228.41473358856</v>
      </c>
    </row>
    <row r="556" spans="1:3" x14ac:dyDescent="0.2">
      <c r="A556" s="2" t="s">
        <v>32</v>
      </c>
      <c r="B556" s="2">
        <f t="shared" si="61"/>
        <v>2015</v>
      </c>
      <c r="C556" s="5">
        <f t="shared" si="63"/>
        <v>102735.05875700823</v>
      </c>
    </row>
    <row r="557" spans="1:3" x14ac:dyDescent="0.2">
      <c r="A557" s="2" t="s">
        <v>32</v>
      </c>
      <c r="B557" s="2">
        <f t="shared" si="61"/>
        <v>2016</v>
      </c>
      <c r="C557" s="5">
        <f t="shared" si="63"/>
        <v>103244.21370820796</v>
      </c>
    </row>
    <row r="558" spans="1:3" x14ac:dyDescent="0.2">
      <c r="A558" s="2" t="s">
        <v>32</v>
      </c>
      <c r="B558" s="2">
        <f t="shared" si="61"/>
        <v>2017</v>
      </c>
      <c r="C558" s="5">
        <f t="shared" si="63"/>
        <v>103755.89203134584</v>
      </c>
    </row>
    <row r="559" spans="1:3" x14ac:dyDescent="0.2">
      <c r="A559" s="2" t="s">
        <v>32</v>
      </c>
      <c r="B559" s="2">
        <f t="shared" si="61"/>
        <v>2018</v>
      </c>
      <c r="C559" s="5">
        <f t="shared" si="63"/>
        <v>104270.10623225318</v>
      </c>
    </row>
    <row r="560" spans="1:3" x14ac:dyDescent="0.2">
      <c r="A560" s="2" t="s">
        <v>33</v>
      </c>
      <c r="B560" s="2">
        <v>2001</v>
      </c>
      <c r="C560" s="4">
        <v>31841374</v>
      </c>
    </row>
    <row r="561" spans="1:3" x14ac:dyDescent="0.2">
      <c r="A561" s="2" t="s">
        <v>33</v>
      </c>
      <c r="B561" s="2">
        <f t="shared" ref="B561:B577" si="64">B560+1</f>
        <v>2002</v>
      </c>
      <c r="C561" s="5">
        <f t="shared" ref="C561:C569" si="65">C560+C560*0.49/100</f>
        <v>31997396.7326</v>
      </c>
    </row>
    <row r="562" spans="1:3" x14ac:dyDescent="0.2">
      <c r="A562" s="2" t="s">
        <v>33</v>
      </c>
      <c r="B562" s="2">
        <f t="shared" si="64"/>
        <v>2003</v>
      </c>
      <c r="C562" s="5">
        <f t="shared" si="65"/>
        <v>32154183.976589739</v>
      </c>
    </row>
    <row r="563" spans="1:3" x14ac:dyDescent="0.2">
      <c r="A563" s="2" t="s">
        <v>33</v>
      </c>
      <c r="B563" s="2">
        <f t="shared" si="64"/>
        <v>2004</v>
      </c>
      <c r="C563" s="5">
        <f t="shared" si="65"/>
        <v>32311739.478075027</v>
      </c>
    </row>
    <row r="564" spans="1:3" x14ac:dyDescent="0.2">
      <c r="A564" s="2" t="s">
        <v>33</v>
      </c>
      <c r="B564" s="2">
        <f t="shared" si="64"/>
        <v>2005</v>
      </c>
      <c r="C564" s="5">
        <f t="shared" si="65"/>
        <v>32470067.001517594</v>
      </c>
    </row>
    <row r="565" spans="1:3" x14ac:dyDescent="0.2">
      <c r="A565" s="2" t="s">
        <v>33</v>
      </c>
      <c r="B565" s="2">
        <f t="shared" si="64"/>
        <v>2006</v>
      </c>
      <c r="C565" s="5">
        <f t="shared" si="65"/>
        <v>32629170.329825029</v>
      </c>
    </row>
    <row r="566" spans="1:3" x14ac:dyDescent="0.2">
      <c r="A566" s="2" t="s">
        <v>33</v>
      </c>
      <c r="B566" s="2">
        <f t="shared" si="64"/>
        <v>2007</v>
      </c>
      <c r="C566" s="5">
        <f t="shared" si="65"/>
        <v>32789053.26444117</v>
      </c>
    </row>
    <row r="567" spans="1:3" x14ac:dyDescent="0.2">
      <c r="A567" s="2" t="s">
        <v>33</v>
      </c>
      <c r="B567" s="2">
        <f t="shared" si="64"/>
        <v>2008</v>
      </c>
      <c r="C567" s="5">
        <f t="shared" si="65"/>
        <v>32949719.625436932</v>
      </c>
    </row>
    <row r="568" spans="1:3" x14ac:dyDescent="0.2">
      <c r="A568" s="2" t="s">
        <v>33</v>
      </c>
      <c r="B568" s="2">
        <f t="shared" si="64"/>
        <v>2009</v>
      </c>
      <c r="C568" s="5">
        <f t="shared" si="65"/>
        <v>33111173.251601573</v>
      </c>
    </row>
    <row r="569" spans="1:3" x14ac:dyDescent="0.2">
      <c r="A569" s="2" t="s">
        <v>33</v>
      </c>
      <c r="B569" s="2">
        <f t="shared" si="64"/>
        <v>2010</v>
      </c>
      <c r="C569" s="5">
        <f t="shared" si="65"/>
        <v>33273418.000534419</v>
      </c>
    </row>
    <row r="570" spans="1:3" x14ac:dyDescent="0.2">
      <c r="A570" s="2" t="s">
        <v>33</v>
      </c>
      <c r="B570" s="2">
        <f t="shared" si="64"/>
        <v>2011</v>
      </c>
      <c r="C570" s="5">
        <v>33406061</v>
      </c>
    </row>
    <row r="571" spans="1:3" x14ac:dyDescent="0.2">
      <c r="A571" s="2" t="s">
        <v>33</v>
      </c>
      <c r="B571" s="2">
        <f t="shared" si="64"/>
        <v>2012</v>
      </c>
      <c r="C571" s="5">
        <f t="shared" ref="C571:C577" si="66">C570+C570*0.49/100</f>
        <v>33569750.698899999</v>
      </c>
    </row>
    <row r="572" spans="1:3" x14ac:dyDescent="0.2">
      <c r="A572" s="2" t="s">
        <v>33</v>
      </c>
      <c r="B572" s="2">
        <f t="shared" si="64"/>
        <v>2013</v>
      </c>
      <c r="C572" s="5">
        <f t="shared" si="66"/>
        <v>33734242.477324612</v>
      </c>
    </row>
    <row r="573" spans="1:3" x14ac:dyDescent="0.2">
      <c r="A573" s="2" t="s">
        <v>33</v>
      </c>
      <c r="B573" s="2">
        <f t="shared" si="64"/>
        <v>2014</v>
      </c>
      <c r="C573" s="5">
        <f t="shared" si="66"/>
        <v>33899540.265463501</v>
      </c>
    </row>
    <row r="574" spans="1:3" x14ac:dyDescent="0.2">
      <c r="A574" s="2" t="s">
        <v>33</v>
      </c>
      <c r="B574" s="2">
        <f t="shared" si="64"/>
        <v>2015</v>
      </c>
      <c r="C574" s="5">
        <f t="shared" si="66"/>
        <v>34065648.012764275</v>
      </c>
    </row>
    <row r="575" spans="1:3" x14ac:dyDescent="0.2">
      <c r="A575" s="2" t="s">
        <v>33</v>
      </c>
      <c r="B575" s="2">
        <f t="shared" si="64"/>
        <v>2016</v>
      </c>
      <c r="C575" s="5">
        <f t="shared" si="66"/>
        <v>34232569.688026823</v>
      </c>
    </row>
    <row r="576" spans="1:3" x14ac:dyDescent="0.2">
      <c r="A576" s="2" t="s">
        <v>33</v>
      </c>
      <c r="B576" s="2">
        <f t="shared" si="64"/>
        <v>2017</v>
      </c>
      <c r="C576" s="5">
        <f t="shared" si="66"/>
        <v>34400309.279498152</v>
      </c>
    </row>
    <row r="577" spans="1:3" x14ac:dyDescent="0.2">
      <c r="A577" s="2" t="s">
        <v>33</v>
      </c>
      <c r="B577" s="2">
        <f t="shared" si="64"/>
        <v>2018</v>
      </c>
      <c r="C577" s="5">
        <f t="shared" si="66"/>
        <v>34568870.794967696</v>
      </c>
    </row>
    <row r="578" spans="1:3" x14ac:dyDescent="0.2">
      <c r="A578" s="2" t="s">
        <v>34</v>
      </c>
      <c r="B578" s="2">
        <v>2001</v>
      </c>
      <c r="C578" s="4">
        <v>62405679</v>
      </c>
    </row>
    <row r="579" spans="1:3" x14ac:dyDescent="0.2">
      <c r="A579" s="2" t="s">
        <v>34</v>
      </c>
      <c r="B579" s="2">
        <f t="shared" ref="B579:B595" si="67">B578+1</f>
        <v>2002</v>
      </c>
      <c r="C579" s="5">
        <f t="shared" ref="C579:C587" si="68">C578+(C578*(1.56/100))</f>
        <v>63379207.592399999</v>
      </c>
    </row>
    <row r="580" spans="1:3" x14ac:dyDescent="0.2">
      <c r="A580" s="2" t="s">
        <v>34</v>
      </c>
      <c r="B580" s="2">
        <f t="shared" si="67"/>
        <v>2003</v>
      </c>
      <c r="C580" s="5">
        <f t="shared" si="68"/>
        <v>64367923.230841443</v>
      </c>
    </row>
    <row r="581" spans="1:3" x14ac:dyDescent="0.2">
      <c r="A581" s="2" t="s">
        <v>34</v>
      </c>
      <c r="B581" s="2">
        <f t="shared" si="67"/>
        <v>2004</v>
      </c>
      <c r="C581" s="5">
        <f t="shared" si="68"/>
        <v>65372062.833242573</v>
      </c>
    </row>
    <row r="582" spans="1:3" x14ac:dyDescent="0.2">
      <c r="A582" s="2" t="s">
        <v>34</v>
      </c>
      <c r="B582" s="2">
        <f t="shared" si="67"/>
        <v>2005</v>
      </c>
      <c r="C582" s="5">
        <f t="shared" si="68"/>
        <v>66391867.01344116</v>
      </c>
    </row>
    <row r="583" spans="1:3" x14ac:dyDescent="0.2">
      <c r="A583" s="2" t="s">
        <v>34</v>
      </c>
      <c r="B583" s="2">
        <f t="shared" si="67"/>
        <v>2006</v>
      </c>
      <c r="C583" s="5">
        <f t="shared" si="68"/>
        <v>67427580.138850838</v>
      </c>
    </row>
    <row r="584" spans="1:3" x14ac:dyDescent="0.2">
      <c r="A584" s="2" t="s">
        <v>34</v>
      </c>
      <c r="B584" s="2">
        <f t="shared" si="67"/>
        <v>2007</v>
      </c>
      <c r="C584" s="5">
        <f t="shared" si="68"/>
        <v>68479450.389016911</v>
      </c>
    </row>
    <row r="585" spans="1:3" x14ac:dyDescent="0.2">
      <c r="A585" s="2" t="s">
        <v>34</v>
      </c>
      <c r="B585" s="2">
        <f t="shared" si="67"/>
        <v>2008</v>
      </c>
      <c r="C585" s="5">
        <f t="shared" si="68"/>
        <v>69547729.815085575</v>
      </c>
    </row>
    <row r="586" spans="1:3" x14ac:dyDescent="0.2">
      <c r="A586" s="2" t="s">
        <v>34</v>
      </c>
      <c r="B586" s="2">
        <f t="shared" si="67"/>
        <v>2009</v>
      </c>
      <c r="C586" s="5">
        <f t="shared" si="68"/>
        <v>70632674.400200903</v>
      </c>
    </row>
    <row r="587" spans="1:3" x14ac:dyDescent="0.2">
      <c r="A587" s="2" t="s">
        <v>34</v>
      </c>
      <c r="B587" s="2">
        <f t="shared" si="67"/>
        <v>2010</v>
      </c>
      <c r="C587" s="5">
        <f t="shared" si="68"/>
        <v>71734544.120844036</v>
      </c>
    </row>
    <row r="588" spans="1:3" x14ac:dyDescent="0.2">
      <c r="A588" s="2" t="s">
        <v>34</v>
      </c>
      <c r="B588" s="2">
        <f t="shared" si="67"/>
        <v>2011</v>
      </c>
      <c r="C588" s="5">
        <v>72147030</v>
      </c>
    </row>
    <row r="589" spans="1:3" x14ac:dyDescent="0.2">
      <c r="A589" s="2" t="s">
        <v>34</v>
      </c>
      <c r="B589" s="2">
        <f t="shared" si="67"/>
        <v>2012</v>
      </c>
      <c r="C589" s="5">
        <f t="shared" ref="C589:C595" si="69">C588+(C588*(1.56/100))</f>
        <v>73272523.667999998</v>
      </c>
    </row>
    <row r="590" spans="1:3" x14ac:dyDescent="0.2">
      <c r="A590" s="2" t="s">
        <v>34</v>
      </c>
      <c r="B590" s="2">
        <f t="shared" si="67"/>
        <v>2013</v>
      </c>
      <c r="C590" s="5">
        <f t="shared" si="69"/>
        <v>74415575.037220791</v>
      </c>
    </row>
    <row r="591" spans="1:3" x14ac:dyDescent="0.2">
      <c r="A591" s="2" t="s">
        <v>34</v>
      </c>
      <c r="B591" s="2">
        <f t="shared" si="67"/>
        <v>2014</v>
      </c>
      <c r="C591" s="5">
        <f t="shared" si="69"/>
        <v>75576458.007801428</v>
      </c>
    </row>
    <row r="592" spans="1:3" x14ac:dyDescent="0.2">
      <c r="A592" s="2" t="s">
        <v>34</v>
      </c>
      <c r="B592" s="2">
        <f t="shared" si="67"/>
        <v>2015</v>
      </c>
      <c r="C592" s="5">
        <f t="shared" si="69"/>
        <v>76755450.752723128</v>
      </c>
    </row>
    <row r="593" spans="1:3" x14ac:dyDescent="0.2">
      <c r="A593" s="2" t="s">
        <v>34</v>
      </c>
      <c r="B593" s="2">
        <f t="shared" si="67"/>
        <v>2016</v>
      </c>
      <c r="C593" s="5">
        <f t="shared" si="69"/>
        <v>77952835.784465611</v>
      </c>
    </row>
    <row r="594" spans="1:3" x14ac:dyDescent="0.2">
      <c r="A594" s="2" t="s">
        <v>34</v>
      </c>
      <c r="B594" s="2">
        <f t="shared" si="67"/>
        <v>2017</v>
      </c>
      <c r="C594" s="5">
        <f t="shared" si="69"/>
        <v>79168900.022703275</v>
      </c>
    </row>
    <row r="595" spans="1:3" x14ac:dyDescent="0.2">
      <c r="A595" s="2" t="s">
        <v>34</v>
      </c>
      <c r="B595" s="2">
        <f t="shared" si="67"/>
        <v>2018</v>
      </c>
      <c r="C595" s="5">
        <f t="shared" si="69"/>
        <v>80403934.863057449</v>
      </c>
    </row>
    <row r="596" spans="1:3" x14ac:dyDescent="0.2">
      <c r="A596" s="2" t="s">
        <v>35</v>
      </c>
      <c r="B596" s="2">
        <v>2001</v>
      </c>
      <c r="C596" s="4">
        <v>974345</v>
      </c>
    </row>
    <row r="597" spans="1:3" x14ac:dyDescent="0.2">
      <c r="A597" s="2" t="s">
        <v>35</v>
      </c>
      <c r="B597" s="2">
        <f t="shared" ref="B597:B613" si="70">B596+1</f>
        <v>2002</v>
      </c>
      <c r="C597" s="5">
        <f t="shared" ref="C597:C605" si="71">C596+(C596*(0.25/100))</f>
        <v>976780.86250000005</v>
      </c>
    </row>
    <row r="598" spans="1:3" x14ac:dyDescent="0.2">
      <c r="A598" s="2" t="s">
        <v>35</v>
      </c>
      <c r="B598" s="2">
        <f t="shared" si="70"/>
        <v>2003</v>
      </c>
      <c r="C598" s="5">
        <f t="shared" si="71"/>
        <v>979222.81465625006</v>
      </c>
    </row>
    <row r="599" spans="1:3" x14ac:dyDescent="0.2">
      <c r="A599" s="2" t="s">
        <v>35</v>
      </c>
      <c r="B599" s="2">
        <f t="shared" si="70"/>
        <v>2004</v>
      </c>
      <c r="C599" s="5">
        <f t="shared" si="71"/>
        <v>981670.87169289065</v>
      </c>
    </row>
    <row r="600" spans="1:3" x14ac:dyDescent="0.2">
      <c r="A600" s="2" t="s">
        <v>35</v>
      </c>
      <c r="B600" s="2">
        <f t="shared" si="70"/>
        <v>2005</v>
      </c>
      <c r="C600" s="5">
        <f t="shared" si="71"/>
        <v>984125.04887212289</v>
      </c>
    </row>
    <row r="601" spans="1:3" x14ac:dyDescent="0.2">
      <c r="A601" s="2" t="s">
        <v>35</v>
      </c>
      <c r="B601" s="2">
        <f t="shared" si="70"/>
        <v>2006</v>
      </c>
      <c r="C601" s="5">
        <f t="shared" si="71"/>
        <v>986585.36149430322</v>
      </c>
    </row>
    <row r="602" spans="1:3" x14ac:dyDescent="0.2">
      <c r="A602" s="2" t="s">
        <v>35</v>
      </c>
      <c r="B602" s="2">
        <f t="shared" si="70"/>
        <v>2007</v>
      </c>
      <c r="C602" s="5">
        <f t="shared" si="71"/>
        <v>989051.82489803899</v>
      </c>
    </row>
    <row r="603" spans="1:3" x14ac:dyDescent="0.2">
      <c r="A603" s="2" t="s">
        <v>35</v>
      </c>
      <c r="B603" s="2">
        <f t="shared" si="70"/>
        <v>2008</v>
      </c>
      <c r="C603" s="5">
        <f t="shared" si="71"/>
        <v>991524.45446028409</v>
      </c>
    </row>
    <row r="604" spans="1:3" x14ac:dyDescent="0.2">
      <c r="A604" s="2" t="s">
        <v>35</v>
      </c>
      <c r="B604" s="2">
        <f t="shared" si="70"/>
        <v>2009</v>
      </c>
      <c r="C604" s="5">
        <f t="shared" si="71"/>
        <v>994003.26559643482</v>
      </c>
    </row>
    <row r="605" spans="1:3" x14ac:dyDescent="0.2">
      <c r="A605" s="2" t="s">
        <v>35</v>
      </c>
      <c r="B605" s="2">
        <f t="shared" si="70"/>
        <v>2010</v>
      </c>
      <c r="C605" s="5">
        <f t="shared" si="71"/>
        <v>996488.27376042586</v>
      </c>
    </row>
    <row r="606" spans="1:3" x14ac:dyDescent="0.2">
      <c r="A606" s="2" t="s">
        <v>35</v>
      </c>
      <c r="B606" s="2">
        <f t="shared" si="70"/>
        <v>2011</v>
      </c>
      <c r="C606" s="5">
        <v>1247953</v>
      </c>
    </row>
    <row r="607" spans="1:3" x14ac:dyDescent="0.2">
      <c r="A607" s="2" t="s">
        <v>35</v>
      </c>
      <c r="B607" s="2">
        <f t="shared" si="70"/>
        <v>2012</v>
      </c>
      <c r="C607" s="5">
        <f t="shared" ref="C607:C613" si="72">C606+(C606*(0.25/100))</f>
        <v>1251072.8825000001</v>
      </c>
    </row>
    <row r="608" spans="1:3" x14ac:dyDescent="0.2">
      <c r="A608" s="2" t="s">
        <v>35</v>
      </c>
      <c r="B608" s="2">
        <f t="shared" si="70"/>
        <v>2013</v>
      </c>
      <c r="C608" s="5">
        <f t="shared" si="72"/>
        <v>1254200.5647062501</v>
      </c>
    </row>
    <row r="609" spans="1:3" x14ac:dyDescent="0.2">
      <c r="A609" s="2" t="s">
        <v>35</v>
      </c>
      <c r="B609" s="2">
        <f t="shared" si="70"/>
        <v>2014</v>
      </c>
      <c r="C609" s="5">
        <f t="shared" si="72"/>
        <v>1257336.0661180157</v>
      </c>
    </row>
    <row r="610" spans="1:3" x14ac:dyDescent="0.2">
      <c r="A610" s="2" t="s">
        <v>35</v>
      </c>
      <c r="B610" s="2">
        <f t="shared" si="70"/>
        <v>2015</v>
      </c>
      <c r="C610" s="5">
        <f t="shared" si="72"/>
        <v>1260479.4062833106</v>
      </c>
    </row>
    <row r="611" spans="1:3" x14ac:dyDescent="0.2">
      <c r="A611" s="2" t="s">
        <v>35</v>
      </c>
      <c r="B611" s="2">
        <f t="shared" si="70"/>
        <v>2016</v>
      </c>
      <c r="C611" s="5">
        <f t="shared" si="72"/>
        <v>1263630.6047990189</v>
      </c>
    </row>
    <row r="612" spans="1:3" x14ac:dyDescent="0.2">
      <c r="A612" s="2" t="s">
        <v>35</v>
      </c>
      <c r="B612" s="2">
        <f t="shared" si="70"/>
        <v>2017</v>
      </c>
      <c r="C612" s="5">
        <f t="shared" si="72"/>
        <v>1266789.6813110164</v>
      </c>
    </row>
    <row r="613" spans="1:3" x14ac:dyDescent="0.2">
      <c r="A613" s="2" t="s">
        <v>35</v>
      </c>
      <c r="B613" s="2">
        <f t="shared" si="70"/>
        <v>2018</v>
      </c>
      <c r="C613" s="5">
        <f t="shared" si="72"/>
        <v>1269956.655514294</v>
      </c>
    </row>
    <row r="614" spans="1:3" x14ac:dyDescent="0.2">
      <c r="A614" s="2" t="s">
        <v>36</v>
      </c>
      <c r="B614" s="2">
        <v>2001</v>
      </c>
      <c r="C614" s="4">
        <v>356152</v>
      </c>
    </row>
    <row r="615" spans="1:3" x14ac:dyDescent="0.2">
      <c r="A615" s="2" t="s">
        <v>36</v>
      </c>
      <c r="B615" s="2">
        <f t="shared" ref="B615:B631" si="73">B614+1</f>
        <v>2002</v>
      </c>
      <c r="C615" s="5">
        <f t="shared" ref="C615:C623" si="74">C614+(C614*(0.69/100))</f>
        <v>358609.44880000001</v>
      </c>
    </row>
    <row r="616" spans="1:3" x14ac:dyDescent="0.2">
      <c r="A616" s="2" t="s">
        <v>36</v>
      </c>
      <c r="B616" s="2">
        <f t="shared" si="73"/>
        <v>2003</v>
      </c>
      <c r="C616" s="5">
        <f t="shared" si="74"/>
        <v>361083.85399671999</v>
      </c>
    </row>
    <row r="617" spans="1:3" x14ac:dyDescent="0.2">
      <c r="A617" s="2" t="s">
        <v>36</v>
      </c>
      <c r="B617" s="2">
        <f t="shared" si="73"/>
        <v>2004</v>
      </c>
      <c r="C617" s="5">
        <f t="shared" si="74"/>
        <v>363575.33258929738</v>
      </c>
    </row>
    <row r="618" spans="1:3" x14ac:dyDescent="0.2">
      <c r="A618" s="2" t="s">
        <v>36</v>
      </c>
      <c r="B618" s="2">
        <f t="shared" si="73"/>
        <v>2005</v>
      </c>
      <c r="C618" s="5">
        <f t="shared" si="74"/>
        <v>366084.00238416356</v>
      </c>
    </row>
    <row r="619" spans="1:3" x14ac:dyDescent="0.2">
      <c r="A619" s="2" t="s">
        <v>36</v>
      </c>
      <c r="B619" s="2">
        <f t="shared" si="73"/>
        <v>2006</v>
      </c>
      <c r="C619" s="5">
        <f t="shared" si="74"/>
        <v>368609.98200061428</v>
      </c>
    </row>
    <row r="620" spans="1:3" x14ac:dyDescent="0.2">
      <c r="A620" s="2" t="s">
        <v>36</v>
      </c>
      <c r="B620" s="2">
        <f t="shared" si="73"/>
        <v>2007</v>
      </c>
      <c r="C620" s="5">
        <f t="shared" si="74"/>
        <v>371153.3908764185</v>
      </c>
    </row>
    <row r="621" spans="1:3" x14ac:dyDescent="0.2">
      <c r="A621" s="2" t="s">
        <v>36</v>
      </c>
      <c r="B621" s="2">
        <f t="shared" si="73"/>
        <v>2008</v>
      </c>
      <c r="C621" s="5">
        <f t="shared" si="74"/>
        <v>373714.34927346581</v>
      </c>
    </row>
    <row r="622" spans="1:3" x14ac:dyDescent="0.2">
      <c r="A622" s="2" t="s">
        <v>36</v>
      </c>
      <c r="B622" s="2">
        <f t="shared" si="73"/>
        <v>2009</v>
      </c>
      <c r="C622" s="5">
        <f t="shared" si="74"/>
        <v>376292.97828345274</v>
      </c>
    </row>
    <row r="623" spans="1:3" x14ac:dyDescent="0.2">
      <c r="A623" s="2" t="s">
        <v>36</v>
      </c>
      <c r="B623" s="2">
        <f t="shared" si="73"/>
        <v>2010</v>
      </c>
      <c r="C623" s="5">
        <f t="shared" si="74"/>
        <v>378889.39983360859</v>
      </c>
    </row>
    <row r="624" spans="1:3" x14ac:dyDescent="0.2">
      <c r="A624" s="2" t="s">
        <v>36</v>
      </c>
      <c r="B624" s="2">
        <f t="shared" si="73"/>
        <v>2011</v>
      </c>
      <c r="C624" s="5">
        <v>380581</v>
      </c>
    </row>
    <row r="625" spans="1:3" x14ac:dyDescent="0.2">
      <c r="A625" s="2" t="s">
        <v>36</v>
      </c>
      <c r="B625" s="2">
        <f t="shared" si="73"/>
        <v>2012</v>
      </c>
      <c r="C625" s="5">
        <f t="shared" ref="C625:C631" si="75">C624+(C624*(0.69/100))</f>
        <v>383207.00890000002</v>
      </c>
    </row>
    <row r="626" spans="1:3" x14ac:dyDescent="0.2">
      <c r="A626" s="2" t="s">
        <v>36</v>
      </c>
      <c r="B626" s="2">
        <f t="shared" si="73"/>
        <v>2013</v>
      </c>
      <c r="C626" s="5">
        <f t="shared" si="75"/>
        <v>385851.13726141001</v>
      </c>
    </row>
    <row r="627" spans="1:3" x14ac:dyDescent="0.2">
      <c r="A627" s="2" t="s">
        <v>36</v>
      </c>
      <c r="B627" s="2">
        <f t="shared" si="73"/>
        <v>2014</v>
      </c>
      <c r="C627" s="5">
        <f t="shared" si="75"/>
        <v>388513.51010851376</v>
      </c>
    </row>
    <row r="628" spans="1:3" x14ac:dyDescent="0.2">
      <c r="A628" s="2" t="s">
        <v>36</v>
      </c>
      <c r="B628" s="2">
        <f t="shared" si="73"/>
        <v>2015</v>
      </c>
      <c r="C628" s="5">
        <f t="shared" si="75"/>
        <v>391194.25332826248</v>
      </c>
    </row>
    <row r="629" spans="1:3" x14ac:dyDescent="0.2">
      <c r="A629" s="2" t="s">
        <v>36</v>
      </c>
      <c r="B629" s="2">
        <f t="shared" si="73"/>
        <v>2016</v>
      </c>
      <c r="C629" s="5">
        <f t="shared" si="75"/>
        <v>393893.49367622752</v>
      </c>
    </row>
    <row r="630" spans="1:3" x14ac:dyDescent="0.2">
      <c r="A630" s="2" t="s">
        <v>36</v>
      </c>
      <c r="B630" s="2">
        <f t="shared" si="73"/>
        <v>2017</v>
      </c>
      <c r="C630" s="5">
        <f t="shared" si="75"/>
        <v>396611.35878259351</v>
      </c>
    </row>
    <row r="631" spans="1:3" x14ac:dyDescent="0.2">
      <c r="A631" s="2" t="s">
        <v>36</v>
      </c>
      <c r="B631" s="2">
        <f t="shared" si="73"/>
        <v>2018</v>
      </c>
      <c r="C631" s="5">
        <f t="shared" si="75"/>
        <v>399347.97715819342</v>
      </c>
    </row>
    <row r="632" spans="1:3" x14ac:dyDescent="0.2">
      <c r="A632" s="2" t="s">
        <v>37</v>
      </c>
      <c r="B632" s="2">
        <v>2001</v>
      </c>
      <c r="C632" s="4">
        <v>1028610328</v>
      </c>
    </row>
    <row r="633" spans="1:3" x14ac:dyDescent="0.2">
      <c r="A633" s="2" t="s">
        <v>37</v>
      </c>
      <c r="B633" s="2">
        <f t="shared" ref="B633:B649" si="76">B632+1</f>
        <v>2002</v>
      </c>
      <c r="C633" s="5">
        <f t="shared" ref="C633:C641" si="77">C632+(C632*(1.77/100))</f>
        <v>1046816730.8056</v>
      </c>
    </row>
    <row r="634" spans="1:3" x14ac:dyDescent="0.2">
      <c r="A634" s="2" t="s">
        <v>37</v>
      </c>
      <c r="B634" s="2">
        <f t="shared" si="76"/>
        <v>2003</v>
      </c>
      <c r="C634" s="5">
        <f t="shared" si="77"/>
        <v>1065345386.9408592</v>
      </c>
    </row>
    <row r="635" spans="1:3" x14ac:dyDescent="0.2">
      <c r="A635" s="2" t="s">
        <v>37</v>
      </c>
      <c r="B635" s="2">
        <f t="shared" si="76"/>
        <v>2004</v>
      </c>
      <c r="C635" s="5">
        <f t="shared" si="77"/>
        <v>1084202000.2897124</v>
      </c>
    </row>
    <row r="636" spans="1:3" x14ac:dyDescent="0.2">
      <c r="A636" s="2" t="s">
        <v>37</v>
      </c>
      <c r="B636" s="2">
        <f t="shared" si="76"/>
        <v>2005</v>
      </c>
      <c r="C636" s="5">
        <f t="shared" si="77"/>
        <v>1103392375.6948404</v>
      </c>
    </row>
    <row r="637" spans="1:3" x14ac:dyDescent="0.2">
      <c r="A637" s="2" t="s">
        <v>37</v>
      </c>
      <c r="B637" s="2">
        <f t="shared" si="76"/>
        <v>2006</v>
      </c>
      <c r="C637" s="5">
        <f t="shared" si="77"/>
        <v>1122922420.7446392</v>
      </c>
    </row>
    <row r="638" spans="1:3" x14ac:dyDescent="0.2">
      <c r="A638" s="2" t="s">
        <v>37</v>
      </c>
      <c r="B638" s="2">
        <f t="shared" si="76"/>
        <v>2007</v>
      </c>
      <c r="C638" s="5">
        <f t="shared" si="77"/>
        <v>1142798147.5918193</v>
      </c>
    </row>
    <row r="639" spans="1:3" x14ac:dyDescent="0.2">
      <c r="A639" s="2" t="s">
        <v>37</v>
      </c>
      <c r="B639" s="2">
        <f t="shared" si="76"/>
        <v>2008</v>
      </c>
      <c r="C639" s="5">
        <f t="shared" si="77"/>
        <v>1163025674.8041945</v>
      </c>
    </row>
    <row r="640" spans="1:3" x14ac:dyDescent="0.2">
      <c r="A640" s="2" t="s">
        <v>37</v>
      </c>
      <c r="B640" s="2">
        <f t="shared" si="76"/>
        <v>2009</v>
      </c>
      <c r="C640" s="5">
        <f t="shared" si="77"/>
        <v>1183611229.2482288</v>
      </c>
    </row>
    <row r="641" spans="1:3" x14ac:dyDescent="0.2">
      <c r="A641" s="2" t="s">
        <v>37</v>
      </c>
      <c r="B641" s="2">
        <f t="shared" si="76"/>
        <v>2010</v>
      </c>
      <c r="C641" s="5">
        <f t="shared" si="77"/>
        <v>1204561148.0059223</v>
      </c>
    </row>
    <row r="642" spans="1:3" x14ac:dyDescent="0.2">
      <c r="A642" s="2" t="s">
        <v>37</v>
      </c>
      <c r="B642" s="2">
        <f t="shared" si="76"/>
        <v>2011</v>
      </c>
      <c r="C642" s="5">
        <v>1210854977</v>
      </c>
    </row>
    <row r="643" spans="1:3" x14ac:dyDescent="0.2">
      <c r="A643" s="2" t="s">
        <v>37</v>
      </c>
      <c r="B643" s="2">
        <f t="shared" si="76"/>
        <v>2012</v>
      </c>
      <c r="C643" s="5">
        <f t="shared" ref="C643:C649" si="78">C642+(C642*(1.77/100))</f>
        <v>1232287110.0929</v>
      </c>
    </row>
    <row r="644" spans="1:3" x14ac:dyDescent="0.2">
      <c r="A644" s="2" t="s">
        <v>37</v>
      </c>
      <c r="B644" s="2">
        <f t="shared" si="76"/>
        <v>2013</v>
      </c>
      <c r="C644" s="5">
        <f t="shared" si="78"/>
        <v>1254098591.9415443</v>
      </c>
    </row>
    <row r="645" spans="1:3" x14ac:dyDescent="0.2">
      <c r="A645" s="2" t="s">
        <v>37</v>
      </c>
      <c r="B645" s="2">
        <f t="shared" si="76"/>
        <v>2014</v>
      </c>
      <c r="C645" s="5">
        <f t="shared" si="78"/>
        <v>1276296137.0189097</v>
      </c>
    </row>
    <row r="646" spans="1:3" x14ac:dyDescent="0.2">
      <c r="A646" s="2" t="s">
        <v>37</v>
      </c>
      <c r="B646" s="2">
        <f t="shared" si="76"/>
        <v>2015</v>
      </c>
      <c r="C646" s="5">
        <f t="shared" si="78"/>
        <v>1298886578.6441443</v>
      </c>
    </row>
    <row r="647" spans="1:3" x14ac:dyDescent="0.2">
      <c r="A647" s="2" t="s">
        <v>37</v>
      </c>
      <c r="B647" s="2">
        <f t="shared" si="76"/>
        <v>2016</v>
      </c>
      <c r="C647" s="5">
        <f t="shared" si="78"/>
        <v>1321876871.0861456</v>
      </c>
    </row>
    <row r="648" spans="1:3" x14ac:dyDescent="0.2">
      <c r="A648" s="2" t="s">
        <v>37</v>
      </c>
      <c r="B648" s="2">
        <f t="shared" si="76"/>
        <v>2017</v>
      </c>
      <c r="C648" s="5">
        <f t="shared" si="78"/>
        <v>1345274091.7043705</v>
      </c>
    </row>
    <row r="649" spans="1:3" x14ac:dyDescent="0.2">
      <c r="A649" s="2" t="s">
        <v>37</v>
      </c>
      <c r="B649" s="2">
        <f t="shared" si="76"/>
        <v>2018</v>
      </c>
      <c r="C649" s="5">
        <f t="shared" si="78"/>
        <v>1369085443.127538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Kar</cp:lastModifiedBy>
  <dcterms:modified xsi:type="dcterms:W3CDTF">2024-09-13T09:31:23Z</dcterms:modified>
</cp:coreProperties>
</file>