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7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harts/chart18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charts/chart19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3.xml" ContentType="application/vnd.openxmlformats-officedocument.spreadsheetml.table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05" yWindow="-105" windowWidth="23250" windowHeight="12450" tabRatio="936" firstSheet="1" activeTab="1"/>
  </bookViews>
  <sheets>
    <sheet name="Total Host-Superhost" sheetId="1" r:id="rId1"/>
    <sheet name="Dashboard" sheetId="17" r:id="rId2"/>
    <sheet name="INSIGHTS" sheetId="19" r:id="rId3"/>
    <sheet name="Response Time" sheetId="2" r:id="rId4"/>
    <sheet name="Response Rate" sheetId="3" r:id="rId5"/>
    <sheet name="Listing Count" sheetId="4" r:id="rId6"/>
    <sheet name="Acceptance Rate" sheetId="5" r:id="rId7"/>
    <sheet name="Profile Pic" sheetId="6" r:id="rId8"/>
    <sheet name="Identity Verified" sheetId="7" r:id="rId9"/>
    <sheet name="Instant Booking" sheetId="8" r:id="rId10"/>
    <sheet name="Average Review Score" sheetId="13" r:id="rId11"/>
    <sheet name="Comments" sheetId="14" r:id="rId12"/>
  </sheets>
  <definedNames>
    <definedName name="_xlnm._FilterDatabase" localSheetId="4" hidden="1">'Response Rate'!#REF!</definedName>
  </definedNames>
  <calcPr calcId="18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3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</calcChain>
</file>

<file path=xl/sharedStrings.xml><?xml version="1.0" encoding="utf-8"?>
<sst xmlns="http://schemas.openxmlformats.org/spreadsheetml/2006/main" count="1349" uniqueCount="82">
  <si>
    <t>host_superhost</t>
  </si>
  <si>
    <t>SuperHost</t>
  </si>
  <si>
    <t>Host</t>
  </si>
  <si>
    <t>No_of_host</t>
  </si>
  <si>
    <t>Total No. of Host and Superhost</t>
  </si>
  <si>
    <t>host_Superhost</t>
  </si>
  <si>
    <t>host_response_time</t>
  </si>
  <si>
    <t>TotalHost</t>
  </si>
  <si>
    <t>within a few hours</t>
  </si>
  <si>
    <t>within a day</t>
  </si>
  <si>
    <t>within an hour</t>
  </si>
  <si>
    <t>a few days or more</t>
  </si>
  <si>
    <t>Response Time</t>
  </si>
  <si>
    <t>AvgResponseRate</t>
  </si>
  <si>
    <t>Response Rate</t>
  </si>
  <si>
    <t>No_Of_Host</t>
  </si>
  <si>
    <t>AvgListingCount</t>
  </si>
  <si>
    <t>Listing Count</t>
  </si>
  <si>
    <t>Listing Count &gt; Avg. listing count</t>
  </si>
  <si>
    <t>AvgAcceptanceRate</t>
  </si>
  <si>
    <t>Acceptance Rate</t>
  </si>
  <si>
    <t>No of host having acceptance rate &gt; avg(acceptance rate)</t>
  </si>
  <si>
    <t>host_has_profile_pic</t>
  </si>
  <si>
    <t>host_identity_verified</t>
  </si>
  <si>
    <t>NO</t>
  </si>
  <si>
    <t>YES</t>
  </si>
  <si>
    <t>Identity Verified</t>
  </si>
  <si>
    <t>NO_of_host</t>
  </si>
  <si>
    <t>Instant Booking</t>
  </si>
  <si>
    <t>acceptance rate &gt; avg</t>
  </si>
  <si>
    <t>FALSE</t>
  </si>
  <si>
    <t>TRUE</t>
  </si>
  <si>
    <t>Row Labels</t>
  </si>
  <si>
    <t>Grand Total</t>
  </si>
  <si>
    <t>host_is_superhost</t>
  </si>
  <si>
    <t>No_of_Positive_comment</t>
  </si>
  <si>
    <t>host_country</t>
  </si>
  <si>
    <t>Italy</t>
  </si>
  <si>
    <t>canada</t>
  </si>
  <si>
    <t>Greece</t>
  </si>
  <si>
    <t>Texas</t>
  </si>
  <si>
    <t>China</t>
  </si>
  <si>
    <t>Sum of No_of_host</t>
  </si>
  <si>
    <t>No of host having Response Rate &gt; avg(Response Rate)</t>
  </si>
  <si>
    <t>Profile Picture</t>
  </si>
  <si>
    <t>Average Review Scores</t>
  </si>
  <si>
    <t>Positive Comments</t>
  </si>
  <si>
    <t>host_city</t>
  </si>
  <si>
    <t>toronto</t>
  </si>
  <si>
    <t>vancour</t>
  </si>
  <si>
    <t>Beijing</t>
  </si>
  <si>
    <t>Shanghai</t>
  </si>
  <si>
    <t>Athens</t>
  </si>
  <si>
    <t>Thessaloniki</t>
  </si>
  <si>
    <t>Rome</t>
  </si>
  <si>
    <t>Venice</t>
  </si>
  <si>
    <t>Austin</t>
  </si>
  <si>
    <t>Dallas</t>
  </si>
  <si>
    <t>Average of AvgResponseRate</t>
  </si>
  <si>
    <t>Total_count</t>
  </si>
  <si>
    <t>Response Rate &gt; avg</t>
  </si>
  <si>
    <t>Listing Count &gt; Avg</t>
  </si>
  <si>
    <t>Sum of Listing Count &gt; Avg</t>
  </si>
  <si>
    <t>Sum of acceptance rate &gt; avg</t>
  </si>
  <si>
    <t>has_profile_pic</t>
  </si>
  <si>
    <t>Sum of has_profile_pic</t>
  </si>
  <si>
    <t>identity_verified</t>
  </si>
  <si>
    <t>Sum of identity_verified</t>
  </si>
  <si>
    <t>Sum of Instant Booking</t>
  </si>
  <si>
    <t>Sum of Positive Comments</t>
  </si>
  <si>
    <t>review_scores_rating</t>
  </si>
  <si>
    <t>Average of review_scores_rating</t>
  </si>
  <si>
    <t>Sum of Response Time</t>
  </si>
  <si>
    <t>HOST BEHAVIOUR ANALYSIS</t>
  </si>
  <si>
    <t>INSIGHTS</t>
  </si>
  <si>
    <t>4.Being a superhost one of the main criteria can be profile pic and identification, which we can     see that suyperhosts has approx 100 % profile pic and 91% identification rate, which dwarf the host which is 99% and 82% approx.</t>
  </si>
  <si>
    <t>1. The "response rate &gt; avg response rate" chart shows that superhosts have a higher response rate than hosts, indicating that they respond faster to user queries or problems. Approximately 90% of superhosts respond faster than the average response rate.</t>
  </si>
  <si>
    <t>6.In terms of positive comments, hosts have a slightly higher rate than superhosts. Superhosts need to focus more on providing better after-services. The average review score is good for both hosts and superhosts, with scores of 4.6 and 4.9 out of 5, respectively.</t>
  </si>
  <si>
    <t>5.Superhosts are more likely to accept instant bookings than regular hosts, with 54% and 39% acceptance rates, respectively. Italy/Rome has the highest percentage of superhosts offering instant bookings at 12.57%, while Greece/Thessaloniki has the lowest percentage of hosts offering instant bookings at 0.91%.</t>
  </si>
  <si>
    <t>3.The acceptance rate charts show that superhosts have a higher acceptance rate to users than hosts. Approximately 84% of superhosts respond faster than the average acceptance rate. This suggests that acceptance rate is an important factor that distinguishes superhosts from hosts.</t>
  </si>
  <si>
    <t>2. As we can see from "listing count" data, superhost has 512 max listings whereas host has 8156 listings  but when it comes to proportion we can see that 18% superhost has higher listing counts which is 2 for superhost and 12% host has higher listing counts which is 3 for host.</t>
  </si>
  <si>
    <t>Count of Total_count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</si>
</sst>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44"/>
      <color theme="1"/>
      <name val="Calibri"/>
      <family val="1"/>
      <scheme val="minor"/>
    </font>
    <font>
      <b/>
      <sz val="14"/>
      <color theme="1"/>
      <name val="Georgia"/>
      <family val="1"/>
    </font>
    <font>
      <sz val="14"/>
      <color theme="1"/>
      <name val="Georgia"/>
      <family val="1"/>
    </font>
    <font>
      <sz val="14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165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numFmt numFmtId="14" formatCode="0.00%"/>
    </dxf>
    <dxf>
      <numFmt numFmtId="165" formatCode="0.000%"/>
    </dxf>
    <dxf>
      <numFmt numFmtId="164" formatCode="0.0"/>
    </dxf>
    <dxf>
      <numFmt numFmtId="164" formatCode="0.0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Analysis.xlsx]Total Host-Superhost!PivotTable1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Host &amp; SuperHost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2">
                  <a:shade val="74000"/>
                  <a:satMod val="130000"/>
                  <a:lumMod val="90000"/>
                </a:schemeClr>
                <a:schemeClr val="accent2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Host-Superhost'!$I$3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1">
                  <a:duotone>
                    <a:schemeClr val="accent1">
                      <a:shade val="74000"/>
                      <a:satMod val="130000"/>
                      <a:lumMod val="90000"/>
                    </a:schemeClr>
                    <a:schemeClr val="accent1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CA5-49AC-9947-D3326512AA10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1">
                  <a:duotone>
                    <a:schemeClr val="accent2">
                      <a:shade val="74000"/>
                      <a:satMod val="130000"/>
                      <a:lumMod val="90000"/>
                    </a:schemeClr>
                    <a:schemeClr val="accent2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CA5-49AC-9947-D3326512AA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</c:dLbls>
          <c:cat>
            <c:strRef>
              <c:f>'Total Host-Superhost'!$H$4:$H$5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'Total Host-Superhost'!$I$4:$I$5</c:f>
              <c:numCache>
                <c:formatCode>General</c:formatCode>
                <c:ptCount val="2"/>
                <c:pt idx="0">
                  <c:v>29816</c:v>
                </c:pt>
                <c:pt idx="1">
                  <c:v>13151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9D-49D1-9015-FB72BF1F57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Analysis.xlsx]Average Review Score!PivotTable21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Review Scores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Review Score'!$H$3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'Average Review Score'!$G$4:$G$5</c:f>
              <c:strCache>
                <c:ptCount val="2"/>
                <c:pt idx="0">
                  <c:v>SuperHost</c:v>
                </c:pt>
                <c:pt idx="1">
                  <c:v>Host</c:v>
                </c:pt>
              </c:strCache>
            </c:strRef>
          </c:cat>
          <c:val>
            <c:numRef>
              <c:f>'Average Review Score'!$H$4:$H$5</c:f>
              <c:numCache>
                <c:formatCode>0.0</c:formatCode>
                <c:ptCount val="2"/>
                <c:pt idx="0">
                  <c:v>4.8588832555705279</c:v>
                </c:pt>
                <c:pt idx="1">
                  <c:v>4.6302665973575206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4D-4EA4-AF5B-CE753495E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1150208"/>
        <c:axId val="221157248"/>
      </c:barChart>
      <c:catAx>
        <c:axId val="2211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57248"/>
        <c:crosses val="autoZero"/>
        <c:auto val="1"/>
        <c:lblAlgn val="ctr"/>
        <c:lblOffset val="100"/>
        <c:noMultiLvlLbl val="0"/>
      </c:catAx>
      <c:valAx>
        <c:axId val="22115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211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Analysis.xlsx]Comments!PivotTable20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Positive Comments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Comments!$J$3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Comments!$I$4:$I$5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Comments!$J$4:$J$5</c:f>
              <c:numCache>
                <c:formatCode>0.000%</c:formatCode>
                <c:ptCount val="2"/>
                <c:pt idx="0">
                  <c:v>0.66564170398540512</c:v>
                </c:pt>
                <c:pt idx="1">
                  <c:v>0.65977751053942557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C5-4DA2-BE60-155CC45CCF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21278976"/>
        <c:axId val="221281664"/>
      </c:barChart>
      <c:catAx>
        <c:axId val="2212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1664"/>
        <c:crosses val="autoZero"/>
        <c:auto val="1"/>
        <c:lblAlgn val="ctr"/>
        <c:lblOffset val="100"/>
        <c:noMultiLvlLbl val="0"/>
      </c:catAx>
      <c:valAx>
        <c:axId val="221281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crossAx val="2212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Analysis.xlsx]Response Time!PivotTable22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Response 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'Response Time'!$J$4:$J$13</c:f>
              <c:multiLvlStrCache>
                <c:ptCount val="8"/>
                <c:lvl>
                  <c:pt idx="0">
                    <c:v>a few days or more</c:v>
                  </c:pt>
                  <c:pt idx="1">
                    <c:v>within a day</c:v>
                  </c:pt>
                  <c:pt idx="2">
                    <c:v>within a few hours</c:v>
                  </c:pt>
                  <c:pt idx="3">
                    <c:v>within an hour</c:v>
                  </c:pt>
                  <c:pt idx="4">
                    <c:v>a few days or more</c:v>
                  </c:pt>
                  <c:pt idx="5">
                    <c:v>within a day</c:v>
                  </c:pt>
                  <c:pt idx="6">
                    <c:v>within a few hours</c:v>
                  </c:pt>
                  <c:pt idx="7">
                    <c:v>within an hour</c:v>
                  </c:pt>
                </c:lvl>
                <c:lvl>
                  <c:pt idx="0">
                    <c:v>Host</c:v>
                  </c:pt>
                  <c:pt idx="4">
                    <c:v>SuperHost</c:v>
                  </c:pt>
                </c:lvl>
              </c:multiLvlStrCache>
            </c:multiLvlStrRef>
          </c:cat>
          <c:val>
            <c:numRef>
              <c:f>'Response Time'!$K$4:$K$13</c:f>
              <c:numCache>
                <c:formatCode>0%</c:formatCode>
                <c:ptCount val="8"/>
                <c:pt idx="0">
                  <c:v>4.8564529111886232E-2</c:v>
                </c:pt>
                <c:pt idx="1">
                  <c:v>7.6401931848671847E-2</c:v>
                </c:pt>
                <c:pt idx="2">
                  <c:v>8.4115910920311232E-2</c:v>
                </c:pt>
                <c:pt idx="3">
                  <c:v>0.79091762811913069</c:v>
                </c:pt>
                <c:pt idx="4">
                  <c:v>4.1821914683294048E-3</c:v>
                </c:pt>
                <c:pt idx="5">
                  <c:v>4.311459204623222E-2</c:v>
                </c:pt>
                <c:pt idx="6">
                  <c:v>9.4593567029123263E-2</c:v>
                </c:pt>
                <c:pt idx="7">
                  <c:v>0.85810964945631507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BF-40CD-80E1-5C5E8F5C9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9846272"/>
        <c:axId val="189848960"/>
      </c:barChart>
      <c:catAx>
        <c:axId val="1898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8960"/>
        <c:crosses val="autoZero"/>
        <c:auto val="1"/>
        <c:lblAlgn val="ctr"/>
        <c:lblOffset val="100"/>
        <c:noMultiLvlLbl val="0"/>
      </c:catAx>
      <c:valAx>
        <c:axId val="189848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98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Analysis.xlsx]Response Rate!PivotTable3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Response Rate &gt; avg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Rate'!$J$9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'Response Rate'!$I$10:$I$11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'Response Rate'!$J$10:$J$11</c:f>
              <c:numCache>
                <c:formatCode>0.00%</c:formatCode>
                <c:ptCount val="2"/>
                <c:pt idx="0">
                  <c:v>0.90752857658607078</c:v>
                </c:pt>
                <c:pt idx="1">
                  <c:v>0.98312120088654054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03-42F9-B354-5341F6F53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392064"/>
        <c:axId val="218403200"/>
      </c:barChart>
      <c:catAx>
        <c:axId val="2183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3200"/>
        <c:crosses val="autoZero"/>
        <c:auto val="1"/>
        <c:lblAlgn val="ctr"/>
        <c:lblOffset val="100"/>
        <c:noMultiLvlLbl val="0"/>
      </c:catAx>
      <c:valAx>
        <c:axId val="218403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183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Analysis.xlsx]Listing Count!PivotTable1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Listing Count &gt; Avg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'Listing Count'!$H$3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'Listing Count'!$G$4:$G$6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'Listing Count'!$H$4:$H$6</c:f>
              <c:numCache>
                <c:formatCode>0%</c:formatCode>
                <c:ptCount val="2"/>
                <c:pt idx="0">
                  <c:v>0.12382613361953317</c:v>
                </c:pt>
                <c:pt idx="1">
                  <c:v>0.17549996198007756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2-477F-A005-7C9DF6DE4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976256"/>
        <c:axId val="218977792"/>
      </c:barChart>
      <c:catAx>
        <c:axId val="2189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7792"/>
        <c:crosses val="autoZero"/>
        <c:auto val="1"/>
        <c:lblAlgn val="ctr"/>
        <c:lblOffset val="100"/>
        <c:noMultiLvlLbl val="0"/>
      </c:catAx>
      <c:valAx>
        <c:axId val="218977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89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Analysis.xlsx]Acceptance Rate!PivotTable2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Acceptance rate &gt; Avg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'Acceptance Rate'!$I$3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'Acceptance Rate'!$H$4:$H$5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'Acceptance Rate'!$I$4:$I$5</c:f>
              <c:numCache>
                <c:formatCode>0%</c:formatCode>
                <c:ptCount val="2"/>
                <c:pt idx="0">
                  <c:v>0.53498121813791255</c:v>
                </c:pt>
                <c:pt idx="1">
                  <c:v>0.84198920234202723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5E-404F-8FFF-98398AB19D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708224"/>
        <c:axId val="218723456"/>
      </c:barChart>
      <c:catAx>
        <c:axId val="2187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23456"/>
        <c:crosses val="autoZero"/>
        <c:auto val="1"/>
        <c:lblAlgn val="ctr"/>
        <c:lblOffset val="100"/>
        <c:noMultiLvlLbl val="0"/>
      </c:catAx>
      <c:valAx>
        <c:axId val="218723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87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Analysis.xlsx]Profile Pic!PivotTable17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Profile Picture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'Profile Pic'!$K$3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'Profile Pic'!$J$4:$J$9</c:f>
              <c:multiLvlStrCache>
                <c:ptCount val="4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  <c:lvl>
                  <c:pt idx="0">
                    <c:v>Host</c:v>
                  </c:pt>
                  <c:pt idx="2">
                    <c:v>SuperHost</c:v>
                  </c:pt>
                </c:lvl>
              </c:multiLvlStrCache>
            </c:multiLvlStrRef>
          </c:cat>
          <c:val>
            <c:numRef>
              <c:f>'Profile Pic'!$K$4:$K$9</c:f>
              <c:numCache>
                <c:formatCode>0%</c:formatCode>
                <c:ptCount val="4"/>
                <c:pt idx="0">
                  <c:v>7.5462838744298367E-3</c:v>
                </c:pt>
                <c:pt idx="1">
                  <c:v>0.99245371612556998</c:v>
                </c:pt>
                <c:pt idx="2">
                  <c:v>1.4447570526956125E-3</c:v>
                </c:pt>
                <c:pt idx="3">
                  <c:v>0.99855524294730447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C7-4E4E-810F-3D286D8A8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9366144"/>
        <c:axId val="219368832"/>
      </c:barChart>
      <c:catAx>
        <c:axId val="2193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8832"/>
        <c:crosses val="autoZero"/>
        <c:auto val="1"/>
        <c:lblAlgn val="ctr"/>
        <c:lblOffset val="100"/>
        <c:noMultiLvlLbl val="0"/>
      </c:catAx>
      <c:valAx>
        <c:axId val="219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Analysis.xlsx]Identity Verified!PivotTable18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Identity Verified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'Identity Verified'!$K$3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'Identity Verified'!$J$4:$J$9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Host</c:v>
                  </c:pt>
                  <c:pt idx="2">
                    <c:v>SuperHost</c:v>
                  </c:pt>
                </c:lvl>
              </c:multiLvlStrCache>
            </c:multiLvlStrRef>
          </c:cat>
          <c:val>
            <c:numRef>
              <c:f>'Identity Verified'!$K$4:$K$9</c:f>
              <c:numCache>
                <c:formatCode>0%</c:formatCode>
                <c:ptCount val="4"/>
                <c:pt idx="0">
                  <c:v>0.1830560772739469</c:v>
                </c:pt>
                <c:pt idx="1">
                  <c:v>0.8169439227260531</c:v>
                </c:pt>
                <c:pt idx="2">
                  <c:v>8.9879096646642842E-2</c:v>
                </c:pt>
                <c:pt idx="3">
                  <c:v>0.91012090335335705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0A-4E05-B298-D911C41835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9530752"/>
        <c:axId val="219537792"/>
      </c:barChart>
      <c:catAx>
        <c:axId val="2195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7792"/>
        <c:crosses val="autoZero"/>
        <c:auto val="1"/>
        <c:lblAlgn val="ctr"/>
        <c:lblOffset val="100"/>
        <c:noMultiLvlLbl val="0"/>
      </c:catAx>
      <c:valAx>
        <c:axId val="219537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953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Analysis.xlsx]Instant Booking!PivotTable19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Instant Booking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'Instant Booking'!$J$3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'Instant Booking'!$I$4:$I$5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'Instant Booking'!$J$4:$J$5</c:f>
              <c:numCache>
                <c:formatCode>0%</c:formatCode>
                <c:ptCount val="2"/>
                <c:pt idx="0">
                  <c:v>0.39129997316876841</c:v>
                </c:pt>
                <c:pt idx="1">
                  <c:v>0.53965477910425064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B1-45D7-80CE-3A647BE318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9318144"/>
        <c:axId val="219321088"/>
      </c:barChart>
      <c:catAx>
        <c:axId val="2193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1088"/>
        <c:crosses val="autoZero"/>
        <c:auto val="1"/>
        <c:lblAlgn val="ctr"/>
        <c:lblOffset val="100"/>
        <c:noMultiLvlLbl val="0"/>
      </c:catAx>
      <c:valAx>
        <c:axId val="219321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9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Analysis.xlsx]Average Review Score!PivotTable21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Review Scores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Review Score'!$H$3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'Average Review Score'!$G$4:$G$5</c:f>
              <c:strCache>
                <c:ptCount val="2"/>
                <c:pt idx="0">
                  <c:v>SuperHost</c:v>
                </c:pt>
                <c:pt idx="1">
                  <c:v>Host</c:v>
                </c:pt>
              </c:strCache>
            </c:strRef>
          </c:cat>
          <c:val>
            <c:numRef>
              <c:f>'Average Review Score'!$H$4:$H$5</c:f>
              <c:numCache>
                <c:formatCode>0.0</c:formatCode>
                <c:ptCount val="2"/>
                <c:pt idx="0">
                  <c:v>4.8588832555705279</c:v>
                </c:pt>
                <c:pt idx="1">
                  <c:v>4.6302665973575206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7B-4594-939D-197FC3EF6D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7630976"/>
        <c:axId val="219841664"/>
      </c:barChart>
      <c:catAx>
        <c:axId val="2176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41664"/>
        <c:crosses val="autoZero"/>
        <c:auto val="1"/>
        <c:lblAlgn val="ctr"/>
        <c:lblOffset val="100"/>
        <c:noMultiLvlLbl val="0"/>
      </c:catAx>
      <c:valAx>
        <c:axId val="219841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21763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Analysis.xlsx]Total Host-Superhost!PivotTable1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Host &amp; SuperHost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3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4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6"/>
        <c:spPr>
          <a:blipFill>
            <a:blip xmlns:r="http://schemas.openxmlformats.org/officeDocument/2006/relationships" r:embed="rId1">
              <a:duotone>
                <a:schemeClr val="accent2">
                  <a:shade val="74000"/>
                  <a:satMod val="130000"/>
                  <a:lumMod val="90000"/>
                </a:schemeClr>
                <a:schemeClr val="accent2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Host-Superhost'!$I$3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1">
                  <a:duotone>
                    <a:schemeClr val="accent1">
                      <a:shade val="74000"/>
                      <a:satMod val="130000"/>
                      <a:lumMod val="90000"/>
                    </a:schemeClr>
                    <a:schemeClr val="accent1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516-43F0-B84C-F813DCC4DBDE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1">
                  <a:duotone>
                    <a:schemeClr val="accent2">
                      <a:shade val="74000"/>
                      <a:satMod val="130000"/>
                      <a:lumMod val="90000"/>
                    </a:schemeClr>
                    <a:schemeClr val="accent2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516-43F0-B84C-F813DCC4DB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</c:dLbls>
          <c:cat>
            <c:strRef>
              <c:f>'Total Host-Superhost'!$H$4:$H$5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'Total Host-Superhost'!$I$4:$I$5</c:f>
              <c:numCache>
                <c:formatCode>General</c:formatCode>
                <c:ptCount val="2"/>
                <c:pt idx="0">
                  <c:v>29816</c:v>
                </c:pt>
                <c:pt idx="1">
                  <c:v>13151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516-43F0-B84C-F813DCC4DB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Analysis.xlsx]Comments!PivotTable20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Positive Comments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Comments!$J$3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Comments!$I$4:$I$5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Comments!$J$4:$J$5</c:f>
              <c:numCache>
                <c:formatCode>0.000%</c:formatCode>
                <c:ptCount val="2"/>
                <c:pt idx="0">
                  <c:v>0.66564170398540512</c:v>
                </c:pt>
                <c:pt idx="1">
                  <c:v>0.65977751053942557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86-4147-A0C6-6AFEA2CA71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9697920"/>
        <c:axId val="219700608"/>
      </c:barChart>
      <c:catAx>
        <c:axId val="219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0608"/>
        <c:crosses val="autoZero"/>
        <c:auto val="1"/>
        <c:lblAlgn val="ctr"/>
        <c:lblOffset val="100"/>
        <c:noMultiLvlLbl val="0"/>
      </c:catAx>
      <c:valAx>
        <c:axId val="219700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crossAx val="2196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Analysis.xlsx]Response Time!PivotTable22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Response 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'Response Time'!$J$4:$J$13</c:f>
              <c:multiLvlStrCache>
                <c:ptCount val="8"/>
                <c:lvl>
                  <c:pt idx="0">
                    <c:v>a few days or more</c:v>
                  </c:pt>
                  <c:pt idx="1">
                    <c:v>within a day</c:v>
                  </c:pt>
                  <c:pt idx="2">
                    <c:v>within a few hours</c:v>
                  </c:pt>
                  <c:pt idx="3">
                    <c:v>within an hour</c:v>
                  </c:pt>
                  <c:pt idx="4">
                    <c:v>a few days or more</c:v>
                  </c:pt>
                  <c:pt idx="5">
                    <c:v>within a day</c:v>
                  </c:pt>
                  <c:pt idx="6">
                    <c:v>within a few hours</c:v>
                  </c:pt>
                  <c:pt idx="7">
                    <c:v>within an hour</c:v>
                  </c:pt>
                </c:lvl>
                <c:lvl>
                  <c:pt idx="0">
                    <c:v>Host</c:v>
                  </c:pt>
                  <c:pt idx="4">
                    <c:v>SuperHost</c:v>
                  </c:pt>
                </c:lvl>
              </c:multiLvlStrCache>
            </c:multiLvlStrRef>
          </c:cat>
          <c:val>
            <c:numRef>
              <c:f>'Response Time'!$K$4:$K$13</c:f>
              <c:numCache>
                <c:formatCode>0%</c:formatCode>
                <c:ptCount val="8"/>
                <c:pt idx="0">
                  <c:v>4.8564529111886232E-2</c:v>
                </c:pt>
                <c:pt idx="1">
                  <c:v>7.6401931848671847E-2</c:v>
                </c:pt>
                <c:pt idx="2">
                  <c:v>8.4115910920311232E-2</c:v>
                </c:pt>
                <c:pt idx="3">
                  <c:v>0.79091762811913069</c:v>
                </c:pt>
                <c:pt idx="4">
                  <c:v>4.1821914683294048E-3</c:v>
                </c:pt>
                <c:pt idx="5">
                  <c:v>4.311459204623222E-2</c:v>
                </c:pt>
                <c:pt idx="6">
                  <c:v>9.4593567029123263E-2</c:v>
                </c:pt>
                <c:pt idx="7">
                  <c:v>0.85810964945631507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05-47F2-A2A0-21FCDD8F5A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20545024"/>
        <c:axId val="220547712"/>
      </c:barChart>
      <c:catAx>
        <c:axId val="2205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47712"/>
        <c:crosses val="autoZero"/>
        <c:auto val="1"/>
        <c:lblAlgn val="ctr"/>
        <c:lblOffset val="100"/>
        <c:noMultiLvlLbl val="0"/>
      </c:catAx>
      <c:valAx>
        <c:axId val="220547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05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Analysis.xlsx]Response Rate!PivotTable3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Response Rate &gt; avg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9143878463539868"/>
          <c:w val="0.92688172268126867"/>
          <c:h val="0.7337889630159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'Response Rate'!$J$9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'Response Rate'!$I$10:$I$11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'Response Rate'!$J$10:$J$11</c:f>
              <c:numCache>
                <c:formatCode>0.00%</c:formatCode>
                <c:ptCount val="2"/>
                <c:pt idx="0">
                  <c:v>0.90752857658607078</c:v>
                </c:pt>
                <c:pt idx="1">
                  <c:v>0.98312120088654054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27-4E80-89E9-C1EBBD867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20583424"/>
        <c:axId val="220598656"/>
      </c:barChart>
      <c:catAx>
        <c:axId val="22058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98656"/>
        <c:crosses val="autoZero"/>
        <c:auto val="1"/>
        <c:lblAlgn val="ctr"/>
        <c:lblOffset val="100"/>
        <c:noMultiLvlLbl val="0"/>
      </c:catAx>
      <c:valAx>
        <c:axId val="220598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205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Analysis.xlsx]Listing Count!PivotTable1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Listing Count &gt; Avg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'Listing Count'!$H$3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'Listing Count'!$G$4:$G$6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'Listing Count'!$H$4:$H$6</c:f>
              <c:numCache>
                <c:formatCode>0%</c:formatCode>
                <c:ptCount val="2"/>
                <c:pt idx="0">
                  <c:v>0.12382613361953317</c:v>
                </c:pt>
                <c:pt idx="1">
                  <c:v>0.17549996198007756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45-49BE-AA3A-80E3670106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0634112"/>
        <c:axId val="220649344"/>
      </c:barChart>
      <c:catAx>
        <c:axId val="2206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49344"/>
        <c:crosses val="autoZero"/>
        <c:auto val="1"/>
        <c:lblAlgn val="ctr"/>
        <c:lblOffset val="100"/>
        <c:noMultiLvlLbl val="0"/>
      </c:catAx>
      <c:valAx>
        <c:axId val="220649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06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Analysis.xlsx]Acceptance Rate!PivotTable2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Acceptance rate &gt; Avg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'Acceptance Rate'!$I$3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'Acceptance Rate'!$H$4:$H$5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'Acceptance Rate'!$I$4:$I$5</c:f>
              <c:numCache>
                <c:formatCode>0%</c:formatCode>
                <c:ptCount val="2"/>
                <c:pt idx="0">
                  <c:v>0.53498121813791255</c:v>
                </c:pt>
                <c:pt idx="1">
                  <c:v>0.84198920234202723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D3-4224-AEFA-664C96C32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0709632"/>
        <c:axId val="220712320"/>
      </c:barChart>
      <c:catAx>
        <c:axId val="2207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12320"/>
        <c:crosses val="autoZero"/>
        <c:auto val="1"/>
        <c:lblAlgn val="ctr"/>
        <c:lblOffset val="100"/>
        <c:noMultiLvlLbl val="0"/>
      </c:catAx>
      <c:valAx>
        <c:axId val="220712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07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Analysis.xlsx]Profile Pic!PivotTable17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Profile Picture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'Profile Pic'!$K$3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'Profile Pic'!$J$4:$J$9</c:f>
              <c:multiLvlStrCache>
                <c:ptCount val="4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  <c:lvl>
                  <c:pt idx="0">
                    <c:v>Host</c:v>
                  </c:pt>
                  <c:pt idx="2">
                    <c:v>SuperHost</c:v>
                  </c:pt>
                </c:lvl>
              </c:multiLvlStrCache>
            </c:multiLvlStrRef>
          </c:cat>
          <c:val>
            <c:numRef>
              <c:f>'Profile Pic'!$K$4:$K$9</c:f>
              <c:numCache>
                <c:formatCode>0%</c:formatCode>
                <c:ptCount val="4"/>
                <c:pt idx="0">
                  <c:v>7.5462838744298367E-3</c:v>
                </c:pt>
                <c:pt idx="1">
                  <c:v>0.99245371612556998</c:v>
                </c:pt>
                <c:pt idx="2">
                  <c:v>1.4447570526956125E-3</c:v>
                </c:pt>
                <c:pt idx="3">
                  <c:v>0.99855524294730447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C3-445B-8BC2-A85E142F4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0772608"/>
        <c:axId val="220787840"/>
      </c:barChart>
      <c:catAx>
        <c:axId val="220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87840"/>
        <c:crosses val="autoZero"/>
        <c:auto val="1"/>
        <c:lblAlgn val="ctr"/>
        <c:lblOffset val="100"/>
        <c:noMultiLvlLbl val="0"/>
      </c:catAx>
      <c:valAx>
        <c:axId val="220787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2207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Analysis.xlsx]Identity Verified!PivotTable18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Identity Verified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'Identity Verified'!$K$3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'Identity Verified'!$J$4:$J$9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Host</c:v>
                  </c:pt>
                  <c:pt idx="2">
                    <c:v>SuperHost</c:v>
                  </c:pt>
                </c:lvl>
              </c:multiLvlStrCache>
            </c:multiLvlStrRef>
          </c:cat>
          <c:val>
            <c:numRef>
              <c:f>'Identity Verified'!$K$4:$K$9</c:f>
              <c:numCache>
                <c:formatCode>0%</c:formatCode>
                <c:ptCount val="4"/>
                <c:pt idx="0">
                  <c:v>0.1830560772739469</c:v>
                </c:pt>
                <c:pt idx="1">
                  <c:v>0.8169439227260531</c:v>
                </c:pt>
                <c:pt idx="2">
                  <c:v>8.9879096646642842E-2</c:v>
                </c:pt>
                <c:pt idx="3">
                  <c:v>0.91012090335335705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0B-4079-8B6F-0D99597E5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0442624"/>
        <c:axId val="220445312"/>
      </c:barChart>
      <c:catAx>
        <c:axId val="2204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45312"/>
        <c:crosses val="autoZero"/>
        <c:auto val="1"/>
        <c:lblAlgn val="ctr"/>
        <c:lblOffset val="100"/>
        <c:noMultiLvlLbl val="0"/>
      </c:catAx>
      <c:valAx>
        <c:axId val="220445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04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Analysis.xlsx]Instant Booking!PivotTable19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Instant Booking</a:t>
            </a:r>
          </a:p>
        </c:rich>
      </c:tx>
      <c:layout>
        <c:manualLayout>
          <c:xMode val="edge"/>
          <c:yMode val="edge"/>
          <c:x val="0.3328392477276885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1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'Instant Booking'!$J$3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'Instant Booking'!$I$4:$I$5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'Instant Booking'!$J$4:$J$5</c:f>
              <c:numCache>
                <c:formatCode>0%</c:formatCode>
                <c:ptCount val="2"/>
                <c:pt idx="0">
                  <c:v>0.39129997316876841</c:v>
                </c:pt>
                <c:pt idx="1">
                  <c:v>0.53965477910425064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EA-4B6F-90E5-92435BD9E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20497408"/>
        <c:axId val="220500352"/>
      </c:barChart>
      <c:catAx>
        <c:axId val="22049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0352"/>
        <c:crosses val="autoZero"/>
        <c:auto val="1"/>
        <c:lblAlgn val="ctr"/>
        <c:lblOffset val="100"/>
        <c:noMultiLvlLbl val="0"/>
      </c:catAx>
      <c:valAx>
        <c:axId val="2205003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04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537210</xdr:colOff>
      <xdr:row>5</xdr:row>
      <xdr:rowOff>179070</xdr:rowOff>
    </xdr:from>
    <xdr:to>
      <xdr:col>13</xdr:col>
      <xdr:colOff>285750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78A81F3-FAE2-1C18-2528-3D60B29A8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11</xdr:col>
      <xdr:colOff>300990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9EA8C2-A4B6-7A57-10A6-A38FA35A1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</xdr:colOff>
      <xdr:row>6</xdr:row>
      <xdr:rowOff>171450</xdr:rowOff>
    </xdr:from>
    <xdr:to>
      <xdr:col>13</xdr:col>
      <xdr:colOff>506730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3040DAD-1EA9-AB4E-4D9D-D5F93A371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8403</xdr:rowOff>
    </xdr:from>
    <xdr:to>
      <xdr:col>7</xdr:col>
      <xdr:colOff>428626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FDFC2D6-DB5B-4A68-8678-E7DBFB7CB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5</xdr:row>
      <xdr:rowOff>9524</xdr:rowOff>
    </xdr:from>
    <xdr:to>
      <xdr:col>16</xdr:col>
      <xdr:colOff>542925</xdr:colOff>
      <xdr:row>22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B17569C-9718-4CDC-AA86-5725A01A6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23380</xdr:rowOff>
    </xdr:from>
    <xdr:to>
      <xdr:col>7</xdr:col>
      <xdr:colOff>419099</xdr:colOff>
      <xdr:row>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E243F78-022D-4A4A-BE73-EE2BE2600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531034</xdr:colOff>
      <xdr:row>28</xdr:row>
      <xdr:rowOff>190018</xdr:rowOff>
    </xdr:from>
    <xdr:to>
      <xdr:col>23</xdr:col>
      <xdr:colOff>590550</xdr:colOff>
      <xdr:row>38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30128DF-B418-4166-A42D-8E39CC867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586389</xdr:colOff>
      <xdr:row>5</xdr:row>
      <xdr:rowOff>239</xdr:rowOff>
    </xdr:from>
    <xdr:to>
      <xdr:col>29</xdr:col>
      <xdr:colOff>247651</xdr:colOff>
      <xdr:row>21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681FD21-E495-4072-A78F-E589D2512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539766</xdr:colOff>
      <xdr:row>4</xdr:row>
      <xdr:rowOff>187137</xdr:rowOff>
    </xdr:from>
    <xdr:to>
      <xdr:col>23</xdr:col>
      <xdr:colOff>590550</xdr:colOff>
      <xdr:row>18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FE7EF39C-90AC-481F-82E6-523884C7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409575</xdr:colOff>
      <xdr:row>22</xdr:row>
      <xdr:rowOff>152400</xdr:rowOff>
    </xdr:from>
    <xdr:to>
      <xdr:col>16</xdr:col>
      <xdr:colOff>542925</xdr:colOff>
      <xdr:row>38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028FCF9-2A51-40C3-B972-B8B1BDECD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25</xdr:row>
      <xdr:rowOff>111528</xdr:rowOff>
    </xdr:from>
    <xdr:to>
      <xdr:col>7</xdr:col>
      <xdr:colOff>419101</xdr:colOff>
      <xdr:row>38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DC0CEF7-EEAC-49CB-A6EC-85422A3A5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542406</xdr:colOff>
      <xdr:row>18</xdr:row>
      <xdr:rowOff>12379</xdr:rowOff>
    </xdr:from>
    <xdr:to>
      <xdr:col>23</xdr:col>
      <xdr:colOff>597477</xdr:colOff>
      <xdr:row>28</xdr:row>
      <xdr:rowOff>189633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C1A66764-52BD-4332-840E-A4E28871C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551586</xdr:colOff>
      <xdr:row>21</xdr:row>
      <xdr:rowOff>9526</xdr:rowOff>
    </xdr:from>
    <xdr:to>
      <xdr:col>29</xdr:col>
      <xdr:colOff>247650</xdr:colOff>
      <xdr:row>38</xdr:row>
      <xdr:rowOff>161926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A4A1E574-515D-4713-9C35-20D47264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910590</xdr:colOff>
      <xdr:row>14</xdr:row>
      <xdr:rowOff>26670</xdr:rowOff>
    </xdr:from>
    <xdr:to>
      <xdr:col>12</xdr:col>
      <xdr:colOff>179070</xdr:colOff>
      <xdr:row>29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D47E09-2E4F-55FE-5CB5-552D84A7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171450</xdr:rowOff>
    </xdr:from>
    <xdr:to>
      <xdr:col>12</xdr:col>
      <xdr:colOff>727710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2E24F93-CAFB-7D0C-6684-8326669AE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8</xdr:row>
      <xdr:rowOff>41910</xdr:rowOff>
    </xdr:from>
    <xdr:to>
      <xdr:col>11</xdr:col>
      <xdr:colOff>140970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6DD9D6D-0F17-609E-4B3A-6F498426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3810</xdr:rowOff>
    </xdr:from>
    <xdr:to>
      <xdr:col>14</xdr:col>
      <xdr:colOff>308610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2BF4E23-12E4-D26B-F89C-AEFC88319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1062990</xdr:colOff>
      <xdr:row>9</xdr:row>
      <xdr:rowOff>171450</xdr:rowOff>
    </xdr:from>
    <xdr:to>
      <xdr:col>13</xdr:col>
      <xdr:colOff>293370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72593AD-1429-41D7-1D03-8ED56615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11</xdr:row>
      <xdr:rowOff>179070</xdr:rowOff>
    </xdr:from>
    <xdr:to>
      <xdr:col>15</xdr:col>
      <xdr:colOff>209550</xdr:colOff>
      <xdr:row>26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9142F8B-B98C-5BB8-A532-21EEB1EF7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6</xdr:row>
      <xdr:rowOff>148590</xdr:rowOff>
    </xdr:from>
    <xdr:to>
      <xdr:col>14</xdr:col>
      <xdr:colOff>26670</xdr:colOff>
      <xdr:row>21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C7F165B-6E8F-FF02-659C-5FDCB1E3D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" refreshedDate="45034.022788888891" createdVersion="8" refreshedVersion="7" minRefreshableVersion="3" recordCount="20">
  <cacheSource type="worksheet">
    <worksheetSource name="Table25"/>
  </cacheSource>
  <cacheFields count="6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No_Of_Host" numFmtId="0">
      <sharedItems containsSemiMixedTypes="0" containsString="0" containsNumber="1" containsInteger="1" minValue="359" maxValue="4664"/>
    </cacheField>
    <cacheField name="Total_count" numFmtId="0">
      <sharedItems containsSemiMixedTypes="0" containsString="0" containsNumber="1" containsInteger="1" minValue="13151" maxValue="29816"/>
    </cacheField>
    <cacheField name="acceptance rate &gt; avg" numFmtId="9">
      <sharedItems containsSemiMixedTypes="0" containsString="0" containsNumber="1" minValue="1.2040515159645828E-2" maxValue="0.17694471903277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shish" refreshedDate="45034.022790625" createdVersion="8" refreshedVersion="7" minRefreshableVersion="3" recordCount="20">
  <cacheSource type="worksheet">
    <worksheetSource name="Table7"/>
  </cacheSource>
  <cacheFields count="4">
    <cacheField name="host_country" numFmtId="0">
      <sharedItems/>
    </cacheField>
    <cacheField name="host_city" numFmtId="0">
      <sharedItems/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402" maxValue="6290"/>
    </cacheField>
  </cacheFields>
  <extLst>
    <ext xmlns:x14="http://schemas.microsoft.com/office/spreadsheetml/2009/9/main" uri="{725AE2AE-9491-48be-B2B4-4EB974FC3084}">
      <x14:pivotCacheDefinition pivotCacheId="724908045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LENOVO" refreshedDate="45043.040842129631" createdVersion="4" refreshedVersion="4" minRefreshableVersion="3" recordCount="20">
  <cacheSource type="worksheet">
    <worksheetSource name="Table17"/>
  </cacheSource>
  <cacheFields count="6">
    <cacheField name="host_Superhost" numFmtId="0">
      <sharedItems count="2">
        <s v="Host"/>
        <s v="SuperHost"/>
      </sharedItems>
    </cacheField>
    <cacheField name="host_country" numFmtId="0">
      <sharedItems count="5">
        <s v="China"/>
        <s v="Greece"/>
        <s v="canada"/>
        <s v="Texas"/>
        <s v="Italy"/>
      </sharedItems>
    </cacheField>
    <cacheField name="host_city" numFmtId="0">
      <sharedItems/>
    </cacheField>
    <cacheField name="No_Of_Host" numFmtId="0">
      <sharedItems containsSemiMixedTypes="0" containsString="0" containsNumber="1" containsInteger="1" minValue="387" maxValue="5340"/>
    </cacheField>
    <cacheField name="Total_count" numFmtId="0">
      <sharedItems containsSemiMixedTypes="0" containsString="0" containsNumber="1" containsInteger="1" minValue="13151" maxValue="29816"/>
    </cacheField>
    <cacheField name="Response Rate &gt; avg" numFmtId="9">
      <sharedItems containsSemiMixedTypes="0" containsString="0" containsNumber="1" minValue="1.3650389052857526E-2" maxValue="0.19230476769827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hish" refreshedDate="45034.022789120369" createdVersion="8" refreshedVersion="7" minRefreshableVersion="3" recordCount="20">
  <cacheSource type="worksheet">
    <worksheetSource name="Table20"/>
  </cacheSource>
  <cacheFields count="4">
    <cacheField name="host_Superhost" numFmtId="0">
      <sharedItems count="2">
        <s v="SuperHost"/>
        <s v="Host"/>
      </sharedItems>
    </cacheField>
    <cacheField name="host_country" numFmtId="0">
      <sharedItems/>
    </cacheField>
    <cacheField name="host_city" numFmtId="0">
      <sharedItems/>
    </cacheField>
    <cacheField name="AvgResponseRate" numFmtId="10">
      <sharedItems containsSemiMixedTypes="0" containsString="0" containsNumber="1" minValue="0.84994359503705696" maxValue="0.989988653555219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shish" refreshedDate="45034.022789351853" createdVersion="8" refreshedVersion="7" minRefreshableVersion="3" recordCount="79">
  <cacheSource type="worksheet">
    <worksheetSource name="Table1"/>
  </cacheSource>
  <cacheFields count="7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host_response_time" numFmtId="0">
      <sharedItems count="4">
        <s v="a few days or more"/>
        <s v="within a few hours"/>
        <s v="within an hour"/>
        <s v="within a day"/>
      </sharedItems>
    </cacheField>
    <cacheField name="TotalHost" numFmtId="0">
      <sharedItems containsSemiMixedTypes="0" containsString="0" containsNumber="1" containsInteger="1" minValue="1" maxValue="4883"/>
    </cacheField>
    <cacheField name="Total_count" numFmtId="1">
      <sharedItems containsSemiMixedTypes="0" containsString="0" containsNumber="1" containsInteger="1" minValue="13151" maxValue="29816"/>
    </cacheField>
    <cacheField name="Response Time" numFmtId="10">
      <sharedItems containsSemiMixedTypes="0" containsString="0" containsNumber="1" minValue="7.6039844878716449E-5" maxValue="0.17223024865029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shish" refreshedDate="45034.02278958333" createdVersion="8" refreshedVersion="7" minRefreshableVersion="3" recordCount="20">
  <cacheSource type="worksheet">
    <worksheetSource name="Table3"/>
  </cacheSource>
  <cacheFields count="4">
    <cacheField name="host_country" numFmtId="0">
      <sharedItems/>
    </cacheField>
    <cacheField name="host_city" numFmtId="0">
      <sharedItems/>
    </cacheField>
    <cacheField name="review_scores_rating" numFmtId="164">
      <sharedItems containsSemiMixedTypes="0" containsString="0" containsNumber="1" minValue="4.5169272570755101" maxValue="4.9013469852103704"/>
    </cacheField>
    <cacheField name="host_is_superhost" numFmtId="0">
      <sharedItems count="4">
        <s v="SuperHost"/>
        <s v="Host"/>
        <b v="0" u="1"/>
        <b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shish" refreshedDate="45034.022789814815" createdVersion="8" refreshedVersion="7" minRefreshableVersion="3" recordCount="20">
  <cacheSource type="worksheet">
    <worksheetSource name="Table22"/>
  </cacheSource>
  <cacheFields count="6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No_of_Positive_comment" numFmtId="0">
      <sharedItems containsSemiMixedTypes="0" containsString="0" containsNumber="1" containsInteger="1" minValue="122" maxValue="261506"/>
    </cacheField>
    <cacheField name="Total_count" numFmtId="0">
      <sharedItems containsSemiMixedTypes="0" containsString="0" containsNumber="1" containsInteger="1" minValue="719701" maxValue="1108457"/>
    </cacheField>
    <cacheField name="Positive Comments" numFmtId="10">
      <sharedItems containsSemiMixedTypes="0" containsString="0" containsNumber="1" minValue="1.1006290726658769E-4" maxValue="0.235918939570953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shish" refreshedDate="45034.0227900463" createdVersion="8" refreshedVersion="7" minRefreshableVersion="3" recordCount="20">
  <cacheSource type="worksheet">
    <worksheetSource name="Table26"/>
  </cacheSource>
  <cacheFields count="6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NO_of_host" numFmtId="0">
      <sharedItems containsSemiMixedTypes="0" containsString="0" containsNumber="1" containsInteger="1" minValue="210" maxValue="2806"/>
    </cacheField>
    <cacheField name="Total_count" numFmtId="0">
      <sharedItems containsSemiMixedTypes="0" containsString="0" containsNumber="1" containsInteger="1" minValue="13151" maxValue="29816"/>
    </cacheField>
    <cacheField name="Instant Booking" numFmtId="10">
      <sharedItems containsSemiMixedTypes="0" containsString="0" containsNumber="1" minValue="9.1226187281996246E-3" maxValue="0.125693863584518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shish" refreshedDate="45034.022790162038" createdVersion="8" refreshedVersion="7" minRefreshableVersion="3" recordCount="39">
  <cacheSource type="worksheet">
    <worksheetSource name="Table23"/>
  </cacheSource>
  <cacheFields count="7">
    <cacheField name="host_Superhost" numFmtId="0">
      <sharedItems count="2">
        <s v="Host"/>
        <s v="SuperHost"/>
      </sharedItems>
    </cacheField>
    <cacheField name="host_identity_verified" numFmtId="0">
      <sharedItems count="2">
        <s v="NO"/>
        <s v="YES"/>
      </sharedItems>
    </cacheField>
    <cacheField name="host_country" numFmtId="0">
      <sharedItems/>
    </cacheField>
    <cacheField name="host_city" numFmtId="0">
      <sharedItems/>
    </cacheField>
    <cacheField name="TotalHost" numFmtId="0">
      <sharedItems containsSemiMixedTypes="0" containsString="0" containsNumber="1" containsInteger="1" minValue="1" maxValue="5788"/>
    </cacheField>
    <cacheField name="Total_count" numFmtId="0">
      <sharedItems containsSemiMixedTypes="0" containsString="0" containsNumber="1" containsInteger="1" minValue="13151" maxValue="29816"/>
    </cacheField>
    <cacheField name="identity_verified" numFmtId="10">
      <sharedItems containsSemiMixedTypes="0" containsString="0" containsNumber="1" minValue="3.3539039441910382E-5" maxValue="0.1941239602897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shish" refreshedDate="45034.022790277777" createdVersion="8" refreshedVersion="7" minRefreshableVersion="3" recordCount="37">
  <cacheSource type="worksheet">
    <worksheetSource name="Table24"/>
  </cacheSource>
  <cacheFields count="7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host_has_profile_pic" numFmtId="0">
      <sharedItems count="2">
        <b v="0"/>
        <b v="1"/>
      </sharedItems>
    </cacheField>
    <cacheField name="TotalHost" numFmtId="0">
      <sharedItems containsSemiMixedTypes="0" containsString="0" containsNumber="1" containsInteger="1" minValue="1" maxValue="6265"/>
    </cacheField>
    <cacheField name="Total_count" numFmtId="0">
      <sharedItems containsSemiMixedTypes="0" containsString="0" containsNumber="1" containsInteger="1" minValue="13151" maxValue="29816"/>
    </cacheField>
    <cacheField name="has_profile_pic" numFmtId="10">
      <sharedItems containsSemiMixedTypes="0" containsString="0" containsNumber="1" minValue="6.7078078883820764E-5" maxValue="0.21012208210356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shish" refreshedDate="45034.022790393516" createdVersion="8" refreshedVersion="7" minRefreshableVersion="3" recordCount="20">
  <cacheSource type="worksheet">
    <worksheetSource name="Table19"/>
  </cacheSource>
  <cacheFields count="6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No_Of_Host" numFmtId="0">
      <sharedItems containsSemiMixedTypes="0" containsString="0" containsNumber="1" containsInteger="1" minValue="50" maxValue="1213"/>
    </cacheField>
    <cacheField name="Total_count" numFmtId="0">
      <sharedItems containsSemiMixedTypes="0" containsString="0" containsNumber="1" containsInteger="1" minValue="13151" maxValue="29816"/>
    </cacheField>
    <cacheField name="Listing Count &gt; Avg" numFmtId="10">
      <sharedItems containsSemiMixedTypes="0" containsString="0" containsNumber="1" minValue="1.6769519720955192E-3" maxValue="5.771424226294578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hina"/>
    <s v="Shanghai"/>
    <n v="2697"/>
    <n v="29816"/>
    <n v="9.0454789374832312E-2"/>
  </r>
  <r>
    <x v="0"/>
    <s v="Greece"/>
    <s v="Athens"/>
    <n v="1128"/>
    <n v="29816"/>
    <n v="3.783203649047491E-2"/>
  </r>
  <r>
    <x v="0"/>
    <s v="canada"/>
    <s v="toronto"/>
    <n v="1316"/>
    <n v="29816"/>
    <n v="4.4137375905554062E-2"/>
  </r>
  <r>
    <x v="0"/>
    <s v="Texas"/>
    <s v="Austin"/>
    <n v="4664"/>
    <n v="29816"/>
    <n v="0.15642607995707003"/>
  </r>
  <r>
    <x v="0"/>
    <s v="Greece"/>
    <s v="Thessaloniki"/>
    <n v="359"/>
    <n v="29816"/>
    <n v="1.2040515159645828E-2"/>
  </r>
  <r>
    <x v="0"/>
    <s v="China"/>
    <s v="Beijing"/>
    <n v="1450"/>
    <n v="29816"/>
    <n v="4.863160719077006E-2"/>
  </r>
  <r>
    <x v="0"/>
    <s v="canada"/>
    <s v="vancour"/>
    <n v="612"/>
    <n v="29816"/>
    <n v="2.0525892138449155E-2"/>
  </r>
  <r>
    <x v="0"/>
    <s v="Italy"/>
    <s v="Rome"/>
    <n v="2345"/>
    <n v="29816"/>
    <n v="7.864904749127985E-2"/>
  </r>
  <r>
    <x v="0"/>
    <s v="Italy"/>
    <s v="Venice"/>
    <n v="805"/>
    <n v="29816"/>
    <n v="2.699892675073786E-2"/>
  </r>
  <r>
    <x v="0"/>
    <s v="Texas"/>
    <s v="Dallas"/>
    <n v="575"/>
    <n v="29816"/>
    <n v="1.9284947679098472E-2"/>
  </r>
  <r>
    <x v="1"/>
    <s v="canada"/>
    <s v="toronto"/>
    <n v="1415"/>
    <n v="13151"/>
    <n v="0.10759638050338377"/>
  </r>
  <r>
    <x v="1"/>
    <s v="China"/>
    <s v="Beijing"/>
    <n v="454"/>
    <n v="13151"/>
    <n v="3.452208957493727E-2"/>
  </r>
  <r>
    <x v="1"/>
    <s v="canada"/>
    <s v="vancour"/>
    <n v="830"/>
    <n v="13151"/>
    <n v="6.3113071249334657E-2"/>
  </r>
  <r>
    <x v="1"/>
    <s v="Greece"/>
    <s v="Thessaloniki"/>
    <n v="369"/>
    <n v="13151"/>
    <n v="2.8058702760246371E-2"/>
  </r>
  <r>
    <x v="1"/>
    <s v="Italy"/>
    <s v="Venice"/>
    <n v="829"/>
    <n v="13151"/>
    <n v="6.3037031404455934E-2"/>
  </r>
  <r>
    <x v="1"/>
    <s v="Greece"/>
    <s v="Athens"/>
    <n v="896"/>
    <n v="13151"/>
    <n v="6.813170101132994E-2"/>
  </r>
  <r>
    <x v="1"/>
    <s v="Italy"/>
    <s v="Rome"/>
    <n v="1723"/>
    <n v="13151"/>
    <n v="0.13101665272602844"/>
  </r>
  <r>
    <x v="1"/>
    <s v="China"/>
    <s v="Shanghai"/>
    <n v="1780"/>
    <n v="13151"/>
    <n v="0.13535092388411527"/>
  </r>
  <r>
    <x v="1"/>
    <s v="Texas"/>
    <s v="Dallas"/>
    <n v="450"/>
    <n v="13151"/>
    <n v="3.4217930195422401E-2"/>
  </r>
  <r>
    <x v="1"/>
    <s v="Texas"/>
    <s v="Austin"/>
    <n v="2327"/>
    <n v="13151"/>
    <n v="0.1769447190327731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canada"/>
    <s v="toronto"/>
    <x v="0"/>
    <n v="5318"/>
  </r>
  <r>
    <s v="canada"/>
    <s v="toronto"/>
    <x v="1"/>
    <n v="1837"/>
  </r>
  <r>
    <s v="canada"/>
    <s v="vancour"/>
    <x v="0"/>
    <n v="1365"/>
  </r>
  <r>
    <s v="canada"/>
    <s v="vancour"/>
    <x v="1"/>
    <n v="982"/>
  </r>
  <r>
    <s v="China"/>
    <s v="Beijing"/>
    <x v="0"/>
    <n v="1595"/>
  </r>
  <r>
    <s v="China"/>
    <s v="Beijing"/>
    <x v="1"/>
    <n v="467"/>
  </r>
  <r>
    <s v="China"/>
    <s v="Shanghai"/>
    <x v="0"/>
    <n v="5795"/>
  </r>
  <r>
    <s v="China"/>
    <s v="Shanghai"/>
    <x v="1"/>
    <n v="1930"/>
  </r>
  <r>
    <s v="Greece"/>
    <s v="Athens"/>
    <x v="0"/>
    <n v="1425"/>
  </r>
  <r>
    <s v="Greece"/>
    <s v="Athens"/>
    <x v="1"/>
    <n v="970"/>
  </r>
  <r>
    <s v="Greece"/>
    <s v="Thessaloniki"/>
    <x v="0"/>
    <n v="468"/>
  </r>
  <r>
    <s v="Greece"/>
    <s v="Thessaloniki"/>
    <x v="1"/>
    <n v="402"/>
  </r>
  <r>
    <s v="Italy"/>
    <s v="Rome"/>
    <x v="0"/>
    <n v="6290"/>
  </r>
  <r>
    <s v="Italy"/>
    <s v="Rome"/>
    <x v="1"/>
    <n v="2526"/>
  </r>
  <r>
    <s v="Italy"/>
    <s v="Venice"/>
    <x v="0"/>
    <n v="980"/>
  </r>
  <r>
    <s v="Italy"/>
    <s v="Venice"/>
    <x v="1"/>
    <n v="894"/>
  </r>
  <r>
    <s v="Texas"/>
    <s v="Austin"/>
    <x v="0"/>
    <n v="5821"/>
  </r>
  <r>
    <s v="Texas"/>
    <s v="Austin"/>
    <x v="1"/>
    <n v="2644"/>
  </r>
  <r>
    <s v="Texas"/>
    <s v="Dallas"/>
    <x v="0"/>
    <n v="759"/>
  </r>
  <r>
    <s v="Texas"/>
    <s v="Dallas"/>
    <x v="1"/>
    <n v="49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0">
  <r>
    <x v="0"/>
    <x v="0"/>
    <s v="Shanghai"/>
    <n v="2290"/>
    <n v="29816"/>
    <n v="7.6804400321974775E-2"/>
  </r>
  <r>
    <x v="0"/>
    <x v="1"/>
    <s v="Athens"/>
    <n v="674"/>
    <n v="29816"/>
    <n v="2.2605312583847598E-2"/>
  </r>
  <r>
    <x v="0"/>
    <x v="2"/>
    <s v="toronto"/>
    <n v="1644"/>
    <n v="29816"/>
    <n v="5.5138180842500668E-2"/>
  </r>
  <r>
    <x v="0"/>
    <x v="3"/>
    <s v="Austin"/>
    <n v="5340"/>
    <n v="29816"/>
    <n v="0.17909847061980144"/>
  </r>
  <r>
    <x v="0"/>
    <x v="1"/>
    <s v="Thessaloniki"/>
    <n v="407"/>
    <n v="29816"/>
    <n v="1.3650389052857526E-2"/>
  </r>
  <r>
    <x v="0"/>
    <x v="0"/>
    <s v="Beijing"/>
    <n v="1475"/>
    <n v="29816"/>
    <n v="4.9470083176817815E-2"/>
  </r>
  <r>
    <x v="0"/>
    <x v="2"/>
    <s v="vancour"/>
    <n v="683"/>
    <n v="29816"/>
    <n v="2.2907163938824793E-2"/>
  </r>
  <r>
    <x v="0"/>
    <x v="4"/>
    <s v="Rome"/>
    <n v="2806"/>
    <n v="29816"/>
    <n v="9.411054467400054E-2"/>
  </r>
  <r>
    <x v="0"/>
    <x v="4"/>
    <s v="Venice"/>
    <n v="844"/>
    <n v="29816"/>
    <n v="2.8306949288972365E-2"/>
  </r>
  <r>
    <x v="0"/>
    <x v="3"/>
    <s v="Dallas"/>
    <n v="642"/>
    <n v="29816"/>
    <n v="2.1532063321706468E-2"/>
  </r>
  <r>
    <x v="1"/>
    <x v="2"/>
    <s v="toronto"/>
    <n v="1749"/>
    <n v="13151"/>
    <n v="0.13299368869287506"/>
  </r>
  <r>
    <x v="1"/>
    <x v="0"/>
    <s v="Beijing"/>
    <n v="446"/>
    <n v="13151"/>
    <n v="3.3913770815907539E-2"/>
  </r>
  <r>
    <x v="1"/>
    <x v="2"/>
    <s v="vancour"/>
    <n v="944"/>
    <n v="13151"/>
    <n v="7.1781613565508329E-2"/>
  </r>
  <r>
    <x v="1"/>
    <x v="1"/>
    <s v="Thessaloniki"/>
    <n v="387"/>
    <n v="13151"/>
    <n v="2.9427419968063265E-2"/>
  </r>
  <r>
    <x v="1"/>
    <x v="4"/>
    <s v="Venice"/>
    <n v="861"/>
    <n v="13151"/>
    <n v="6.547030644057486E-2"/>
  </r>
  <r>
    <x v="1"/>
    <x v="1"/>
    <s v="Athens"/>
    <n v="816"/>
    <n v="13151"/>
    <n v="6.2048513421032618E-2"/>
  </r>
  <r>
    <x v="1"/>
    <x v="4"/>
    <s v="Rome"/>
    <n v="1857"/>
    <n v="13151"/>
    <n v="0.14120599193977645"/>
  </r>
  <r>
    <x v="1"/>
    <x v="0"/>
    <s v="Shanghai"/>
    <n v="1809"/>
    <n v="13151"/>
    <n v="0.13755607938559805"/>
  </r>
  <r>
    <x v="1"/>
    <x v="3"/>
    <s v="Dallas"/>
    <n v="464"/>
    <n v="13151"/>
    <n v="3.5282488023724433E-2"/>
  </r>
  <r>
    <x v="1"/>
    <x v="3"/>
    <s v="Austin"/>
    <n v="2529"/>
    <n v="13151"/>
    <n v="0.19230476769827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anada"/>
    <s v="toronto"/>
    <n v="0.98080000000000001"/>
  </r>
  <r>
    <x v="1"/>
    <s v="canada"/>
    <s v="toronto"/>
    <n v="0.85138320905635889"/>
  </r>
  <r>
    <x v="0"/>
    <s v="canada"/>
    <s v="vancour"/>
    <n v="0.98893279532065503"/>
  </r>
  <r>
    <x v="1"/>
    <s v="canada"/>
    <s v="vancour"/>
    <n v="0.91491413292518009"/>
  </r>
  <r>
    <x v="0"/>
    <s v="China"/>
    <s v="Beijing"/>
    <n v="0.98979229373646005"/>
  </r>
  <r>
    <x v="1"/>
    <s v="China"/>
    <s v="Beijing"/>
    <n v="0.95081917478746802"/>
  </r>
  <r>
    <x v="0"/>
    <s v="China"/>
    <s v="Shanghai"/>
    <n v="0.98042570033098098"/>
  </r>
  <r>
    <x v="1"/>
    <s v="China"/>
    <s v="Shanghai"/>
    <n v="0.84994359503705696"/>
  </r>
  <r>
    <x v="1"/>
    <s v="Greece"/>
    <s v="Athens"/>
    <n v="0.871595673678214"/>
  </r>
  <r>
    <x v="0"/>
    <s v="Greece"/>
    <s v="Athens"/>
    <n v="0.98132844551322407"/>
  </r>
  <r>
    <x v="1"/>
    <s v="Greece"/>
    <s v="Thessaloniki"/>
    <n v="0.938037868727986"/>
  </r>
  <r>
    <x v="0"/>
    <s v="Greece"/>
    <s v="Thessaloniki"/>
    <n v="0.98398059161741303"/>
  </r>
  <r>
    <x v="0"/>
    <s v="Italy"/>
    <s v="Rome"/>
    <n v="0.96582839567134604"/>
  </r>
  <r>
    <x v="1"/>
    <s v="Italy"/>
    <s v="Rome"/>
    <n v="0.86834522935051595"/>
  </r>
  <r>
    <x v="1"/>
    <s v="Italy"/>
    <s v="Venice"/>
    <n v="0.91850506747498795"/>
  </r>
  <r>
    <x v="0"/>
    <s v="Italy"/>
    <s v="Venice"/>
    <n v="0.98272030346078909"/>
  </r>
  <r>
    <x v="1"/>
    <s v="Texas"/>
    <s v="Austin"/>
    <n v="0.96552310599553293"/>
  </r>
  <r>
    <x v="0"/>
    <s v="Texas"/>
    <s v="Austin"/>
    <n v="0.98998865355521903"/>
  </r>
  <r>
    <x v="1"/>
    <s v="Texas"/>
    <s v="Dallas"/>
    <n v="0.946218708827405"/>
  </r>
  <r>
    <x v="0"/>
    <s v="Texas"/>
    <s v="Dallas"/>
    <n v="0.987414829659318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canada"/>
    <s v="toronto"/>
    <x v="0"/>
    <n v="250"/>
    <n v="29816"/>
    <n v="8.3847598604775957E-3"/>
  </r>
  <r>
    <x v="0"/>
    <s v="canada"/>
    <s v="toronto"/>
    <x v="1"/>
    <n v="470"/>
    <n v="29816"/>
    <n v="1.5763348537697879E-2"/>
  </r>
  <r>
    <x v="0"/>
    <s v="canada"/>
    <s v="toronto"/>
    <x v="2"/>
    <n v="4198"/>
    <n v="29816"/>
    <n v="0.14079688757713979"/>
  </r>
  <r>
    <x v="0"/>
    <s v="canada"/>
    <s v="toronto"/>
    <x v="3"/>
    <n v="400"/>
    <n v="29816"/>
    <n v="1.3415615776764154E-2"/>
  </r>
  <r>
    <x v="0"/>
    <s v="canada"/>
    <s v="vancour"/>
    <x v="1"/>
    <n v="172"/>
    <n v="29816"/>
    <n v="5.7687147840085858E-3"/>
  </r>
  <r>
    <x v="0"/>
    <s v="canada"/>
    <s v="vancour"/>
    <x v="3"/>
    <n v="137"/>
    <n v="29816"/>
    <n v="4.5948484035417229E-3"/>
  </r>
  <r>
    <x v="0"/>
    <s v="canada"/>
    <s v="vancour"/>
    <x v="0"/>
    <n v="46"/>
    <n v="29816"/>
    <n v="1.5427958143278777E-3"/>
  </r>
  <r>
    <x v="0"/>
    <s v="canada"/>
    <s v="vancour"/>
    <x v="2"/>
    <n v="1010"/>
    <n v="29816"/>
    <n v="3.3874429836329489E-2"/>
  </r>
  <r>
    <x v="0"/>
    <s v="China"/>
    <s v="Beijing"/>
    <x v="0"/>
    <n v="34"/>
    <n v="29816"/>
    <n v="1.1403273410249531E-3"/>
  </r>
  <r>
    <x v="0"/>
    <s v="China"/>
    <s v="Beijing"/>
    <x v="1"/>
    <n v="76"/>
    <n v="29816"/>
    <n v="2.5489669975851891E-3"/>
  </r>
  <r>
    <x v="0"/>
    <s v="China"/>
    <s v="Beijing"/>
    <x v="2"/>
    <n v="1430"/>
    <n v="29816"/>
    <n v="4.7960826401931847E-2"/>
  </r>
  <r>
    <x v="0"/>
    <s v="China"/>
    <s v="Beijing"/>
    <x v="3"/>
    <n v="55"/>
    <n v="29816"/>
    <n v="1.8446471693050711E-3"/>
  </r>
  <r>
    <x v="0"/>
    <s v="China"/>
    <s v="Shanghai"/>
    <x v="1"/>
    <n v="262"/>
    <n v="29816"/>
    <n v="8.7872283337805199E-3"/>
  </r>
  <r>
    <x v="0"/>
    <s v="China"/>
    <s v="Shanghai"/>
    <x v="0"/>
    <n v="368"/>
    <n v="29816"/>
    <n v="1.2342366514623022E-2"/>
  </r>
  <r>
    <x v="0"/>
    <s v="China"/>
    <s v="Shanghai"/>
    <x v="3"/>
    <n v="282"/>
    <n v="29816"/>
    <n v="9.4580091226187275E-3"/>
  </r>
  <r>
    <x v="0"/>
    <s v="China"/>
    <s v="Shanghai"/>
    <x v="2"/>
    <n v="4883"/>
    <n v="29816"/>
    <n v="0.16377112959484841"/>
  </r>
  <r>
    <x v="0"/>
    <s v="Greece"/>
    <s v="Athens"/>
    <x v="0"/>
    <n v="114"/>
    <n v="29816"/>
    <n v="3.8234504963777839E-3"/>
  </r>
  <r>
    <x v="0"/>
    <s v="Greece"/>
    <s v="Athens"/>
    <x v="1"/>
    <n v="149"/>
    <n v="29816"/>
    <n v="4.9973168768446471E-3"/>
  </r>
  <r>
    <x v="0"/>
    <s v="Greece"/>
    <s v="Athens"/>
    <x v="2"/>
    <n v="1038"/>
    <n v="29816"/>
    <n v="3.481352294070298E-2"/>
  </r>
  <r>
    <x v="0"/>
    <s v="Greece"/>
    <s v="Athens"/>
    <x v="3"/>
    <n v="124"/>
    <n v="29816"/>
    <n v="4.1588408907968872E-3"/>
  </r>
  <r>
    <x v="0"/>
    <s v="Greece"/>
    <s v="Thessaloniki"/>
    <x v="0"/>
    <n v="12"/>
    <n v="29816"/>
    <n v="4.0246847330292459E-4"/>
  </r>
  <r>
    <x v="0"/>
    <s v="Greece"/>
    <s v="Thessaloniki"/>
    <x v="3"/>
    <n v="27"/>
    <n v="29816"/>
    <n v="9.0555406493158033E-4"/>
  </r>
  <r>
    <x v="0"/>
    <s v="Greece"/>
    <s v="Thessaloniki"/>
    <x v="1"/>
    <n v="50"/>
    <n v="29816"/>
    <n v="1.6769519720955192E-3"/>
  </r>
  <r>
    <x v="0"/>
    <s v="Greece"/>
    <s v="Thessaloniki"/>
    <x v="2"/>
    <n v="379"/>
    <n v="29816"/>
    <n v="1.2711295948484035E-2"/>
  </r>
  <r>
    <x v="0"/>
    <s v="Italy"/>
    <s v="Rome"/>
    <x v="0"/>
    <n v="438"/>
    <n v="29816"/>
    <n v="1.4690099275556747E-2"/>
  </r>
  <r>
    <x v="0"/>
    <s v="Italy"/>
    <s v="Rome"/>
    <x v="1"/>
    <n v="742"/>
    <n v="29816"/>
    <n v="2.4885967265897504E-2"/>
  </r>
  <r>
    <x v="0"/>
    <s v="Italy"/>
    <s v="Rome"/>
    <x v="2"/>
    <n v="4379"/>
    <n v="29816"/>
    <n v="0.14686745371612556"/>
  </r>
  <r>
    <x v="0"/>
    <s v="Italy"/>
    <s v="Rome"/>
    <x v="3"/>
    <n v="731"/>
    <n v="29816"/>
    <n v="2.451703783203649E-2"/>
  </r>
  <r>
    <x v="0"/>
    <s v="Italy"/>
    <s v="Venice"/>
    <x v="3"/>
    <n v="75"/>
    <n v="29816"/>
    <n v="2.5154279581432789E-3"/>
  </r>
  <r>
    <x v="0"/>
    <s v="Italy"/>
    <s v="Venice"/>
    <x v="1"/>
    <n v="84"/>
    <n v="29816"/>
    <n v="2.817279313120472E-3"/>
  </r>
  <r>
    <x v="0"/>
    <s v="Italy"/>
    <s v="Venice"/>
    <x v="0"/>
    <n v="43"/>
    <n v="29816"/>
    <n v="1.4421786960021464E-3"/>
  </r>
  <r>
    <x v="0"/>
    <s v="Italy"/>
    <s v="Venice"/>
    <x v="2"/>
    <n v="778"/>
    <n v="29816"/>
    <n v="2.609337268580628E-2"/>
  </r>
  <r>
    <x v="0"/>
    <s v="Texas"/>
    <s v="Austin"/>
    <x v="0"/>
    <n v="121"/>
    <n v="29816"/>
    <n v="4.0582237724711562E-3"/>
  </r>
  <r>
    <x v="0"/>
    <s v="Texas"/>
    <s v="Austin"/>
    <x v="3"/>
    <n v="387"/>
    <n v="29816"/>
    <n v="1.2979608264019319E-2"/>
  </r>
  <r>
    <x v="0"/>
    <s v="Texas"/>
    <s v="Austin"/>
    <x v="2"/>
    <n v="4882"/>
    <n v="29816"/>
    <n v="0.16373759055540649"/>
  </r>
  <r>
    <x v="0"/>
    <s v="Texas"/>
    <s v="Austin"/>
    <x v="1"/>
    <n v="431"/>
    <n v="29816"/>
    <n v="1.4455325999463375E-2"/>
  </r>
  <r>
    <x v="0"/>
    <s v="Texas"/>
    <s v="Dallas"/>
    <x v="2"/>
    <n v="605"/>
    <n v="29816"/>
    <n v="2.0291118862355781E-2"/>
  </r>
  <r>
    <x v="0"/>
    <s v="Texas"/>
    <s v="Dallas"/>
    <x v="3"/>
    <n v="60"/>
    <n v="29816"/>
    <n v="2.0123423665146232E-3"/>
  </r>
  <r>
    <x v="0"/>
    <s v="Texas"/>
    <s v="Dallas"/>
    <x v="0"/>
    <n v="22"/>
    <n v="29816"/>
    <n v="7.3785886772202844E-4"/>
  </r>
  <r>
    <x v="0"/>
    <s v="Texas"/>
    <s v="Dallas"/>
    <x v="1"/>
    <n v="72"/>
    <n v="29816"/>
    <n v="2.4148108398175474E-3"/>
  </r>
  <r>
    <x v="1"/>
    <s v="canada"/>
    <s v="toronto"/>
    <x v="2"/>
    <n v="1366"/>
    <n v="13151"/>
    <n v="0.10387042810432667"/>
  </r>
  <r>
    <x v="1"/>
    <s v="canada"/>
    <s v="toronto"/>
    <x v="3"/>
    <n v="149"/>
    <n v="13151"/>
    <n v="1.1329936886928751E-2"/>
  </r>
  <r>
    <x v="1"/>
    <s v="canada"/>
    <s v="toronto"/>
    <x v="1"/>
    <n v="309"/>
    <n v="13151"/>
    <n v="2.3496312067523381E-2"/>
  </r>
  <r>
    <x v="1"/>
    <s v="canada"/>
    <s v="toronto"/>
    <x v="0"/>
    <n v="13"/>
    <n v="13151"/>
    <n v="9.8851798342331387E-4"/>
  </r>
  <r>
    <x v="1"/>
    <s v="canada"/>
    <s v="vancour"/>
    <x v="3"/>
    <n v="53"/>
    <n v="13151"/>
    <n v="4.0301117785719719E-3"/>
  </r>
  <r>
    <x v="1"/>
    <s v="canada"/>
    <s v="vancour"/>
    <x v="2"/>
    <n v="763"/>
    <n v="13151"/>
    <n v="5.8018401642460651E-2"/>
  </r>
  <r>
    <x v="1"/>
    <s v="canada"/>
    <s v="vancour"/>
    <x v="0"/>
    <n v="2"/>
    <n v="13151"/>
    <n v="1.520796897574329E-4"/>
  </r>
  <r>
    <x v="1"/>
    <s v="canada"/>
    <s v="vancour"/>
    <x v="1"/>
    <n v="164"/>
    <n v="13151"/>
    <n v="1.2470534560109497E-2"/>
  </r>
  <r>
    <x v="1"/>
    <s v="China"/>
    <s v="Beijing"/>
    <x v="3"/>
    <n v="9"/>
    <n v="13151"/>
    <n v="6.8435860390844803E-4"/>
  </r>
  <r>
    <x v="1"/>
    <s v="China"/>
    <s v="Beijing"/>
    <x v="2"/>
    <n v="443"/>
    <n v="13151"/>
    <n v="3.3685651281271385E-2"/>
  </r>
  <r>
    <x v="1"/>
    <s v="China"/>
    <s v="Beijing"/>
    <x v="1"/>
    <n v="14"/>
    <n v="13151"/>
    <n v="1.0645578283020303E-3"/>
  </r>
  <r>
    <x v="1"/>
    <s v="China"/>
    <s v="Beijing"/>
    <x v="0"/>
    <n v="1"/>
    <n v="13151"/>
    <n v="7.6039844878716449E-5"/>
  </r>
  <r>
    <x v="1"/>
    <s v="China"/>
    <s v="Shanghai"/>
    <x v="3"/>
    <n v="37"/>
    <n v="13151"/>
    <n v="2.8134742605125085E-3"/>
  </r>
  <r>
    <x v="1"/>
    <s v="China"/>
    <s v="Shanghai"/>
    <x v="1"/>
    <n v="89"/>
    <n v="13151"/>
    <n v="6.7675461942057636E-3"/>
  </r>
  <r>
    <x v="1"/>
    <s v="China"/>
    <s v="Shanghai"/>
    <x v="2"/>
    <n v="1789"/>
    <n v="13151"/>
    <n v="0.13603528248802371"/>
  </r>
  <r>
    <x v="1"/>
    <s v="China"/>
    <s v="Shanghai"/>
    <x v="0"/>
    <n v="15"/>
    <n v="13151"/>
    <n v="1.1405976731807467E-3"/>
  </r>
  <r>
    <x v="1"/>
    <s v="Greece"/>
    <s v="Athens"/>
    <x v="0"/>
    <n v="2"/>
    <n v="13151"/>
    <n v="1.520796897574329E-4"/>
  </r>
  <r>
    <x v="1"/>
    <s v="Greece"/>
    <s v="Athens"/>
    <x v="1"/>
    <n v="75"/>
    <n v="13151"/>
    <n v="5.7029883659037335E-3"/>
  </r>
  <r>
    <x v="1"/>
    <s v="Greece"/>
    <s v="Athens"/>
    <x v="3"/>
    <n v="32"/>
    <n v="13151"/>
    <n v="2.4332750361189264E-3"/>
  </r>
  <r>
    <x v="1"/>
    <s v="Greece"/>
    <s v="Athens"/>
    <x v="2"/>
    <n v="861"/>
    <n v="13151"/>
    <n v="6.547030644057486E-2"/>
  </r>
  <r>
    <x v="1"/>
    <s v="Greece"/>
    <s v="Thessaloniki"/>
    <x v="3"/>
    <n v="12"/>
    <n v="13151"/>
    <n v="9.1247813854459733E-4"/>
  </r>
  <r>
    <x v="1"/>
    <s v="Greece"/>
    <s v="Thessaloniki"/>
    <x v="2"/>
    <n v="362"/>
    <n v="13151"/>
    <n v="2.7526423846095355E-2"/>
  </r>
  <r>
    <x v="1"/>
    <s v="Greece"/>
    <s v="Thessaloniki"/>
    <x v="0"/>
    <n v="3"/>
    <n v="13151"/>
    <n v="2.2811953463614933E-4"/>
  </r>
  <r>
    <x v="1"/>
    <s v="Greece"/>
    <s v="Thessaloniki"/>
    <x v="1"/>
    <n v="25"/>
    <n v="13151"/>
    <n v="1.9009961219679111E-3"/>
  </r>
  <r>
    <x v="1"/>
    <s v="Italy"/>
    <s v="Rome"/>
    <x v="1"/>
    <n v="220"/>
    <n v="13151"/>
    <n v="1.6728765873317619E-2"/>
  </r>
  <r>
    <x v="1"/>
    <s v="Italy"/>
    <s v="Rome"/>
    <x v="0"/>
    <n v="12"/>
    <n v="13151"/>
    <n v="9.1247813854459733E-4"/>
  </r>
  <r>
    <x v="1"/>
    <s v="Italy"/>
    <s v="Rome"/>
    <x v="2"/>
    <n v="2187"/>
    <n v="13151"/>
    <n v="0.16629914074975288"/>
  </r>
  <r>
    <x v="1"/>
    <s v="Italy"/>
    <s v="Rome"/>
    <x v="3"/>
    <n v="107"/>
    <n v="13151"/>
    <n v="8.1362634020226594E-3"/>
  </r>
  <r>
    <x v="1"/>
    <s v="Italy"/>
    <s v="Venice"/>
    <x v="0"/>
    <n v="3"/>
    <n v="13151"/>
    <n v="2.2811953463614933E-4"/>
  </r>
  <r>
    <x v="1"/>
    <s v="Italy"/>
    <s v="Venice"/>
    <x v="1"/>
    <n v="47"/>
    <n v="13151"/>
    <n v="3.5738727092996729E-3"/>
  </r>
  <r>
    <x v="1"/>
    <s v="Italy"/>
    <s v="Venice"/>
    <x v="3"/>
    <n v="27"/>
    <n v="13151"/>
    <n v="2.0530758117253442E-3"/>
  </r>
  <r>
    <x v="1"/>
    <s v="Italy"/>
    <s v="Venice"/>
    <x v="2"/>
    <n v="817"/>
    <n v="13151"/>
    <n v="6.2124553265911341E-2"/>
  </r>
  <r>
    <x v="1"/>
    <s v="Texas"/>
    <s v="Austin"/>
    <x v="3"/>
    <n v="123"/>
    <n v="13151"/>
    <n v="9.3529009200821224E-3"/>
  </r>
  <r>
    <x v="1"/>
    <s v="Texas"/>
    <s v="Austin"/>
    <x v="2"/>
    <n v="2265"/>
    <n v="13151"/>
    <n v="0.17223024865029277"/>
  </r>
  <r>
    <x v="1"/>
    <s v="Texas"/>
    <s v="Austin"/>
    <x v="1"/>
    <n v="252"/>
    <n v="13151"/>
    <n v="1.9162040909436545E-2"/>
  </r>
  <r>
    <x v="1"/>
    <s v="Texas"/>
    <s v="Austin"/>
    <x v="0"/>
    <n v="4"/>
    <n v="13151"/>
    <n v="3.041593795148658E-4"/>
  </r>
  <r>
    <x v="1"/>
    <s v="Texas"/>
    <s v="Dallas"/>
    <x v="2"/>
    <n v="432"/>
    <n v="13151"/>
    <n v="3.2849212987605507E-2"/>
  </r>
  <r>
    <x v="1"/>
    <s v="Texas"/>
    <s v="Dallas"/>
    <x v="3"/>
    <n v="18"/>
    <n v="13151"/>
    <n v="1.3687172078168961E-3"/>
  </r>
  <r>
    <x v="1"/>
    <s v="Texas"/>
    <s v="Dallas"/>
    <x v="1"/>
    <n v="49"/>
    <n v="13151"/>
    <n v="3.7259523990571058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canada"/>
    <s v="toronto"/>
    <n v="4.8560081148564098"/>
    <x v="0"/>
  </r>
  <r>
    <s v="China"/>
    <s v="Shanghai"/>
    <n v="4.5169272570755101"/>
    <x v="1"/>
  </r>
  <r>
    <s v="China"/>
    <s v="Beijing"/>
    <n v="4.8324837758111503"/>
    <x v="0"/>
  </r>
  <r>
    <s v="Greece"/>
    <s v="Athens"/>
    <n v="4.6338936919627702"/>
    <x v="1"/>
  </r>
  <r>
    <s v="canada"/>
    <s v="toronto"/>
    <n v="4.6079947624393798"/>
    <x v="1"/>
  </r>
  <r>
    <s v="canada"/>
    <s v="vancour"/>
    <n v="4.8701033057851104"/>
    <x v="0"/>
  </r>
  <r>
    <s v="Greece"/>
    <s v="Thessaloniki"/>
    <n v="4.88376296296296"/>
    <x v="0"/>
  </r>
  <r>
    <s v="Italy"/>
    <s v="Venice"/>
    <n v="4.83686507936509"/>
    <x v="0"/>
  </r>
  <r>
    <s v="Greece"/>
    <s v="Athens"/>
    <n v="4.8687112276102802"/>
    <x v="0"/>
  </r>
  <r>
    <s v="Texas"/>
    <s v="Austin"/>
    <n v="4.72776293064224"/>
    <x v="1"/>
  </r>
  <r>
    <s v="Italy"/>
    <s v="Rome"/>
    <n v="4.8299720893141496"/>
    <x v="0"/>
  </r>
  <r>
    <s v="Greece"/>
    <s v="Thessaloniki"/>
    <n v="4.6311342351717002"/>
    <x v="1"/>
  </r>
  <r>
    <s v="China"/>
    <s v="Shanghai"/>
    <n v="4.8240698004347404"/>
    <x v="0"/>
  </r>
  <r>
    <s v="China"/>
    <s v="Beijing"/>
    <n v="4.6249886104784697"/>
    <x v="1"/>
  </r>
  <r>
    <s v="canada"/>
    <s v="vancour"/>
    <n v="4.6829778869778398"/>
    <x v="1"/>
  </r>
  <r>
    <s v="Italy"/>
    <s v="Rome"/>
    <n v="4.5952993293035203"/>
    <x v="1"/>
  </r>
  <r>
    <s v="Italy"/>
    <s v="Venice"/>
    <n v="4.5964019097222497"/>
    <x v="1"/>
  </r>
  <r>
    <s v="Texas"/>
    <s v="Dallas"/>
    <n v="4.8855092143550101"/>
    <x v="0"/>
  </r>
  <r>
    <s v="Texas"/>
    <s v="Austin"/>
    <n v="4.9013469852103704"/>
    <x v="0"/>
  </r>
  <r>
    <s v="Texas"/>
    <s v="Dallas"/>
    <n v="4.6852853598015303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hina"/>
    <s v="Shanghai"/>
    <n v="12993"/>
    <n v="719701"/>
    <n v="1.805333048029668E-2"/>
  </r>
  <r>
    <x v="0"/>
    <s v="Greece"/>
    <s v="Athens"/>
    <n v="428"/>
    <n v="719701"/>
    <n v="5.946914065702285E-4"/>
  </r>
  <r>
    <x v="0"/>
    <s v="canada"/>
    <s v="toronto"/>
    <n v="130809"/>
    <n v="719701"/>
    <n v="0.18175464533188088"/>
  </r>
  <r>
    <x v="0"/>
    <s v="Texas"/>
    <s v="Austin"/>
    <n v="147920"/>
    <n v="719701"/>
    <n v="0.20552979640156122"/>
  </r>
  <r>
    <x v="0"/>
    <s v="Greece"/>
    <s v="Thessaloniki"/>
    <n v="10634"/>
    <n v="719701"/>
    <n v="1.4775580414644414E-2"/>
  </r>
  <r>
    <x v="0"/>
    <s v="China"/>
    <s v="Beijing"/>
    <n v="880"/>
    <n v="719701"/>
    <n v="1.2227299948172922E-3"/>
  </r>
  <r>
    <x v="0"/>
    <s v="canada"/>
    <s v="vancour"/>
    <n v="42840"/>
    <n v="719701"/>
    <n v="5.9524719293150903E-2"/>
  </r>
  <r>
    <x v="0"/>
    <s v="Italy"/>
    <s v="Rome"/>
    <n v="578"/>
    <n v="719701"/>
    <n v="8.0311129205044873E-4"/>
  </r>
  <r>
    <x v="0"/>
    <s v="Italy"/>
    <s v="Venice"/>
    <n v="85422"/>
    <n v="719701"/>
    <n v="0.11869095638327583"/>
  </r>
  <r>
    <x v="0"/>
    <s v="Texas"/>
    <s v="Dallas"/>
    <n v="46559"/>
    <n v="719701"/>
    <n v="6.469214298715717E-2"/>
  </r>
  <r>
    <x v="1"/>
    <s v="canada"/>
    <s v="toronto"/>
    <n v="149272"/>
    <n v="1108457"/>
    <n v="0.13466647781555802"/>
  </r>
  <r>
    <x v="1"/>
    <s v="China"/>
    <s v="Beijing"/>
    <n v="1206"/>
    <n v="1108457"/>
    <n v="1.0879989029795472E-3"/>
  </r>
  <r>
    <x v="1"/>
    <s v="canada"/>
    <s v="vancour"/>
    <n v="79507"/>
    <n v="1108457"/>
    <n v="7.1727635803644163E-2"/>
  </r>
  <r>
    <x v="1"/>
    <s v="Greece"/>
    <s v="Thessaloniki"/>
    <n v="21973"/>
    <n v="1108457"/>
    <n v="1.9823051322694522E-2"/>
  </r>
  <r>
    <x v="1"/>
    <s v="Italy"/>
    <s v="Venice"/>
    <n v="140937"/>
    <n v="1108457"/>
    <n v="0.12714701607730386"/>
  </r>
  <r>
    <x v="1"/>
    <s v="Greece"/>
    <s v="Athens"/>
    <n v="122"/>
    <n v="1108457"/>
    <n v="1.1006290726658769E-4"/>
  </r>
  <r>
    <x v="1"/>
    <s v="Italy"/>
    <s v="Rome"/>
    <n v="594"/>
    <n v="1108457"/>
    <n v="5.3588005669141878E-4"/>
  </r>
  <r>
    <x v="1"/>
    <s v="China"/>
    <s v="Shanghai"/>
    <n v="21913"/>
    <n v="1108457"/>
    <n v="1.9768922024038821E-2"/>
  </r>
  <r>
    <x v="1"/>
    <s v="Texas"/>
    <s v="Dallas"/>
    <n v="54305"/>
    <n v="1108457"/>
    <n v="4.8991526058295452E-2"/>
  </r>
  <r>
    <x v="1"/>
    <s v="Texas"/>
    <s v="Austin"/>
    <n v="261506"/>
    <n v="1108457"/>
    <n v="0.235918939570953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anada"/>
    <s v="toronto"/>
    <n v="1323"/>
    <n v="29816"/>
    <n v="4.437214918164744E-2"/>
  </r>
  <r>
    <x v="0"/>
    <s v="canada"/>
    <s v="vancour"/>
    <n v="431"/>
    <n v="29816"/>
    <n v="1.4455325999463375E-2"/>
  </r>
  <r>
    <x v="0"/>
    <s v="China"/>
    <s v="Beijing"/>
    <n v="1025"/>
    <n v="29816"/>
    <n v="3.4377515427958145E-2"/>
  </r>
  <r>
    <x v="0"/>
    <s v="China"/>
    <s v="Shanghai"/>
    <n v="2525"/>
    <n v="29816"/>
    <n v="8.4686074590823723E-2"/>
  </r>
  <r>
    <x v="0"/>
    <s v="Greece"/>
    <s v="Athens"/>
    <n v="746"/>
    <n v="29816"/>
    <n v="2.5020123423665146E-2"/>
  </r>
  <r>
    <x v="0"/>
    <s v="Greece"/>
    <s v="Thessaloniki"/>
    <n v="272"/>
    <n v="29816"/>
    <n v="9.1226187281996246E-3"/>
  </r>
  <r>
    <x v="0"/>
    <s v="Italy"/>
    <s v="Rome"/>
    <n v="2806"/>
    <n v="29816"/>
    <n v="9.411054467400054E-2"/>
  </r>
  <r>
    <x v="0"/>
    <s v="Italy"/>
    <s v="Venice"/>
    <n v="547"/>
    <n v="29816"/>
    <n v="1.8345854574724981E-2"/>
  </r>
  <r>
    <x v="0"/>
    <s v="Texas"/>
    <s v="Austin"/>
    <n v="1696"/>
    <n v="29816"/>
    <n v="5.6882210893480008E-2"/>
  </r>
  <r>
    <x v="0"/>
    <s v="Texas"/>
    <s v="Dallas"/>
    <n v="296"/>
    <n v="29816"/>
    <n v="9.927555674805473E-3"/>
  </r>
  <r>
    <x v="1"/>
    <s v="canada"/>
    <s v="toronto"/>
    <n v="462"/>
    <n v="13151"/>
    <n v="3.5130408333967002E-2"/>
  </r>
  <r>
    <x v="1"/>
    <s v="canada"/>
    <s v="vancour"/>
    <n v="277"/>
    <n v="13151"/>
    <n v="2.1063037031404455E-2"/>
  </r>
  <r>
    <x v="1"/>
    <s v="China"/>
    <s v="Beijing"/>
    <n v="388"/>
    <n v="13151"/>
    <n v="2.950345981294198E-2"/>
  </r>
  <r>
    <x v="1"/>
    <s v="China"/>
    <s v="Shanghai"/>
    <n v="1381"/>
    <n v="13151"/>
    <n v="0.10501102577750741"/>
  </r>
  <r>
    <x v="1"/>
    <s v="Greece"/>
    <s v="Athens"/>
    <n v="673"/>
    <n v="13151"/>
    <n v="5.1174815603376167E-2"/>
  </r>
  <r>
    <x v="1"/>
    <s v="Greece"/>
    <s v="Thessaloniki"/>
    <n v="290"/>
    <n v="13151"/>
    <n v="2.2051555014827771E-2"/>
  </r>
  <r>
    <x v="1"/>
    <s v="Italy"/>
    <s v="Rome"/>
    <n v="1653"/>
    <n v="13151"/>
    <n v="0.12569386358451828"/>
  </r>
  <r>
    <x v="1"/>
    <s v="Italy"/>
    <s v="Venice"/>
    <n v="645"/>
    <n v="13151"/>
    <n v="4.904569994677211E-2"/>
  </r>
  <r>
    <x v="1"/>
    <s v="Texas"/>
    <s v="Austin"/>
    <n v="1118"/>
    <n v="13151"/>
    <n v="8.501254657440499E-2"/>
  </r>
  <r>
    <x v="1"/>
    <s v="Texas"/>
    <s v="Dallas"/>
    <n v="210"/>
    <n v="13151"/>
    <n v="1.5968367424530453E-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canada"/>
    <s v="toronto"/>
    <n v="1072"/>
    <n v="29816"/>
    <n v="3.5953850281727928E-2"/>
  </r>
  <r>
    <x v="0"/>
    <x v="1"/>
    <s v="canada"/>
    <s v="toronto"/>
    <n v="4246"/>
    <n v="29816"/>
    <n v="0.1424067614703515"/>
  </r>
  <r>
    <x v="0"/>
    <x v="1"/>
    <s v="canada"/>
    <s v="vancour"/>
    <n v="1186"/>
    <n v="29816"/>
    <n v="3.9777300778105713E-2"/>
  </r>
  <r>
    <x v="0"/>
    <x v="0"/>
    <s v="canada"/>
    <s v="vancour"/>
    <n v="179"/>
    <n v="29816"/>
    <n v="6.0034880601019585E-3"/>
  </r>
  <r>
    <x v="0"/>
    <x v="0"/>
    <s v="China"/>
    <s v="Beijing"/>
    <n v="1"/>
    <n v="29816"/>
    <n v="3.3539039441910382E-5"/>
  </r>
  <r>
    <x v="0"/>
    <x v="1"/>
    <s v="China"/>
    <s v="Beijing"/>
    <n v="1594"/>
    <n v="29816"/>
    <n v="5.346122887040515E-2"/>
  </r>
  <r>
    <x v="0"/>
    <x v="1"/>
    <s v="China"/>
    <s v="Shanghai"/>
    <n v="5788"/>
    <n v="29816"/>
    <n v="0.1941239602897773"/>
  </r>
  <r>
    <x v="0"/>
    <x v="0"/>
    <s v="China"/>
    <s v="Shanghai"/>
    <n v="7"/>
    <n v="29816"/>
    <n v="2.3477327609337269E-4"/>
  </r>
  <r>
    <x v="0"/>
    <x v="1"/>
    <s v="Greece"/>
    <s v="Athens"/>
    <n v="795"/>
    <n v="29816"/>
    <n v="2.6663536356318754E-2"/>
  </r>
  <r>
    <x v="0"/>
    <x v="0"/>
    <s v="Greece"/>
    <s v="Athens"/>
    <n v="630"/>
    <n v="29816"/>
    <n v="2.1129594848403543E-2"/>
  </r>
  <r>
    <x v="0"/>
    <x v="1"/>
    <s v="Greece"/>
    <s v="Thessaloniki"/>
    <n v="257"/>
    <n v="29816"/>
    <n v="8.6195331365709685E-3"/>
  </r>
  <r>
    <x v="0"/>
    <x v="0"/>
    <s v="Greece"/>
    <s v="Thessaloniki"/>
    <n v="211"/>
    <n v="29816"/>
    <n v="7.0767373222430912E-3"/>
  </r>
  <r>
    <x v="0"/>
    <x v="0"/>
    <s v="Italy"/>
    <s v="Rome"/>
    <n v="1630"/>
    <n v="29816"/>
    <n v="5.4668634290313926E-2"/>
  </r>
  <r>
    <x v="0"/>
    <x v="1"/>
    <s v="Italy"/>
    <s v="Rome"/>
    <n v="4660"/>
    <n v="29816"/>
    <n v="0.1562919237993024"/>
  </r>
  <r>
    <x v="0"/>
    <x v="0"/>
    <s v="Italy"/>
    <s v="Venice"/>
    <n v="227"/>
    <n v="29816"/>
    <n v="7.6133619533136571E-3"/>
  </r>
  <r>
    <x v="0"/>
    <x v="1"/>
    <s v="Italy"/>
    <s v="Venice"/>
    <n v="753"/>
    <n v="29816"/>
    <n v="2.5254896699758517E-2"/>
  </r>
  <r>
    <x v="0"/>
    <x v="1"/>
    <s v="Texas"/>
    <s v="Austin"/>
    <n v="4451"/>
    <n v="29816"/>
    <n v="0.14928226455594312"/>
  </r>
  <r>
    <x v="0"/>
    <x v="0"/>
    <s v="Texas"/>
    <s v="Austin"/>
    <n v="1370"/>
    <n v="29816"/>
    <n v="4.5948484035417222E-2"/>
  </r>
  <r>
    <x v="0"/>
    <x v="0"/>
    <s v="Texas"/>
    <s v="Dallas"/>
    <n v="131"/>
    <n v="29816"/>
    <n v="4.39361416689026E-3"/>
  </r>
  <r>
    <x v="0"/>
    <x v="1"/>
    <s v="Texas"/>
    <s v="Dallas"/>
    <n v="628"/>
    <n v="29816"/>
    <n v="2.1062516769519722E-2"/>
  </r>
  <r>
    <x v="1"/>
    <x v="0"/>
    <s v="canada"/>
    <s v="toronto"/>
    <n v="81"/>
    <n v="13151"/>
    <n v="6.1592274351760321E-3"/>
  </r>
  <r>
    <x v="1"/>
    <x v="1"/>
    <s v="canada"/>
    <s v="toronto"/>
    <n v="1756"/>
    <n v="13151"/>
    <n v="0.13352596760702609"/>
  </r>
  <r>
    <x v="1"/>
    <x v="1"/>
    <s v="canada"/>
    <s v="vancour"/>
    <n v="952"/>
    <n v="13151"/>
    <n v="7.2389932324538053E-2"/>
  </r>
  <r>
    <x v="1"/>
    <x v="0"/>
    <s v="canada"/>
    <s v="vancour"/>
    <n v="30"/>
    <n v="13151"/>
    <n v="2.2811953463614935E-3"/>
  </r>
  <r>
    <x v="1"/>
    <x v="1"/>
    <s v="China"/>
    <s v="Beijing"/>
    <n v="467"/>
    <n v="13151"/>
    <n v="3.551060755836058E-2"/>
  </r>
  <r>
    <x v="1"/>
    <x v="0"/>
    <s v="China"/>
    <s v="Shanghai"/>
    <n v="3"/>
    <n v="13151"/>
    <n v="2.2811953463614933E-4"/>
  </r>
  <r>
    <x v="1"/>
    <x v="1"/>
    <s v="China"/>
    <s v="Shanghai"/>
    <n v="1927"/>
    <n v="13151"/>
    <n v="0.14652878108128659"/>
  </r>
  <r>
    <x v="1"/>
    <x v="0"/>
    <s v="Greece"/>
    <s v="Athens"/>
    <n v="217"/>
    <n v="13151"/>
    <n v="1.6500646338681469E-2"/>
  </r>
  <r>
    <x v="1"/>
    <x v="1"/>
    <s v="Greece"/>
    <s v="Athens"/>
    <n v="753"/>
    <n v="13151"/>
    <n v="5.7258003193673482E-2"/>
  </r>
  <r>
    <x v="1"/>
    <x v="1"/>
    <s v="Greece"/>
    <s v="Thessaloniki"/>
    <n v="291"/>
    <n v="13151"/>
    <n v="2.2127594859706487E-2"/>
  </r>
  <r>
    <x v="1"/>
    <x v="0"/>
    <s v="Greece"/>
    <s v="Thessaloniki"/>
    <n v="111"/>
    <n v="13151"/>
    <n v="8.4404227815375252E-3"/>
  </r>
  <r>
    <x v="1"/>
    <x v="1"/>
    <s v="Italy"/>
    <s v="Rome"/>
    <n v="2289"/>
    <n v="13151"/>
    <n v="0.17405520492738194"/>
  </r>
  <r>
    <x v="1"/>
    <x v="0"/>
    <s v="Italy"/>
    <s v="Rome"/>
    <n v="237"/>
    <n v="13151"/>
    <n v="1.8021443236255798E-2"/>
  </r>
  <r>
    <x v="1"/>
    <x v="1"/>
    <s v="Italy"/>
    <s v="Venice"/>
    <n v="838"/>
    <n v="13151"/>
    <n v="6.3721390008364381E-2"/>
  </r>
  <r>
    <x v="1"/>
    <x v="0"/>
    <s v="Italy"/>
    <s v="Venice"/>
    <n v="56"/>
    <n v="13151"/>
    <n v="4.2582313132081212E-3"/>
  </r>
  <r>
    <x v="1"/>
    <x v="0"/>
    <s v="Texas"/>
    <s v="Austin"/>
    <n v="380"/>
    <n v="13151"/>
    <n v="2.8895141053912249E-2"/>
  </r>
  <r>
    <x v="1"/>
    <x v="1"/>
    <s v="Texas"/>
    <s v="Austin"/>
    <n v="2264"/>
    <n v="13151"/>
    <n v="0.17215420880541404"/>
  </r>
  <r>
    <x v="1"/>
    <x v="0"/>
    <s v="Texas"/>
    <s v="Dallas"/>
    <n v="67"/>
    <n v="13151"/>
    <n v="5.094669606874002E-3"/>
  </r>
  <r>
    <x v="1"/>
    <x v="1"/>
    <s v="Texas"/>
    <s v="Dallas"/>
    <n v="432"/>
    <n v="13151"/>
    <n v="3.2849212987605507E-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canada"/>
    <s v="toronto"/>
    <x v="0"/>
    <n v="24"/>
    <n v="29816"/>
    <n v="8.0493694660584917E-4"/>
  </r>
  <r>
    <x v="0"/>
    <s v="canada"/>
    <s v="toronto"/>
    <x v="1"/>
    <n v="5294"/>
    <n v="29816"/>
    <n v="0.17755567480547357"/>
  </r>
  <r>
    <x v="0"/>
    <s v="canada"/>
    <s v="vancour"/>
    <x v="1"/>
    <n v="1358"/>
    <n v="29816"/>
    <n v="4.5546015562114302E-2"/>
  </r>
  <r>
    <x v="0"/>
    <s v="canada"/>
    <s v="vancour"/>
    <x v="0"/>
    <n v="7"/>
    <n v="29816"/>
    <n v="2.3477327609337269E-4"/>
  </r>
  <r>
    <x v="0"/>
    <s v="China"/>
    <s v="Beijing"/>
    <x v="0"/>
    <n v="6"/>
    <n v="29816"/>
    <n v="2.0123423665146229E-4"/>
  </r>
  <r>
    <x v="0"/>
    <s v="China"/>
    <s v="Beijing"/>
    <x v="1"/>
    <n v="1589"/>
    <n v="29816"/>
    <n v="5.3293533673195601E-2"/>
  </r>
  <r>
    <x v="0"/>
    <s v="China"/>
    <s v="Shanghai"/>
    <x v="0"/>
    <n v="32"/>
    <n v="29816"/>
    <n v="1.0732492621411322E-3"/>
  </r>
  <r>
    <x v="0"/>
    <s v="China"/>
    <s v="Shanghai"/>
    <x v="1"/>
    <n v="5763"/>
    <n v="29816"/>
    <n v="0.19328548430372955"/>
  </r>
  <r>
    <x v="0"/>
    <s v="Greece"/>
    <s v="Athens"/>
    <x v="1"/>
    <n v="1423"/>
    <n v="29816"/>
    <n v="4.7726053125838476E-2"/>
  </r>
  <r>
    <x v="0"/>
    <s v="Greece"/>
    <s v="Athens"/>
    <x v="0"/>
    <n v="2"/>
    <n v="29816"/>
    <n v="6.7078078883820764E-5"/>
  </r>
  <r>
    <x v="0"/>
    <s v="Greece"/>
    <s v="Thessaloniki"/>
    <x v="1"/>
    <n v="465"/>
    <n v="29816"/>
    <n v="1.5595653340488328E-2"/>
  </r>
  <r>
    <x v="0"/>
    <s v="Greece"/>
    <s v="Thessaloniki"/>
    <x v="0"/>
    <n v="3"/>
    <n v="29816"/>
    <n v="1.0061711832573115E-4"/>
  </r>
  <r>
    <x v="0"/>
    <s v="Italy"/>
    <s v="Rome"/>
    <x v="0"/>
    <n v="25"/>
    <n v="29816"/>
    <n v="8.384759860477596E-4"/>
  </r>
  <r>
    <x v="0"/>
    <s v="Italy"/>
    <s v="Rome"/>
    <x v="1"/>
    <n v="6265"/>
    <n v="29816"/>
    <n v="0.21012208210356856"/>
  </r>
  <r>
    <x v="0"/>
    <s v="Italy"/>
    <s v="Venice"/>
    <x v="1"/>
    <n v="976"/>
    <n v="29816"/>
    <n v="3.2734102495304535E-2"/>
  </r>
  <r>
    <x v="0"/>
    <s v="Italy"/>
    <s v="Venice"/>
    <x v="0"/>
    <n v="4"/>
    <n v="29816"/>
    <n v="1.3415615776764153E-4"/>
  </r>
  <r>
    <x v="0"/>
    <s v="Texas"/>
    <s v="Austin"/>
    <x v="1"/>
    <n v="5713"/>
    <n v="29816"/>
    <n v="0.19160853233163402"/>
  </r>
  <r>
    <x v="0"/>
    <s v="Texas"/>
    <s v="Austin"/>
    <x v="0"/>
    <n v="108"/>
    <n v="29816"/>
    <n v="3.6222162597263213E-3"/>
  </r>
  <r>
    <x v="0"/>
    <s v="Texas"/>
    <s v="Dallas"/>
    <x v="1"/>
    <n v="745"/>
    <n v="29816"/>
    <n v="2.4986584384223236E-2"/>
  </r>
  <r>
    <x v="0"/>
    <s v="Texas"/>
    <s v="Dallas"/>
    <x v="0"/>
    <n v="14"/>
    <n v="29816"/>
    <n v="4.6954655218674538E-4"/>
  </r>
  <r>
    <x v="1"/>
    <s v="canada"/>
    <s v="toronto"/>
    <x v="0"/>
    <n v="1"/>
    <n v="13151"/>
    <n v="7.6039844878716449E-5"/>
  </r>
  <r>
    <x v="1"/>
    <s v="canada"/>
    <s v="toronto"/>
    <x v="1"/>
    <n v="1836"/>
    <n v="13151"/>
    <n v="0.13960915519732339"/>
  </r>
  <r>
    <x v="1"/>
    <s v="canada"/>
    <s v="vancour"/>
    <x v="1"/>
    <n v="981"/>
    <n v="13151"/>
    <n v="7.4595087826020839E-2"/>
  </r>
  <r>
    <x v="1"/>
    <s v="canada"/>
    <s v="vancour"/>
    <x v="0"/>
    <n v="1"/>
    <n v="13151"/>
    <n v="7.6039844878716449E-5"/>
  </r>
  <r>
    <x v="1"/>
    <s v="China"/>
    <s v="Beijing"/>
    <x v="1"/>
    <n v="466"/>
    <n v="13151"/>
    <n v="3.5434567713481864E-2"/>
  </r>
  <r>
    <x v="1"/>
    <s v="China"/>
    <s v="Beijing"/>
    <x v="0"/>
    <n v="1"/>
    <n v="13151"/>
    <n v="7.6039844878716449E-5"/>
  </r>
  <r>
    <x v="1"/>
    <s v="China"/>
    <s v="Shanghai"/>
    <x v="1"/>
    <n v="1930"/>
    <n v="13151"/>
    <n v="0.14675690061592275"/>
  </r>
  <r>
    <x v="1"/>
    <s v="Greece"/>
    <s v="Athens"/>
    <x v="0"/>
    <n v="1"/>
    <n v="13151"/>
    <n v="7.6039844878716449E-5"/>
  </r>
  <r>
    <x v="1"/>
    <s v="Greece"/>
    <s v="Athens"/>
    <x v="1"/>
    <n v="969"/>
    <n v="13151"/>
    <n v="7.3682609687476239E-2"/>
  </r>
  <r>
    <x v="1"/>
    <s v="Greece"/>
    <s v="Thessaloniki"/>
    <x v="1"/>
    <n v="402"/>
    <n v="13151"/>
    <n v="3.0568017641244012E-2"/>
  </r>
  <r>
    <x v="1"/>
    <s v="Italy"/>
    <s v="Rome"/>
    <x v="0"/>
    <n v="2"/>
    <n v="13151"/>
    <n v="1.520796897574329E-4"/>
  </r>
  <r>
    <x v="1"/>
    <s v="Italy"/>
    <s v="Rome"/>
    <x v="1"/>
    <n v="2524"/>
    <n v="13151"/>
    <n v="0.19192456847388031"/>
  </r>
  <r>
    <x v="1"/>
    <s v="Italy"/>
    <s v="Venice"/>
    <x v="1"/>
    <n v="894"/>
    <n v="13151"/>
    <n v="6.7979621321572509E-2"/>
  </r>
  <r>
    <x v="1"/>
    <s v="Texas"/>
    <s v="Austin"/>
    <x v="1"/>
    <n v="2633"/>
    <n v="13151"/>
    <n v="0.2002129115656604"/>
  </r>
  <r>
    <x v="1"/>
    <s v="Texas"/>
    <s v="Austin"/>
    <x v="0"/>
    <n v="11"/>
    <n v="13151"/>
    <n v="8.364382936658809E-4"/>
  </r>
  <r>
    <x v="1"/>
    <s v="Texas"/>
    <s v="Dallas"/>
    <x v="1"/>
    <n v="497"/>
    <n v="13151"/>
    <n v="3.7791802904722074E-2"/>
  </r>
  <r>
    <x v="1"/>
    <s v="Texas"/>
    <s v="Dallas"/>
    <x v="0"/>
    <n v="2"/>
    <n v="13151"/>
    <n v="1.520796897574329E-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hina"/>
    <s v="Shanghai"/>
    <n v="1213"/>
    <n v="29816"/>
    <n v="4.0682854843037297E-2"/>
  </r>
  <r>
    <x v="0"/>
    <s v="Greece"/>
    <s v="Athens"/>
    <n v="193"/>
    <n v="29816"/>
    <n v="6.473034612288704E-3"/>
  </r>
  <r>
    <x v="0"/>
    <s v="canada"/>
    <s v="toronto"/>
    <n v="315"/>
    <n v="29816"/>
    <n v="1.0564797424201772E-2"/>
  </r>
  <r>
    <x v="0"/>
    <s v="Texas"/>
    <s v="Austin"/>
    <n v="433"/>
    <n v="29816"/>
    <n v="1.4522404078347196E-2"/>
  </r>
  <r>
    <x v="0"/>
    <s v="Greece"/>
    <s v="Thessaloniki"/>
    <n v="50"/>
    <n v="29816"/>
    <n v="1.6769519720955192E-3"/>
  </r>
  <r>
    <x v="0"/>
    <s v="China"/>
    <s v="Beijing"/>
    <n v="232"/>
    <n v="29816"/>
    <n v="7.7810571505232094E-3"/>
  </r>
  <r>
    <x v="0"/>
    <s v="canada"/>
    <s v="vancour"/>
    <n v="80"/>
    <n v="29816"/>
    <n v="2.6831231553528308E-3"/>
  </r>
  <r>
    <x v="0"/>
    <s v="Italy"/>
    <s v="Rome"/>
    <n v="909"/>
    <n v="29816"/>
    <n v="3.0486986852696539E-2"/>
  </r>
  <r>
    <x v="0"/>
    <s v="Italy"/>
    <s v="Venice"/>
    <n v="180"/>
    <n v="29816"/>
    <n v="6.0370270995438692E-3"/>
  </r>
  <r>
    <x v="0"/>
    <s v="Texas"/>
    <s v="Dallas"/>
    <n v="87"/>
    <n v="29816"/>
    <n v="2.9178964314462035E-3"/>
  </r>
  <r>
    <x v="1"/>
    <s v="canada"/>
    <s v="toronto"/>
    <n v="209"/>
    <n v="13151"/>
    <n v="1.5892327579651738E-2"/>
  </r>
  <r>
    <x v="1"/>
    <s v="China"/>
    <s v="Beijing"/>
    <n v="170"/>
    <n v="13151"/>
    <n v="1.2926773629381796E-2"/>
  </r>
  <r>
    <x v="1"/>
    <s v="canada"/>
    <s v="vancour"/>
    <n v="69"/>
    <n v="13151"/>
    <n v="5.2467492966314349E-3"/>
  </r>
  <r>
    <x v="1"/>
    <s v="Greece"/>
    <s v="Thessaloniki"/>
    <n v="53"/>
    <n v="13151"/>
    <n v="4.0301117785719719E-3"/>
  </r>
  <r>
    <x v="1"/>
    <s v="Italy"/>
    <s v="Venice"/>
    <n v="135"/>
    <n v="13151"/>
    <n v="1.026537905862672E-2"/>
  </r>
  <r>
    <x v="1"/>
    <s v="Greece"/>
    <s v="Athens"/>
    <n v="174"/>
    <n v="13151"/>
    <n v="1.3230933008896661E-2"/>
  </r>
  <r>
    <x v="1"/>
    <s v="Italy"/>
    <s v="Rome"/>
    <n v="385"/>
    <n v="13151"/>
    <n v="2.9275340278305834E-2"/>
  </r>
  <r>
    <x v="1"/>
    <s v="China"/>
    <s v="Shanghai"/>
    <n v="759"/>
    <n v="13151"/>
    <n v="5.7714242262945782E-2"/>
  </r>
  <r>
    <x v="1"/>
    <s v="Texas"/>
    <s v="Dallas"/>
    <n v="74"/>
    <n v="13151"/>
    <n v="5.6269485210250171E-3"/>
  </r>
  <r>
    <x v="1"/>
    <s v="Texas"/>
    <s v="Austin"/>
    <n v="280"/>
    <n v="13151"/>
    <n v="2.129115656604060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20">
  <location ref="H3:I5" firstHeaderRow="1" firstDataRow="1" firstDataCol="1"/>
  <pivotFields count="4">
    <pivotField showAll="0"/>
    <pivotField showAll="0"/>
    <pivotField axis="axisRow" showAll="0" sortType="ascending">
      <items count="3">
        <item x="0"/>
        <item x="1"/>
        <item t="default"/>
      </items>
    </pivotField>
    <pivotField dataField="1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Sum of No_of_host" fld="3" baseField="0" baseItem="0"/>
  </dataFields>
  <chartFormats count="7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1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G3:H5" firstHeaderRow="1" firstDataRow="1" firstDataCol="1"/>
  <pivotFields count="4">
    <pivotField showAll="0"/>
    <pivotField showAll="0"/>
    <pivotField dataField="1" numFmtId="164" showAll="0"/>
    <pivotField axis="axisRow" showAll="0">
      <items count="5">
        <item m="1" x="2"/>
        <item m="1" x="3"/>
        <item x="0"/>
        <item x="1"/>
        <item t="default"/>
      </items>
    </pivotField>
  </pivotFields>
  <rowFields count="1">
    <field x="3"/>
  </rowFields>
  <rowItems count="2">
    <i>
      <x v="2"/>
    </i>
    <i>
      <x v="3"/>
    </i>
  </rowItems>
  <colItems count="1">
    <i/>
  </colItems>
  <dataFields count="1">
    <dataField name="Average of review_scores_rating" fld="2" subtotal="average" baseField="3" baseItem="2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20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I3:J5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Positive Comments" fld="5" baseField="0" baseItem="0" numFmtId="165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2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J3:K13" firstHeaderRow="1" firstDataRow="1" firstDataCol="1"/>
  <pivotFields count="7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axis="axisRow" showAll="0" defaultSubtotal="0">
      <items count="4">
        <item x="0"/>
        <item x="3"/>
        <item x="1"/>
        <item x="2"/>
      </items>
    </pivotField>
    <pivotField showAll="0" defaultSubtotal="0"/>
    <pivotField numFmtId="1" showAll="0" defaultSubtotal="0"/>
    <pivotField dataField="1" numFmtId="10" showAll="0" defaultSubtotal="0"/>
  </pivotFields>
  <rowFields count="2">
    <field x="0"/>
    <field x="3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Items count="1">
    <i/>
  </colItems>
  <dataFields count="1">
    <dataField name="Sum of Response Time" fld="6" baseField="0" baseItem="0"/>
  </dataFields>
  <formats count="3">
    <format dxfId="25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24">
      <pivotArea collapsedLevelsAreSubtotals="1" fieldPosition="0">
        <references count="1">
          <reference field="0" count="1">
            <x v="1"/>
          </reference>
        </references>
      </pivotArea>
    </format>
    <format dxfId="23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32:K47" firstHeaderRow="1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dataField="1" showAll="0"/>
    <pivotField numFmtId="9" showAll="0"/>
  </pivotFields>
  <rowFields count="2">
    <field x="1"/>
    <field x="0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</rowItems>
  <colItems count="1">
    <i/>
  </colItems>
  <dataFields count="1">
    <dataField name="Count of Total_count" fld="4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4">
  <location ref="I9:J11" firstHeaderRow="1" firstDataRow="1" firstDataCol="1"/>
  <pivotFields count="4"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Average of AvgResponseRate" fld="3" subtotal="average" baseField="0" baseItem="0" numFmtId="10"/>
  </dataFields>
  <formats count="1">
    <format dxfId="2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3">
  <location ref="G3:H6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Listing Count &gt; Avg" fld="5" baseField="0" baseItem="0"/>
  </dataFields>
  <formats count="1">
    <format dxfId="18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H3:I5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acceptance rate &gt; avg" fld="5" baseField="0" baseItem="0"/>
  </dataFields>
  <formats count="2">
    <format dxfId="16">
      <pivotArea collapsedLevelsAreSubtotals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7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5">
  <location ref="J3:K9" firstHeaderRow="1" firstDataRow="1" firstDataCol="1"/>
  <pivotFields count="7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dataField="1" numFmtId="10" showAll="0" defaultSubtotal="0"/>
  </pivotFields>
  <rowFields count="2">
    <field x="0"/>
    <field x="3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Sum of has_profile_pic" fld="6" baseField="0" baseItem="0"/>
  </dataFields>
  <formats count="3">
    <format dxfId="13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8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J3:K9" firstHeaderRow="1" firstDataRow="1" firstDataCol="1"/>
  <pivotFields count="7"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10" showAll="0" defaultSubtotal="0"/>
  </pivotFields>
  <rowFields count="2">
    <field x="0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Sum of identity_verified" fld="6" baseField="0" baseItem="0"/>
  </dataFields>
  <formats count="3">
    <format dxfId="9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8">
      <pivotArea collapsedLevelsAreSubtotals="1" fieldPosition="0">
        <references count="1">
          <reference field="0" count="1">
            <x v="1"/>
          </reference>
        </references>
      </pivotArea>
    </format>
    <format dxfId="7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19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I3:J5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Instant Booking" fld="5" baseField="0" baseItem="0" numFmtId="9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7" name="Table7" displayName="Table7" ref="B3:E23" totalsRowShown="0">
  <autoFilter ref="B3:E23"/>
  <tableColumns count="4">
    <tableColumn id="1" name="host_country"/>
    <tableColumn id="2" name="host_city"/>
    <tableColumn id="3" name="host_superhost"/>
    <tableColumn id="4" name="No_of_hos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3" name="Table23" displayName="Table23" ref="B3:H42" totalsRowShown="0">
  <autoFilter ref="B3:H42"/>
  <tableColumns count="7">
    <tableColumn id="1" name="host_Superhost"/>
    <tableColumn id="2" name="host_identity_verified"/>
    <tableColumn id="3" name="host_country"/>
    <tableColumn id="4" name="host_city"/>
    <tableColumn id="5" name="TotalHost"/>
    <tableColumn id="6" name="Total_count"/>
    <tableColumn id="7" name="identity_verified" dataDxfId="6" dataCellStyle="Percent">
      <calculatedColumnFormula>Table23[[#This Row],[TotalHost]]/Table23[[#This Row],[Total_count]]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6" name="Table26" displayName="Table26" ref="B3:G23" totalsRowShown="0">
  <autoFilter ref="B3:G23"/>
  <tableColumns count="6">
    <tableColumn id="1" name="host_Superhost"/>
    <tableColumn id="2" name="host_country"/>
    <tableColumn id="3" name="host_city"/>
    <tableColumn id="4" name="NO_of_host"/>
    <tableColumn id="5" name="Total_count"/>
    <tableColumn id="6" name="Instant Booking" dataDxfId="4" dataCellStyle="Percent">
      <calculatedColumnFormula>Table26[[#This Row],[NO_of_host]]/Table26[[#This Row],[Total_count]]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" name="Table3" displayName="Table3" ref="B3:E23" totalsRowShown="0">
  <autoFilter ref="B3:E23"/>
  <tableColumns count="4">
    <tableColumn id="1" name="host_country"/>
    <tableColumn id="2" name="host_city"/>
    <tableColumn id="3" name="review_scores_rating" dataDxfId="2"/>
    <tableColumn id="4" name="host_is_superhos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2" name="Table22" displayName="Table22" ref="B3:G23" totalsRowShown="0">
  <autoFilter ref="B3:G23"/>
  <sortState ref="B4:E23">
    <sortCondition ref="B3:B23"/>
  </sortState>
  <tableColumns count="6">
    <tableColumn id="1" name="host_Superhost"/>
    <tableColumn id="2" name="host_country"/>
    <tableColumn id="3" name="host_city"/>
    <tableColumn id="4" name="No_of_Positive_comment"/>
    <tableColumn id="5" name="Total_count"/>
    <tableColumn id="6" name="Positive Comments" dataDxfId="0" dataCellStyle="Percent">
      <calculatedColumnFormula>Table22[[#This Row],[No_of_Positive_comment]]/Table22[[#This Row],[Total_count]]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:H82" totalsRowShown="0">
  <autoFilter ref="B3:H82"/>
  <tableColumns count="7">
    <tableColumn id="1" name="host_Superhost"/>
    <tableColumn id="2" name="host_country"/>
    <tableColumn id="3" name="host_city"/>
    <tableColumn id="4" name="host_response_time"/>
    <tableColumn id="5" name="TotalHost"/>
    <tableColumn id="6" name="Total_count"/>
    <tableColumn id="8" name="Response Time" dataDxfId="22" dataCellStyle="Percent">
      <calculatedColumnFormula>Table1[[#This Row],[TotalHost]]/Table1[[#This Row],[Total_count]]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17" displayName="Table17" ref="B28:G48" totalsRowShown="0">
  <autoFilter ref="B28:G48"/>
  <sortState ref="B29:F48">
    <sortCondition ref="B28:B48"/>
  </sortState>
  <tableColumns count="6">
    <tableColumn id="1" name="host_Superhost"/>
    <tableColumn id="2" name="host_country"/>
    <tableColumn id="3" name="host_city"/>
    <tableColumn id="4" name="No_Of_Host"/>
    <tableColumn id="5" name="Total_count" dataDxfId="20"/>
    <tableColumn id="6" name="Response Rate &gt; avg" dataCellStyle="Percent">
      <calculatedColumnFormula>Table17[[#This Row],[No_Of_Host]]/Table17[[#This Row],[Total_count]]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Table20" displayName="Table20" ref="B3:E23" totalsRowShown="0">
  <autoFilter ref="B3:E23"/>
  <tableColumns count="4">
    <tableColumn id="1" name="host_Superhost"/>
    <tableColumn id="2" name="host_country"/>
    <tableColumn id="3" name="host_city"/>
    <tableColumn id="4" name="AvgResponseRate" dataDxfId="19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Table18" displayName="Table18" ref="B3:E23" totalsRowShown="0">
  <autoFilter ref="B3:E23"/>
  <tableColumns count="4">
    <tableColumn id="1" name="host_Superhost"/>
    <tableColumn id="2" name="host_country"/>
    <tableColumn id="3" name="host_city"/>
    <tableColumn id="4" name="AvgListing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9" name="Table19" displayName="Table19" ref="B26:G46" totalsRowShown="0">
  <autoFilter ref="B26:G46"/>
  <sortState ref="B27:E46">
    <sortCondition ref="B26:B46"/>
  </sortState>
  <tableColumns count="6">
    <tableColumn id="1" name="host_Superhost"/>
    <tableColumn id="2" name="host_country"/>
    <tableColumn id="3" name="host_city"/>
    <tableColumn id="4" name="No_Of_Host"/>
    <tableColumn id="5" name="Total_count"/>
    <tableColumn id="6" name="Listing Count &gt; Avg" dataDxfId="17" dataCellStyle="Percent">
      <calculatedColumnFormula>Table19[[#This Row],[No_Of_Host]]/Table19[[#This Row],[Total_count]]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Table21" displayName="Table21" ref="B3:E23" totalsRowShown="0">
  <autoFilter ref="B3:E23"/>
  <tableColumns count="4">
    <tableColumn id="1" name="host_Superhost"/>
    <tableColumn id="2" name="host_country"/>
    <tableColumn id="3" name="host_city"/>
    <tableColumn id="4" name="AvgAcceptanceRate" dataDxfId="14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5" name="Table25" displayName="Table25" ref="B27:G47" totalsRowShown="0">
  <autoFilter ref="B27:G47"/>
  <sortState ref="B28:E47">
    <sortCondition ref="B27:B47"/>
  </sortState>
  <tableColumns count="6">
    <tableColumn id="1" name="host_Superhost"/>
    <tableColumn id="2" name="host_country"/>
    <tableColumn id="3" name="host_city"/>
    <tableColumn id="4" name="No_Of_Host"/>
    <tableColumn id="5" name="Total_count"/>
    <tableColumn id="6" name="acceptance rate &gt; avg" dataCellStyle="Percent">
      <calculatedColumnFormula>Table25[[#This Row],[No_Of_Host]]/Table25[[#This Row],[Total_count]]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3:H40" totalsRowShown="0">
  <autoFilter ref="B3:H40"/>
  <sortState ref="B4:F40">
    <sortCondition ref="B3:B40"/>
  </sortState>
  <tableColumns count="7">
    <tableColumn id="1" name="host_Superhost"/>
    <tableColumn id="2" name="host_country"/>
    <tableColumn id="3" name="host_city"/>
    <tableColumn id="4" name="host_has_profile_pic"/>
    <tableColumn id="5" name="TotalHost"/>
    <tableColumn id="6" name="Total_count"/>
    <tableColumn id="7" name="has_profile_pic" dataDxfId="10" dataCellStyle="Percent">
      <calculatedColumnFormula>Table24[[#This Row],[TotalHost]]/Table24[[#This Row],[Total_count]]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N4" sqref="N4"/>
    </sheetView>
  </sheetViews>
  <sheetFormatPr defaultRowHeight="15" x14ac:dyDescent="0.25"/>
  <cols>
    <col min="2" max="2" width="15.7109375" customWidth="1"/>
    <col min="3" max="3" width="17.42578125" customWidth="1"/>
    <col min="4" max="4" width="12.5703125" customWidth="1"/>
    <col min="5" max="5" width="14.42578125" customWidth="1"/>
    <col min="8" max="8" width="14.5703125" customWidth="1"/>
    <col min="9" max="9" width="19.42578125" customWidth="1"/>
    <col min="14" max="14" width="15.42578125" customWidth="1"/>
    <col min="15" max="15" width="11.7109375" customWidth="1"/>
    <col min="16" max="16" width="17.42578125" customWidth="1"/>
    <col min="17" max="17" width="14.42578125" customWidth="1"/>
  </cols>
  <sheetData>
    <row r="1" spans="1:9" x14ac:dyDescent="0.25">
      <c r="A1" t="s">
        <v>4</v>
      </c>
    </row>
    <row r="3" spans="1:9" x14ac:dyDescent="0.25">
      <c r="B3" t="s">
        <v>36</v>
      </c>
      <c r="C3" t="s">
        <v>47</v>
      </c>
      <c r="D3" t="s">
        <v>0</v>
      </c>
      <c r="E3" t="s">
        <v>3</v>
      </c>
      <c r="H3" s="8" t="s">
        <v>32</v>
      </c>
      <c r="I3" t="s">
        <v>42</v>
      </c>
    </row>
    <row r="4" spans="1:9" x14ac:dyDescent="0.25">
      <c r="B4" t="s">
        <v>38</v>
      </c>
      <c r="C4" t="s">
        <v>48</v>
      </c>
      <c r="D4" t="s">
        <v>2</v>
      </c>
      <c r="E4">
        <v>5318</v>
      </c>
      <c r="H4" s="9" t="s">
        <v>2</v>
      </c>
      <c r="I4" s="15">
        <v>29816</v>
      </c>
    </row>
    <row r="5" spans="1:9" x14ac:dyDescent="0.25">
      <c r="B5" t="s">
        <v>38</v>
      </c>
      <c r="C5" t="s">
        <v>48</v>
      </c>
      <c r="D5" t="s">
        <v>1</v>
      </c>
      <c r="E5">
        <v>1837</v>
      </c>
      <c r="H5" s="9" t="s">
        <v>1</v>
      </c>
      <c r="I5" s="15">
        <v>13151</v>
      </c>
    </row>
    <row r="6" spans="1:9" x14ac:dyDescent="0.25">
      <c r="B6" t="s">
        <v>38</v>
      </c>
      <c r="C6" t="s">
        <v>49</v>
      </c>
      <c r="D6" t="s">
        <v>2</v>
      </c>
      <c r="E6">
        <v>1365</v>
      </c>
    </row>
    <row r="7" spans="1:9" x14ac:dyDescent="0.25">
      <c r="B7" t="s">
        <v>38</v>
      </c>
      <c r="C7" t="s">
        <v>49</v>
      </c>
      <c r="D7" t="s">
        <v>1</v>
      </c>
      <c r="E7">
        <v>982</v>
      </c>
    </row>
    <row r="8" spans="1:9" x14ac:dyDescent="0.25">
      <c r="B8" t="s">
        <v>41</v>
      </c>
      <c r="C8" t="s">
        <v>50</v>
      </c>
      <c r="D8" t="s">
        <v>2</v>
      </c>
      <c r="E8">
        <v>1595</v>
      </c>
    </row>
    <row r="9" spans="1:9" x14ac:dyDescent="0.25">
      <c r="B9" t="s">
        <v>41</v>
      </c>
      <c r="C9" t="s">
        <v>50</v>
      </c>
      <c r="D9" t="s">
        <v>1</v>
      </c>
      <c r="E9">
        <v>467</v>
      </c>
    </row>
    <row r="10" spans="1:9" x14ac:dyDescent="0.25">
      <c r="B10" t="s">
        <v>41</v>
      </c>
      <c r="C10" t="s">
        <v>51</v>
      </c>
      <c r="D10" t="s">
        <v>2</v>
      </c>
      <c r="E10">
        <v>5795</v>
      </c>
    </row>
    <row r="11" spans="1:9" x14ac:dyDescent="0.25">
      <c r="B11" t="s">
        <v>41</v>
      </c>
      <c r="C11" t="s">
        <v>51</v>
      </c>
      <c r="D11" t="s">
        <v>1</v>
      </c>
      <c r="E11">
        <v>1930</v>
      </c>
    </row>
    <row r="12" spans="1:9" x14ac:dyDescent="0.25">
      <c r="B12" t="s">
        <v>39</v>
      </c>
      <c r="C12" t="s">
        <v>52</v>
      </c>
      <c r="D12" t="s">
        <v>2</v>
      </c>
      <c r="E12">
        <v>1425</v>
      </c>
    </row>
    <row r="13" spans="1:9" x14ac:dyDescent="0.25">
      <c r="B13" t="s">
        <v>39</v>
      </c>
      <c r="C13" t="s">
        <v>52</v>
      </c>
      <c r="D13" t="s">
        <v>1</v>
      </c>
      <c r="E13">
        <v>970</v>
      </c>
    </row>
    <row r="14" spans="1:9" x14ac:dyDescent="0.25">
      <c r="B14" t="s">
        <v>39</v>
      </c>
      <c r="C14" t="s">
        <v>53</v>
      </c>
      <c r="D14" t="s">
        <v>2</v>
      </c>
      <c r="E14">
        <v>468</v>
      </c>
    </row>
    <row r="15" spans="1:9" x14ac:dyDescent="0.25">
      <c r="B15" t="s">
        <v>39</v>
      </c>
      <c r="C15" t="s">
        <v>53</v>
      </c>
      <c r="D15" t="s">
        <v>1</v>
      </c>
      <c r="E15">
        <v>402</v>
      </c>
    </row>
    <row r="16" spans="1:9" x14ac:dyDescent="0.25">
      <c r="B16" t="s">
        <v>37</v>
      </c>
      <c r="C16" t="s">
        <v>54</v>
      </c>
      <c r="D16" t="s">
        <v>2</v>
      </c>
      <c r="E16">
        <v>6290</v>
      </c>
    </row>
    <row r="17" spans="2:5" x14ac:dyDescent="0.25">
      <c r="B17" t="s">
        <v>37</v>
      </c>
      <c r="C17" t="s">
        <v>54</v>
      </c>
      <c r="D17" t="s">
        <v>1</v>
      </c>
      <c r="E17">
        <v>2526</v>
      </c>
    </row>
    <row r="18" spans="2:5" x14ac:dyDescent="0.25">
      <c r="B18" t="s">
        <v>37</v>
      </c>
      <c r="C18" t="s">
        <v>55</v>
      </c>
      <c r="D18" t="s">
        <v>2</v>
      </c>
      <c r="E18">
        <v>980</v>
      </c>
    </row>
    <row r="19" spans="2:5" x14ac:dyDescent="0.25">
      <c r="B19" t="s">
        <v>37</v>
      </c>
      <c r="C19" t="s">
        <v>55</v>
      </c>
      <c r="D19" t="s">
        <v>1</v>
      </c>
      <c r="E19">
        <v>894</v>
      </c>
    </row>
    <row r="20" spans="2:5" x14ac:dyDescent="0.25">
      <c r="B20" t="s">
        <v>40</v>
      </c>
      <c r="C20" t="s">
        <v>56</v>
      </c>
      <c r="D20" t="s">
        <v>2</v>
      </c>
      <c r="E20">
        <v>5821</v>
      </c>
    </row>
    <row r="21" spans="2:5" x14ac:dyDescent="0.25">
      <c r="B21" t="s">
        <v>40</v>
      </c>
      <c r="C21" t="s">
        <v>56</v>
      </c>
      <c r="D21" t="s">
        <v>1</v>
      </c>
      <c r="E21">
        <v>2644</v>
      </c>
    </row>
    <row r="22" spans="2:5" x14ac:dyDescent="0.25">
      <c r="B22" t="s">
        <v>40</v>
      </c>
      <c r="C22" t="s">
        <v>57</v>
      </c>
      <c r="D22" t="s">
        <v>2</v>
      </c>
      <c r="E22">
        <v>759</v>
      </c>
    </row>
    <row r="23" spans="2:5" x14ac:dyDescent="0.25">
      <c r="B23" t="s">
        <v>40</v>
      </c>
      <c r="C23" t="s">
        <v>57</v>
      </c>
      <c r="D23" t="s">
        <v>1</v>
      </c>
      <c r="E23">
        <v>499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I24" sqref="I24"/>
    </sheetView>
  </sheetViews>
  <sheetFormatPr defaultRowHeight="15" x14ac:dyDescent="0.25"/>
  <cols>
    <col min="2" max="2" width="17.7109375" customWidth="1"/>
    <col min="3" max="3" width="15.42578125" customWidth="1"/>
    <col min="4" max="4" width="11.7109375" customWidth="1"/>
    <col min="5" max="5" width="15" customWidth="1"/>
    <col min="9" max="9" width="14.5703125" customWidth="1"/>
    <col min="10" max="10" width="24.140625" customWidth="1"/>
  </cols>
  <sheetData>
    <row r="1" spans="2:10" x14ac:dyDescent="0.25">
      <c r="B1" s="17" t="s">
        <v>28</v>
      </c>
      <c r="C1" s="17"/>
      <c r="D1" s="17"/>
      <c r="E1" s="17"/>
    </row>
    <row r="2" spans="2:10" ht="14.45" customHeight="1" x14ac:dyDescent="0.25">
      <c r="B2" s="17"/>
      <c r="C2" s="17"/>
      <c r="D2" s="17"/>
      <c r="E2" s="17"/>
    </row>
    <row r="3" spans="2:10" x14ac:dyDescent="0.25">
      <c r="B3" t="s">
        <v>5</v>
      </c>
      <c r="C3" t="s">
        <v>36</v>
      </c>
      <c r="D3" t="s">
        <v>47</v>
      </c>
      <c r="E3" t="s">
        <v>27</v>
      </c>
      <c r="F3" t="s">
        <v>59</v>
      </c>
      <c r="G3" t="s">
        <v>28</v>
      </c>
      <c r="I3" s="8" t="s">
        <v>32</v>
      </c>
      <c r="J3" t="s">
        <v>68</v>
      </c>
    </row>
    <row r="4" spans="2:10" x14ac:dyDescent="0.25">
      <c r="B4" t="s">
        <v>2</v>
      </c>
      <c r="C4" t="s">
        <v>38</v>
      </c>
      <c r="D4" t="s">
        <v>48</v>
      </c>
      <c r="E4">
        <v>1323</v>
      </c>
      <c r="F4" s="2">
        <v>29816</v>
      </c>
      <c r="G4" s="11">
        <f>Table26[[#This Row],[NO_of_host]]/Table26[[#This Row],[Total_count]]</f>
        <v>4.437214918164744E-2</v>
      </c>
      <c r="I4" s="9" t="s">
        <v>2</v>
      </c>
      <c r="J4" s="7">
        <v>0.39129997316876841</v>
      </c>
    </row>
    <row r="5" spans="2:10" x14ac:dyDescent="0.25">
      <c r="B5" t="s">
        <v>2</v>
      </c>
      <c r="C5" t="s">
        <v>38</v>
      </c>
      <c r="D5" t="s">
        <v>49</v>
      </c>
      <c r="E5">
        <v>431</v>
      </c>
      <c r="F5" s="2">
        <v>29816</v>
      </c>
      <c r="G5" s="11">
        <f>Table26[[#This Row],[NO_of_host]]/Table26[[#This Row],[Total_count]]</f>
        <v>1.4455325999463375E-2</v>
      </c>
      <c r="I5" s="9" t="s">
        <v>1</v>
      </c>
      <c r="J5" s="7">
        <v>0.53965477910425064</v>
      </c>
    </row>
    <row r="6" spans="2:10" x14ac:dyDescent="0.25">
      <c r="B6" t="s">
        <v>2</v>
      </c>
      <c r="C6" t="s">
        <v>41</v>
      </c>
      <c r="D6" t="s">
        <v>50</v>
      </c>
      <c r="E6">
        <v>1025</v>
      </c>
      <c r="F6" s="2">
        <v>29816</v>
      </c>
      <c r="G6" s="11">
        <f>Table26[[#This Row],[NO_of_host]]/Table26[[#This Row],[Total_count]]</f>
        <v>3.4377515427958145E-2</v>
      </c>
    </row>
    <row r="7" spans="2:10" x14ac:dyDescent="0.25">
      <c r="B7" t="s">
        <v>2</v>
      </c>
      <c r="C7" t="s">
        <v>41</v>
      </c>
      <c r="D7" t="s">
        <v>51</v>
      </c>
      <c r="E7">
        <v>2525</v>
      </c>
      <c r="F7" s="2">
        <v>29816</v>
      </c>
      <c r="G7" s="11">
        <f>Table26[[#This Row],[NO_of_host]]/Table26[[#This Row],[Total_count]]</f>
        <v>8.4686074590823723E-2</v>
      </c>
    </row>
    <row r="8" spans="2:10" x14ac:dyDescent="0.25">
      <c r="B8" t="s">
        <v>2</v>
      </c>
      <c r="C8" t="s">
        <v>39</v>
      </c>
      <c r="D8" t="s">
        <v>52</v>
      </c>
      <c r="E8">
        <v>746</v>
      </c>
      <c r="F8" s="2">
        <v>29816</v>
      </c>
      <c r="G8" s="11">
        <f>Table26[[#This Row],[NO_of_host]]/Table26[[#This Row],[Total_count]]</f>
        <v>2.5020123423665146E-2</v>
      </c>
    </row>
    <row r="9" spans="2:10" x14ac:dyDescent="0.25">
      <c r="B9" t="s">
        <v>2</v>
      </c>
      <c r="C9" t="s">
        <v>39</v>
      </c>
      <c r="D9" t="s">
        <v>53</v>
      </c>
      <c r="E9">
        <v>272</v>
      </c>
      <c r="F9" s="2">
        <v>29816</v>
      </c>
      <c r="G9" s="11">
        <f>Table26[[#This Row],[NO_of_host]]/Table26[[#This Row],[Total_count]]</f>
        <v>9.1226187281996246E-3</v>
      </c>
    </row>
    <row r="10" spans="2:10" x14ac:dyDescent="0.25">
      <c r="B10" t="s">
        <v>2</v>
      </c>
      <c r="C10" t="s">
        <v>37</v>
      </c>
      <c r="D10" t="s">
        <v>54</v>
      </c>
      <c r="E10">
        <v>2806</v>
      </c>
      <c r="F10" s="2">
        <v>29816</v>
      </c>
      <c r="G10" s="11">
        <f>Table26[[#This Row],[NO_of_host]]/Table26[[#This Row],[Total_count]]</f>
        <v>9.411054467400054E-2</v>
      </c>
    </row>
    <row r="11" spans="2:10" x14ac:dyDescent="0.25">
      <c r="B11" t="s">
        <v>2</v>
      </c>
      <c r="C11" t="s">
        <v>37</v>
      </c>
      <c r="D11" t="s">
        <v>55</v>
      </c>
      <c r="E11">
        <v>547</v>
      </c>
      <c r="F11" s="2">
        <v>29816</v>
      </c>
      <c r="G11" s="11">
        <f>Table26[[#This Row],[NO_of_host]]/Table26[[#This Row],[Total_count]]</f>
        <v>1.8345854574724981E-2</v>
      </c>
    </row>
    <row r="12" spans="2:10" x14ac:dyDescent="0.25">
      <c r="B12" t="s">
        <v>2</v>
      </c>
      <c r="C12" t="s">
        <v>40</v>
      </c>
      <c r="D12" t="s">
        <v>56</v>
      </c>
      <c r="E12">
        <v>1696</v>
      </c>
      <c r="F12" s="2">
        <v>29816</v>
      </c>
      <c r="G12" s="11">
        <f>Table26[[#This Row],[NO_of_host]]/Table26[[#This Row],[Total_count]]</f>
        <v>5.6882210893480008E-2</v>
      </c>
    </row>
    <row r="13" spans="2:10" x14ac:dyDescent="0.25">
      <c r="B13" t="s">
        <v>2</v>
      </c>
      <c r="C13" t="s">
        <v>40</v>
      </c>
      <c r="D13" t="s">
        <v>57</v>
      </c>
      <c r="E13">
        <v>296</v>
      </c>
      <c r="F13" s="2">
        <v>29816</v>
      </c>
      <c r="G13" s="11">
        <f>Table26[[#This Row],[NO_of_host]]/Table26[[#This Row],[Total_count]]</f>
        <v>9.927555674805473E-3</v>
      </c>
    </row>
    <row r="14" spans="2:10" x14ac:dyDescent="0.25">
      <c r="B14" t="s">
        <v>1</v>
      </c>
      <c r="C14" t="s">
        <v>38</v>
      </c>
      <c r="D14" t="s">
        <v>48</v>
      </c>
      <c r="E14">
        <v>462</v>
      </c>
      <c r="F14" s="1">
        <v>13151</v>
      </c>
      <c r="G14" s="11">
        <f>Table26[[#This Row],[NO_of_host]]/Table26[[#This Row],[Total_count]]</f>
        <v>3.5130408333967002E-2</v>
      </c>
    </row>
    <row r="15" spans="2:10" x14ac:dyDescent="0.25">
      <c r="B15" t="s">
        <v>1</v>
      </c>
      <c r="C15" t="s">
        <v>38</v>
      </c>
      <c r="D15" t="s">
        <v>49</v>
      </c>
      <c r="E15">
        <v>277</v>
      </c>
      <c r="F15" s="1">
        <v>13151</v>
      </c>
      <c r="G15" s="11">
        <f>Table26[[#This Row],[NO_of_host]]/Table26[[#This Row],[Total_count]]</f>
        <v>2.1063037031404455E-2</v>
      </c>
    </row>
    <row r="16" spans="2:10" x14ac:dyDescent="0.25">
      <c r="B16" t="s">
        <v>1</v>
      </c>
      <c r="C16" t="s">
        <v>41</v>
      </c>
      <c r="D16" t="s">
        <v>50</v>
      </c>
      <c r="E16">
        <v>388</v>
      </c>
      <c r="F16" s="1">
        <v>13151</v>
      </c>
      <c r="G16" s="11">
        <f>Table26[[#This Row],[NO_of_host]]/Table26[[#This Row],[Total_count]]</f>
        <v>2.950345981294198E-2</v>
      </c>
    </row>
    <row r="17" spans="2:7" x14ac:dyDescent="0.25">
      <c r="B17" t="s">
        <v>1</v>
      </c>
      <c r="C17" t="s">
        <v>41</v>
      </c>
      <c r="D17" t="s">
        <v>51</v>
      </c>
      <c r="E17">
        <v>1381</v>
      </c>
      <c r="F17" s="1">
        <v>13151</v>
      </c>
      <c r="G17" s="11">
        <f>Table26[[#This Row],[NO_of_host]]/Table26[[#This Row],[Total_count]]</f>
        <v>0.10501102577750741</v>
      </c>
    </row>
    <row r="18" spans="2:7" x14ac:dyDescent="0.25">
      <c r="B18" t="s">
        <v>1</v>
      </c>
      <c r="C18" t="s">
        <v>39</v>
      </c>
      <c r="D18" t="s">
        <v>52</v>
      </c>
      <c r="E18">
        <v>673</v>
      </c>
      <c r="F18" s="1">
        <v>13151</v>
      </c>
      <c r="G18" s="11">
        <f>Table26[[#This Row],[NO_of_host]]/Table26[[#This Row],[Total_count]]</f>
        <v>5.1174815603376167E-2</v>
      </c>
    </row>
    <row r="19" spans="2:7" x14ac:dyDescent="0.25">
      <c r="B19" t="s">
        <v>1</v>
      </c>
      <c r="C19" t="s">
        <v>39</v>
      </c>
      <c r="D19" t="s">
        <v>53</v>
      </c>
      <c r="E19">
        <v>290</v>
      </c>
      <c r="F19" s="1">
        <v>13151</v>
      </c>
      <c r="G19" s="11">
        <f>Table26[[#This Row],[NO_of_host]]/Table26[[#This Row],[Total_count]]</f>
        <v>2.2051555014827771E-2</v>
      </c>
    </row>
    <row r="20" spans="2:7" x14ac:dyDescent="0.25">
      <c r="B20" t="s">
        <v>1</v>
      </c>
      <c r="C20" t="s">
        <v>37</v>
      </c>
      <c r="D20" t="s">
        <v>54</v>
      </c>
      <c r="E20">
        <v>1653</v>
      </c>
      <c r="F20" s="1">
        <v>13151</v>
      </c>
      <c r="G20" s="11">
        <f>Table26[[#This Row],[NO_of_host]]/Table26[[#This Row],[Total_count]]</f>
        <v>0.12569386358451828</v>
      </c>
    </row>
    <row r="21" spans="2:7" x14ac:dyDescent="0.25">
      <c r="B21" t="s">
        <v>1</v>
      </c>
      <c r="C21" t="s">
        <v>37</v>
      </c>
      <c r="D21" t="s">
        <v>55</v>
      </c>
      <c r="E21">
        <v>645</v>
      </c>
      <c r="F21" s="1">
        <v>13151</v>
      </c>
      <c r="G21" s="11">
        <f>Table26[[#This Row],[NO_of_host]]/Table26[[#This Row],[Total_count]]</f>
        <v>4.904569994677211E-2</v>
      </c>
    </row>
    <row r="22" spans="2:7" x14ac:dyDescent="0.25">
      <c r="B22" t="s">
        <v>1</v>
      </c>
      <c r="C22" t="s">
        <v>40</v>
      </c>
      <c r="D22" t="s">
        <v>56</v>
      </c>
      <c r="E22">
        <v>1118</v>
      </c>
      <c r="F22" s="1">
        <v>13151</v>
      </c>
      <c r="G22" s="11">
        <f>Table26[[#This Row],[NO_of_host]]/Table26[[#This Row],[Total_count]]</f>
        <v>8.501254657440499E-2</v>
      </c>
    </row>
    <row r="23" spans="2:7" x14ac:dyDescent="0.25">
      <c r="B23" t="s">
        <v>1</v>
      </c>
      <c r="C23" t="s">
        <v>40</v>
      </c>
      <c r="D23" t="s">
        <v>57</v>
      </c>
      <c r="E23">
        <v>210</v>
      </c>
      <c r="F23" s="1">
        <v>13151</v>
      </c>
      <c r="G23" s="11">
        <f>Table26[[#This Row],[NO_of_host]]/Table26[[#This Row],[Total_count]]</f>
        <v>1.5968367424530453E-2</v>
      </c>
    </row>
  </sheetData>
  <mergeCells count="1">
    <mergeCell ref="B1:E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M10" sqref="M10"/>
    </sheetView>
  </sheetViews>
  <sheetFormatPr defaultRowHeight="15" x14ac:dyDescent="0.25"/>
  <cols>
    <col min="2" max="2" width="17.7109375" customWidth="1"/>
    <col min="3" max="3" width="15.42578125" customWidth="1"/>
    <col min="4" max="4" width="22.85546875" customWidth="1"/>
    <col min="5" max="5" width="27.7109375" customWidth="1"/>
    <col min="7" max="7" width="14.5703125" customWidth="1"/>
    <col min="8" max="8" width="31.7109375" customWidth="1"/>
  </cols>
  <sheetData>
    <row r="1" spans="2:8" x14ac:dyDescent="0.25">
      <c r="B1" s="17" t="s">
        <v>45</v>
      </c>
      <c r="C1" s="17"/>
    </row>
    <row r="2" spans="2:8" ht="14.45" customHeight="1" x14ac:dyDescent="0.25">
      <c r="B2" s="17"/>
      <c r="C2" s="17"/>
    </row>
    <row r="3" spans="2:8" ht="14.45" customHeight="1" x14ac:dyDescent="0.25">
      <c r="B3" t="s">
        <v>36</v>
      </c>
      <c r="C3" t="s">
        <v>47</v>
      </c>
      <c r="D3" t="s">
        <v>70</v>
      </c>
      <c r="E3" t="s">
        <v>34</v>
      </c>
      <c r="G3" s="8" t="s">
        <v>32</v>
      </c>
      <c r="H3" t="s">
        <v>71</v>
      </c>
    </row>
    <row r="4" spans="2:8" x14ac:dyDescent="0.25">
      <c r="B4" t="s">
        <v>38</v>
      </c>
      <c r="C4" t="s">
        <v>48</v>
      </c>
      <c r="D4" s="3">
        <v>4.8560081148564098</v>
      </c>
      <c r="E4" t="s">
        <v>1</v>
      </c>
      <c r="G4" s="9" t="s">
        <v>1</v>
      </c>
      <c r="H4" s="3">
        <v>4.8588832555705279</v>
      </c>
    </row>
    <row r="5" spans="2:8" x14ac:dyDescent="0.25">
      <c r="B5" t="s">
        <v>41</v>
      </c>
      <c r="C5" t="s">
        <v>51</v>
      </c>
      <c r="D5" s="3">
        <v>4.5169272570755101</v>
      </c>
      <c r="E5" t="s">
        <v>2</v>
      </c>
      <c r="G5" s="9" t="s">
        <v>2</v>
      </c>
      <c r="H5" s="3">
        <v>4.6302665973575206</v>
      </c>
    </row>
    <row r="6" spans="2:8" x14ac:dyDescent="0.25">
      <c r="B6" t="s">
        <v>41</v>
      </c>
      <c r="C6" t="s">
        <v>50</v>
      </c>
      <c r="D6" s="3">
        <v>4.8324837758111503</v>
      </c>
      <c r="E6" t="s">
        <v>1</v>
      </c>
    </row>
    <row r="7" spans="2:8" x14ac:dyDescent="0.25">
      <c r="B7" t="s">
        <v>39</v>
      </c>
      <c r="C7" t="s">
        <v>52</v>
      </c>
      <c r="D7" s="3">
        <v>4.6338936919627702</v>
      </c>
      <c r="E7" t="s">
        <v>2</v>
      </c>
    </row>
    <row r="8" spans="2:8" x14ac:dyDescent="0.25">
      <c r="B8" t="s">
        <v>38</v>
      </c>
      <c r="C8" t="s">
        <v>48</v>
      </c>
      <c r="D8" s="3">
        <v>4.6079947624393798</v>
      </c>
      <c r="E8" t="s">
        <v>2</v>
      </c>
    </row>
    <row r="9" spans="2:8" x14ac:dyDescent="0.25">
      <c r="B9" t="s">
        <v>38</v>
      </c>
      <c r="C9" t="s">
        <v>49</v>
      </c>
      <c r="D9" s="3">
        <v>4.8701033057851104</v>
      </c>
      <c r="E9" t="s">
        <v>1</v>
      </c>
    </row>
    <row r="10" spans="2:8" x14ac:dyDescent="0.25">
      <c r="B10" t="s">
        <v>39</v>
      </c>
      <c r="C10" t="s">
        <v>53</v>
      </c>
      <c r="D10" s="3">
        <v>4.88376296296296</v>
      </c>
      <c r="E10" t="s">
        <v>1</v>
      </c>
    </row>
    <row r="11" spans="2:8" x14ac:dyDescent="0.25">
      <c r="B11" t="s">
        <v>37</v>
      </c>
      <c r="C11" t="s">
        <v>55</v>
      </c>
      <c r="D11" s="3">
        <v>4.83686507936509</v>
      </c>
      <c r="E11" t="s">
        <v>1</v>
      </c>
    </row>
    <row r="12" spans="2:8" x14ac:dyDescent="0.25">
      <c r="B12" t="s">
        <v>39</v>
      </c>
      <c r="C12" t="s">
        <v>52</v>
      </c>
      <c r="D12" s="3">
        <v>4.8687112276102802</v>
      </c>
      <c r="E12" t="s">
        <v>1</v>
      </c>
    </row>
    <row r="13" spans="2:8" x14ac:dyDescent="0.25">
      <c r="B13" t="s">
        <v>40</v>
      </c>
      <c r="C13" t="s">
        <v>56</v>
      </c>
      <c r="D13" s="3">
        <v>4.72776293064224</v>
      </c>
      <c r="E13" t="s">
        <v>2</v>
      </c>
    </row>
    <row r="14" spans="2:8" x14ac:dyDescent="0.25">
      <c r="B14" t="s">
        <v>37</v>
      </c>
      <c r="C14" t="s">
        <v>54</v>
      </c>
      <c r="D14" s="3">
        <v>4.8299720893141496</v>
      </c>
      <c r="E14" t="s">
        <v>1</v>
      </c>
    </row>
    <row r="15" spans="2:8" x14ac:dyDescent="0.25">
      <c r="B15" t="s">
        <v>39</v>
      </c>
      <c r="C15" t="s">
        <v>53</v>
      </c>
      <c r="D15" s="3">
        <v>4.6311342351717002</v>
      </c>
      <c r="E15" t="s">
        <v>2</v>
      </c>
    </row>
    <row r="16" spans="2:8" x14ac:dyDescent="0.25">
      <c r="B16" t="s">
        <v>41</v>
      </c>
      <c r="C16" t="s">
        <v>51</v>
      </c>
      <c r="D16" s="3">
        <v>4.8240698004347404</v>
      </c>
      <c r="E16" t="s">
        <v>1</v>
      </c>
    </row>
    <row r="17" spans="2:5" x14ac:dyDescent="0.25">
      <c r="B17" t="s">
        <v>41</v>
      </c>
      <c r="C17" t="s">
        <v>50</v>
      </c>
      <c r="D17" s="3">
        <v>4.6249886104784697</v>
      </c>
      <c r="E17" t="s">
        <v>2</v>
      </c>
    </row>
    <row r="18" spans="2:5" x14ac:dyDescent="0.25">
      <c r="B18" t="s">
        <v>38</v>
      </c>
      <c r="C18" t="s">
        <v>49</v>
      </c>
      <c r="D18" s="3">
        <v>4.6829778869778398</v>
      </c>
      <c r="E18" t="s">
        <v>2</v>
      </c>
    </row>
    <row r="19" spans="2:5" x14ac:dyDescent="0.25">
      <c r="B19" t="s">
        <v>37</v>
      </c>
      <c r="C19" t="s">
        <v>54</v>
      </c>
      <c r="D19" s="3">
        <v>4.5952993293035203</v>
      </c>
      <c r="E19" t="s">
        <v>2</v>
      </c>
    </row>
    <row r="20" spans="2:5" x14ac:dyDescent="0.25">
      <c r="B20" t="s">
        <v>37</v>
      </c>
      <c r="C20" t="s">
        <v>55</v>
      </c>
      <c r="D20" s="3">
        <v>4.5964019097222497</v>
      </c>
      <c r="E20" t="s">
        <v>2</v>
      </c>
    </row>
    <row r="21" spans="2:5" x14ac:dyDescent="0.25">
      <c r="B21" t="s">
        <v>40</v>
      </c>
      <c r="C21" t="s">
        <v>57</v>
      </c>
      <c r="D21" s="3">
        <v>4.8855092143550101</v>
      </c>
      <c r="E21" t="s">
        <v>1</v>
      </c>
    </row>
    <row r="22" spans="2:5" x14ac:dyDescent="0.25">
      <c r="B22" t="s">
        <v>40</v>
      </c>
      <c r="C22" t="s">
        <v>56</v>
      </c>
      <c r="D22" s="3">
        <v>4.9013469852103704</v>
      </c>
      <c r="E22" t="s">
        <v>1</v>
      </c>
    </row>
    <row r="23" spans="2:5" x14ac:dyDescent="0.25">
      <c r="B23" t="s">
        <v>40</v>
      </c>
      <c r="C23" t="s">
        <v>57</v>
      </c>
      <c r="D23" s="3">
        <v>4.6852853598015303</v>
      </c>
      <c r="E23" t="s">
        <v>2</v>
      </c>
    </row>
  </sheetData>
  <mergeCells count="1">
    <mergeCell ref="B1:C2"/>
  </mergeCells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N5" sqref="N5"/>
    </sheetView>
  </sheetViews>
  <sheetFormatPr defaultRowHeight="15" x14ac:dyDescent="0.25"/>
  <cols>
    <col min="2" max="2" width="17.7109375" customWidth="1"/>
    <col min="3" max="3" width="15.42578125" customWidth="1"/>
    <col min="4" max="4" width="11.7109375" customWidth="1"/>
    <col min="5" max="5" width="27.7109375" customWidth="1"/>
    <col min="9" max="9" width="14.5703125" customWidth="1"/>
    <col min="10" max="10" width="26.85546875" customWidth="1"/>
  </cols>
  <sheetData>
    <row r="1" spans="2:10" x14ac:dyDescent="0.25">
      <c r="B1" s="17" t="s">
        <v>46</v>
      </c>
      <c r="C1" s="18"/>
      <c r="D1" s="18"/>
      <c r="E1" s="18"/>
    </row>
    <row r="2" spans="2:10" x14ac:dyDescent="0.25">
      <c r="B2" s="18"/>
      <c r="C2" s="18"/>
      <c r="D2" s="18"/>
      <c r="E2" s="18"/>
    </row>
    <row r="3" spans="2:10" x14ac:dyDescent="0.25">
      <c r="B3" t="s">
        <v>5</v>
      </c>
      <c r="C3" t="s">
        <v>36</v>
      </c>
      <c r="D3" t="s">
        <v>47</v>
      </c>
      <c r="E3" t="s">
        <v>35</v>
      </c>
      <c r="F3" t="s">
        <v>59</v>
      </c>
      <c r="G3" t="s">
        <v>46</v>
      </c>
      <c r="I3" s="8" t="s">
        <v>32</v>
      </c>
      <c r="J3" t="s">
        <v>69</v>
      </c>
    </row>
    <row r="4" spans="2:10" x14ac:dyDescent="0.25">
      <c r="B4" t="s">
        <v>2</v>
      </c>
      <c r="C4" t="s">
        <v>41</v>
      </c>
      <c r="D4" t="s">
        <v>51</v>
      </c>
      <c r="E4">
        <v>12993</v>
      </c>
      <c r="F4">
        <v>719701</v>
      </c>
      <c r="G4" s="11">
        <f>Table22[[#This Row],[No_of_Positive_comment]]/Table22[[#This Row],[Total_count]]</f>
        <v>1.805333048029668E-2</v>
      </c>
      <c r="I4" s="9" t="s">
        <v>2</v>
      </c>
      <c r="J4" s="12">
        <v>0.66564170398540512</v>
      </c>
    </row>
    <row r="5" spans="2:10" x14ac:dyDescent="0.25">
      <c r="B5" t="s">
        <v>2</v>
      </c>
      <c r="C5" t="s">
        <v>39</v>
      </c>
      <c r="D5" t="s">
        <v>52</v>
      </c>
      <c r="E5">
        <v>428</v>
      </c>
      <c r="F5">
        <v>719701</v>
      </c>
      <c r="G5" s="11">
        <f>Table22[[#This Row],[No_of_Positive_comment]]/Table22[[#This Row],[Total_count]]</f>
        <v>5.946914065702285E-4</v>
      </c>
      <c r="I5" s="9" t="s">
        <v>1</v>
      </c>
      <c r="J5" s="12">
        <v>0.65977751053942557</v>
      </c>
    </row>
    <row r="6" spans="2:10" x14ac:dyDescent="0.25">
      <c r="B6" t="s">
        <v>2</v>
      </c>
      <c r="C6" t="s">
        <v>38</v>
      </c>
      <c r="D6" t="s">
        <v>48</v>
      </c>
      <c r="E6">
        <v>130809</v>
      </c>
      <c r="F6">
        <v>719701</v>
      </c>
      <c r="G6" s="11">
        <f>Table22[[#This Row],[No_of_Positive_comment]]/Table22[[#This Row],[Total_count]]</f>
        <v>0.18175464533188088</v>
      </c>
    </row>
    <row r="7" spans="2:10" x14ac:dyDescent="0.25">
      <c r="B7" t="s">
        <v>2</v>
      </c>
      <c r="C7" t="s">
        <v>40</v>
      </c>
      <c r="D7" t="s">
        <v>56</v>
      </c>
      <c r="E7">
        <v>147920</v>
      </c>
      <c r="F7">
        <v>719701</v>
      </c>
      <c r="G7" s="11">
        <f>Table22[[#This Row],[No_of_Positive_comment]]/Table22[[#This Row],[Total_count]]</f>
        <v>0.20552979640156122</v>
      </c>
    </row>
    <row r="8" spans="2:10" x14ac:dyDescent="0.25">
      <c r="B8" t="s">
        <v>2</v>
      </c>
      <c r="C8" t="s">
        <v>39</v>
      </c>
      <c r="D8" t="s">
        <v>53</v>
      </c>
      <c r="E8">
        <v>10634</v>
      </c>
      <c r="F8">
        <v>719701</v>
      </c>
      <c r="G8" s="11">
        <f>Table22[[#This Row],[No_of_Positive_comment]]/Table22[[#This Row],[Total_count]]</f>
        <v>1.4775580414644414E-2</v>
      </c>
    </row>
    <row r="9" spans="2:10" x14ac:dyDescent="0.25">
      <c r="B9" t="s">
        <v>2</v>
      </c>
      <c r="C9" t="s">
        <v>41</v>
      </c>
      <c r="D9" t="s">
        <v>50</v>
      </c>
      <c r="E9">
        <v>880</v>
      </c>
      <c r="F9">
        <v>719701</v>
      </c>
      <c r="G9" s="11">
        <f>Table22[[#This Row],[No_of_Positive_comment]]/Table22[[#This Row],[Total_count]]</f>
        <v>1.2227299948172922E-3</v>
      </c>
    </row>
    <row r="10" spans="2:10" x14ac:dyDescent="0.25">
      <c r="B10" t="s">
        <v>2</v>
      </c>
      <c r="C10" t="s">
        <v>38</v>
      </c>
      <c r="D10" t="s">
        <v>49</v>
      </c>
      <c r="E10">
        <v>42840</v>
      </c>
      <c r="F10">
        <v>719701</v>
      </c>
      <c r="G10" s="11">
        <f>Table22[[#This Row],[No_of_Positive_comment]]/Table22[[#This Row],[Total_count]]</f>
        <v>5.9524719293150903E-2</v>
      </c>
    </row>
    <row r="11" spans="2:10" x14ac:dyDescent="0.25">
      <c r="B11" t="s">
        <v>2</v>
      </c>
      <c r="C11" t="s">
        <v>37</v>
      </c>
      <c r="D11" t="s">
        <v>54</v>
      </c>
      <c r="E11">
        <v>578</v>
      </c>
      <c r="F11">
        <v>719701</v>
      </c>
      <c r="G11" s="11">
        <f>Table22[[#This Row],[No_of_Positive_comment]]/Table22[[#This Row],[Total_count]]</f>
        <v>8.0311129205044873E-4</v>
      </c>
    </row>
    <row r="12" spans="2:10" x14ac:dyDescent="0.25">
      <c r="B12" t="s">
        <v>2</v>
      </c>
      <c r="C12" t="s">
        <v>37</v>
      </c>
      <c r="D12" t="s">
        <v>55</v>
      </c>
      <c r="E12">
        <v>85422</v>
      </c>
      <c r="F12">
        <v>719701</v>
      </c>
      <c r="G12" s="11">
        <f>Table22[[#This Row],[No_of_Positive_comment]]/Table22[[#This Row],[Total_count]]</f>
        <v>0.11869095638327583</v>
      </c>
    </row>
    <row r="13" spans="2:10" x14ac:dyDescent="0.25">
      <c r="B13" t="s">
        <v>2</v>
      </c>
      <c r="C13" t="s">
        <v>40</v>
      </c>
      <c r="D13" t="s">
        <v>57</v>
      </c>
      <c r="E13">
        <v>46559</v>
      </c>
      <c r="F13">
        <v>719701</v>
      </c>
      <c r="G13" s="11">
        <f>Table22[[#This Row],[No_of_Positive_comment]]/Table22[[#This Row],[Total_count]]</f>
        <v>6.469214298715717E-2</v>
      </c>
    </row>
    <row r="14" spans="2:10" x14ac:dyDescent="0.25">
      <c r="B14" t="s">
        <v>1</v>
      </c>
      <c r="C14" t="s">
        <v>38</v>
      </c>
      <c r="D14" t="s">
        <v>48</v>
      </c>
      <c r="E14">
        <v>149272</v>
      </c>
      <c r="F14">
        <v>1108457</v>
      </c>
      <c r="G14" s="11">
        <f>Table22[[#This Row],[No_of_Positive_comment]]/Table22[[#This Row],[Total_count]]</f>
        <v>0.13466647781555802</v>
      </c>
    </row>
    <row r="15" spans="2:10" x14ac:dyDescent="0.25">
      <c r="B15" t="s">
        <v>1</v>
      </c>
      <c r="C15" t="s">
        <v>41</v>
      </c>
      <c r="D15" t="s">
        <v>50</v>
      </c>
      <c r="E15">
        <v>1206</v>
      </c>
      <c r="F15">
        <v>1108457</v>
      </c>
      <c r="G15" s="11">
        <f>Table22[[#This Row],[No_of_Positive_comment]]/Table22[[#This Row],[Total_count]]</f>
        <v>1.0879989029795472E-3</v>
      </c>
    </row>
    <row r="16" spans="2:10" x14ac:dyDescent="0.25">
      <c r="B16" t="s">
        <v>1</v>
      </c>
      <c r="C16" t="s">
        <v>38</v>
      </c>
      <c r="D16" t="s">
        <v>49</v>
      </c>
      <c r="E16">
        <v>79507</v>
      </c>
      <c r="F16">
        <v>1108457</v>
      </c>
      <c r="G16" s="11">
        <f>Table22[[#This Row],[No_of_Positive_comment]]/Table22[[#This Row],[Total_count]]</f>
        <v>7.1727635803644163E-2</v>
      </c>
    </row>
    <row r="17" spans="2:7" x14ac:dyDescent="0.25">
      <c r="B17" t="s">
        <v>1</v>
      </c>
      <c r="C17" t="s">
        <v>39</v>
      </c>
      <c r="D17" t="s">
        <v>53</v>
      </c>
      <c r="E17">
        <v>21973</v>
      </c>
      <c r="F17">
        <v>1108457</v>
      </c>
      <c r="G17" s="11">
        <f>Table22[[#This Row],[No_of_Positive_comment]]/Table22[[#This Row],[Total_count]]</f>
        <v>1.9823051322694522E-2</v>
      </c>
    </row>
    <row r="18" spans="2:7" x14ac:dyDescent="0.25">
      <c r="B18" t="s">
        <v>1</v>
      </c>
      <c r="C18" t="s">
        <v>37</v>
      </c>
      <c r="D18" t="s">
        <v>55</v>
      </c>
      <c r="E18">
        <v>140937</v>
      </c>
      <c r="F18">
        <v>1108457</v>
      </c>
      <c r="G18" s="11">
        <f>Table22[[#This Row],[No_of_Positive_comment]]/Table22[[#This Row],[Total_count]]</f>
        <v>0.12714701607730386</v>
      </c>
    </row>
    <row r="19" spans="2:7" x14ac:dyDescent="0.25">
      <c r="B19" t="s">
        <v>1</v>
      </c>
      <c r="C19" t="s">
        <v>39</v>
      </c>
      <c r="D19" t="s">
        <v>52</v>
      </c>
      <c r="E19">
        <v>122</v>
      </c>
      <c r="F19">
        <v>1108457</v>
      </c>
      <c r="G19" s="11">
        <f>Table22[[#This Row],[No_of_Positive_comment]]/Table22[[#This Row],[Total_count]]</f>
        <v>1.1006290726658769E-4</v>
      </c>
    </row>
    <row r="20" spans="2:7" x14ac:dyDescent="0.25">
      <c r="B20" t="s">
        <v>1</v>
      </c>
      <c r="C20" t="s">
        <v>37</v>
      </c>
      <c r="D20" t="s">
        <v>54</v>
      </c>
      <c r="E20">
        <v>594</v>
      </c>
      <c r="F20">
        <v>1108457</v>
      </c>
      <c r="G20" s="11">
        <f>Table22[[#This Row],[No_of_Positive_comment]]/Table22[[#This Row],[Total_count]]</f>
        <v>5.3588005669141878E-4</v>
      </c>
    </row>
    <row r="21" spans="2:7" x14ac:dyDescent="0.25">
      <c r="B21" t="s">
        <v>1</v>
      </c>
      <c r="C21" t="s">
        <v>41</v>
      </c>
      <c r="D21" t="s">
        <v>51</v>
      </c>
      <c r="E21">
        <v>21913</v>
      </c>
      <c r="F21">
        <v>1108457</v>
      </c>
      <c r="G21" s="11">
        <f>Table22[[#This Row],[No_of_Positive_comment]]/Table22[[#This Row],[Total_count]]</f>
        <v>1.9768922024038821E-2</v>
      </c>
    </row>
    <row r="22" spans="2:7" x14ac:dyDescent="0.25">
      <c r="B22" t="s">
        <v>1</v>
      </c>
      <c r="C22" t="s">
        <v>40</v>
      </c>
      <c r="D22" t="s">
        <v>57</v>
      </c>
      <c r="E22">
        <v>54305</v>
      </c>
      <c r="F22">
        <v>1108457</v>
      </c>
      <c r="G22" s="11">
        <f>Table22[[#This Row],[No_of_Positive_comment]]/Table22[[#This Row],[Total_count]]</f>
        <v>4.8991526058295452E-2</v>
      </c>
    </row>
    <row r="23" spans="2:7" x14ac:dyDescent="0.25">
      <c r="B23" t="s">
        <v>1</v>
      </c>
      <c r="C23" t="s">
        <v>40</v>
      </c>
      <c r="D23" t="s">
        <v>56</v>
      </c>
      <c r="E23">
        <v>261506</v>
      </c>
      <c r="F23">
        <v>1108457</v>
      </c>
      <c r="G23" s="11">
        <f>Table22[[#This Row],[No_of_Positive_comment]]/Table22[[#This Row],[Total_count]]</f>
        <v>0.23591893957095314</v>
      </c>
    </row>
  </sheetData>
  <mergeCells count="1">
    <mergeCell ref="B1:E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showGridLines="0" tabSelected="1" zoomScaleNormal="100" workbookViewId="0">
      <selection activeCell="AF9" sqref="AF9"/>
    </sheetView>
  </sheetViews>
  <sheetFormatPr defaultRowHeight="15" x14ac:dyDescent="0.25"/>
  <cols>
    <col min="23" max="23" width="9.140625" customWidth="1"/>
    <col min="30" max="30" width="3.7109375" customWidth="1"/>
  </cols>
  <sheetData>
    <row r="1" spans="1:30" ht="15" customHeight="1" x14ac:dyDescent="0.25">
      <c r="A1" s="23" t="s">
        <v>73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 ht="1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5" customHeight="1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5" customHeight="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</sheetData>
  <mergeCells count="1">
    <mergeCell ref="A1:AD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88" zoomScaleNormal="88" workbookViewId="0">
      <selection activeCell="A4" sqref="A4:P9"/>
    </sheetView>
  </sheetViews>
  <sheetFormatPr defaultRowHeight="15" x14ac:dyDescent="0.25"/>
  <sheetData>
    <row r="1" spans="1:22" ht="14.45" customHeight="1" x14ac:dyDescent="0.25">
      <c r="A1" s="21" t="s">
        <v>74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R1" s="14"/>
      <c r="S1" s="14"/>
      <c r="T1" s="14"/>
      <c r="U1" s="14"/>
      <c r="V1" s="14"/>
    </row>
    <row r="2" spans="1:22" ht="14.4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R2" s="14"/>
      <c r="S2" s="14"/>
      <c r="T2" s="14"/>
      <c r="U2" s="14"/>
      <c r="V2" s="14"/>
    </row>
    <row r="4" spans="1:22" ht="18" customHeight="1" x14ac:dyDescent="0.25">
      <c r="A4" s="22" t="s">
        <v>76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22" ht="14.45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22" ht="14.4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22" ht="14.4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2" ht="14.45" customHeigh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2" ht="14.4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2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2" x14ac:dyDescent="0.25">
      <c r="A11" s="19" t="s">
        <v>80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2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2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2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22" ht="14.45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2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22" ht="14.45" customHeight="1" x14ac:dyDescent="0.25">
      <c r="A17" s="19" t="s">
        <v>79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22" ht="14.45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22" ht="14.45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22" ht="14.4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2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2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2" x14ac:dyDescent="0.25">
      <c r="A23" s="19" t="s">
        <v>75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2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22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22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2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22" ht="14.45" customHeight="1" x14ac:dyDescent="0.25">
      <c r="A28" s="19" t="s">
        <v>78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V28" s="9"/>
    </row>
    <row r="29" spans="1:22" ht="14.45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22" ht="14.45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22" ht="14.45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22" ht="14.45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1:16" ht="14.45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" customHeight="1" x14ac:dyDescent="0.25">
      <c r="A36" s="20" t="s">
        <v>77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4.4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14.4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ht="14.4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ht="14.45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</sheetData>
  <mergeCells count="7">
    <mergeCell ref="A28:P34"/>
    <mergeCell ref="A36:P40"/>
    <mergeCell ref="A1:P2"/>
    <mergeCell ref="A11:P15"/>
    <mergeCell ref="A4:P9"/>
    <mergeCell ref="A17:P21"/>
    <mergeCell ref="A23:P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2"/>
  <sheetViews>
    <sheetView topLeftCell="A94" workbookViewId="0">
      <selection activeCell="E27" sqref="E27"/>
    </sheetView>
  </sheetViews>
  <sheetFormatPr defaultRowHeight="15" x14ac:dyDescent="0.25"/>
  <cols>
    <col min="2" max="2" width="17.7109375" customWidth="1"/>
    <col min="3" max="3" width="15.42578125" customWidth="1"/>
    <col min="4" max="4" width="11.7109375" customWidth="1"/>
    <col min="5" max="5" width="21.85546875" customWidth="1"/>
    <col min="6" max="6" width="13.140625" customWidth="1"/>
    <col min="9" max="9" width="15.140625" customWidth="1"/>
    <col min="10" max="10" width="22.5703125" customWidth="1"/>
    <col min="11" max="11" width="23.140625" customWidth="1"/>
    <col min="12" max="12" width="26.140625" customWidth="1"/>
    <col min="13" max="13" width="20.7109375" customWidth="1"/>
    <col min="14" max="14" width="21.140625" customWidth="1"/>
  </cols>
  <sheetData>
    <row r="1" spans="2:11" ht="14.45" customHeight="1" x14ac:dyDescent="0.25">
      <c r="B1" s="16" t="s">
        <v>12</v>
      </c>
      <c r="C1" s="16"/>
      <c r="D1" s="16"/>
      <c r="E1" s="16"/>
      <c r="F1" s="16"/>
    </row>
    <row r="2" spans="2:11" ht="14.45" customHeight="1" x14ac:dyDescent="0.25">
      <c r="B2" s="16"/>
      <c r="C2" s="16"/>
      <c r="D2" s="16"/>
      <c r="E2" s="16"/>
      <c r="F2" s="16"/>
    </row>
    <row r="3" spans="2:11" x14ac:dyDescent="0.25">
      <c r="B3" t="s">
        <v>5</v>
      </c>
      <c r="C3" t="s">
        <v>36</v>
      </c>
      <c r="D3" t="s">
        <v>47</v>
      </c>
      <c r="E3" t="s">
        <v>6</v>
      </c>
      <c r="F3" t="s">
        <v>7</v>
      </c>
      <c r="G3" t="s">
        <v>59</v>
      </c>
      <c r="H3" t="s">
        <v>12</v>
      </c>
      <c r="J3" s="8" t="s">
        <v>32</v>
      </c>
      <c r="K3" t="s">
        <v>72</v>
      </c>
    </row>
    <row r="4" spans="2:11" x14ac:dyDescent="0.25">
      <c r="B4" t="s">
        <v>2</v>
      </c>
      <c r="C4" t="s">
        <v>38</v>
      </c>
      <c r="D4" t="s">
        <v>48</v>
      </c>
      <c r="E4" t="s">
        <v>11</v>
      </c>
      <c r="F4">
        <v>250</v>
      </c>
      <c r="G4" s="4">
        <v>29816</v>
      </c>
      <c r="H4" s="11">
        <f>Table1[[#This Row],[TotalHost]]/Table1[[#This Row],[Total_count]]</f>
        <v>8.3847598604775957E-3</v>
      </c>
      <c r="J4" s="9" t="s">
        <v>2</v>
      </c>
      <c r="K4" s="15"/>
    </row>
    <row r="5" spans="2:11" x14ac:dyDescent="0.25">
      <c r="B5" t="s">
        <v>2</v>
      </c>
      <c r="C5" t="s">
        <v>38</v>
      </c>
      <c r="D5" t="s">
        <v>48</v>
      </c>
      <c r="E5" t="s">
        <v>8</v>
      </c>
      <c r="F5">
        <v>470</v>
      </c>
      <c r="G5" s="4">
        <v>29816</v>
      </c>
      <c r="H5" s="11">
        <f>Table1[[#This Row],[TotalHost]]/Table1[[#This Row],[Total_count]]</f>
        <v>1.5763348537697879E-2</v>
      </c>
      <c r="J5" s="10" t="s">
        <v>11</v>
      </c>
      <c r="K5" s="7">
        <v>4.8564529111886232E-2</v>
      </c>
    </row>
    <row r="6" spans="2:11" x14ac:dyDescent="0.25">
      <c r="B6" t="s">
        <v>2</v>
      </c>
      <c r="C6" t="s">
        <v>38</v>
      </c>
      <c r="D6" t="s">
        <v>48</v>
      </c>
      <c r="E6" t="s">
        <v>10</v>
      </c>
      <c r="F6">
        <v>4198</v>
      </c>
      <c r="G6" s="4">
        <v>29816</v>
      </c>
      <c r="H6" s="11">
        <f>Table1[[#This Row],[TotalHost]]/Table1[[#This Row],[Total_count]]</f>
        <v>0.14079688757713979</v>
      </c>
      <c r="J6" s="10" t="s">
        <v>9</v>
      </c>
      <c r="K6" s="7">
        <v>7.6401931848671847E-2</v>
      </c>
    </row>
    <row r="7" spans="2:11" x14ac:dyDescent="0.25">
      <c r="B7" t="s">
        <v>2</v>
      </c>
      <c r="C7" t="s">
        <v>38</v>
      </c>
      <c r="D7" t="s">
        <v>48</v>
      </c>
      <c r="E7" t="s">
        <v>9</v>
      </c>
      <c r="F7">
        <v>400</v>
      </c>
      <c r="G7" s="4">
        <v>29816</v>
      </c>
      <c r="H7" s="11">
        <f>Table1[[#This Row],[TotalHost]]/Table1[[#This Row],[Total_count]]</f>
        <v>1.3415615776764154E-2</v>
      </c>
      <c r="J7" s="10" t="s">
        <v>8</v>
      </c>
      <c r="K7" s="7">
        <v>8.4115910920311232E-2</v>
      </c>
    </row>
    <row r="8" spans="2:11" x14ac:dyDescent="0.25">
      <c r="B8" t="s">
        <v>2</v>
      </c>
      <c r="C8" t="s">
        <v>38</v>
      </c>
      <c r="D8" t="s">
        <v>49</v>
      </c>
      <c r="E8" t="s">
        <v>8</v>
      </c>
      <c r="F8">
        <v>172</v>
      </c>
      <c r="G8" s="4">
        <v>29816</v>
      </c>
      <c r="H8" s="11">
        <f>Table1[[#This Row],[TotalHost]]/Table1[[#This Row],[Total_count]]</f>
        <v>5.7687147840085858E-3</v>
      </c>
      <c r="J8" s="10" t="s">
        <v>10</v>
      </c>
      <c r="K8" s="7">
        <v>0.79091762811913069</v>
      </c>
    </row>
    <row r="9" spans="2:11" x14ac:dyDescent="0.25">
      <c r="B9" t="s">
        <v>2</v>
      </c>
      <c r="C9" t="s">
        <v>38</v>
      </c>
      <c r="D9" t="s">
        <v>49</v>
      </c>
      <c r="E9" t="s">
        <v>9</v>
      </c>
      <c r="F9">
        <v>137</v>
      </c>
      <c r="G9" s="4">
        <v>29816</v>
      </c>
      <c r="H9" s="11">
        <f>Table1[[#This Row],[TotalHost]]/Table1[[#This Row],[Total_count]]</f>
        <v>4.5948484035417229E-3</v>
      </c>
      <c r="J9" s="9" t="s">
        <v>1</v>
      </c>
      <c r="K9" s="7"/>
    </row>
    <row r="10" spans="2:11" x14ac:dyDescent="0.25">
      <c r="B10" t="s">
        <v>2</v>
      </c>
      <c r="C10" t="s">
        <v>38</v>
      </c>
      <c r="D10" t="s">
        <v>49</v>
      </c>
      <c r="E10" t="s">
        <v>11</v>
      </c>
      <c r="F10">
        <v>46</v>
      </c>
      <c r="G10" s="4">
        <v>29816</v>
      </c>
      <c r="H10" s="11">
        <f>Table1[[#This Row],[TotalHost]]/Table1[[#This Row],[Total_count]]</f>
        <v>1.5427958143278777E-3</v>
      </c>
      <c r="J10" s="10" t="s">
        <v>11</v>
      </c>
      <c r="K10" s="7">
        <v>4.1821914683294048E-3</v>
      </c>
    </row>
    <row r="11" spans="2:11" x14ac:dyDescent="0.25">
      <c r="B11" t="s">
        <v>2</v>
      </c>
      <c r="C11" t="s">
        <v>38</v>
      </c>
      <c r="D11" t="s">
        <v>49</v>
      </c>
      <c r="E11" t="s">
        <v>10</v>
      </c>
      <c r="F11">
        <v>1010</v>
      </c>
      <c r="G11" s="4">
        <v>29816</v>
      </c>
      <c r="H11" s="11">
        <f>Table1[[#This Row],[TotalHost]]/Table1[[#This Row],[Total_count]]</f>
        <v>3.3874429836329489E-2</v>
      </c>
      <c r="J11" s="10" t="s">
        <v>9</v>
      </c>
      <c r="K11" s="7">
        <v>4.311459204623222E-2</v>
      </c>
    </row>
    <row r="12" spans="2:11" x14ac:dyDescent="0.25">
      <c r="B12" t="s">
        <v>2</v>
      </c>
      <c r="C12" t="s">
        <v>41</v>
      </c>
      <c r="D12" t="s">
        <v>50</v>
      </c>
      <c r="E12" t="s">
        <v>11</v>
      </c>
      <c r="F12">
        <v>34</v>
      </c>
      <c r="G12" s="4">
        <v>29816</v>
      </c>
      <c r="H12" s="11">
        <f>Table1[[#This Row],[TotalHost]]/Table1[[#This Row],[Total_count]]</f>
        <v>1.1403273410249531E-3</v>
      </c>
      <c r="J12" s="10" t="s">
        <v>8</v>
      </c>
      <c r="K12" s="7">
        <v>9.4593567029123263E-2</v>
      </c>
    </row>
    <row r="13" spans="2:11" x14ac:dyDescent="0.25">
      <c r="B13" t="s">
        <v>2</v>
      </c>
      <c r="C13" t="s">
        <v>41</v>
      </c>
      <c r="D13" t="s">
        <v>50</v>
      </c>
      <c r="E13" t="s">
        <v>8</v>
      </c>
      <c r="F13">
        <v>76</v>
      </c>
      <c r="G13" s="4">
        <v>29816</v>
      </c>
      <c r="H13" s="11">
        <f>Table1[[#This Row],[TotalHost]]/Table1[[#This Row],[Total_count]]</f>
        <v>2.5489669975851891E-3</v>
      </c>
      <c r="J13" s="10" t="s">
        <v>10</v>
      </c>
      <c r="K13" s="7">
        <v>0.85810964945631507</v>
      </c>
    </row>
    <row r="14" spans="2:11" x14ac:dyDescent="0.25">
      <c r="B14" t="s">
        <v>2</v>
      </c>
      <c r="C14" t="s">
        <v>41</v>
      </c>
      <c r="D14" t="s">
        <v>50</v>
      </c>
      <c r="E14" t="s">
        <v>10</v>
      </c>
      <c r="F14">
        <v>1430</v>
      </c>
      <c r="G14" s="4">
        <v>29816</v>
      </c>
      <c r="H14" s="11">
        <f>Table1[[#This Row],[TotalHost]]/Table1[[#This Row],[Total_count]]</f>
        <v>4.7960826401931847E-2</v>
      </c>
    </row>
    <row r="15" spans="2:11" x14ac:dyDescent="0.25">
      <c r="B15" t="s">
        <v>2</v>
      </c>
      <c r="C15" t="s">
        <v>41</v>
      </c>
      <c r="D15" t="s">
        <v>50</v>
      </c>
      <c r="E15" t="s">
        <v>9</v>
      </c>
      <c r="F15">
        <v>55</v>
      </c>
      <c r="G15" s="4">
        <v>29816</v>
      </c>
      <c r="H15" s="11">
        <f>Table1[[#This Row],[TotalHost]]/Table1[[#This Row],[Total_count]]</f>
        <v>1.8446471693050711E-3</v>
      </c>
    </row>
    <row r="16" spans="2:11" x14ac:dyDescent="0.25">
      <c r="B16" t="s">
        <v>2</v>
      </c>
      <c r="C16" t="s">
        <v>41</v>
      </c>
      <c r="D16" t="s">
        <v>51</v>
      </c>
      <c r="E16" t="s">
        <v>8</v>
      </c>
      <c r="F16">
        <v>262</v>
      </c>
      <c r="G16" s="4">
        <v>29816</v>
      </c>
      <c r="H16" s="11">
        <f>Table1[[#This Row],[TotalHost]]/Table1[[#This Row],[Total_count]]</f>
        <v>8.7872283337805199E-3</v>
      </c>
    </row>
    <row r="17" spans="2:8" x14ac:dyDescent="0.25">
      <c r="B17" t="s">
        <v>2</v>
      </c>
      <c r="C17" t="s">
        <v>41</v>
      </c>
      <c r="D17" t="s">
        <v>51</v>
      </c>
      <c r="E17" t="s">
        <v>11</v>
      </c>
      <c r="F17">
        <v>368</v>
      </c>
      <c r="G17" s="4">
        <v>29816</v>
      </c>
      <c r="H17" s="11">
        <f>Table1[[#This Row],[TotalHost]]/Table1[[#This Row],[Total_count]]</f>
        <v>1.2342366514623022E-2</v>
      </c>
    </row>
    <row r="18" spans="2:8" x14ac:dyDescent="0.25">
      <c r="B18" t="s">
        <v>2</v>
      </c>
      <c r="C18" t="s">
        <v>41</v>
      </c>
      <c r="D18" t="s">
        <v>51</v>
      </c>
      <c r="E18" t="s">
        <v>9</v>
      </c>
      <c r="F18">
        <v>282</v>
      </c>
      <c r="G18" s="4">
        <v>29816</v>
      </c>
      <c r="H18" s="11">
        <f>Table1[[#This Row],[TotalHost]]/Table1[[#This Row],[Total_count]]</f>
        <v>9.4580091226187275E-3</v>
      </c>
    </row>
    <row r="19" spans="2:8" x14ac:dyDescent="0.25">
      <c r="B19" t="s">
        <v>2</v>
      </c>
      <c r="C19" t="s">
        <v>41</v>
      </c>
      <c r="D19" t="s">
        <v>51</v>
      </c>
      <c r="E19" t="s">
        <v>10</v>
      </c>
      <c r="F19">
        <v>4883</v>
      </c>
      <c r="G19" s="4">
        <v>29816</v>
      </c>
      <c r="H19" s="11">
        <f>Table1[[#This Row],[TotalHost]]/Table1[[#This Row],[Total_count]]</f>
        <v>0.16377112959484841</v>
      </c>
    </row>
    <row r="20" spans="2:8" x14ac:dyDescent="0.25">
      <c r="B20" t="s">
        <v>2</v>
      </c>
      <c r="C20" t="s">
        <v>39</v>
      </c>
      <c r="D20" t="s">
        <v>52</v>
      </c>
      <c r="E20" t="s">
        <v>11</v>
      </c>
      <c r="F20">
        <v>114</v>
      </c>
      <c r="G20" s="4">
        <v>29816</v>
      </c>
      <c r="H20" s="11">
        <f>Table1[[#This Row],[TotalHost]]/Table1[[#This Row],[Total_count]]</f>
        <v>3.8234504963777839E-3</v>
      </c>
    </row>
    <row r="21" spans="2:8" x14ac:dyDescent="0.25">
      <c r="B21" t="s">
        <v>2</v>
      </c>
      <c r="C21" t="s">
        <v>39</v>
      </c>
      <c r="D21" t="s">
        <v>52</v>
      </c>
      <c r="E21" t="s">
        <v>8</v>
      </c>
      <c r="F21">
        <v>149</v>
      </c>
      <c r="G21" s="4">
        <v>29816</v>
      </c>
      <c r="H21" s="11">
        <f>Table1[[#This Row],[TotalHost]]/Table1[[#This Row],[Total_count]]</f>
        <v>4.9973168768446471E-3</v>
      </c>
    </row>
    <row r="22" spans="2:8" x14ac:dyDescent="0.25">
      <c r="B22" t="s">
        <v>2</v>
      </c>
      <c r="C22" t="s">
        <v>39</v>
      </c>
      <c r="D22" t="s">
        <v>52</v>
      </c>
      <c r="E22" t="s">
        <v>10</v>
      </c>
      <c r="F22">
        <v>1038</v>
      </c>
      <c r="G22" s="4">
        <v>29816</v>
      </c>
      <c r="H22" s="11">
        <f>Table1[[#This Row],[TotalHost]]/Table1[[#This Row],[Total_count]]</f>
        <v>3.481352294070298E-2</v>
      </c>
    </row>
    <row r="23" spans="2:8" x14ac:dyDescent="0.25">
      <c r="B23" t="s">
        <v>2</v>
      </c>
      <c r="C23" t="s">
        <v>39</v>
      </c>
      <c r="D23" t="s">
        <v>52</v>
      </c>
      <c r="E23" t="s">
        <v>9</v>
      </c>
      <c r="F23">
        <v>124</v>
      </c>
      <c r="G23" s="4">
        <v>29816</v>
      </c>
      <c r="H23" s="11">
        <f>Table1[[#This Row],[TotalHost]]/Table1[[#This Row],[Total_count]]</f>
        <v>4.1588408907968872E-3</v>
      </c>
    </row>
    <row r="24" spans="2:8" x14ac:dyDescent="0.25">
      <c r="B24" t="s">
        <v>2</v>
      </c>
      <c r="C24" t="s">
        <v>39</v>
      </c>
      <c r="D24" t="s">
        <v>53</v>
      </c>
      <c r="E24" t="s">
        <v>11</v>
      </c>
      <c r="F24">
        <v>12</v>
      </c>
      <c r="G24" s="4">
        <v>29816</v>
      </c>
      <c r="H24" s="11">
        <f>Table1[[#This Row],[TotalHost]]/Table1[[#This Row],[Total_count]]</f>
        <v>4.0246847330292459E-4</v>
      </c>
    </row>
    <row r="25" spans="2:8" x14ac:dyDescent="0.25">
      <c r="B25" t="s">
        <v>2</v>
      </c>
      <c r="C25" t="s">
        <v>39</v>
      </c>
      <c r="D25" t="s">
        <v>53</v>
      </c>
      <c r="E25" t="s">
        <v>9</v>
      </c>
      <c r="F25">
        <v>27</v>
      </c>
      <c r="G25" s="4">
        <v>29816</v>
      </c>
      <c r="H25" s="11">
        <f>Table1[[#This Row],[TotalHost]]/Table1[[#This Row],[Total_count]]</f>
        <v>9.0555406493158033E-4</v>
      </c>
    </row>
    <row r="26" spans="2:8" x14ac:dyDescent="0.25">
      <c r="B26" t="s">
        <v>2</v>
      </c>
      <c r="C26" t="s">
        <v>39</v>
      </c>
      <c r="D26" t="s">
        <v>53</v>
      </c>
      <c r="E26" t="s">
        <v>8</v>
      </c>
      <c r="F26">
        <v>50</v>
      </c>
      <c r="G26" s="4">
        <v>29816</v>
      </c>
      <c r="H26" s="11">
        <f>Table1[[#This Row],[TotalHost]]/Table1[[#This Row],[Total_count]]</f>
        <v>1.6769519720955192E-3</v>
      </c>
    </row>
    <row r="27" spans="2:8" x14ac:dyDescent="0.25">
      <c r="B27" t="s">
        <v>2</v>
      </c>
      <c r="C27" t="s">
        <v>39</v>
      </c>
      <c r="D27" t="s">
        <v>53</v>
      </c>
      <c r="E27" t="s">
        <v>10</v>
      </c>
      <c r="F27">
        <v>379</v>
      </c>
      <c r="G27" s="4">
        <v>29816</v>
      </c>
      <c r="H27" s="11">
        <f>Table1[[#This Row],[TotalHost]]/Table1[[#This Row],[Total_count]]</f>
        <v>1.2711295948484035E-2</v>
      </c>
    </row>
    <row r="28" spans="2:8" x14ac:dyDescent="0.25">
      <c r="B28" t="s">
        <v>2</v>
      </c>
      <c r="C28" t="s">
        <v>37</v>
      </c>
      <c r="D28" t="s">
        <v>54</v>
      </c>
      <c r="E28" t="s">
        <v>11</v>
      </c>
      <c r="F28">
        <v>438</v>
      </c>
      <c r="G28" s="4">
        <v>29816</v>
      </c>
      <c r="H28" s="11">
        <f>Table1[[#This Row],[TotalHost]]/Table1[[#This Row],[Total_count]]</f>
        <v>1.4690099275556747E-2</v>
      </c>
    </row>
    <row r="29" spans="2:8" x14ac:dyDescent="0.25">
      <c r="B29" t="s">
        <v>2</v>
      </c>
      <c r="C29" t="s">
        <v>37</v>
      </c>
      <c r="D29" t="s">
        <v>54</v>
      </c>
      <c r="E29" t="s">
        <v>8</v>
      </c>
      <c r="F29">
        <v>742</v>
      </c>
      <c r="G29" s="4">
        <v>29816</v>
      </c>
      <c r="H29" s="11">
        <f>Table1[[#This Row],[TotalHost]]/Table1[[#This Row],[Total_count]]</f>
        <v>2.4885967265897504E-2</v>
      </c>
    </row>
    <row r="30" spans="2:8" x14ac:dyDescent="0.25">
      <c r="B30" t="s">
        <v>2</v>
      </c>
      <c r="C30" t="s">
        <v>37</v>
      </c>
      <c r="D30" t="s">
        <v>54</v>
      </c>
      <c r="E30" t="s">
        <v>10</v>
      </c>
      <c r="F30">
        <v>4379</v>
      </c>
      <c r="G30" s="4">
        <v>29816</v>
      </c>
      <c r="H30" s="11">
        <f>Table1[[#This Row],[TotalHost]]/Table1[[#This Row],[Total_count]]</f>
        <v>0.14686745371612556</v>
      </c>
    </row>
    <row r="31" spans="2:8" x14ac:dyDescent="0.25">
      <c r="B31" t="s">
        <v>2</v>
      </c>
      <c r="C31" t="s">
        <v>37</v>
      </c>
      <c r="D31" t="s">
        <v>54</v>
      </c>
      <c r="E31" t="s">
        <v>9</v>
      </c>
      <c r="F31">
        <v>731</v>
      </c>
      <c r="G31" s="4">
        <v>29816</v>
      </c>
      <c r="H31" s="11">
        <f>Table1[[#This Row],[TotalHost]]/Table1[[#This Row],[Total_count]]</f>
        <v>2.451703783203649E-2</v>
      </c>
    </row>
    <row r="32" spans="2:8" x14ac:dyDescent="0.25">
      <c r="B32" t="s">
        <v>2</v>
      </c>
      <c r="C32" t="s">
        <v>37</v>
      </c>
      <c r="D32" t="s">
        <v>55</v>
      </c>
      <c r="E32" t="s">
        <v>9</v>
      </c>
      <c r="F32">
        <v>75</v>
      </c>
      <c r="G32" s="4">
        <v>29816</v>
      </c>
      <c r="H32" s="11">
        <f>Table1[[#This Row],[TotalHost]]/Table1[[#This Row],[Total_count]]</f>
        <v>2.5154279581432789E-3</v>
      </c>
    </row>
    <row r="33" spans="2:8" x14ac:dyDescent="0.25">
      <c r="B33" t="s">
        <v>2</v>
      </c>
      <c r="C33" t="s">
        <v>37</v>
      </c>
      <c r="D33" t="s">
        <v>55</v>
      </c>
      <c r="E33" t="s">
        <v>8</v>
      </c>
      <c r="F33">
        <v>84</v>
      </c>
      <c r="G33" s="4">
        <v>29816</v>
      </c>
      <c r="H33" s="11">
        <f>Table1[[#This Row],[TotalHost]]/Table1[[#This Row],[Total_count]]</f>
        <v>2.817279313120472E-3</v>
      </c>
    </row>
    <row r="34" spans="2:8" x14ac:dyDescent="0.25">
      <c r="B34" t="s">
        <v>2</v>
      </c>
      <c r="C34" t="s">
        <v>37</v>
      </c>
      <c r="D34" t="s">
        <v>55</v>
      </c>
      <c r="E34" t="s">
        <v>11</v>
      </c>
      <c r="F34">
        <v>43</v>
      </c>
      <c r="G34" s="4">
        <v>29816</v>
      </c>
      <c r="H34" s="11">
        <f>Table1[[#This Row],[TotalHost]]/Table1[[#This Row],[Total_count]]</f>
        <v>1.4421786960021464E-3</v>
      </c>
    </row>
    <row r="35" spans="2:8" x14ac:dyDescent="0.25">
      <c r="B35" t="s">
        <v>2</v>
      </c>
      <c r="C35" t="s">
        <v>37</v>
      </c>
      <c r="D35" t="s">
        <v>55</v>
      </c>
      <c r="E35" t="s">
        <v>10</v>
      </c>
      <c r="F35">
        <v>778</v>
      </c>
      <c r="G35" s="4">
        <v>29816</v>
      </c>
      <c r="H35" s="11">
        <f>Table1[[#This Row],[TotalHost]]/Table1[[#This Row],[Total_count]]</f>
        <v>2.609337268580628E-2</v>
      </c>
    </row>
    <row r="36" spans="2:8" x14ac:dyDescent="0.25">
      <c r="B36" t="s">
        <v>2</v>
      </c>
      <c r="C36" t="s">
        <v>40</v>
      </c>
      <c r="D36" t="s">
        <v>56</v>
      </c>
      <c r="E36" t="s">
        <v>11</v>
      </c>
      <c r="F36">
        <v>121</v>
      </c>
      <c r="G36" s="4">
        <v>29816</v>
      </c>
      <c r="H36" s="11">
        <f>Table1[[#This Row],[TotalHost]]/Table1[[#This Row],[Total_count]]</f>
        <v>4.0582237724711562E-3</v>
      </c>
    </row>
    <row r="37" spans="2:8" x14ac:dyDescent="0.25">
      <c r="B37" t="s">
        <v>2</v>
      </c>
      <c r="C37" t="s">
        <v>40</v>
      </c>
      <c r="D37" t="s">
        <v>56</v>
      </c>
      <c r="E37" t="s">
        <v>9</v>
      </c>
      <c r="F37">
        <v>387</v>
      </c>
      <c r="G37" s="4">
        <v>29816</v>
      </c>
      <c r="H37" s="11">
        <f>Table1[[#This Row],[TotalHost]]/Table1[[#This Row],[Total_count]]</f>
        <v>1.2979608264019319E-2</v>
      </c>
    </row>
    <row r="38" spans="2:8" x14ac:dyDescent="0.25">
      <c r="B38" t="s">
        <v>2</v>
      </c>
      <c r="C38" t="s">
        <v>40</v>
      </c>
      <c r="D38" t="s">
        <v>56</v>
      </c>
      <c r="E38" t="s">
        <v>10</v>
      </c>
      <c r="F38">
        <v>4882</v>
      </c>
      <c r="G38" s="4">
        <v>29816</v>
      </c>
      <c r="H38" s="11">
        <f>Table1[[#This Row],[TotalHost]]/Table1[[#This Row],[Total_count]]</f>
        <v>0.16373759055540649</v>
      </c>
    </row>
    <row r="39" spans="2:8" x14ac:dyDescent="0.25">
      <c r="B39" t="s">
        <v>2</v>
      </c>
      <c r="C39" t="s">
        <v>40</v>
      </c>
      <c r="D39" t="s">
        <v>56</v>
      </c>
      <c r="E39" t="s">
        <v>8</v>
      </c>
      <c r="F39">
        <v>431</v>
      </c>
      <c r="G39" s="4">
        <v>29816</v>
      </c>
      <c r="H39" s="11">
        <f>Table1[[#This Row],[TotalHost]]/Table1[[#This Row],[Total_count]]</f>
        <v>1.4455325999463375E-2</v>
      </c>
    </row>
    <row r="40" spans="2:8" x14ac:dyDescent="0.25">
      <c r="B40" t="s">
        <v>2</v>
      </c>
      <c r="C40" t="s">
        <v>40</v>
      </c>
      <c r="D40" t="s">
        <v>57</v>
      </c>
      <c r="E40" t="s">
        <v>10</v>
      </c>
      <c r="F40">
        <v>605</v>
      </c>
      <c r="G40" s="4">
        <v>29816</v>
      </c>
      <c r="H40" s="11">
        <f>Table1[[#This Row],[TotalHost]]/Table1[[#This Row],[Total_count]]</f>
        <v>2.0291118862355781E-2</v>
      </c>
    </row>
    <row r="41" spans="2:8" x14ac:dyDescent="0.25">
      <c r="B41" t="s">
        <v>2</v>
      </c>
      <c r="C41" t="s">
        <v>40</v>
      </c>
      <c r="D41" t="s">
        <v>57</v>
      </c>
      <c r="E41" t="s">
        <v>9</v>
      </c>
      <c r="F41">
        <v>60</v>
      </c>
      <c r="G41" s="4">
        <v>29816</v>
      </c>
      <c r="H41" s="11">
        <f>Table1[[#This Row],[TotalHost]]/Table1[[#This Row],[Total_count]]</f>
        <v>2.0123423665146232E-3</v>
      </c>
    </row>
    <row r="42" spans="2:8" x14ac:dyDescent="0.25">
      <c r="B42" t="s">
        <v>2</v>
      </c>
      <c r="C42" t="s">
        <v>40</v>
      </c>
      <c r="D42" t="s">
        <v>57</v>
      </c>
      <c r="E42" t="s">
        <v>11</v>
      </c>
      <c r="F42">
        <v>22</v>
      </c>
      <c r="G42" s="4">
        <v>29816</v>
      </c>
      <c r="H42" s="11">
        <f>Table1[[#This Row],[TotalHost]]/Table1[[#This Row],[Total_count]]</f>
        <v>7.3785886772202844E-4</v>
      </c>
    </row>
    <row r="43" spans="2:8" x14ac:dyDescent="0.25">
      <c r="B43" t="s">
        <v>2</v>
      </c>
      <c r="C43" t="s">
        <v>40</v>
      </c>
      <c r="D43" t="s">
        <v>57</v>
      </c>
      <c r="E43" t="s">
        <v>8</v>
      </c>
      <c r="F43">
        <v>72</v>
      </c>
      <c r="G43" s="4">
        <v>29816</v>
      </c>
      <c r="H43" s="11">
        <f>Table1[[#This Row],[TotalHost]]/Table1[[#This Row],[Total_count]]</f>
        <v>2.4148108398175474E-3</v>
      </c>
    </row>
    <row r="44" spans="2:8" x14ac:dyDescent="0.25">
      <c r="B44" t="s">
        <v>1</v>
      </c>
      <c r="C44" t="s">
        <v>38</v>
      </c>
      <c r="D44" t="s">
        <v>48</v>
      </c>
      <c r="E44" t="s">
        <v>10</v>
      </c>
      <c r="F44">
        <v>1366</v>
      </c>
      <c r="G44" s="4">
        <v>13151</v>
      </c>
      <c r="H44" s="11">
        <f>Table1[[#This Row],[TotalHost]]/Table1[[#This Row],[Total_count]]</f>
        <v>0.10387042810432667</v>
      </c>
    </row>
    <row r="45" spans="2:8" x14ac:dyDescent="0.25">
      <c r="B45" t="s">
        <v>1</v>
      </c>
      <c r="C45" t="s">
        <v>38</v>
      </c>
      <c r="D45" t="s">
        <v>48</v>
      </c>
      <c r="E45" t="s">
        <v>9</v>
      </c>
      <c r="F45">
        <v>149</v>
      </c>
      <c r="G45" s="4">
        <v>13151</v>
      </c>
      <c r="H45" s="11">
        <f>Table1[[#This Row],[TotalHost]]/Table1[[#This Row],[Total_count]]</f>
        <v>1.1329936886928751E-2</v>
      </c>
    </row>
    <row r="46" spans="2:8" x14ac:dyDescent="0.25">
      <c r="B46" t="s">
        <v>1</v>
      </c>
      <c r="C46" t="s">
        <v>38</v>
      </c>
      <c r="D46" t="s">
        <v>48</v>
      </c>
      <c r="E46" t="s">
        <v>8</v>
      </c>
      <c r="F46">
        <v>309</v>
      </c>
      <c r="G46" s="4">
        <v>13151</v>
      </c>
      <c r="H46" s="11">
        <f>Table1[[#This Row],[TotalHost]]/Table1[[#This Row],[Total_count]]</f>
        <v>2.3496312067523381E-2</v>
      </c>
    </row>
    <row r="47" spans="2:8" x14ac:dyDescent="0.25">
      <c r="B47" t="s">
        <v>1</v>
      </c>
      <c r="C47" t="s">
        <v>38</v>
      </c>
      <c r="D47" t="s">
        <v>48</v>
      </c>
      <c r="E47" t="s">
        <v>11</v>
      </c>
      <c r="F47">
        <v>13</v>
      </c>
      <c r="G47" s="4">
        <v>13151</v>
      </c>
      <c r="H47" s="11">
        <f>Table1[[#This Row],[TotalHost]]/Table1[[#This Row],[Total_count]]</f>
        <v>9.8851798342331387E-4</v>
      </c>
    </row>
    <row r="48" spans="2:8" x14ac:dyDescent="0.25">
      <c r="B48" t="s">
        <v>1</v>
      </c>
      <c r="C48" t="s">
        <v>38</v>
      </c>
      <c r="D48" t="s">
        <v>49</v>
      </c>
      <c r="E48" t="s">
        <v>9</v>
      </c>
      <c r="F48">
        <v>53</v>
      </c>
      <c r="G48" s="4">
        <v>13151</v>
      </c>
      <c r="H48" s="11">
        <f>Table1[[#This Row],[TotalHost]]/Table1[[#This Row],[Total_count]]</f>
        <v>4.0301117785719719E-3</v>
      </c>
    </row>
    <row r="49" spans="2:8" x14ac:dyDescent="0.25">
      <c r="B49" t="s">
        <v>1</v>
      </c>
      <c r="C49" t="s">
        <v>38</v>
      </c>
      <c r="D49" t="s">
        <v>49</v>
      </c>
      <c r="E49" t="s">
        <v>10</v>
      </c>
      <c r="F49">
        <v>763</v>
      </c>
      <c r="G49" s="4">
        <v>13151</v>
      </c>
      <c r="H49" s="11">
        <f>Table1[[#This Row],[TotalHost]]/Table1[[#This Row],[Total_count]]</f>
        <v>5.8018401642460651E-2</v>
      </c>
    </row>
    <row r="50" spans="2:8" x14ac:dyDescent="0.25">
      <c r="B50" t="s">
        <v>1</v>
      </c>
      <c r="C50" t="s">
        <v>38</v>
      </c>
      <c r="D50" t="s">
        <v>49</v>
      </c>
      <c r="E50" t="s">
        <v>11</v>
      </c>
      <c r="F50">
        <v>2</v>
      </c>
      <c r="G50" s="4">
        <v>13151</v>
      </c>
      <c r="H50" s="11">
        <f>Table1[[#This Row],[TotalHost]]/Table1[[#This Row],[Total_count]]</f>
        <v>1.520796897574329E-4</v>
      </c>
    </row>
    <row r="51" spans="2:8" x14ac:dyDescent="0.25">
      <c r="B51" t="s">
        <v>1</v>
      </c>
      <c r="C51" t="s">
        <v>38</v>
      </c>
      <c r="D51" t="s">
        <v>49</v>
      </c>
      <c r="E51" t="s">
        <v>8</v>
      </c>
      <c r="F51">
        <v>164</v>
      </c>
      <c r="G51" s="4">
        <v>13151</v>
      </c>
      <c r="H51" s="11">
        <f>Table1[[#This Row],[TotalHost]]/Table1[[#This Row],[Total_count]]</f>
        <v>1.2470534560109497E-2</v>
      </c>
    </row>
    <row r="52" spans="2:8" x14ac:dyDescent="0.25">
      <c r="B52" t="s">
        <v>1</v>
      </c>
      <c r="C52" t="s">
        <v>41</v>
      </c>
      <c r="D52" t="s">
        <v>50</v>
      </c>
      <c r="E52" t="s">
        <v>9</v>
      </c>
      <c r="F52">
        <v>9</v>
      </c>
      <c r="G52" s="4">
        <v>13151</v>
      </c>
      <c r="H52" s="11">
        <f>Table1[[#This Row],[TotalHost]]/Table1[[#This Row],[Total_count]]</f>
        <v>6.8435860390844803E-4</v>
      </c>
    </row>
    <row r="53" spans="2:8" x14ac:dyDescent="0.25">
      <c r="B53" t="s">
        <v>1</v>
      </c>
      <c r="C53" t="s">
        <v>41</v>
      </c>
      <c r="D53" t="s">
        <v>50</v>
      </c>
      <c r="E53" t="s">
        <v>10</v>
      </c>
      <c r="F53">
        <v>443</v>
      </c>
      <c r="G53" s="4">
        <v>13151</v>
      </c>
      <c r="H53" s="11">
        <f>Table1[[#This Row],[TotalHost]]/Table1[[#This Row],[Total_count]]</f>
        <v>3.3685651281271385E-2</v>
      </c>
    </row>
    <row r="54" spans="2:8" x14ac:dyDescent="0.25">
      <c r="B54" t="s">
        <v>1</v>
      </c>
      <c r="C54" t="s">
        <v>41</v>
      </c>
      <c r="D54" t="s">
        <v>50</v>
      </c>
      <c r="E54" t="s">
        <v>8</v>
      </c>
      <c r="F54">
        <v>14</v>
      </c>
      <c r="G54" s="4">
        <v>13151</v>
      </c>
      <c r="H54" s="11">
        <f>Table1[[#This Row],[TotalHost]]/Table1[[#This Row],[Total_count]]</f>
        <v>1.0645578283020303E-3</v>
      </c>
    </row>
    <row r="55" spans="2:8" x14ac:dyDescent="0.25">
      <c r="B55" t="s">
        <v>1</v>
      </c>
      <c r="C55" t="s">
        <v>41</v>
      </c>
      <c r="D55" t="s">
        <v>50</v>
      </c>
      <c r="E55" t="s">
        <v>11</v>
      </c>
      <c r="F55">
        <v>1</v>
      </c>
      <c r="G55" s="4">
        <v>13151</v>
      </c>
      <c r="H55" s="11">
        <f>Table1[[#This Row],[TotalHost]]/Table1[[#This Row],[Total_count]]</f>
        <v>7.6039844878716449E-5</v>
      </c>
    </row>
    <row r="56" spans="2:8" x14ac:dyDescent="0.25">
      <c r="B56" t="s">
        <v>1</v>
      </c>
      <c r="C56" t="s">
        <v>41</v>
      </c>
      <c r="D56" t="s">
        <v>51</v>
      </c>
      <c r="E56" t="s">
        <v>9</v>
      </c>
      <c r="F56">
        <v>37</v>
      </c>
      <c r="G56" s="4">
        <v>13151</v>
      </c>
      <c r="H56" s="11">
        <f>Table1[[#This Row],[TotalHost]]/Table1[[#This Row],[Total_count]]</f>
        <v>2.8134742605125085E-3</v>
      </c>
    </row>
    <row r="57" spans="2:8" x14ac:dyDescent="0.25">
      <c r="B57" t="s">
        <v>1</v>
      </c>
      <c r="C57" t="s">
        <v>41</v>
      </c>
      <c r="D57" t="s">
        <v>51</v>
      </c>
      <c r="E57" t="s">
        <v>8</v>
      </c>
      <c r="F57">
        <v>89</v>
      </c>
      <c r="G57" s="4">
        <v>13151</v>
      </c>
      <c r="H57" s="11">
        <f>Table1[[#This Row],[TotalHost]]/Table1[[#This Row],[Total_count]]</f>
        <v>6.7675461942057636E-3</v>
      </c>
    </row>
    <row r="58" spans="2:8" x14ac:dyDescent="0.25">
      <c r="B58" t="s">
        <v>1</v>
      </c>
      <c r="C58" t="s">
        <v>41</v>
      </c>
      <c r="D58" t="s">
        <v>51</v>
      </c>
      <c r="E58" t="s">
        <v>10</v>
      </c>
      <c r="F58">
        <v>1789</v>
      </c>
      <c r="G58" s="4">
        <v>13151</v>
      </c>
      <c r="H58" s="11">
        <f>Table1[[#This Row],[TotalHost]]/Table1[[#This Row],[Total_count]]</f>
        <v>0.13603528248802371</v>
      </c>
    </row>
    <row r="59" spans="2:8" x14ac:dyDescent="0.25">
      <c r="B59" t="s">
        <v>1</v>
      </c>
      <c r="C59" t="s">
        <v>41</v>
      </c>
      <c r="D59" t="s">
        <v>51</v>
      </c>
      <c r="E59" t="s">
        <v>11</v>
      </c>
      <c r="F59">
        <v>15</v>
      </c>
      <c r="G59" s="4">
        <v>13151</v>
      </c>
      <c r="H59" s="11">
        <f>Table1[[#This Row],[TotalHost]]/Table1[[#This Row],[Total_count]]</f>
        <v>1.1405976731807467E-3</v>
      </c>
    </row>
    <row r="60" spans="2:8" x14ac:dyDescent="0.25">
      <c r="B60" t="s">
        <v>1</v>
      </c>
      <c r="C60" t="s">
        <v>39</v>
      </c>
      <c r="D60" t="s">
        <v>52</v>
      </c>
      <c r="E60" t="s">
        <v>11</v>
      </c>
      <c r="F60">
        <v>2</v>
      </c>
      <c r="G60" s="4">
        <v>13151</v>
      </c>
      <c r="H60" s="11">
        <f>Table1[[#This Row],[TotalHost]]/Table1[[#This Row],[Total_count]]</f>
        <v>1.520796897574329E-4</v>
      </c>
    </row>
    <row r="61" spans="2:8" x14ac:dyDescent="0.25">
      <c r="B61" t="s">
        <v>1</v>
      </c>
      <c r="C61" t="s">
        <v>39</v>
      </c>
      <c r="D61" t="s">
        <v>52</v>
      </c>
      <c r="E61" t="s">
        <v>8</v>
      </c>
      <c r="F61">
        <v>75</v>
      </c>
      <c r="G61" s="4">
        <v>13151</v>
      </c>
      <c r="H61" s="11">
        <f>Table1[[#This Row],[TotalHost]]/Table1[[#This Row],[Total_count]]</f>
        <v>5.7029883659037335E-3</v>
      </c>
    </row>
    <row r="62" spans="2:8" x14ac:dyDescent="0.25">
      <c r="B62" t="s">
        <v>1</v>
      </c>
      <c r="C62" t="s">
        <v>39</v>
      </c>
      <c r="D62" t="s">
        <v>52</v>
      </c>
      <c r="E62" t="s">
        <v>9</v>
      </c>
      <c r="F62">
        <v>32</v>
      </c>
      <c r="G62" s="4">
        <v>13151</v>
      </c>
      <c r="H62" s="11">
        <f>Table1[[#This Row],[TotalHost]]/Table1[[#This Row],[Total_count]]</f>
        <v>2.4332750361189264E-3</v>
      </c>
    </row>
    <row r="63" spans="2:8" x14ac:dyDescent="0.25">
      <c r="B63" t="s">
        <v>1</v>
      </c>
      <c r="C63" t="s">
        <v>39</v>
      </c>
      <c r="D63" t="s">
        <v>52</v>
      </c>
      <c r="E63" t="s">
        <v>10</v>
      </c>
      <c r="F63">
        <v>861</v>
      </c>
      <c r="G63" s="4">
        <v>13151</v>
      </c>
      <c r="H63" s="11">
        <f>Table1[[#This Row],[TotalHost]]/Table1[[#This Row],[Total_count]]</f>
        <v>6.547030644057486E-2</v>
      </c>
    </row>
    <row r="64" spans="2:8" x14ac:dyDescent="0.25">
      <c r="B64" t="s">
        <v>1</v>
      </c>
      <c r="C64" t="s">
        <v>39</v>
      </c>
      <c r="D64" t="s">
        <v>53</v>
      </c>
      <c r="E64" t="s">
        <v>9</v>
      </c>
      <c r="F64">
        <v>12</v>
      </c>
      <c r="G64" s="4">
        <v>13151</v>
      </c>
      <c r="H64" s="11">
        <f>Table1[[#This Row],[TotalHost]]/Table1[[#This Row],[Total_count]]</f>
        <v>9.1247813854459733E-4</v>
      </c>
    </row>
    <row r="65" spans="2:8" x14ac:dyDescent="0.25">
      <c r="B65" t="s">
        <v>1</v>
      </c>
      <c r="C65" t="s">
        <v>39</v>
      </c>
      <c r="D65" t="s">
        <v>53</v>
      </c>
      <c r="E65" t="s">
        <v>10</v>
      </c>
      <c r="F65">
        <v>362</v>
      </c>
      <c r="G65" s="4">
        <v>13151</v>
      </c>
      <c r="H65" s="11">
        <f>Table1[[#This Row],[TotalHost]]/Table1[[#This Row],[Total_count]]</f>
        <v>2.7526423846095355E-2</v>
      </c>
    </row>
    <row r="66" spans="2:8" x14ac:dyDescent="0.25">
      <c r="B66" t="s">
        <v>1</v>
      </c>
      <c r="C66" t="s">
        <v>39</v>
      </c>
      <c r="D66" t="s">
        <v>53</v>
      </c>
      <c r="E66" t="s">
        <v>11</v>
      </c>
      <c r="F66">
        <v>3</v>
      </c>
      <c r="G66" s="4">
        <v>13151</v>
      </c>
      <c r="H66" s="11">
        <f>Table1[[#This Row],[TotalHost]]/Table1[[#This Row],[Total_count]]</f>
        <v>2.2811953463614933E-4</v>
      </c>
    </row>
    <row r="67" spans="2:8" x14ac:dyDescent="0.25">
      <c r="B67" t="s">
        <v>1</v>
      </c>
      <c r="C67" t="s">
        <v>39</v>
      </c>
      <c r="D67" t="s">
        <v>53</v>
      </c>
      <c r="E67" t="s">
        <v>8</v>
      </c>
      <c r="F67">
        <v>25</v>
      </c>
      <c r="G67" s="4">
        <v>13151</v>
      </c>
      <c r="H67" s="11">
        <f>Table1[[#This Row],[TotalHost]]/Table1[[#This Row],[Total_count]]</f>
        <v>1.9009961219679111E-3</v>
      </c>
    </row>
    <row r="68" spans="2:8" x14ac:dyDescent="0.25">
      <c r="B68" t="s">
        <v>1</v>
      </c>
      <c r="C68" t="s">
        <v>37</v>
      </c>
      <c r="D68" t="s">
        <v>54</v>
      </c>
      <c r="E68" t="s">
        <v>8</v>
      </c>
      <c r="F68">
        <v>220</v>
      </c>
      <c r="G68" s="4">
        <v>13151</v>
      </c>
      <c r="H68" s="11">
        <f>Table1[[#This Row],[TotalHost]]/Table1[[#This Row],[Total_count]]</f>
        <v>1.6728765873317619E-2</v>
      </c>
    </row>
    <row r="69" spans="2:8" x14ac:dyDescent="0.25">
      <c r="B69" t="s">
        <v>1</v>
      </c>
      <c r="C69" t="s">
        <v>37</v>
      </c>
      <c r="D69" t="s">
        <v>54</v>
      </c>
      <c r="E69" t="s">
        <v>11</v>
      </c>
      <c r="F69">
        <v>12</v>
      </c>
      <c r="G69" s="4">
        <v>13151</v>
      </c>
      <c r="H69" s="11">
        <f>Table1[[#This Row],[TotalHost]]/Table1[[#This Row],[Total_count]]</f>
        <v>9.1247813854459733E-4</v>
      </c>
    </row>
    <row r="70" spans="2:8" x14ac:dyDescent="0.25">
      <c r="B70" t="s">
        <v>1</v>
      </c>
      <c r="C70" t="s">
        <v>37</v>
      </c>
      <c r="D70" t="s">
        <v>54</v>
      </c>
      <c r="E70" t="s">
        <v>10</v>
      </c>
      <c r="F70">
        <v>2187</v>
      </c>
      <c r="G70" s="4">
        <v>13151</v>
      </c>
      <c r="H70" s="11">
        <f>Table1[[#This Row],[TotalHost]]/Table1[[#This Row],[Total_count]]</f>
        <v>0.16629914074975288</v>
      </c>
    </row>
    <row r="71" spans="2:8" x14ac:dyDescent="0.25">
      <c r="B71" t="s">
        <v>1</v>
      </c>
      <c r="C71" t="s">
        <v>37</v>
      </c>
      <c r="D71" t="s">
        <v>54</v>
      </c>
      <c r="E71" t="s">
        <v>9</v>
      </c>
      <c r="F71">
        <v>107</v>
      </c>
      <c r="G71" s="4">
        <v>13151</v>
      </c>
      <c r="H71" s="11">
        <f>Table1[[#This Row],[TotalHost]]/Table1[[#This Row],[Total_count]]</f>
        <v>8.1362634020226594E-3</v>
      </c>
    </row>
    <row r="72" spans="2:8" x14ac:dyDescent="0.25">
      <c r="B72" t="s">
        <v>1</v>
      </c>
      <c r="C72" t="s">
        <v>37</v>
      </c>
      <c r="D72" t="s">
        <v>55</v>
      </c>
      <c r="E72" t="s">
        <v>11</v>
      </c>
      <c r="F72">
        <v>3</v>
      </c>
      <c r="G72" s="4">
        <v>13151</v>
      </c>
      <c r="H72" s="11">
        <f>Table1[[#This Row],[TotalHost]]/Table1[[#This Row],[Total_count]]</f>
        <v>2.2811953463614933E-4</v>
      </c>
    </row>
    <row r="73" spans="2:8" x14ac:dyDescent="0.25">
      <c r="B73" t="s">
        <v>1</v>
      </c>
      <c r="C73" t="s">
        <v>37</v>
      </c>
      <c r="D73" t="s">
        <v>55</v>
      </c>
      <c r="E73" t="s">
        <v>8</v>
      </c>
      <c r="F73">
        <v>47</v>
      </c>
      <c r="G73" s="4">
        <v>13151</v>
      </c>
      <c r="H73" s="11">
        <f>Table1[[#This Row],[TotalHost]]/Table1[[#This Row],[Total_count]]</f>
        <v>3.5738727092996729E-3</v>
      </c>
    </row>
    <row r="74" spans="2:8" x14ac:dyDescent="0.25">
      <c r="B74" t="s">
        <v>1</v>
      </c>
      <c r="C74" t="s">
        <v>37</v>
      </c>
      <c r="D74" t="s">
        <v>55</v>
      </c>
      <c r="E74" t="s">
        <v>9</v>
      </c>
      <c r="F74">
        <v>27</v>
      </c>
      <c r="G74" s="4">
        <v>13151</v>
      </c>
      <c r="H74" s="11">
        <f>Table1[[#This Row],[TotalHost]]/Table1[[#This Row],[Total_count]]</f>
        <v>2.0530758117253442E-3</v>
      </c>
    </row>
    <row r="75" spans="2:8" x14ac:dyDescent="0.25">
      <c r="B75" t="s">
        <v>1</v>
      </c>
      <c r="C75" t="s">
        <v>37</v>
      </c>
      <c r="D75" t="s">
        <v>55</v>
      </c>
      <c r="E75" t="s">
        <v>10</v>
      </c>
      <c r="F75">
        <v>817</v>
      </c>
      <c r="G75" s="4">
        <v>13151</v>
      </c>
      <c r="H75" s="11">
        <f>Table1[[#This Row],[TotalHost]]/Table1[[#This Row],[Total_count]]</f>
        <v>6.2124553265911341E-2</v>
      </c>
    </row>
    <row r="76" spans="2:8" x14ac:dyDescent="0.25">
      <c r="B76" t="s">
        <v>1</v>
      </c>
      <c r="C76" t="s">
        <v>40</v>
      </c>
      <c r="D76" t="s">
        <v>56</v>
      </c>
      <c r="E76" t="s">
        <v>9</v>
      </c>
      <c r="F76">
        <v>123</v>
      </c>
      <c r="G76" s="4">
        <v>13151</v>
      </c>
      <c r="H76" s="11">
        <f>Table1[[#This Row],[TotalHost]]/Table1[[#This Row],[Total_count]]</f>
        <v>9.3529009200821224E-3</v>
      </c>
    </row>
    <row r="77" spans="2:8" x14ac:dyDescent="0.25">
      <c r="B77" t="s">
        <v>1</v>
      </c>
      <c r="C77" t="s">
        <v>40</v>
      </c>
      <c r="D77" t="s">
        <v>56</v>
      </c>
      <c r="E77" t="s">
        <v>10</v>
      </c>
      <c r="F77">
        <v>2265</v>
      </c>
      <c r="G77" s="4">
        <v>13151</v>
      </c>
      <c r="H77" s="11">
        <f>Table1[[#This Row],[TotalHost]]/Table1[[#This Row],[Total_count]]</f>
        <v>0.17223024865029277</v>
      </c>
    </row>
    <row r="78" spans="2:8" x14ac:dyDescent="0.25">
      <c r="B78" t="s">
        <v>1</v>
      </c>
      <c r="C78" t="s">
        <v>40</v>
      </c>
      <c r="D78" t="s">
        <v>56</v>
      </c>
      <c r="E78" t="s">
        <v>8</v>
      </c>
      <c r="F78">
        <v>252</v>
      </c>
      <c r="G78" s="4">
        <v>13151</v>
      </c>
      <c r="H78" s="11">
        <f>Table1[[#This Row],[TotalHost]]/Table1[[#This Row],[Total_count]]</f>
        <v>1.9162040909436545E-2</v>
      </c>
    </row>
    <row r="79" spans="2:8" x14ac:dyDescent="0.25">
      <c r="B79" t="s">
        <v>1</v>
      </c>
      <c r="C79" t="s">
        <v>40</v>
      </c>
      <c r="D79" t="s">
        <v>56</v>
      </c>
      <c r="E79" t="s">
        <v>11</v>
      </c>
      <c r="F79">
        <v>4</v>
      </c>
      <c r="G79" s="4">
        <v>13151</v>
      </c>
      <c r="H79" s="11">
        <f>Table1[[#This Row],[TotalHost]]/Table1[[#This Row],[Total_count]]</f>
        <v>3.041593795148658E-4</v>
      </c>
    </row>
    <row r="80" spans="2:8" x14ac:dyDescent="0.25">
      <c r="B80" t="s">
        <v>1</v>
      </c>
      <c r="C80" t="s">
        <v>40</v>
      </c>
      <c r="D80" t="s">
        <v>57</v>
      </c>
      <c r="E80" t="s">
        <v>10</v>
      </c>
      <c r="F80">
        <v>432</v>
      </c>
      <c r="G80" s="4">
        <v>13151</v>
      </c>
      <c r="H80" s="11">
        <f>Table1[[#This Row],[TotalHost]]/Table1[[#This Row],[Total_count]]</f>
        <v>3.2849212987605507E-2</v>
      </c>
    </row>
    <row r="81" spans="2:8" x14ac:dyDescent="0.25">
      <c r="B81" t="s">
        <v>1</v>
      </c>
      <c r="C81" t="s">
        <v>40</v>
      </c>
      <c r="D81" t="s">
        <v>57</v>
      </c>
      <c r="E81" t="s">
        <v>9</v>
      </c>
      <c r="F81">
        <v>18</v>
      </c>
      <c r="G81" s="4">
        <v>13151</v>
      </c>
      <c r="H81" s="11">
        <f>Table1[[#This Row],[TotalHost]]/Table1[[#This Row],[Total_count]]</f>
        <v>1.3687172078168961E-3</v>
      </c>
    </row>
    <row r="82" spans="2:8" x14ac:dyDescent="0.25">
      <c r="B82" t="s">
        <v>1</v>
      </c>
      <c r="C82" t="s">
        <v>40</v>
      </c>
      <c r="D82" t="s">
        <v>57</v>
      </c>
      <c r="E82" t="s">
        <v>8</v>
      </c>
      <c r="F82">
        <v>49</v>
      </c>
      <c r="G82" s="4">
        <v>13151</v>
      </c>
      <c r="H82" s="11">
        <f>Table1[[#This Row],[TotalHost]]/Table1[[#This Row],[Total_count]]</f>
        <v>3.7259523990571058E-3</v>
      </c>
    </row>
  </sheetData>
  <mergeCells count="1">
    <mergeCell ref="B1:F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topLeftCell="A8" zoomScaleNormal="100" workbookViewId="0">
      <selection activeCell="O38" sqref="O38"/>
    </sheetView>
  </sheetViews>
  <sheetFormatPr defaultRowHeight="15" x14ac:dyDescent="0.25"/>
  <cols>
    <col min="2" max="2" width="16" customWidth="1"/>
    <col min="3" max="3" width="17.7109375" customWidth="1"/>
    <col min="4" max="4" width="17.85546875" customWidth="1"/>
    <col min="5" max="5" width="18.140625" customWidth="1"/>
    <col min="6" max="6" width="11.85546875" customWidth="1"/>
    <col min="9" max="9" width="14.5703125" customWidth="1"/>
    <col min="10" max="10" width="14.140625" customWidth="1"/>
    <col min="11" max="11" width="21" customWidth="1"/>
    <col min="13" max="13" width="17.7109375" customWidth="1"/>
    <col min="14" max="14" width="15.42578125" customWidth="1"/>
    <col min="15" max="15" width="11.7109375" customWidth="1"/>
    <col min="16" max="16" width="20.42578125" customWidth="1"/>
    <col min="17" max="17" width="20.7109375" customWidth="1"/>
    <col min="18" max="18" width="21.140625" customWidth="1"/>
  </cols>
  <sheetData>
    <row r="1" spans="2:10" x14ac:dyDescent="0.25">
      <c r="B1" s="16" t="s">
        <v>14</v>
      </c>
      <c r="C1" s="16"/>
      <c r="D1" s="16"/>
      <c r="E1" s="16"/>
    </row>
    <row r="2" spans="2:10" x14ac:dyDescent="0.25">
      <c r="B2" s="16"/>
      <c r="C2" s="16"/>
      <c r="D2" s="16"/>
      <c r="E2" s="16"/>
    </row>
    <row r="3" spans="2:10" x14ac:dyDescent="0.25">
      <c r="B3" t="s">
        <v>5</v>
      </c>
      <c r="C3" t="s">
        <v>36</v>
      </c>
      <c r="D3" t="s">
        <v>47</v>
      </c>
      <c r="E3" t="s">
        <v>13</v>
      </c>
    </row>
    <row r="4" spans="2:10" x14ac:dyDescent="0.25">
      <c r="B4" t="s">
        <v>1</v>
      </c>
      <c r="C4" t="s">
        <v>38</v>
      </c>
      <c r="D4" t="s">
        <v>48</v>
      </c>
      <c r="E4" s="11">
        <v>0.98080000000000001</v>
      </c>
    </row>
    <row r="5" spans="2:10" x14ac:dyDescent="0.25">
      <c r="B5" t="s">
        <v>2</v>
      </c>
      <c r="C5" t="s">
        <v>38</v>
      </c>
      <c r="D5" t="s">
        <v>48</v>
      </c>
      <c r="E5" s="11">
        <v>0.85138320905635889</v>
      </c>
    </row>
    <row r="6" spans="2:10" x14ac:dyDescent="0.25">
      <c r="B6" t="s">
        <v>1</v>
      </c>
      <c r="C6" t="s">
        <v>38</v>
      </c>
      <c r="D6" t="s">
        <v>49</v>
      </c>
      <c r="E6" s="11">
        <v>0.98893279532065503</v>
      </c>
    </row>
    <row r="7" spans="2:10" x14ac:dyDescent="0.25">
      <c r="B7" t="s">
        <v>2</v>
      </c>
      <c r="C7" t="s">
        <v>38</v>
      </c>
      <c r="D7" t="s">
        <v>49</v>
      </c>
      <c r="E7" s="11">
        <v>0.91491413292518009</v>
      </c>
    </row>
    <row r="8" spans="2:10" x14ac:dyDescent="0.25">
      <c r="B8" t="s">
        <v>1</v>
      </c>
      <c r="C8" t="s">
        <v>41</v>
      </c>
      <c r="D8" t="s">
        <v>50</v>
      </c>
      <c r="E8" s="11">
        <v>0.98979229373646005</v>
      </c>
    </row>
    <row r="9" spans="2:10" x14ac:dyDescent="0.25">
      <c r="B9" t="s">
        <v>2</v>
      </c>
      <c r="C9" t="s">
        <v>41</v>
      </c>
      <c r="D9" t="s">
        <v>50</v>
      </c>
      <c r="E9" s="11">
        <v>0.95081917478746802</v>
      </c>
      <c r="I9" s="8" t="s">
        <v>32</v>
      </c>
      <c r="J9" t="s">
        <v>58</v>
      </c>
    </row>
    <row r="10" spans="2:10" x14ac:dyDescent="0.25">
      <c r="B10" t="s">
        <v>1</v>
      </c>
      <c r="C10" t="s">
        <v>41</v>
      </c>
      <c r="D10" t="s">
        <v>51</v>
      </c>
      <c r="E10" s="11">
        <v>0.98042570033098098</v>
      </c>
      <c r="I10" s="9" t="s">
        <v>2</v>
      </c>
      <c r="J10" s="6">
        <v>0.90752857658607078</v>
      </c>
    </row>
    <row r="11" spans="2:10" x14ac:dyDescent="0.25">
      <c r="B11" t="s">
        <v>2</v>
      </c>
      <c r="C11" t="s">
        <v>41</v>
      </c>
      <c r="D11" t="s">
        <v>51</v>
      </c>
      <c r="E11" s="11">
        <v>0.84994359503705696</v>
      </c>
      <c r="I11" s="9" t="s">
        <v>1</v>
      </c>
      <c r="J11" s="6">
        <v>0.98312120088654054</v>
      </c>
    </row>
    <row r="12" spans="2:10" x14ac:dyDescent="0.25">
      <c r="B12" t="s">
        <v>2</v>
      </c>
      <c r="C12" t="s">
        <v>39</v>
      </c>
      <c r="D12" t="s">
        <v>52</v>
      </c>
      <c r="E12" s="11">
        <v>0.871595673678214</v>
      </c>
    </row>
    <row r="13" spans="2:10" x14ac:dyDescent="0.25">
      <c r="B13" t="s">
        <v>1</v>
      </c>
      <c r="C13" t="s">
        <v>39</v>
      </c>
      <c r="D13" t="s">
        <v>52</v>
      </c>
      <c r="E13" s="11">
        <v>0.98132844551322407</v>
      </c>
    </row>
    <row r="14" spans="2:10" x14ac:dyDescent="0.25">
      <c r="B14" t="s">
        <v>2</v>
      </c>
      <c r="C14" t="s">
        <v>39</v>
      </c>
      <c r="D14" t="s">
        <v>53</v>
      </c>
      <c r="E14" s="11">
        <v>0.938037868727986</v>
      </c>
    </row>
    <row r="15" spans="2:10" x14ac:dyDescent="0.25">
      <c r="B15" t="s">
        <v>1</v>
      </c>
      <c r="C15" t="s">
        <v>39</v>
      </c>
      <c r="D15" t="s">
        <v>53</v>
      </c>
      <c r="E15" s="11">
        <v>0.98398059161741303</v>
      </c>
    </row>
    <row r="16" spans="2:10" x14ac:dyDescent="0.25">
      <c r="B16" t="s">
        <v>1</v>
      </c>
      <c r="C16" t="s">
        <v>37</v>
      </c>
      <c r="D16" t="s">
        <v>54</v>
      </c>
      <c r="E16" s="11">
        <v>0.96582839567134604</v>
      </c>
    </row>
    <row r="17" spans="2:11" x14ac:dyDescent="0.25">
      <c r="B17" t="s">
        <v>2</v>
      </c>
      <c r="C17" t="s">
        <v>37</v>
      </c>
      <c r="D17" t="s">
        <v>54</v>
      </c>
      <c r="E17" s="11">
        <v>0.86834522935051595</v>
      </c>
    </row>
    <row r="18" spans="2:11" x14ac:dyDescent="0.25">
      <c r="B18" t="s">
        <v>2</v>
      </c>
      <c r="C18" t="s">
        <v>37</v>
      </c>
      <c r="D18" t="s">
        <v>55</v>
      </c>
      <c r="E18" s="11">
        <v>0.91850506747498795</v>
      </c>
    </row>
    <row r="19" spans="2:11" x14ac:dyDescent="0.25">
      <c r="B19" t="s">
        <v>1</v>
      </c>
      <c r="C19" t="s">
        <v>37</v>
      </c>
      <c r="D19" t="s">
        <v>55</v>
      </c>
      <c r="E19" s="11">
        <v>0.98272030346078909</v>
      </c>
    </row>
    <row r="20" spans="2:11" x14ac:dyDescent="0.25">
      <c r="B20" t="s">
        <v>2</v>
      </c>
      <c r="C20" t="s">
        <v>40</v>
      </c>
      <c r="D20" t="s">
        <v>56</v>
      </c>
      <c r="E20" s="11">
        <v>0.96552310599553293</v>
      </c>
    </row>
    <row r="21" spans="2:11" x14ac:dyDescent="0.25">
      <c r="B21" t="s">
        <v>1</v>
      </c>
      <c r="C21" t="s">
        <v>40</v>
      </c>
      <c r="D21" t="s">
        <v>56</v>
      </c>
      <c r="E21" s="11">
        <v>0.98998865355521903</v>
      </c>
    </row>
    <row r="22" spans="2:11" x14ac:dyDescent="0.25">
      <c r="B22" t="s">
        <v>2</v>
      </c>
      <c r="C22" t="s">
        <v>40</v>
      </c>
      <c r="D22" t="s">
        <v>57</v>
      </c>
      <c r="E22" s="11">
        <v>0.946218708827405</v>
      </c>
    </row>
    <row r="23" spans="2:11" x14ac:dyDescent="0.25">
      <c r="B23" t="s">
        <v>1</v>
      </c>
      <c r="C23" t="s">
        <v>40</v>
      </c>
      <c r="D23" t="s">
        <v>57</v>
      </c>
      <c r="E23" s="11">
        <v>0.98741482965931893</v>
      </c>
    </row>
    <row r="26" spans="2:11" x14ac:dyDescent="0.25">
      <c r="B26" s="16" t="s">
        <v>43</v>
      </c>
      <c r="C26" s="16"/>
      <c r="D26" s="16"/>
      <c r="E26" s="16"/>
    </row>
    <row r="27" spans="2:11" x14ac:dyDescent="0.25">
      <c r="B27" s="16"/>
      <c r="C27" s="16"/>
      <c r="D27" s="16"/>
      <c r="E27" s="16"/>
    </row>
    <row r="28" spans="2:11" x14ac:dyDescent="0.25">
      <c r="B28" t="s">
        <v>5</v>
      </c>
      <c r="C28" t="s">
        <v>36</v>
      </c>
      <c r="D28" t="s">
        <v>47</v>
      </c>
      <c r="E28" t="s">
        <v>15</v>
      </c>
      <c r="F28" t="s">
        <v>59</v>
      </c>
      <c r="G28" t="s">
        <v>60</v>
      </c>
    </row>
    <row r="29" spans="2:11" x14ac:dyDescent="0.25">
      <c r="B29" t="s">
        <v>2</v>
      </c>
      <c r="C29" t="s">
        <v>41</v>
      </c>
      <c r="D29" t="s">
        <v>51</v>
      </c>
      <c r="E29">
        <v>2290</v>
      </c>
      <c r="F29">
        <v>29816</v>
      </c>
      <c r="G29" s="5">
        <f>Table17[[#This Row],[No_Of_Host]]/Table17[[#This Row],[Total_count]]</f>
        <v>7.6804400321974775E-2</v>
      </c>
    </row>
    <row r="30" spans="2:11" x14ac:dyDescent="0.25">
      <c r="B30" t="s">
        <v>2</v>
      </c>
      <c r="C30" t="s">
        <v>39</v>
      </c>
      <c r="D30" t="s">
        <v>52</v>
      </c>
      <c r="E30">
        <v>674</v>
      </c>
      <c r="F30">
        <v>29816</v>
      </c>
      <c r="G30" s="5">
        <f>Table17[[#This Row],[No_Of_Host]]/Table17[[#This Row],[Total_count]]</f>
        <v>2.2605312583847598E-2</v>
      </c>
    </row>
    <row r="31" spans="2:11" x14ac:dyDescent="0.25">
      <c r="B31" t="s">
        <v>2</v>
      </c>
      <c r="C31" t="s">
        <v>38</v>
      </c>
      <c r="D31" t="s">
        <v>48</v>
      </c>
      <c r="E31">
        <v>1644</v>
      </c>
      <c r="F31">
        <v>29816</v>
      </c>
      <c r="G31" s="5">
        <f>Table17[[#This Row],[No_Of_Host]]/Table17[[#This Row],[Total_count]]</f>
        <v>5.5138180842500668E-2</v>
      </c>
    </row>
    <row r="32" spans="2:11" x14ac:dyDescent="0.25">
      <c r="B32" t="s">
        <v>2</v>
      </c>
      <c r="C32" t="s">
        <v>40</v>
      </c>
      <c r="D32" t="s">
        <v>56</v>
      </c>
      <c r="E32">
        <v>5340</v>
      </c>
      <c r="F32">
        <v>29816</v>
      </c>
      <c r="G32" s="5">
        <f>Table17[[#This Row],[No_Of_Host]]/Table17[[#This Row],[Total_count]]</f>
        <v>0.17909847061980144</v>
      </c>
      <c r="J32" s="8" t="s">
        <v>32</v>
      </c>
      <c r="K32" t="s">
        <v>81</v>
      </c>
    </row>
    <row r="33" spans="2:11" x14ac:dyDescent="0.25">
      <c r="B33" t="s">
        <v>2</v>
      </c>
      <c r="C33" t="s">
        <v>39</v>
      </c>
      <c r="D33" t="s">
        <v>53</v>
      </c>
      <c r="E33">
        <v>407</v>
      </c>
      <c r="F33">
        <v>29816</v>
      </c>
      <c r="G33" s="5">
        <f>Table17[[#This Row],[No_Of_Host]]/Table17[[#This Row],[Total_count]]</f>
        <v>1.3650389052857526E-2</v>
      </c>
      <c r="J33" s="9" t="s">
        <v>38</v>
      </c>
      <c r="K33" s="15">
        <v>4</v>
      </c>
    </row>
    <row r="34" spans="2:11" x14ac:dyDescent="0.25">
      <c r="B34" t="s">
        <v>2</v>
      </c>
      <c r="C34" t="s">
        <v>41</v>
      </c>
      <c r="D34" t="s">
        <v>50</v>
      </c>
      <c r="E34">
        <v>1475</v>
      </c>
      <c r="F34">
        <v>29816</v>
      </c>
      <c r="G34" s="5">
        <f>Table17[[#This Row],[No_Of_Host]]/Table17[[#This Row],[Total_count]]</f>
        <v>4.9470083176817815E-2</v>
      </c>
      <c r="J34" s="10" t="s">
        <v>2</v>
      </c>
      <c r="K34" s="15">
        <v>2</v>
      </c>
    </row>
    <row r="35" spans="2:11" x14ac:dyDescent="0.25">
      <c r="B35" t="s">
        <v>2</v>
      </c>
      <c r="C35" t="s">
        <v>38</v>
      </c>
      <c r="D35" t="s">
        <v>49</v>
      </c>
      <c r="E35">
        <v>683</v>
      </c>
      <c r="F35">
        <v>29816</v>
      </c>
      <c r="G35" s="5">
        <f>Table17[[#This Row],[No_Of_Host]]/Table17[[#This Row],[Total_count]]</f>
        <v>2.2907163938824793E-2</v>
      </c>
      <c r="J35" s="10" t="s">
        <v>1</v>
      </c>
      <c r="K35" s="15">
        <v>2</v>
      </c>
    </row>
    <row r="36" spans="2:11" x14ac:dyDescent="0.25">
      <c r="B36" t="s">
        <v>2</v>
      </c>
      <c r="C36" t="s">
        <v>37</v>
      </c>
      <c r="D36" t="s">
        <v>54</v>
      </c>
      <c r="E36">
        <v>2806</v>
      </c>
      <c r="F36">
        <v>29816</v>
      </c>
      <c r="G36" s="5">
        <f>Table17[[#This Row],[No_Of_Host]]/Table17[[#This Row],[Total_count]]</f>
        <v>9.411054467400054E-2</v>
      </c>
      <c r="J36" s="9" t="s">
        <v>41</v>
      </c>
      <c r="K36" s="15">
        <v>4</v>
      </c>
    </row>
    <row r="37" spans="2:11" x14ac:dyDescent="0.25">
      <c r="B37" t="s">
        <v>2</v>
      </c>
      <c r="C37" t="s">
        <v>37</v>
      </c>
      <c r="D37" t="s">
        <v>55</v>
      </c>
      <c r="E37">
        <v>844</v>
      </c>
      <c r="F37">
        <v>29816</v>
      </c>
      <c r="G37" s="5">
        <f>Table17[[#This Row],[No_Of_Host]]/Table17[[#This Row],[Total_count]]</f>
        <v>2.8306949288972365E-2</v>
      </c>
      <c r="J37" s="10" t="s">
        <v>2</v>
      </c>
      <c r="K37" s="15">
        <v>2</v>
      </c>
    </row>
    <row r="38" spans="2:11" x14ac:dyDescent="0.25">
      <c r="B38" t="s">
        <v>2</v>
      </c>
      <c r="C38" t="s">
        <v>40</v>
      </c>
      <c r="D38" t="s">
        <v>57</v>
      </c>
      <c r="E38">
        <v>642</v>
      </c>
      <c r="F38">
        <v>29816</v>
      </c>
      <c r="G38" s="5">
        <f>Table17[[#This Row],[No_Of_Host]]/Table17[[#This Row],[Total_count]]</f>
        <v>2.1532063321706468E-2</v>
      </c>
      <c r="J38" s="10" t="s">
        <v>1</v>
      </c>
      <c r="K38" s="15">
        <v>2</v>
      </c>
    </row>
    <row r="39" spans="2:11" x14ac:dyDescent="0.25">
      <c r="B39" t="s">
        <v>1</v>
      </c>
      <c r="C39" t="s">
        <v>38</v>
      </c>
      <c r="D39" t="s">
        <v>48</v>
      </c>
      <c r="E39">
        <v>1749</v>
      </c>
      <c r="F39">
        <v>13151</v>
      </c>
      <c r="G39" s="5">
        <f>Table17[[#This Row],[No_Of_Host]]/Table17[[#This Row],[Total_count]]</f>
        <v>0.13299368869287506</v>
      </c>
      <c r="J39" s="9" t="s">
        <v>39</v>
      </c>
      <c r="K39" s="15">
        <v>4</v>
      </c>
    </row>
    <row r="40" spans="2:11" x14ac:dyDescent="0.25">
      <c r="B40" t="s">
        <v>1</v>
      </c>
      <c r="C40" t="s">
        <v>41</v>
      </c>
      <c r="D40" t="s">
        <v>50</v>
      </c>
      <c r="E40">
        <v>446</v>
      </c>
      <c r="F40">
        <v>13151</v>
      </c>
      <c r="G40" s="5">
        <f>Table17[[#This Row],[No_Of_Host]]/Table17[[#This Row],[Total_count]]</f>
        <v>3.3913770815907539E-2</v>
      </c>
      <c r="J40" s="10" t="s">
        <v>2</v>
      </c>
      <c r="K40" s="15">
        <v>2</v>
      </c>
    </row>
    <row r="41" spans="2:11" x14ac:dyDescent="0.25">
      <c r="B41" t="s">
        <v>1</v>
      </c>
      <c r="C41" t="s">
        <v>38</v>
      </c>
      <c r="D41" t="s">
        <v>49</v>
      </c>
      <c r="E41">
        <v>944</v>
      </c>
      <c r="F41">
        <v>13151</v>
      </c>
      <c r="G41" s="5">
        <f>Table17[[#This Row],[No_Of_Host]]/Table17[[#This Row],[Total_count]]</f>
        <v>7.1781613565508329E-2</v>
      </c>
      <c r="J41" s="10" t="s">
        <v>1</v>
      </c>
      <c r="K41" s="15">
        <v>2</v>
      </c>
    </row>
    <row r="42" spans="2:11" x14ac:dyDescent="0.25">
      <c r="B42" t="s">
        <v>1</v>
      </c>
      <c r="C42" t="s">
        <v>39</v>
      </c>
      <c r="D42" t="s">
        <v>53</v>
      </c>
      <c r="E42">
        <v>387</v>
      </c>
      <c r="F42">
        <v>13151</v>
      </c>
      <c r="G42" s="5">
        <f>Table17[[#This Row],[No_Of_Host]]/Table17[[#This Row],[Total_count]]</f>
        <v>2.9427419968063265E-2</v>
      </c>
      <c r="J42" s="9" t="s">
        <v>37</v>
      </c>
      <c r="K42" s="15">
        <v>4</v>
      </c>
    </row>
    <row r="43" spans="2:11" x14ac:dyDescent="0.25">
      <c r="B43" t="s">
        <v>1</v>
      </c>
      <c r="C43" t="s">
        <v>37</v>
      </c>
      <c r="D43" t="s">
        <v>55</v>
      </c>
      <c r="E43">
        <v>861</v>
      </c>
      <c r="F43">
        <v>13151</v>
      </c>
      <c r="G43" s="5">
        <f>Table17[[#This Row],[No_Of_Host]]/Table17[[#This Row],[Total_count]]</f>
        <v>6.547030644057486E-2</v>
      </c>
      <c r="J43" s="10" t="s">
        <v>2</v>
      </c>
      <c r="K43" s="15">
        <v>2</v>
      </c>
    </row>
    <row r="44" spans="2:11" x14ac:dyDescent="0.25">
      <c r="B44" t="s">
        <v>1</v>
      </c>
      <c r="C44" t="s">
        <v>39</v>
      </c>
      <c r="D44" t="s">
        <v>52</v>
      </c>
      <c r="E44">
        <v>816</v>
      </c>
      <c r="F44">
        <v>13151</v>
      </c>
      <c r="G44" s="5">
        <f>Table17[[#This Row],[No_Of_Host]]/Table17[[#This Row],[Total_count]]</f>
        <v>6.2048513421032618E-2</v>
      </c>
      <c r="J44" s="10" t="s">
        <v>1</v>
      </c>
      <c r="K44" s="15">
        <v>2</v>
      </c>
    </row>
    <row r="45" spans="2:11" x14ac:dyDescent="0.25">
      <c r="B45" t="s">
        <v>1</v>
      </c>
      <c r="C45" t="s">
        <v>37</v>
      </c>
      <c r="D45" t="s">
        <v>54</v>
      </c>
      <c r="E45">
        <v>1857</v>
      </c>
      <c r="F45">
        <v>13151</v>
      </c>
      <c r="G45" s="5">
        <f>Table17[[#This Row],[No_Of_Host]]/Table17[[#This Row],[Total_count]]</f>
        <v>0.14120599193977645</v>
      </c>
      <c r="J45" s="9" t="s">
        <v>40</v>
      </c>
      <c r="K45" s="15">
        <v>4</v>
      </c>
    </row>
    <row r="46" spans="2:11" x14ac:dyDescent="0.25">
      <c r="B46" t="s">
        <v>1</v>
      </c>
      <c r="C46" t="s">
        <v>41</v>
      </c>
      <c r="D46" t="s">
        <v>51</v>
      </c>
      <c r="E46">
        <v>1809</v>
      </c>
      <c r="F46">
        <v>13151</v>
      </c>
      <c r="G46" s="5">
        <f>Table17[[#This Row],[No_Of_Host]]/Table17[[#This Row],[Total_count]]</f>
        <v>0.13755607938559805</v>
      </c>
      <c r="J46" s="10" t="s">
        <v>2</v>
      </c>
      <c r="K46" s="15">
        <v>2</v>
      </c>
    </row>
    <row r="47" spans="2:11" x14ac:dyDescent="0.25">
      <c r="B47" t="s">
        <v>1</v>
      </c>
      <c r="C47" t="s">
        <v>40</v>
      </c>
      <c r="D47" t="s">
        <v>57</v>
      </c>
      <c r="E47">
        <v>464</v>
      </c>
      <c r="F47">
        <v>13151</v>
      </c>
      <c r="G47" s="5">
        <f>Table17[[#This Row],[No_Of_Host]]/Table17[[#This Row],[Total_count]]</f>
        <v>3.5282488023724433E-2</v>
      </c>
      <c r="J47" s="10" t="s">
        <v>1</v>
      </c>
      <c r="K47" s="15">
        <v>2</v>
      </c>
    </row>
    <row r="48" spans="2:11" x14ac:dyDescent="0.25">
      <c r="B48" t="s">
        <v>1</v>
      </c>
      <c r="C48" t="s">
        <v>40</v>
      </c>
      <c r="D48" t="s">
        <v>56</v>
      </c>
      <c r="E48">
        <v>2529</v>
      </c>
      <c r="F48">
        <v>13151</v>
      </c>
      <c r="G48" s="5">
        <f>Table17[[#This Row],[No_Of_Host]]/Table17[[#This Row],[Total_count]]</f>
        <v>0.1923047676982739</v>
      </c>
    </row>
  </sheetData>
  <mergeCells count="2">
    <mergeCell ref="B1:E2"/>
    <mergeCell ref="B26:E27"/>
  </mergeCells>
  <phoneticPr fontId="2" type="noConversion"/>
  <pageMargins left="0.7" right="0.7" top="0.75" bottom="0.75" header="0.3" footer="0.3"/>
  <pageSetup orientation="portrait" r:id="rId3"/>
  <drawing r:id="rId4"/>
  <tableParts count="2"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workbookViewId="0">
      <selection activeCell="F15" sqref="F15"/>
    </sheetView>
  </sheetViews>
  <sheetFormatPr defaultRowHeight="15" x14ac:dyDescent="0.25"/>
  <cols>
    <col min="2" max="2" width="17.7109375" customWidth="1"/>
    <col min="3" max="3" width="15.42578125" customWidth="1"/>
    <col min="4" max="4" width="11.7109375" customWidth="1"/>
    <col min="5" max="5" width="19.5703125" customWidth="1"/>
    <col min="6" max="6" width="19.85546875" customWidth="1"/>
    <col min="7" max="7" width="14.5703125" customWidth="1"/>
    <col min="8" max="8" width="28.42578125" customWidth="1"/>
  </cols>
  <sheetData>
    <row r="1" spans="2:8" x14ac:dyDescent="0.25">
      <c r="B1" t="s">
        <v>17</v>
      </c>
    </row>
    <row r="3" spans="2:8" x14ac:dyDescent="0.25">
      <c r="B3" t="s">
        <v>5</v>
      </c>
      <c r="C3" t="s">
        <v>36</v>
      </c>
      <c r="D3" t="s">
        <v>47</v>
      </c>
      <c r="E3" t="s">
        <v>16</v>
      </c>
      <c r="G3" s="8" t="s">
        <v>32</v>
      </c>
      <c r="H3" t="s">
        <v>62</v>
      </c>
    </row>
    <row r="4" spans="2:8" x14ac:dyDescent="0.25">
      <c r="B4" t="s">
        <v>1</v>
      </c>
      <c r="C4" t="s">
        <v>38</v>
      </c>
      <c r="D4" t="s">
        <v>48</v>
      </c>
      <c r="E4">
        <v>1</v>
      </c>
      <c r="G4" s="9" t="s">
        <v>2</v>
      </c>
      <c r="H4" s="7">
        <v>0.12382613361953317</v>
      </c>
    </row>
    <row r="5" spans="2:8" x14ac:dyDescent="0.25">
      <c r="B5" t="s">
        <v>2</v>
      </c>
      <c r="C5" t="s">
        <v>41</v>
      </c>
      <c r="D5" t="s">
        <v>51</v>
      </c>
      <c r="E5">
        <v>4</v>
      </c>
      <c r="G5" s="9" t="s">
        <v>1</v>
      </c>
      <c r="H5" s="7">
        <v>0.17549996198007756</v>
      </c>
    </row>
    <row r="6" spans="2:8" x14ac:dyDescent="0.25">
      <c r="B6" t="s">
        <v>1</v>
      </c>
      <c r="C6" t="s">
        <v>41</v>
      </c>
      <c r="D6" t="s">
        <v>50</v>
      </c>
      <c r="E6">
        <v>4</v>
      </c>
      <c r="G6" s="9" t="s">
        <v>33</v>
      </c>
      <c r="H6" s="15">
        <v>0.29932609559961071</v>
      </c>
    </row>
    <row r="7" spans="2:8" x14ac:dyDescent="0.25">
      <c r="B7" t="s">
        <v>2</v>
      </c>
      <c r="C7" t="s">
        <v>39</v>
      </c>
      <c r="D7" t="s">
        <v>52</v>
      </c>
      <c r="E7">
        <v>2</v>
      </c>
    </row>
    <row r="8" spans="2:8" x14ac:dyDescent="0.25">
      <c r="B8" t="s">
        <v>2</v>
      </c>
      <c r="C8" t="s">
        <v>38</v>
      </c>
      <c r="D8" t="s">
        <v>48</v>
      </c>
      <c r="E8">
        <v>1</v>
      </c>
    </row>
    <row r="9" spans="2:8" x14ac:dyDescent="0.25">
      <c r="B9" t="s">
        <v>1</v>
      </c>
      <c r="C9" t="s">
        <v>38</v>
      </c>
      <c r="D9" t="s">
        <v>49</v>
      </c>
      <c r="E9">
        <v>1</v>
      </c>
    </row>
    <row r="10" spans="2:8" x14ac:dyDescent="0.25">
      <c r="B10" t="s">
        <v>1</v>
      </c>
      <c r="C10" t="s">
        <v>39</v>
      </c>
      <c r="D10" t="s">
        <v>53</v>
      </c>
      <c r="E10">
        <v>2</v>
      </c>
    </row>
    <row r="11" spans="2:8" x14ac:dyDescent="0.25">
      <c r="B11" t="s">
        <v>1</v>
      </c>
      <c r="C11" t="s">
        <v>37</v>
      </c>
      <c r="D11" t="s">
        <v>55</v>
      </c>
      <c r="E11">
        <v>2</v>
      </c>
    </row>
    <row r="12" spans="2:8" x14ac:dyDescent="0.25">
      <c r="B12" t="s">
        <v>1</v>
      </c>
      <c r="C12" t="s">
        <v>39</v>
      </c>
      <c r="D12" t="s">
        <v>52</v>
      </c>
      <c r="E12">
        <v>3</v>
      </c>
    </row>
    <row r="13" spans="2:8" x14ac:dyDescent="0.25">
      <c r="B13" t="s">
        <v>2</v>
      </c>
      <c r="C13" t="s">
        <v>40</v>
      </c>
      <c r="D13" t="s">
        <v>56</v>
      </c>
      <c r="E13">
        <v>7</v>
      </c>
    </row>
    <row r="14" spans="2:8" x14ac:dyDescent="0.25">
      <c r="B14" t="s">
        <v>1</v>
      </c>
      <c r="C14" t="s">
        <v>37</v>
      </c>
      <c r="D14" t="s">
        <v>54</v>
      </c>
      <c r="E14">
        <v>2</v>
      </c>
    </row>
    <row r="15" spans="2:8" x14ac:dyDescent="0.25">
      <c r="B15" t="s">
        <v>2</v>
      </c>
      <c r="C15" t="s">
        <v>39</v>
      </c>
      <c r="D15" t="s">
        <v>53</v>
      </c>
      <c r="E15">
        <v>2</v>
      </c>
    </row>
    <row r="16" spans="2:8" x14ac:dyDescent="0.25">
      <c r="B16" t="s">
        <v>1</v>
      </c>
      <c r="C16" t="s">
        <v>41</v>
      </c>
      <c r="D16" t="s">
        <v>51</v>
      </c>
      <c r="E16">
        <v>5</v>
      </c>
    </row>
    <row r="17" spans="2:7" x14ac:dyDescent="0.25">
      <c r="B17" t="s">
        <v>2</v>
      </c>
      <c r="C17" t="s">
        <v>41</v>
      </c>
      <c r="D17" t="s">
        <v>50</v>
      </c>
      <c r="E17">
        <v>2</v>
      </c>
    </row>
    <row r="18" spans="2:7" x14ac:dyDescent="0.25">
      <c r="B18" t="s">
        <v>2</v>
      </c>
      <c r="C18" t="s">
        <v>38</v>
      </c>
      <c r="D18" t="s">
        <v>49</v>
      </c>
      <c r="E18">
        <v>1</v>
      </c>
    </row>
    <row r="19" spans="2:7" x14ac:dyDescent="0.25">
      <c r="B19" t="s">
        <v>2</v>
      </c>
      <c r="C19" t="s">
        <v>37</v>
      </c>
      <c r="D19" t="s">
        <v>54</v>
      </c>
      <c r="E19">
        <v>2</v>
      </c>
    </row>
    <row r="20" spans="2:7" x14ac:dyDescent="0.25">
      <c r="B20" t="s">
        <v>2</v>
      </c>
      <c r="C20" t="s">
        <v>37</v>
      </c>
      <c r="D20" t="s">
        <v>55</v>
      </c>
      <c r="E20">
        <v>2</v>
      </c>
    </row>
    <row r="21" spans="2:7" x14ac:dyDescent="0.25">
      <c r="B21" t="s">
        <v>1</v>
      </c>
      <c r="C21" t="s">
        <v>40</v>
      </c>
      <c r="D21" t="s">
        <v>57</v>
      </c>
      <c r="E21">
        <v>2</v>
      </c>
    </row>
    <row r="22" spans="2:7" x14ac:dyDescent="0.25">
      <c r="B22" t="s">
        <v>1</v>
      </c>
      <c r="C22" t="s">
        <v>40</v>
      </c>
      <c r="D22" t="s">
        <v>56</v>
      </c>
      <c r="E22">
        <v>2</v>
      </c>
    </row>
    <row r="23" spans="2:7" x14ac:dyDescent="0.25">
      <c r="B23" t="s">
        <v>2</v>
      </c>
      <c r="C23" t="s">
        <v>40</v>
      </c>
      <c r="D23" t="s">
        <v>57</v>
      </c>
      <c r="E23">
        <v>2</v>
      </c>
    </row>
    <row r="25" spans="2:7" x14ac:dyDescent="0.25">
      <c r="B25" t="s">
        <v>18</v>
      </c>
    </row>
    <row r="26" spans="2:7" x14ac:dyDescent="0.25">
      <c r="B26" t="s">
        <v>5</v>
      </c>
      <c r="C26" t="s">
        <v>36</v>
      </c>
      <c r="D26" t="s">
        <v>47</v>
      </c>
      <c r="E26" t="s">
        <v>15</v>
      </c>
      <c r="F26" t="s">
        <v>59</v>
      </c>
      <c r="G26" t="s">
        <v>61</v>
      </c>
    </row>
    <row r="27" spans="2:7" x14ac:dyDescent="0.25">
      <c r="B27" t="s">
        <v>2</v>
      </c>
      <c r="C27" t="s">
        <v>41</v>
      </c>
      <c r="D27" t="s">
        <v>51</v>
      </c>
      <c r="E27">
        <v>1213</v>
      </c>
      <c r="F27">
        <v>29816</v>
      </c>
      <c r="G27" s="11">
        <f>Table19[[#This Row],[No_Of_Host]]/Table19[[#This Row],[Total_count]]</f>
        <v>4.0682854843037297E-2</v>
      </c>
    </row>
    <row r="28" spans="2:7" x14ac:dyDescent="0.25">
      <c r="B28" t="s">
        <v>2</v>
      </c>
      <c r="C28" t="s">
        <v>39</v>
      </c>
      <c r="D28" t="s">
        <v>52</v>
      </c>
      <c r="E28">
        <v>193</v>
      </c>
      <c r="F28">
        <v>29816</v>
      </c>
      <c r="G28" s="11">
        <f>Table19[[#This Row],[No_Of_Host]]/Table19[[#This Row],[Total_count]]</f>
        <v>6.473034612288704E-3</v>
      </c>
    </row>
    <row r="29" spans="2:7" x14ac:dyDescent="0.25">
      <c r="B29" t="s">
        <v>2</v>
      </c>
      <c r="C29" t="s">
        <v>38</v>
      </c>
      <c r="D29" t="s">
        <v>48</v>
      </c>
      <c r="E29">
        <v>315</v>
      </c>
      <c r="F29">
        <v>29816</v>
      </c>
      <c r="G29" s="11">
        <f>Table19[[#This Row],[No_Of_Host]]/Table19[[#This Row],[Total_count]]</f>
        <v>1.0564797424201772E-2</v>
      </c>
    </row>
    <row r="30" spans="2:7" x14ac:dyDescent="0.25">
      <c r="B30" t="s">
        <v>2</v>
      </c>
      <c r="C30" t="s">
        <v>40</v>
      </c>
      <c r="D30" t="s">
        <v>56</v>
      </c>
      <c r="E30">
        <v>433</v>
      </c>
      <c r="F30">
        <v>29816</v>
      </c>
      <c r="G30" s="11">
        <f>Table19[[#This Row],[No_Of_Host]]/Table19[[#This Row],[Total_count]]</f>
        <v>1.4522404078347196E-2</v>
      </c>
    </row>
    <row r="31" spans="2:7" x14ac:dyDescent="0.25">
      <c r="B31" t="s">
        <v>2</v>
      </c>
      <c r="C31" t="s">
        <v>39</v>
      </c>
      <c r="D31" t="s">
        <v>53</v>
      </c>
      <c r="E31">
        <v>50</v>
      </c>
      <c r="F31">
        <v>29816</v>
      </c>
      <c r="G31" s="11">
        <f>Table19[[#This Row],[No_Of_Host]]/Table19[[#This Row],[Total_count]]</f>
        <v>1.6769519720955192E-3</v>
      </c>
    </row>
    <row r="32" spans="2:7" x14ac:dyDescent="0.25">
      <c r="B32" t="s">
        <v>2</v>
      </c>
      <c r="C32" t="s">
        <v>41</v>
      </c>
      <c r="D32" t="s">
        <v>50</v>
      </c>
      <c r="E32">
        <v>232</v>
      </c>
      <c r="F32">
        <v>29816</v>
      </c>
      <c r="G32" s="11">
        <f>Table19[[#This Row],[No_Of_Host]]/Table19[[#This Row],[Total_count]]</f>
        <v>7.7810571505232094E-3</v>
      </c>
    </row>
    <row r="33" spans="2:7" x14ac:dyDescent="0.25">
      <c r="B33" t="s">
        <v>2</v>
      </c>
      <c r="C33" t="s">
        <v>38</v>
      </c>
      <c r="D33" t="s">
        <v>49</v>
      </c>
      <c r="E33">
        <v>80</v>
      </c>
      <c r="F33">
        <v>29816</v>
      </c>
      <c r="G33" s="11">
        <f>Table19[[#This Row],[No_Of_Host]]/Table19[[#This Row],[Total_count]]</f>
        <v>2.6831231553528308E-3</v>
      </c>
    </row>
    <row r="34" spans="2:7" x14ac:dyDescent="0.25">
      <c r="B34" t="s">
        <v>2</v>
      </c>
      <c r="C34" t="s">
        <v>37</v>
      </c>
      <c r="D34" t="s">
        <v>54</v>
      </c>
      <c r="E34">
        <v>909</v>
      </c>
      <c r="F34">
        <v>29816</v>
      </c>
      <c r="G34" s="11">
        <f>Table19[[#This Row],[No_Of_Host]]/Table19[[#This Row],[Total_count]]</f>
        <v>3.0486986852696539E-2</v>
      </c>
    </row>
    <row r="35" spans="2:7" x14ac:dyDescent="0.25">
      <c r="B35" t="s">
        <v>2</v>
      </c>
      <c r="C35" t="s">
        <v>37</v>
      </c>
      <c r="D35" t="s">
        <v>55</v>
      </c>
      <c r="E35">
        <v>180</v>
      </c>
      <c r="F35">
        <v>29816</v>
      </c>
      <c r="G35" s="11">
        <f>Table19[[#This Row],[No_Of_Host]]/Table19[[#This Row],[Total_count]]</f>
        <v>6.0370270995438692E-3</v>
      </c>
    </row>
    <row r="36" spans="2:7" x14ac:dyDescent="0.25">
      <c r="B36" t="s">
        <v>2</v>
      </c>
      <c r="C36" t="s">
        <v>40</v>
      </c>
      <c r="D36" t="s">
        <v>57</v>
      </c>
      <c r="E36">
        <v>87</v>
      </c>
      <c r="F36">
        <v>29816</v>
      </c>
      <c r="G36" s="11">
        <f>Table19[[#This Row],[No_Of_Host]]/Table19[[#This Row],[Total_count]]</f>
        <v>2.9178964314462035E-3</v>
      </c>
    </row>
    <row r="37" spans="2:7" x14ac:dyDescent="0.25">
      <c r="B37" t="s">
        <v>1</v>
      </c>
      <c r="C37" t="s">
        <v>38</v>
      </c>
      <c r="D37" t="s">
        <v>48</v>
      </c>
      <c r="E37">
        <v>209</v>
      </c>
      <c r="F37">
        <v>13151</v>
      </c>
      <c r="G37" s="11">
        <f>Table19[[#This Row],[No_Of_Host]]/Table19[[#This Row],[Total_count]]</f>
        <v>1.5892327579651738E-2</v>
      </c>
    </row>
    <row r="38" spans="2:7" x14ac:dyDescent="0.25">
      <c r="B38" t="s">
        <v>1</v>
      </c>
      <c r="C38" t="s">
        <v>41</v>
      </c>
      <c r="D38" t="s">
        <v>50</v>
      </c>
      <c r="E38">
        <v>170</v>
      </c>
      <c r="F38">
        <v>13151</v>
      </c>
      <c r="G38" s="11">
        <f>Table19[[#This Row],[No_Of_Host]]/Table19[[#This Row],[Total_count]]</f>
        <v>1.2926773629381796E-2</v>
      </c>
    </row>
    <row r="39" spans="2:7" x14ac:dyDescent="0.25">
      <c r="B39" t="s">
        <v>1</v>
      </c>
      <c r="C39" t="s">
        <v>38</v>
      </c>
      <c r="D39" t="s">
        <v>49</v>
      </c>
      <c r="E39">
        <v>69</v>
      </c>
      <c r="F39">
        <v>13151</v>
      </c>
      <c r="G39" s="11">
        <f>Table19[[#This Row],[No_Of_Host]]/Table19[[#This Row],[Total_count]]</f>
        <v>5.2467492966314349E-3</v>
      </c>
    </row>
    <row r="40" spans="2:7" x14ac:dyDescent="0.25">
      <c r="B40" t="s">
        <v>1</v>
      </c>
      <c r="C40" t="s">
        <v>39</v>
      </c>
      <c r="D40" t="s">
        <v>53</v>
      </c>
      <c r="E40">
        <v>53</v>
      </c>
      <c r="F40">
        <v>13151</v>
      </c>
      <c r="G40" s="11">
        <f>Table19[[#This Row],[No_Of_Host]]/Table19[[#This Row],[Total_count]]</f>
        <v>4.0301117785719719E-3</v>
      </c>
    </row>
    <row r="41" spans="2:7" x14ac:dyDescent="0.25">
      <c r="B41" t="s">
        <v>1</v>
      </c>
      <c r="C41" t="s">
        <v>37</v>
      </c>
      <c r="D41" t="s">
        <v>55</v>
      </c>
      <c r="E41">
        <v>135</v>
      </c>
      <c r="F41">
        <v>13151</v>
      </c>
      <c r="G41" s="11">
        <f>Table19[[#This Row],[No_Of_Host]]/Table19[[#This Row],[Total_count]]</f>
        <v>1.026537905862672E-2</v>
      </c>
    </row>
    <row r="42" spans="2:7" x14ac:dyDescent="0.25">
      <c r="B42" t="s">
        <v>1</v>
      </c>
      <c r="C42" t="s">
        <v>39</v>
      </c>
      <c r="D42" t="s">
        <v>52</v>
      </c>
      <c r="E42">
        <v>174</v>
      </c>
      <c r="F42">
        <v>13151</v>
      </c>
      <c r="G42" s="11">
        <f>Table19[[#This Row],[No_Of_Host]]/Table19[[#This Row],[Total_count]]</f>
        <v>1.3230933008896661E-2</v>
      </c>
    </row>
    <row r="43" spans="2:7" x14ac:dyDescent="0.25">
      <c r="B43" t="s">
        <v>1</v>
      </c>
      <c r="C43" t="s">
        <v>37</v>
      </c>
      <c r="D43" t="s">
        <v>54</v>
      </c>
      <c r="E43">
        <v>385</v>
      </c>
      <c r="F43">
        <v>13151</v>
      </c>
      <c r="G43" s="11">
        <f>Table19[[#This Row],[No_Of_Host]]/Table19[[#This Row],[Total_count]]</f>
        <v>2.9275340278305834E-2</v>
      </c>
    </row>
    <row r="44" spans="2:7" x14ac:dyDescent="0.25">
      <c r="B44" t="s">
        <v>1</v>
      </c>
      <c r="C44" t="s">
        <v>41</v>
      </c>
      <c r="D44" t="s">
        <v>51</v>
      </c>
      <c r="E44">
        <v>759</v>
      </c>
      <c r="F44">
        <v>13151</v>
      </c>
      <c r="G44" s="11">
        <f>Table19[[#This Row],[No_Of_Host]]/Table19[[#This Row],[Total_count]]</f>
        <v>5.7714242262945782E-2</v>
      </c>
    </row>
    <row r="45" spans="2:7" x14ac:dyDescent="0.25">
      <c r="B45" t="s">
        <v>1</v>
      </c>
      <c r="C45" t="s">
        <v>40</v>
      </c>
      <c r="D45" t="s">
        <v>57</v>
      </c>
      <c r="E45">
        <v>74</v>
      </c>
      <c r="F45">
        <v>13151</v>
      </c>
      <c r="G45" s="11">
        <f>Table19[[#This Row],[No_Of_Host]]/Table19[[#This Row],[Total_count]]</f>
        <v>5.6269485210250171E-3</v>
      </c>
    </row>
    <row r="46" spans="2:7" x14ac:dyDescent="0.25">
      <c r="B46" t="s">
        <v>1</v>
      </c>
      <c r="C46" t="s">
        <v>40</v>
      </c>
      <c r="D46" t="s">
        <v>56</v>
      </c>
      <c r="E46">
        <v>280</v>
      </c>
      <c r="F46">
        <v>13151</v>
      </c>
      <c r="G46" s="11">
        <f>Table19[[#This Row],[No_Of_Host]]/Table19[[#This Row],[Total_count]]</f>
        <v>2.1291156566040605E-2</v>
      </c>
    </row>
  </sheetData>
  <phoneticPr fontId="2" type="noConversion"/>
  <pageMargins left="0.7" right="0.7" top="0.75" bottom="0.75" header="0.3" footer="0.3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workbookViewId="0">
      <selection activeCell="G8" sqref="G8"/>
    </sheetView>
  </sheetViews>
  <sheetFormatPr defaultRowHeight="15" x14ac:dyDescent="0.25"/>
  <cols>
    <col min="2" max="2" width="17.7109375" customWidth="1"/>
    <col min="3" max="3" width="15.42578125" customWidth="1"/>
    <col min="4" max="4" width="11.7109375" customWidth="1"/>
    <col min="5" max="5" width="22.7109375" customWidth="1"/>
    <col min="6" max="6" width="14.5703125" customWidth="1"/>
    <col min="7" max="7" width="29.5703125" customWidth="1"/>
    <col min="8" max="8" width="16.7109375" customWidth="1"/>
    <col min="9" max="9" width="28.7109375" customWidth="1"/>
  </cols>
  <sheetData>
    <row r="1" spans="2:9" x14ac:dyDescent="0.25">
      <c r="B1" s="17" t="s">
        <v>20</v>
      </c>
      <c r="C1" s="18"/>
    </row>
    <row r="2" spans="2:9" x14ac:dyDescent="0.25">
      <c r="B2" s="18"/>
      <c r="C2" s="18"/>
    </row>
    <row r="3" spans="2:9" x14ac:dyDescent="0.25">
      <c r="B3" t="s">
        <v>5</v>
      </c>
      <c r="C3" t="s">
        <v>36</v>
      </c>
      <c r="D3" t="s">
        <v>47</v>
      </c>
      <c r="E3" t="s">
        <v>19</v>
      </c>
      <c r="H3" s="8" t="s">
        <v>32</v>
      </c>
      <c r="I3" t="s">
        <v>63</v>
      </c>
    </row>
    <row r="4" spans="2:9" x14ac:dyDescent="0.25">
      <c r="B4" t="s">
        <v>1</v>
      </c>
      <c r="C4" t="s">
        <v>38</v>
      </c>
      <c r="D4" t="s">
        <v>48</v>
      </c>
      <c r="E4" s="11">
        <v>0.85950651377520604</v>
      </c>
      <c r="H4" s="9" t="s">
        <v>2</v>
      </c>
      <c r="I4" s="7">
        <v>0.53498121813791255</v>
      </c>
    </row>
    <row r="5" spans="2:9" x14ac:dyDescent="0.25">
      <c r="B5" t="s">
        <v>2</v>
      </c>
      <c r="C5" t="s">
        <v>41</v>
      </c>
      <c r="D5" t="s">
        <v>51</v>
      </c>
      <c r="E5" s="11">
        <v>0.80249405416730601</v>
      </c>
      <c r="H5" s="9" t="s">
        <v>1</v>
      </c>
      <c r="I5" s="7">
        <v>0.84198920234202723</v>
      </c>
    </row>
    <row r="6" spans="2:9" x14ac:dyDescent="0.25">
      <c r="B6" t="s">
        <v>1</v>
      </c>
      <c r="C6" t="s">
        <v>41</v>
      </c>
      <c r="D6" t="s">
        <v>50</v>
      </c>
      <c r="E6" s="11">
        <v>0.985396145610278</v>
      </c>
    </row>
    <row r="7" spans="2:9" x14ac:dyDescent="0.25">
      <c r="B7" t="s">
        <v>2</v>
      </c>
      <c r="C7" t="s">
        <v>39</v>
      </c>
      <c r="D7" t="s">
        <v>52</v>
      </c>
      <c r="E7" s="11">
        <v>0.81231112595943</v>
      </c>
    </row>
    <row r="8" spans="2:9" x14ac:dyDescent="0.25">
      <c r="B8" t="s">
        <v>2</v>
      </c>
      <c r="C8" t="s">
        <v>38</v>
      </c>
      <c r="D8" t="s">
        <v>48</v>
      </c>
      <c r="E8" s="11">
        <v>0.74032906658894204</v>
      </c>
    </row>
    <row r="9" spans="2:9" ht="14.45" customHeight="1" x14ac:dyDescent="0.25">
      <c r="B9" t="s">
        <v>1</v>
      </c>
      <c r="C9" t="s">
        <v>38</v>
      </c>
      <c r="D9" t="s">
        <v>49</v>
      </c>
      <c r="E9" s="11">
        <v>0.90098772076142497</v>
      </c>
    </row>
    <row r="10" spans="2:9" x14ac:dyDescent="0.25">
      <c r="B10" t="s">
        <v>1</v>
      </c>
      <c r="C10" t="s">
        <v>39</v>
      </c>
      <c r="D10" t="s">
        <v>53</v>
      </c>
      <c r="E10" s="11">
        <v>0.94080023637458499</v>
      </c>
    </row>
    <row r="11" spans="2:9" x14ac:dyDescent="0.25">
      <c r="B11" t="s">
        <v>1</v>
      </c>
      <c r="C11" t="s">
        <v>37</v>
      </c>
      <c r="D11" t="s">
        <v>55</v>
      </c>
      <c r="E11" s="11">
        <v>0.93534634788564408</v>
      </c>
    </row>
    <row r="12" spans="2:9" x14ac:dyDescent="0.25">
      <c r="B12" t="s">
        <v>1</v>
      </c>
      <c r="C12" t="s">
        <v>39</v>
      </c>
      <c r="D12" t="s">
        <v>52</v>
      </c>
      <c r="E12" s="11">
        <v>0.94195803659970001</v>
      </c>
    </row>
    <row r="13" spans="2:9" x14ac:dyDescent="0.25">
      <c r="B13" t="s">
        <v>2</v>
      </c>
      <c r="C13" t="s">
        <v>40</v>
      </c>
      <c r="D13" t="s">
        <v>56</v>
      </c>
      <c r="E13" s="11">
        <v>0.85765504208898802</v>
      </c>
    </row>
    <row r="14" spans="2:9" x14ac:dyDescent="0.25">
      <c r="B14" t="s">
        <v>1</v>
      </c>
      <c r="C14" t="s">
        <v>37</v>
      </c>
      <c r="D14" t="s">
        <v>54</v>
      </c>
      <c r="E14" s="11">
        <v>0.8931443621106121</v>
      </c>
    </row>
    <row r="15" spans="2:9" x14ac:dyDescent="0.25">
      <c r="B15" t="s">
        <v>2</v>
      </c>
      <c r="C15" t="s">
        <v>39</v>
      </c>
      <c r="D15" t="s">
        <v>53</v>
      </c>
      <c r="E15" s="11">
        <v>0.82969468173817706</v>
      </c>
    </row>
    <row r="16" spans="2:9" x14ac:dyDescent="0.25">
      <c r="B16" t="s">
        <v>1</v>
      </c>
      <c r="C16" t="s">
        <v>41</v>
      </c>
      <c r="D16" t="s">
        <v>51</v>
      </c>
      <c r="E16" s="11">
        <v>0.95187844643074004</v>
      </c>
    </row>
    <row r="17" spans="2:7" x14ac:dyDescent="0.25">
      <c r="B17" t="s">
        <v>2</v>
      </c>
      <c r="C17" t="s">
        <v>41</v>
      </c>
      <c r="D17" t="s">
        <v>50</v>
      </c>
      <c r="E17" s="11">
        <v>0.94956714646868601</v>
      </c>
    </row>
    <row r="18" spans="2:7" x14ac:dyDescent="0.25">
      <c r="B18" t="s">
        <v>2</v>
      </c>
      <c r="C18" t="s">
        <v>38</v>
      </c>
      <c r="D18" t="s">
        <v>49</v>
      </c>
      <c r="E18" s="11">
        <v>0.80001036803975689</v>
      </c>
    </row>
    <row r="19" spans="2:7" x14ac:dyDescent="0.25">
      <c r="B19" t="s">
        <v>2</v>
      </c>
      <c r="C19" t="s">
        <v>37</v>
      </c>
      <c r="D19" t="s">
        <v>54</v>
      </c>
      <c r="E19" s="11">
        <v>0.74420532925216099</v>
      </c>
    </row>
    <row r="20" spans="2:7" x14ac:dyDescent="0.25">
      <c r="B20" t="s">
        <v>2</v>
      </c>
      <c r="C20" t="s">
        <v>37</v>
      </c>
      <c r="D20" t="s">
        <v>55</v>
      </c>
      <c r="E20" s="11">
        <v>0.847108689911511</v>
      </c>
    </row>
    <row r="21" spans="2:7" x14ac:dyDescent="0.25">
      <c r="B21" t="s">
        <v>1</v>
      </c>
      <c r="C21" t="s">
        <v>40</v>
      </c>
      <c r="D21" t="s">
        <v>57</v>
      </c>
      <c r="E21" s="11">
        <v>0.94747494989979997</v>
      </c>
    </row>
    <row r="22" spans="2:7" x14ac:dyDescent="0.25">
      <c r="B22" t="s">
        <v>1</v>
      </c>
      <c r="C22" t="s">
        <v>40</v>
      </c>
      <c r="D22" t="s">
        <v>56</v>
      </c>
      <c r="E22" s="11">
        <v>0.92985249621785204</v>
      </c>
    </row>
    <row r="23" spans="2:7" x14ac:dyDescent="0.25">
      <c r="B23" t="s">
        <v>2</v>
      </c>
      <c r="C23" t="s">
        <v>40</v>
      </c>
      <c r="D23" t="s">
        <v>57</v>
      </c>
      <c r="E23" s="11">
        <v>0.86868247694334699</v>
      </c>
    </row>
    <row r="25" spans="2:7" x14ac:dyDescent="0.25">
      <c r="B25" s="17" t="s">
        <v>21</v>
      </c>
      <c r="C25" s="17"/>
      <c r="D25" s="17"/>
      <c r="E25" s="17"/>
    </row>
    <row r="26" spans="2:7" x14ac:dyDescent="0.25">
      <c r="B26" s="17"/>
      <c r="C26" s="17"/>
      <c r="D26" s="17"/>
      <c r="E26" s="17"/>
    </row>
    <row r="27" spans="2:7" x14ac:dyDescent="0.25">
      <c r="B27" t="s">
        <v>5</v>
      </c>
      <c r="C27" t="s">
        <v>36</v>
      </c>
      <c r="D27" t="s">
        <v>47</v>
      </c>
      <c r="E27" t="s">
        <v>15</v>
      </c>
      <c r="F27" t="s">
        <v>59</v>
      </c>
      <c r="G27" t="s">
        <v>29</v>
      </c>
    </row>
    <row r="28" spans="2:7" x14ac:dyDescent="0.25">
      <c r="B28" t="s">
        <v>2</v>
      </c>
      <c r="C28" t="s">
        <v>41</v>
      </c>
      <c r="D28" t="s">
        <v>51</v>
      </c>
      <c r="E28">
        <v>2697</v>
      </c>
      <c r="F28" s="2">
        <v>29816</v>
      </c>
      <c r="G28" s="5">
        <f>Table25[[#This Row],[No_Of_Host]]/Table25[[#This Row],[Total_count]]</f>
        <v>9.0454789374832312E-2</v>
      </c>
    </row>
    <row r="29" spans="2:7" x14ac:dyDescent="0.25">
      <c r="B29" t="s">
        <v>2</v>
      </c>
      <c r="C29" t="s">
        <v>39</v>
      </c>
      <c r="D29" t="s">
        <v>52</v>
      </c>
      <c r="E29">
        <v>1128</v>
      </c>
      <c r="F29" s="2">
        <v>29816</v>
      </c>
      <c r="G29" s="5">
        <f>Table25[[#This Row],[No_Of_Host]]/Table25[[#This Row],[Total_count]]</f>
        <v>3.783203649047491E-2</v>
      </c>
    </row>
    <row r="30" spans="2:7" x14ac:dyDescent="0.25">
      <c r="B30" t="s">
        <v>2</v>
      </c>
      <c r="C30" t="s">
        <v>38</v>
      </c>
      <c r="D30" t="s">
        <v>48</v>
      </c>
      <c r="E30">
        <v>1316</v>
      </c>
      <c r="F30" s="2">
        <v>29816</v>
      </c>
      <c r="G30" s="5">
        <f>Table25[[#This Row],[No_Of_Host]]/Table25[[#This Row],[Total_count]]</f>
        <v>4.4137375905554062E-2</v>
      </c>
    </row>
    <row r="31" spans="2:7" x14ac:dyDescent="0.25">
      <c r="B31" t="s">
        <v>2</v>
      </c>
      <c r="C31" t="s">
        <v>40</v>
      </c>
      <c r="D31" t="s">
        <v>56</v>
      </c>
      <c r="E31">
        <v>4664</v>
      </c>
      <c r="F31" s="2">
        <v>29816</v>
      </c>
      <c r="G31" s="5">
        <f>Table25[[#This Row],[No_Of_Host]]/Table25[[#This Row],[Total_count]]</f>
        <v>0.15642607995707003</v>
      </c>
    </row>
    <row r="32" spans="2:7" x14ac:dyDescent="0.25">
      <c r="B32" t="s">
        <v>2</v>
      </c>
      <c r="C32" t="s">
        <v>39</v>
      </c>
      <c r="D32" t="s">
        <v>53</v>
      </c>
      <c r="E32">
        <v>359</v>
      </c>
      <c r="F32" s="2">
        <v>29816</v>
      </c>
      <c r="G32" s="5">
        <f>Table25[[#This Row],[No_Of_Host]]/Table25[[#This Row],[Total_count]]</f>
        <v>1.2040515159645828E-2</v>
      </c>
    </row>
    <row r="33" spans="2:7" x14ac:dyDescent="0.25">
      <c r="B33" t="s">
        <v>2</v>
      </c>
      <c r="C33" t="s">
        <v>41</v>
      </c>
      <c r="D33" t="s">
        <v>50</v>
      </c>
      <c r="E33">
        <v>1450</v>
      </c>
      <c r="F33" s="2">
        <v>29816</v>
      </c>
      <c r="G33" s="5">
        <f>Table25[[#This Row],[No_Of_Host]]/Table25[[#This Row],[Total_count]]</f>
        <v>4.863160719077006E-2</v>
      </c>
    </row>
    <row r="34" spans="2:7" x14ac:dyDescent="0.25">
      <c r="B34" t="s">
        <v>2</v>
      </c>
      <c r="C34" t="s">
        <v>38</v>
      </c>
      <c r="D34" t="s">
        <v>49</v>
      </c>
      <c r="E34">
        <v>612</v>
      </c>
      <c r="F34" s="2">
        <v>29816</v>
      </c>
      <c r="G34" s="5">
        <f>Table25[[#This Row],[No_Of_Host]]/Table25[[#This Row],[Total_count]]</f>
        <v>2.0525892138449155E-2</v>
      </c>
    </row>
    <row r="35" spans="2:7" x14ac:dyDescent="0.25">
      <c r="B35" t="s">
        <v>2</v>
      </c>
      <c r="C35" t="s">
        <v>37</v>
      </c>
      <c r="D35" t="s">
        <v>54</v>
      </c>
      <c r="E35">
        <v>2345</v>
      </c>
      <c r="F35" s="2">
        <v>29816</v>
      </c>
      <c r="G35" s="5">
        <f>Table25[[#This Row],[No_Of_Host]]/Table25[[#This Row],[Total_count]]</f>
        <v>7.864904749127985E-2</v>
      </c>
    </row>
    <row r="36" spans="2:7" x14ac:dyDescent="0.25">
      <c r="B36" t="s">
        <v>2</v>
      </c>
      <c r="C36" t="s">
        <v>37</v>
      </c>
      <c r="D36" t="s">
        <v>55</v>
      </c>
      <c r="E36">
        <v>805</v>
      </c>
      <c r="F36" s="2">
        <v>29816</v>
      </c>
      <c r="G36" s="5">
        <f>Table25[[#This Row],[No_Of_Host]]/Table25[[#This Row],[Total_count]]</f>
        <v>2.699892675073786E-2</v>
      </c>
    </row>
    <row r="37" spans="2:7" x14ac:dyDescent="0.25">
      <c r="B37" t="s">
        <v>2</v>
      </c>
      <c r="C37" t="s">
        <v>40</v>
      </c>
      <c r="D37" t="s">
        <v>57</v>
      </c>
      <c r="E37">
        <v>575</v>
      </c>
      <c r="F37" s="2">
        <v>29816</v>
      </c>
      <c r="G37" s="5">
        <f>Table25[[#This Row],[No_Of_Host]]/Table25[[#This Row],[Total_count]]</f>
        <v>1.9284947679098472E-2</v>
      </c>
    </row>
    <row r="38" spans="2:7" x14ac:dyDescent="0.25">
      <c r="B38" t="s">
        <v>1</v>
      </c>
      <c r="C38" t="s">
        <v>38</v>
      </c>
      <c r="D38" t="s">
        <v>48</v>
      </c>
      <c r="E38">
        <v>1415</v>
      </c>
      <c r="F38">
        <v>13151</v>
      </c>
      <c r="G38" s="5">
        <f>Table25[[#This Row],[No_Of_Host]]/Table25[[#This Row],[Total_count]]</f>
        <v>0.10759638050338377</v>
      </c>
    </row>
    <row r="39" spans="2:7" x14ac:dyDescent="0.25">
      <c r="B39" t="s">
        <v>1</v>
      </c>
      <c r="C39" t="s">
        <v>41</v>
      </c>
      <c r="D39" t="s">
        <v>50</v>
      </c>
      <c r="E39">
        <v>454</v>
      </c>
      <c r="F39">
        <v>13151</v>
      </c>
      <c r="G39" s="5">
        <f>Table25[[#This Row],[No_Of_Host]]/Table25[[#This Row],[Total_count]]</f>
        <v>3.452208957493727E-2</v>
      </c>
    </row>
    <row r="40" spans="2:7" x14ac:dyDescent="0.25">
      <c r="B40" t="s">
        <v>1</v>
      </c>
      <c r="C40" t="s">
        <v>38</v>
      </c>
      <c r="D40" t="s">
        <v>49</v>
      </c>
      <c r="E40">
        <v>830</v>
      </c>
      <c r="F40">
        <v>13151</v>
      </c>
      <c r="G40" s="5">
        <f>Table25[[#This Row],[No_Of_Host]]/Table25[[#This Row],[Total_count]]</f>
        <v>6.3113071249334657E-2</v>
      </c>
    </row>
    <row r="41" spans="2:7" x14ac:dyDescent="0.25">
      <c r="B41" t="s">
        <v>1</v>
      </c>
      <c r="C41" t="s">
        <v>39</v>
      </c>
      <c r="D41" t="s">
        <v>53</v>
      </c>
      <c r="E41">
        <v>369</v>
      </c>
      <c r="F41">
        <v>13151</v>
      </c>
      <c r="G41" s="5">
        <f>Table25[[#This Row],[No_Of_Host]]/Table25[[#This Row],[Total_count]]</f>
        <v>2.8058702760246371E-2</v>
      </c>
    </row>
    <row r="42" spans="2:7" x14ac:dyDescent="0.25">
      <c r="B42" t="s">
        <v>1</v>
      </c>
      <c r="C42" t="s">
        <v>37</v>
      </c>
      <c r="D42" t="s">
        <v>55</v>
      </c>
      <c r="E42">
        <v>829</v>
      </c>
      <c r="F42">
        <v>13151</v>
      </c>
      <c r="G42" s="5">
        <f>Table25[[#This Row],[No_Of_Host]]/Table25[[#This Row],[Total_count]]</f>
        <v>6.3037031404455934E-2</v>
      </c>
    </row>
    <row r="43" spans="2:7" x14ac:dyDescent="0.25">
      <c r="B43" t="s">
        <v>1</v>
      </c>
      <c r="C43" t="s">
        <v>39</v>
      </c>
      <c r="D43" t="s">
        <v>52</v>
      </c>
      <c r="E43">
        <v>896</v>
      </c>
      <c r="F43">
        <v>13151</v>
      </c>
      <c r="G43" s="5">
        <f>Table25[[#This Row],[No_Of_Host]]/Table25[[#This Row],[Total_count]]</f>
        <v>6.813170101132994E-2</v>
      </c>
    </row>
    <row r="44" spans="2:7" x14ac:dyDescent="0.25">
      <c r="B44" t="s">
        <v>1</v>
      </c>
      <c r="C44" t="s">
        <v>37</v>
      </c>
      <c r="D44" t="s">
        <v>54</v>
      </c>
      <c r="E44">
        <v>1723</v>
      </c>
      <c r="F44">
        <v>13151</v>
      </c>
      <c r="G44" s="5">
        <f>Table25[[#This Row],[No_Of_Host]]/Table25[[#This Row],[Total_count]]</f>
        <v>0.13101665272602844</v>
      </c>
    </row>
    <row r="45" spans="2:7" x14ac:dyDescent="0.25">
      <c r="B45" t="s">
        <v>1</v>
      </c>
      <c r="C45" t="s">
        <v>41</v>
      </c>
      <c r="D45" t="s">
        <v>51</v>
      </c>
      <c r="E45">
        <v>1780</v>
      </c>
      <c r="F45">
        <v>13151</v>
      </c>
      <c r="G45" s="5">
        <f>Table25[[#This Row],[No_Of_Host]]/Table25[[#This Row],[Total_count]]</f>
        <v>0.13535092388411527</v>
      </c>
    </row>
    <row r="46" spans="2:7" x14ac:dyDescent="0.25">
      <c r="B46" t="s">
        <v>1</v>
      </c>
      <c r="C46" t="s">
        <v>40</v>
      </c>
      <c r="D46" t="s">
        <v>57</v>
      </c>
      <c r="E46">
        <v>450</v>
      </c>
      <c r="F46">
        <v>13151</v>
      </c>
      <c r="G46" s="5">
        <f>Table25[[#This Row],[No_Of_Host]]/Table25[[#This Row],[Total_count]]</f>
        <v>3.4217930195422401E-2</v>
      </c>
    </row>
    <row r="47" spans="2:7" x14ac:dyDescent="0.25">
      <c r="B47" t="s">
        <v>1</v>
      </c>
      <c r="C47" t="s">
        <v>40</v>
      </c>
      <c r="D47" t="s">
        <v>56</v>
      </c>
      <c r="E47">
        <v>2327</v>
      </c>
      <c r="F47">
        <v>13151</v>
      </c>
      <c r="G47" s="5">
        <f>Table25[[#This Row],[No_Of_Host]]/Table25[[#This Row],[Total_count]]</f>
        <v>0.17694471903277317</v>
      </c>
    </row>
  </sheetData>
  <mergeCells count="2">
    <mergeCell ref="B1:C2"/>
    <mergeCell ref="B25:E26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I13" sqref="I13"/>
    </sheetView>
  </sheetViews>
  <sheetFormatPr defaultRowHeight="15" x14ac:dyDescent="0.25"/>
  <cols>
    <col min="2" max="2" width="17.7109375" customWidth="1"/>
    <col min="3" max="3" width="15.42578125" customWidth="1"/>
    <col min="4" max="4" width="11.7109375" customWidth="1"/>
    <col min="5" max="5" width="22.7109375" customWidth="1"/>
    <col min="6" max="6" width="13.140625" customWidth="1"/>
    <col min="8" max="8" width="14.5703125" customWidth="1"/>
    <col min="9" max="9" width="18.28515625" customWidth="1"/>
    <col min="10" max="10" width="14.5703125" customWidth="1"/>
    <col min="11" max="12" width="22.85546875" customWidth="1"/>
  </cols>
  <sheetData>
    <row r="1" spans="2:11" x14ac:dyDescent="0.25">
      <c r="B1" s="17" t="s">
        <v>44</v>
      </c>
      <c r="C1" s="18"/>
      <c r="D1" s="18"/>
      <c r="E1" s="18"/>
      <c r="F1" s="18"/>
    </row>
    <row r="2" spans="2:11" x14ac:dyDescent="0.25">
      <c r="B2" s="18"/>
      <c r="C2" s="18"/>
      <c r="D2" s="18"/>
      <c r="E2" s="18"/>
      <c r="F2" s="18"/>
    </row>
    <row r="3" spans="2:11" x14ac:dyDescent="0.25">
      <c r="B3" t="s">
        <v>5</v>
      </c>
      <c r="C3" t="s">
        <v>36</v>
      </c>
      <c r="D3" t="s">
        <v>47</v>
      </c>
      <c r="E3" t="s">
        <v>22</v>
      </c>
      <c r="F3" t="s">
        <v>7</v>
      </c>
      <c r="G3" t="s">
        <v>59</v>
      </c>
      <c r="H3" t="s">
        <v>64</v>
      </c>
      <c r="J3" s="8" t="s">
        <v>32</v>
      </c>
      <c r="K3" t="s">
        <v>65</v>
      </c>
    </row>
    <row r="4" spans="2:11" x14ac:dyDescent="0.25">
      <c r="B4" t="s">
        <v>2</v>
      </c>
      <c r="C4" t="s">
        <v>38</v>
      </c>
      <c r="D4" t="s">
        <v>48</v>
      </c>
      <c r="E4" t="b">
        <v>0</v>
      </c>
      <c r="F4">
        <v>24</v>
      </c>
      <c r="G4">
        <v>29816</v>
      </c>
      <c r="H4" s="11">
        <f>Table24[[#This Row],[TotalHost]]/Table24[[#This Row],[Total_count]]</f>
        <v>8.0493694660584917E-4</v>
      </c>
      <c r="J4" s="9" t="s">
        <v>2</v>
      </c>
      <c r="K4" s="15"/>
    </row>
    <row r="5" spans="2:11" x14ac:dyDescent="0.25">
      <c r="B5" t="s">
        <v>2</v>
      </c>
      <c r="C5" t="s">
        <v>38</v>
      </c>
      <c r="D5" t="s">
        <v>48</v>
      </c>
      <c r="E5" t="b">
        <v>1</v>
      </c>
      <c r="F5">
        <v>5294</v>
      </c>
      <c r="G5">
        <v>29816</v>
      </c>
      <c r="H5" s="11">
        <f>Table24[[#This Row],[TotalHost]]/Table24[[#This Row],[Total_count]]</f>
        <v>0.17755567480547357</v>
      </c>
      <c r="J5" s="10" t="s">
        <v>30</v>
      </c>
      <c r="K5" s="7">
        <v>7.5462838744298367E-3</v>
      </c>
    </row>
    <row r="6" spans="2:11" x14ac:dyDescent="0.25">
      <c r="B6" t="s">
        <v>2</v>
      </c>
      <c r="C6" t="s">
        <v>38</v>
      </c>
      <c r="D6" t="s">
        <v>49</v>
      </c>
      <c r="E6" t="b">
        <v>1</v>
      </c>
      <c r="F6">
        <v>1358</v>
      </c>
      <c r="G6">
        <v>29816</v>
      </c>
      <c r="H6" s="11">
        <f>Table24[[#This Row],[TotalHost]]/Table24[[#This Row],[Total_count]]</f>
        <v>4.5546015562114302E-2</v>
      </c>
      <c r="J6" s="10" t="s">
        <v>31</v>
      </c>
      <c r="K6" s="7">
        <v>0.99245371612556998</v>
      </c>
    </row>
    <row r="7" spans="2:11" x14ac:dyDescent="0.25">
      <c r="B7" t="s">
        <v>2</v>
      </c>
      <c r="C7" t="s">
        <v>38</v>
      </c>
      <c r="D7" t="s">
        <v>49</v>
      </c>
      <c r="E7" t="b">
        <v>0</v>
      </c>
      <c r="F7">
        <v>7</v>
      </c>
      <c r="G7">
        <v>29816</v>
      </c>
      <c r="H7" s="11">
        <f>Table24[[#This Row],[TotalHost]]/Table24[[#This Row],[Total_count]]</f>
        <v>2.3477327609337269E-4</v>
      </c>
      <c r="J7" s="9" t="s">
        <v>1</v>
      </c>
      <c r="K7" s="7"/>
    </row>
    <row r="8" spans="2:11" x14ac:dyDescent="0.25">
      <c r="B8" t="s">
        <v>2</v>
      </c>
      <c r="C8" t="s">
        <v>41</v>
      </c>
      <c r="D8" t="s">
        <v>50</v>
      </c>
      <c r="E8" t="b">
        <v>0</v>
      </c>
      <c r="F8">
        <v>6</v>
      </c>
      <c r="G8">
        <v>29816</v>
      </c>
      <c r="H8" s="11">
        <f>Table24[[#This Row],[TotalHost]]/Table24[[#This Row],[Total_count]]</f>
        <v>2.0123423665146229E-4</v>
      </c>
      <c r="J8" s="10" t="s">
        <v>30</v>
      </c>
      <c r="K8" s="7">
        <v>1.4447570526956125E-3</v>
      </c>
    </row>
    <row r="9" spans="2:11" x14ac:dyDescent="0.25">
      <c r="B9" t="s">
        <v>2</v>
      </c>
      <c r="C9" t="s">
        <v>41</v>
      </c>
      <c r="D9" t="s">
        <v>50</v>
      </c>
      <c r="E9" t="b">
        <v>1</v>
      </c>
      <c r="F9">
        <v>1589</v>
      </c>
      <c r="G9">
        <v>29816</v>
      </c>
      <c r="H9" s="11">
        <f>Table24[[#This Row],[TotalHost]]/Table24[[#This Row],[Total_count]]</f>
        <v>5.3293533673195601E-2</v>
      </c>
      <c r="J9" s="10" t="s">
        <v>31</v>
      </c>
      <c r="K9" s="7">
        <v>0.99855524294730447</v>
      </c>
    </row>
    <row r="10" spans="2:11" x14ac:dyDescent="0.25">
      <c r="B10" t="s">
        <v>2</v>
      </c>
      <c r="C10" t="s">
        <v>41</v>
      </c>
      <c r="D10" t="s">
        <v>51</v>
      </c>
      <c r="E10" t="b">
        <v>0</v>
      </c>
      <c r="F10">
        <v>32</v>
      </c>
      <c r="G10">
        <v>29816</v>
      </c>
      <c r="H10" s="11">
        <f>Table24[[#This Row],[TotalHost]]/Table24[[#This Row],[Total_count]]</f>
        <v>1.0732492621411322E-3</v>
      </c>
    </row>
    <row r="11" spans="2:11" x14ac:dyDescent="0.25">
      <c r="B11" t="s">
        <v>2</v>
      </c>
      <c r="C11" t="s">
        <v>41</v>
      </c>
      <c r="D11" t="s">
        <v>51</v>
      </c>
      <c r="E11" t="b">
        <v>1</v>
      </c>
      <c r="F11">
        <v>5763</v>
      </c>
      <c r="G11">
        <v>29816</v>
      </c>
      <c r="H11" s="11">
        <f>Table24[[#This Row],[TotalHost]]/Table24[[#This Row],[Total_count]]</f>
        <v>0.19328548430372955</v>
      </c>
    </row>
    <row r="12" spans="2:11" x14ac:dyDescent="0.25">
      <c r="B12" t="s">
        <v>2</v>
      </c>
      <c r="C12" t="s">
        <v>39</v>
      </c>
      <c r="D12" t="s">
        <v>52</v>
      </c>
      <c r="E12" t="b">
        <v>1</v>
      </c>
      <c r="F12">
        <v>1423</v>
      </c>
      <c r="G12">
        <v>29816</v>
      </c>
      <c r="H12" s="11">
        <f>Table24[[#This Row],[TotalHost]]/Table24[[#This Row],[Total_count]]</f>
        <v>4.7726053125838476E-2</v>
      </c>
    </row>
    <row r="13" spans="2:11" x14ac:dyDescent="0.25">
      <c r="B13" t="s">
        <v>2</v>
      </c>
      <c r="C13" t="s">
        <v>39</v>
      </c>
      <c r="D13" t="s">
        <v>52</v>
      </c>
      <c r="E13" t="b">
        <v>0</v>
      </c>
      <c r="F13">
        <v>2</v>
      </c>
      <c r="G13">
        <v>29816</v>
      </c>
      <c r="H13" s="11">
        <f>Table24[[#This Row],[TotalHost]]/Table24[[#This Row],[Total_count]]</f>
        <v>6.7078078883820764E-5</v>
      </c>
    </row>
    <row r="14" spans="2:11" x14ac:dyDescent="0.25">
      <c r="B14" t="s">
        <v>2</v>
      </c>
      <c r="C14" t="s">
        <v>39</v>
      </c>
      <c r="D14" t="s">
        <v>53</v>
      </c>
      <c r="E14" t="b">
        <v>1</v>
      </c>
      <c r="F14">
        <v>465</v>
      </c>
      <c r="G14">
        <v>29816</v>
      </c>
      <c r="H14" s="11">
        <f>Table24[[#This Row],[TotalHost]]/Table24[[#This Row],[Total_count]]</f>
        <v>1.5595653340488328E-2</v>
      </c>
    </row>
    <row r="15" spans="2:11" x14ac:dyDescent="0.25">
      <c r="B15" t="s">
        <v>2</v>
      </c>
      <c r="C15" t="s">
        <v>39</v>
      </c>
      <c r="D15" t="s">
        <v>53</v>
      </c>
      <c r="E15" t="b">
        <v>0</v>
      </c>
      <c r="F15">
        <v>3</v>
      </c>
      <c r="G15">
        <v>29816</v>
      </c>
      <c r="H15" s="11">
        <f>Table24[[#This Row],[TotalHost]]/Table24[[#This Row],[Total_count]]</f>
        <v>1.0061711832573115E-4</v>
      </c>
    </row>
    <row r="16" spans="2:11" x14ac:dyDescent="0.25">
      <c r="B16" t="s">
        <v>2</v>
      </c>
      <c r="C16" t="s">
        <v>37</v>
      </c>
      <c r="D16" t="s">
        <v>54</v>
      </c>
      <c r="E16" t="b">
        <v>0</v>
      </c>
      <c r="F16">
        <v>25</v>
      </c>
      <c r="G16">
        <v>29816</v>
      </c>
      <c r="H16" s="11">
        <f>Table24[[#This Row],[TotalHost]]/Table24[[#This Row],[Total_count]]</f>
        <v>8.384759860477596E-4</v>
      </c>
    </row>
    <row r="17" spans="2:8" x14ac:dyDescent="0.25">
      <c r="B17" t="s">
        <v>2</v>
      </c>
      <c r="C17" t="s">
        <v>37</v>
      </c>
      <c r="D17" t="s">
        <v>54</v>
      </c>
      <c r="E17" t="b">
        <v>1</v>
      </c>
      <c r="F17">
        <v>6265</v>
      </c>
      <c r="G17">
        <v>29816</v>
      </c>
      <c r="H17" s="11">
        <f>Table24[[#This Row],[TotalHost]]/Table24[[#This Row],[Total_count]]</f>
        <v>0.21012208210356856</v>
      </c>
    </row>
    <row r="18" spans="2:8" x14ac:dyDescent="0.25">
      <c r="B18" t="s">
        <v>2</v>
      </c>
      <c r="C18" t="s">
        <v>37</v>
      </c>
      <c r="D18" t="s">
        <v>55</v>
      </c>
      <c r="E18" t="b">
        <v>1</v>
      </c>
      <c r="F18">
        <v>976</v>
      </c>
      <c r="G18">
        <v>29816</v>
      </c>
      <c r="H18" s="11">
        <f>Table24[[#This Row],[TotalHost]]/Table24[[#This Row],[Total_count]]</f>
        <v>3.2734102495304535E-2</v>
      </c>
    </row>
    <row r="19" spans="2:8" x14ac:dyDescent="0.25">
      <c r="B19" t="s">
        <v>2</v>
      </c>
      <c r="C19" t="s">
        <v>37</v>
      </c>
      <c r="D19" t="s">
        <v>55</v>
      </c>
      <c r="E19" t="b">
        <v>0</v>
      </c>
      <c r="F19">
        <v>4</v>
      </c>
      <c r="G19">
        <v>29816</v>
      </c>
      <c r="H19" s="11">
        <f>Table24[[#This Row],[TotalHost]]/Table24[[#This Row],[Total_count]]</f>
        <v>1.3415615776764153E-4</v>
      </c>
    </row>
    <row r="20" spans="2:8" x14ac:dyDescent="0.25">
      <c r="B20" t="s">
        <v>2</v>
      </c>
      <c r="C20" t="s">
        <v>40</v>
      </c>
      <c r="D20" t="s">
        <v>56</v>
      </c>
      <c r="E20" t="b">
        <v>1</v>
      </c>
      <c r="F20">
        <v>5713</v>
      </c>
      <c r="G20">
        <v>29816</v>
      </c>
      <c r="H20" s="11">
        <f>Table24[[#This Row],[TotalHost]]/Table24[[#This Row],[Total_count]]</f>
        <v>0.19160853233163402</v>
      </c>
    </row>
    <row r="21" spans="2:8" x14ac:dyDescent="0.25">
      <c r="B21" t="s">
        <v>2</v>
      </c>
      <c r="C21" t="s">
        <v>40</v>
      </c>
      <c r="D21" t="s">
        <v>56</v>
      </c>
      <c r="E21" t="b">
        <v>0</v>
      </c>
      <c r="F21">
        <v>108</v>
      </c>
      <c r="G21">
        <v>29816</v>
      </c>
      <c r="H21" s="11">
        <f>Table24[[#This Row],[TotalHost]]/Table24[[#This Row],[Total_count]]</f>
        <v>3.6222162597263213E-3</v>
      </c>
    </row>
    <row r="22" spans="2:8" x14ac:dyDescent="0.25">
      <c r="B22" t="s">
        <v>2</v>
      </c>
      <c r="C22" t="s">
        <v>40</v>
      </c>
      <c r="D22" t="s">
        <v>57</v>
      </c>
      <c r="E22" t="b">
        <v>1</v>
      </c>
      <c r="F22">
        <v>745</v>
      </c>
      <c r="G22">
        <v>29816</v>
      </c>
      <c r="H22" s="11">
        <f>Table24[[#This Row],[TotalHost]]/Table24[[#This Row],[Total_count]]</f>
        <v>2.4986584384223236E-2</v>
      </c>
    </row>
    <row r="23" spans="2:8" x14ac:dyDescent="0.25">
      <c r="B23" t="s">
        <v>2</v>
      </c>
      <c r="C23" t="s">
        <v>40</v>
      </c>
      <c r="D23" t="s">
        <v>57</v>
      </c>
      <c r="E23" t="b">
        <v>0</v>
      </c>
      <c r="F23">
        <v>14</v>
      </c>
      <c r="G23">
        <v>29816</v>
      </c>
      <c r="H23" s="11">
        <f>Table24[[#This Row],[TotalHost]]/Table24[[#This Row],[Total_count]]</f>
        <v>4.6954655218674538E-4</v>
      </c>
    </row>
    <row r="24" spans="2:8" x14ac:dyDescent="0.25">
      <c r="B24" t="s">
        <v>1</v>
      </c>
      <c r="C24" t="s">
        <v>38</v>
      </c>
      <c r="D24" t="s">
        <v>48</v>
      </c>
      <c r="E24" t="b">
        <v>0</v>
      </c>
      <c r="F24">
        <v>1</v>
      </c>
      <c r="G24">
        <v>13151</v>
      </c>
      <c r="H24" s="11">
        <f>Table24[[#This Row],[TotalHost]]/Table24[[#This Row],[Total_count]]</f>
        <v>7.6039844878716449E-5</v>
      </c>
    </row>
    <row r="25" spans="2:8" x14ac:dyDescent="0.25">
      <c r="B25" t="s">
        <v>1</v>
      </c>
      <c r="C25" t="s">
        <v>38</v>
      </c>
      <c r="D25" t="s">
        <v>48</v>
      </c>
      <c r="E25" t="b">
        <v>1</v>
      </c>
      <c r="F25">
        <v>1836</v>
      </c>
      <c r="G25">
        <v>13151</v>
      </c>
      <c r="H25" s="11">
        <f>Table24[[#This Row],[TotalHost]]/Table24[[#This Row],[Total_count]]</f>
        <v>0.13960915519732339</v>
      </c>
    </row>
    <row r="26" spans="2:8" x14ac:dyDescent="0.25">
      <c r="B26" t="s">
        <v>1</v>
      </c>
      <c r="C26" t="s">
        <v>38</v>
      </c>
      <c r="D26" t="s">
        <v>49</v>
      </c>
      <c r="E26" t="b">
        <v>1</v>
      </c>
      <c r="F26">
        <v>981</v>
      </c>
      <c r="G26">
        <v>13151</v>
      </c>
      <c r="H26" s="11">
        <f>Table24[[#This Row],[TotalHost]]/Table24[[#This Row],[Total_count]]</f>
        <v>7.4595087826020839E-2</v>
      </c>
    </row>
    <row r="27" spans="2:8" x14ac:dyDescent="0.25">
      <c r="B27" t="s">
        <v>1</v>
      </c>
      <c r="C27" t="s">
        <v>38</v>
      </c>
      <c r="D27" t="s">
        <v>49</v>
      </c>
      <c r="E27" t="b">
        <v>0</v>
      </c>
      <c r="F27">
        <v>1</v>
      </c>
      <c r="G27">
        <v>13151</v>
      </c>
      <c r="H27" s="11">
        <f>Table24[[#This Row],[TotalHost]]/Table24[[#This Row],[Total_count]]</f>
        <v>7.6039844878716449E-5</v>
      </c>
    </row>
    <row r="28" spans="2:8" x14ac:dyDescent="0.25">
      <c r="B28" t="s">
        <v>1</v>
      </c>
      <c r="C28" t="s">
        <v>41</v>
      </c>
      <c r="D28" t="s">
        <v>50</v>
      </c>
      <c r="E28" t="b">
        <v>1</v>
      </c>
      <c r="F28">
        <v>466</v>
      </c>
      <c r="G28">
        <v>13151</v>
      </c>
      <c r="H28" s="11">
        <f>Table24[[#This Row],[TotalHost]]/Table24[[#This Row],[Total_count]]</f>
        <v>3.5434567713481864E-2</v>
      </c>
    </row>
    <row r="29" spans="2:8" x14ac:dyDescent="0.25">
      <c r="B29" t="s">
        <v>1</v>
      </c>
      <c r="C29" t="s">
        <v>41</v>
      </c>
      <c r="D29" t="s">
        <v>50</v>
      </c>
      <c r="E29" t="b">
        <v>0</v>
      </c>
      <c r="F29">
        <v>1</v>
      </c>
      <c r="G29">
        <v>13151</v>
      </c>
      <c r="H29" s="11">
        <f>Table24[[#This Row],[TotalHost]]/Table24[[#This Row],[Total_count]]</f>
        <v>7.6039844878716449E-5</v>
      </c>
    </row>
    <row r="30" spans="2:8" x14ac:dyDescent="0.25">
      <c r="B30" t="s">
        <v>1</v>
      </c>
      <c r="C30" t="s">
        <v>41</v>
      </c>
      <c r="D30" t="s">
        <v>51</v>
      </c>
      <c r="E30" t="b">
        <v>1</v>
      </c>
      <c r="F30">
        <v>1930</v>
      </c>
      <c r="G30">
        <v>13151</v>
      </c>
      <c r="H30" s="11">
        <f>Table24[[#This Row],[TotalHost]]/Table24[[#This Row],[Total_count]]</f>
        <v>0.14675690061592275</v>
      </c>
    </row>
    <row r="31" spans="2:8" x14ac:dyDescent="0.25">
      <c r="B31" t="s">
        <v>1</v>
      </c>
      <c r="C31" t="s">
        <v>39</v>
      </c>
      <c r="D31" t="s">
        <v>52</v>
      </c>
      <c r="E31" t="b">
        <v>0</v>
      </c>
      <c r="F31">
        <v>1</v>
      </c>
      <c r="G31">
        <v>13151</v>
      </c>
      <c r="H31" s="11">
        <f>Table24[[#This Row],[TotalHost]]/Table24[[#This Row],[Total_count]]</f>
        <v>7.6039844878716449E-5</v>
      </c>
    </row>
    <row r="32" spans="2:8" x14ac:dyDescent="0.25">
      <c r="B32" t="s">
        <v>1</v>
      </c>
      <c r="C32" t="s">
        <v>39</v>
      </c>
      <c r="D32" t="s">
        <v>52</v>
      </c>
      <c r="E32" t="b">
        <v>1</v>
      </c>
      <c r="F32">
        <v>969</v>
      </c>
      <c r="G32">
        <v>13151</v>
      </c>
      <c r="H32" s="11">
        <f>Table24[[#This Row],[TotalHost]]/Table24[[#This Row],[Total_count]]</f>
        <v>7.3682609687476239E-2</v>
      </c>
    </row>
    <row r="33" spans="2:8" x14ac:dyDescent="0.25">
      <c r="B33" t="s">
        <v>1</v>
      </c>
      <c r="C33" t="s">
        <v>39</v>
      </c>
      <c r="D33" t="s">
        <v>53</v>
      </c>
      <c r="E33" t="b">
        <v>1</v>
      </c>
      <c r="F33">
        <v>402</v>
      </c>
      <c r="G33">
        <v>13151</v>
      </c>
      <c r="H33" s="11">
        <f>Table24[[#This Row],[TotalHost]]/Table24[[#This Row],[Total_count]]</f>
        <v>3.0568017641244012E-2</v>
      </c>
    </row>
    <row r="34" spans="2:8" x14ac:dyDescent="0.25">
      <c r="B34" t="s">
        <v>1</v>
      </c>
      <c r="C34" t="s">
        <v>37</v>
      </c>
      <c r="D34" t="s">
        <v>54</v>
      </c>
      <c r="E34" t="b">
        <v>0</v>
      </c>
      <c r="F34">
        <v>2</v>
      </c>
      <c r="G34">
        <v>13151</v>
      </c>
      <c r="H34" s="11">
        <f>Table24[[#This Row],[TotalHost]]/Table24[[#This Row],[Total_count]]</f>
        <v>1.520796897574329E-4</v>
      </c>
    </row>
    <row r="35" spans="2:8" x14ac:dyDescent="0.25">
      <c r="B35" t="s">
        <v>1</v>
      </c>
      <c r="C35" t="s">
        <v>37</v>
      </c>
      <c r="D35" t="s">
        <v>54</v>
      </c>
      <c r="E35" t="b">
        <v>1</v>
      </c>
      <c r="F35">
        <v>2524</v>
      </c>
      <c r="G35">
        <v>13151</v>
      </c>
      <c r="H35" s="11">
        <f>Table24[[#This Row],[TotalHost]]/Table24[[#This Row],[Total_count]]</f>
        <v>0.19192456847388031</v>
      </c>
    </row>
    <row r="36" spans="2:8" x14ac:dyDescent="0.25">
      <c r="B36" t="s">
        <v>1</v>
      </c>
      <c r="C36" t="s">
        <v>37</v>
      </c>
      <c r="D36" t="s">
        <v>55</v>
      </c>
      <c r="E36" t="b">
        <v>1</v>
      </c>
      <c r="F36">
        <v>894</v>
      </c>
      <c r="G36">
        <v>13151</v>
      </c>
      <c r="H36" s="11">
        <f>Table24[[#This Row],[TotalHost]]/Table24[[#This Row],[Total_count]]</f>
        <v>6.7979621321572509E-2</v>
      </c>
    </row>
    <row r="37" spans="2:8" x14ac:dyDescent="0.25">
      <c r="B37" t="s">
        <v>1</v>
      </c>
      <c r="C37" t="s">
        <v>40</v>
      </c>
      <c r="D37" t="s">
        <v>56</v>
      </c>
      <c r="E37" t="b">
        <v>1</v>
      </c>
      <c r="F37">
        <v>2633</v>
      </c>
      <c r="G37">
        <v>13151</v>
      </c>
      <c r="H37" s="11">
        <f>Table24[[#This Row],[TotalHost]]/Table24[[#This Row],[Total_count]]</f>
        <v>0.2002129115656604</v>
      </c>
    </row>
    <row r="38" spans="2:8" x14ac:dyDescent="0.25">
      <c r="B38" t="s">
        <v>1</v>
      </c>
      <c r="C38" t="s">
        <v>40</v>
      </c>
      <c r="D38" t="s">
        <v>56</v>
      </c>
      <c r="E38" t="b">
        <v>0</v>
      </c>
      <c r="F38">
        <v>11</v>
      </c>
      <c r="G38">
        <v>13151</v>
      </c>
      <c r="H38" s="11">
        <f>Table24[[#This Row],[TotalHost]]/Table24[[#This Row],[Total_count]]</f>
        <v>8.364382936658809E-4</v>
      </c>
    </row>
    <row r="39" spans="2:8" x14ac:dyDescent="0.25">
      <c r="B39" t="s">
        <v>1</v>
      </c>
      <c r="C39" t="s">
        <v>40</v>
      </c>
      <c r="D39" t="s">
        <v>57</v>
      </c>
      <c r="E39" t="b">
        <v>1</v>
      </c>
      <c r="F39">
        <v>497</v>
      </c>
      <c r="G39">
        <v>13151</v>
      </c>
      <c r="H39" s="11">
        <f>Table24[[#This Row],[TotalHost]]/Table24[[#This Row],[Total_count]]</f>
        <v>3.7791802904722074E-2</v>
      </c>
    </row>
    <row r="40" spans="2:8" x14ac:dyDescent="0.25">
      <c r="B40" t="s">
        <v>1</v>
      </c>
      <c r="C40" t="s">
        <v>40</v>
      </c>
      <c r="D40" t="s">
        <v>57</v>
      </c>
      <c r="E40" t="b">
        <v>0</v>
      </c>
      <c r="F40">
        <v>2</v>
      </c>
      <c r="G40">
        <v>13151</v>
      </c>
      <c r="H40" s="11">
        <f>Table24[[#This Row],[TotalHost]]/Table24[[#This Row],[Total_count]]</f>
        <v>1.520796897574329E-4</v>
      </c>
    </row>
  </sheetData>
  <mergeCells count="1">
    <mergeCell ref="B1:F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workbookViewId="0">
      <selection activeCell="K11" sqref="K11"/>
    </sheetView>
  </sheetViews>
  <sheetFormatPr defaultRowHeight="15" x14ac:dyDescent="0.25"/>
  <cols>
    <col min="2" max="2" width="17.7109375" customWidth="1"/>
    <col min="3" max="3" width="23.5703125" customWidth="1"/>
    <col min="4" max="4" width="15.42578125" customWidth="1"/>
    <col min="5" max="5" width="11.7109375" customWidth="1"/>
    <col min="6" max="6" width="13.140625" customWidth="1"/>
    <col min="10" max="10" width="14.5703125" customWidth="1"/>
    <col min="11" max="11" width="23.7109375" customWidth="1"/>
  </cols>
  <sheetData>
    <row r="1" spans="2:11" x14ac:dyDescent="0.25">
      <c r="B1" s="17" t="s">
        <v>26</v>
      </c>
      <c r="C1" s="18"/>
      <c r="D1" s="18"/>
      <c r="E1" s="18"/>
      <c r="F1" s="18"/>
    </row>
    <row r="2" spans="2:11" x14ac:dyDescent="0.25">
      <c r="B2" s="18"/>
      <c r="C2" s="18"/>
      <c r="D2" s="18"/>
      <c r="E2" s="18"/>
      <c r="F2" s="18"/>
    </row>
    <row r="3" spans="2:11" x14ac:dyDescent="0.25">
      <c r="B3" t="s">
        <v>5</v>
      </c>
      <c r="C3" t="s">
        <v>23</v>
      </c>
      <c r="D3" t="s">
        <v>36</v>
      </c>
      <c r="E3" t="s">
        <v>47</v>
      </c>
      <c r="F3" t="s">
        <v>7</v>
      </c>
      <c r="G3" t="s">
        <v>59</v>
      </c>
      <c r="H3" t="s">
        <v>66</v>
      </c>
      <c r="J3" s="8" t="s">
        <v>32</v>
      </c>
      <c r="K3" t="s">
        <v>67</v>
      </c>
    </row>
    <row r="4" spans="2:11" x14ac:dyDescent="0.25">
      <c r="B4" t="s">
        <v>2</v>
      </c>
      <c r="C4" t="s">
        <v>24</v>
      </c>
      <c r="D4" t="s">
        <v>38</v>
      </c>
      <c r="E4" t="s">
        <v>48</v>
      </c>
      <c r="F4">
        <v>1072</v>
      </c>
      <c r="G4" s="2">
        <v>29816</v>
      </c>
      <c r="H4" s="11">
        <f>Table23[[#This Row],[TotalHost]]/Table23[[#This Row],[Total_count]]</f>
        <v>3.5953850281727928E-2</v>
      </c>
      <c r="J4" s="9" t="s">
        <v>2</v>
      </c>
      <c r="K4" s="15"/>
    </row>
    <row r="5" spans="2:11" x14ac:dyDescent="0.25">
      <c r="B5" t="s">
        <v>2</v>
      </c>
      <c r="C5" t="s">
        <v>25</v>
      </c>
      <c r="D5" t="s">
        <v>38</v>
      </c>
      <c r="E5" t="s">
        <v>48</v>
      </c>
      <c r="F5">
        <v>4246</v>
      </c>
      <c r="G5" s="2">
        <v>29816</v>
      </c>
      <c r="H5" s="11">
        <f>Table23[[#This Row],[TotalHost]]/Table23[[#This Row],[Total_count]]</f>
        <v>0.1424067614703515</v>
      </c>
      <c r="J5" s="10" t="s">
        <v>24</v>
      </c>
      <c r="K5" s="7">
        <v>0.1830560772739469</v>
      </c>
    </row>
    <row r="6" spans="2:11" x14ac:dyDescent="0.25">
      <c r="B6" t="s">
        <v>2</v>
      </c>
      <c r="C6" t="s">
        <v>25</v>
      </c>
      <c r="D6" t="s">
        <v>38</v>
      </c>
      <c r="E6" t="s">
        <v>49</v>
      </c>
      <c r="F6">
        <v>1186</v>
      </c>
      <c r="G6" s="2">
        <v>29816</v>
      </c>
      <c r="H6" s="11">
        <f>Table23[[#This Row],[TotalHost]]/Table23[[#This Row],[Total_count]]</f>
        <v>3.9777300778105713E-2</v>
      </c>
      <c r="J6" s="10" t="s">
        <v>25</v>
      </c>
      <c r="K6" s="7">
        <v>0.8169439227260531</v>
      </c>
    </row>
    <row r="7" spans="2:11" x14ac:dyDescent="0.25">
      <c r="B7" t="s">
        <v>2</v>
      </c>
      <c r="C7" t="s">
        <v>24</v>
      </c>
      <c r="D7" t="s">
        <v>38</v>
      </c>
      <c r="E7" t="s">
        <v>49</v>
      </c>
      <c r="F7">
        <v>179</v>
      </c>
      <c r="G7" s="2">
        <v>29816</v>
      </c>
      <c r="H7" s="11">
        <f>Table23[[#This Row],[TotalHost]]/Table23[[#This Row],[Total_count]]</f>
        <v>6.0034880601019585E-3</v>
      </c>
      <c r="J7" s="9" t="s">
        <v>1</v>
      </c>
      <c r="K7" s="7"/>
    </row>
    <row r="8" spans="2:11" x14ac:dyDescent="0.25">
      <c r="B8" t="s">
        <v>2</v>
      </c>
      <c r="C8" t="s">
        <v>24</v>
      </c>
      <c r="D8" t="s">
        <v>41</v>
      </c>
      <c r="E8" t="s">
        <v>50</v>
      </c>
      <c r="F8">
        <v>1</v>
      </c>
      <c r="G8" s="2">
        <v>29816</v>
      </c>
      <c r="H8" s="11">
        <f>Table23[[#This Row],[TotalHost]]/Table23[[#This Row],[Total_count]]</f>
        <v>3.3539039441910382E-5</v>
      </c>
      <c r="J8" s="10" t="s">
        <v>24</v>
      </c>
      <c r="K8" s="7">
        <v>8.9879096646642842E-2</v>
      </c>
    </row>
    <row r="9" spans="2:11" x14ac:dyDescent="0.25">
      <c r="B9" t="s">
        <v>2</v>
      </c>
      <c r="C9" t="s">
        <v>25</v>
      </c>
      <c r="D9" t="s">
        <v>41</v>
      </c>
      <c r="E9" t="s">
        <v>50</v>
      </c>
      <c r="F9">
        <v>1594</v>
      </c>
      <c r="G9" s="2">
        <v>29816</v>
      </c>
      <c r="H9" s="11">
        <f>Table23[[#This Row],[TotalHost]]/Table23[[#This Row],[Total_count]]</f>
        <v>5.346122887040515E-2</v>
      </c>
      <c r="J9" s="10" t="s">
        <v>25</v>
      </c>
      <c r="K9" s="7">
        <v>0.91012090335335705</v>
      </c>
    </row>
    <row r="10" spans="2:11" x14ac:dyDescent="0.25">
      <c r="B10" t="s">
        <v>2</v>
      </c>
      <c r="C10" t="s">
        <v>25</v>
      </c>
      <c r="D10" t="s">
        <v>41</v>
      </c>
      <c r="E10" t="s">
        <v>51</v>
      </c>
      <c r="F10">
        <v>5788</v>
      </c>
      <c r="G10" s="2">
        <v>29816</v>
      </c>
      <c r="H10" s="11">
        <f>Table23[[#This Row],[TotalHost]]/Table23[[#This Row],[Total_count]]</f>
        <v>0.1941239602897773</v>
      </c>
    </row>
    <row r="11" spans="2:11" x14ac:dyDescent="0.25">
      <c r="B11" t="s">
        <v>2</v>
      </c>
      <c r="C11" t="s">
        <v>24</v>
      </c>
      <c r="D11" t="s">
        <v>41</v>
      </c>
      <c r="E11" t="s">
        <v>51</v>
      </c>
      <c r="F11">
        <v>7</v>
      </c>
      <c r="G11" s="2">
        <v>29816</v>
      </c>
      <c r="H11" s="11">
        <f>Table23[[#This Row],[TotalHost]]/Table23[[#This Row],[Total_count]]</f>
        <v>2.3477327609337269E-4</v>
      </c>
    </row>
    <row r="12" spans="2:11" x14ac:dyDescent="0.25">
      <c r="B12" t="s">
        <v>2</v>
      </c>
      <c r="C12" t="s">
        <v>25</v>
      </c>
      <c r="D12" t="s">
        <v>39</v>
      </c>
      <c r="E12" t="s">
        <v>52</v>
      </c>
      <c r="F12">
        <v>795</v>
      </c>
      <c r="G12" s="2">
        <v>29816</v>
      </c>
      <c r="H12" s="11">
        <f>Table23[[#This Row],[TotalHost]]/Table23[[#This Row],[Total_count]]</f>
        <v>2.6663536356318754E-2</v>
      </c>
    </row>
    <row r="13" spans="2:11" x14ac:dyDescent="0.25">
      <c r="B13" t="s">
        <v>2</v>
      </c>
      <c r="C13" t="s">
        <v>24</v>
      </c>
      <c r="D13" t="s">
        <v>39</v>
      </c>
      <c r="E13" t="s">
        <v>52</v>
      </c>
      <c r="F13">
        <v>630</v>
      </c>
      <c r="G13" s="2">
        <v>29816</v>
      </c>
      <c r="H13" s="11">
        <f>Table23[[#This Row],[TotalHost]]/Table23[[#This Row],[Total_count]]</f>
        <v>2.1129594848403543E-2</v>
      </c>
    </row>
    <row r="14" spans="2:11" x14ac:dyDescent="0.25">
      <c r="B14" t="s">
        <v>2</v>
      </c>
      <c r="C14" t="s">
        <v>25</v>
      </c>
      <c r="D14" t="s">
        <v>39</v>
      </c>
      <c r="E14" t="s">
        <v>53</v>
      </c>
      <c r="F14">
        <v>257</v>
      </c>
      <c r="G14" s="2">
        <v>29816</v>
      </c>
      <c r="H14" s="11">
        <f>Table23[[#This Row],[TotalHost]]/Table23[[#This Row],[Total_count]]</f>
        <v>8.6195331365709685E-3</v>
      </c>
    </row>
    <row r="15" spans="2:11" x14ac:dyDescent="0.25">
      <c r="B15" t="s">
        <v>2</v>
      </c>
      <c r="C15" t="s">
        <v>24</v>
      </c>
      <c r="D15" t="s">
        <v>39</v>
      </c>
      <c r="E15" t="s">
        <v>53</v>
      </c>
      <c r="F15">
        <v>211</v>
      </c>
      <c r="G15" s="2">
        <v>29816</v>
      </c>
      <c r="H15" s="11">
        <f>Table23[[#This Row],[TotalHost]]/Table23[[#This Row],[Total_count]]</f>
        <v>7.0767373222430912E-3</v>
      </c>
    </row>
    <row r="16" spans="2:11" x14ac:dyDescent="0.25">
      <c r="B16" t="s">
        <v>2</v>
      </c>
      <c r="C16" t="s">
        <v>24</v>
      </c>
      <c r="D16" t="s">
        <v>37</v>
      </c>
      <c r="E16" t="s">
        <v>54</v>
      </c>
      <c r="F16">
        <v>1630</v>
      </c>
      <c r="G16" s="2">
        <v>29816</v>
      </c>
      <c r="H16" s="11">
        <f>Table23[[#This Row],[TotalHost]]/Table23[[#This Row],[Total_count]]</f>
        <v>5.4668634290313926E-2</v>
      </c>
    </row>
    <row r="17" spans="2:8" x14ac:dyDescent="0.25">
      <c r="B17" t="s">
        <v>2</v>
      </c>
      <c r="C17" t="s">
        <v>25</v>
      </c>
      <c r="D17" t="s">
        <v>37</v>
      </c>
      <c r="E17" t="s">
        <v>54</v>
      </c>
      <c r="F17">
        <v>4660</v>
      </c>
      <c r="G17" s="2">
        <v>29816</v>
      </c>
      <c r="H17" s="11">
        <f>Table23[[#This Row],[TotalHost]]/Table23[[#This Row],[Total_count]]</f>
        <v>0.1562919237993024</v>
      </c>
    </row>
    <row r="18" spans="2:8" x14ac:dyDescent="0.25">
      <c r="B18" t="s">
        <v>2</v>
      </c>
      <c r="C18" t="s">
        <v>24</v>
      </c>
      <c r="D18" t="s">
        <v>37</v>
      </c>
      <c r="E18" t="s">
        <v>55</v>
      </c>
      <c r="F18">
        <v>227</v>
      </c>
      <c r="G18" s="2">
        <v>29816</v>
      </c>
      <c r="H18" s="11">
        <f>Table23[[#This Row],[TotalHost]]/Table23[[#This Row],[Total_count]]</f>
        <v>7.6133619533136571E-3</v>
      </c>
    </row>
    <row r="19" spans="2:8" x14ac:dyDescent="0.25">
      <c r="B19" t="s">
        <v>2</v>
      </c>
      <c r="C19" t="s">
        <v>25</v>
      </c>
      <c r="D19" t="s">
        <v>37</v>
      </c>
      <c r="E19" t="s">
        <v>55</v>
      </c>
      <c r="F19">
        <v>753</v>
      </c>
      <c r="G19" s="2">
        <v>29816</v>
      </c>
      <c r="H19" s="11">
        <f>Table23[[#This Row],[TotalHost]]/Table23[[#This Row],[Total_count]]</f>
        <v>2.5254896699758517E-2</v>
      </c>
    </row>
    <row r="20" spans="2:8" x14ac:dyDescent="0.25">
      <c r="B20" t="s">
        <v>2</v>
      </c>
      <c r="C20" t="s">
        <v>25</v>
      </c>
      <c r="D20" t="s">
        <v>40</v>
      </c>
      <c r="E20" t="s">
        <v>56</v>
      </c>
      <c r="F20">
        <v>4451</v>
      </c>
      <c r="G20" s="2">
        <v>29816</v>
      </c>
      <c r="H20" s="11">
        <f>Table23[[#This Row],[TotalHost]]/Table23[[#This Row],[Total_count]]</f>
        <v>0.14928226455594312</v>
      </c>
    </row>
    <row r="21" spans="2:8" x14ac:dyDescent="0.25">
      <c r="B21" t="s">
        <v>2</v>
      </c>
      <c r="C21" t="s">
        <v>24</v>
      </c>
      <c r="D21" t="s">
        <v>40</v>
      </c>
      <c r="E21" t="s">
        <v>56</v>
      </c>
      <c r="F21">
        <v>1370</v>
      </c>
      <c r="G21" s="2">
        <v>29816</v>
      </c>
      <c r="H21" s="11">
        <f>Table23[[#This Row],[TotalHost]]/Table23[[#This Row],[Total_count]]</f>
        <v>4.5948484035417222E-2</v>
      </c>
    </row>
    <row r="22" spans="2:8" x14ac:dyDescent="0.25">
      <c r="B22" t="s">
        <v>2</v>
      </c>
      <c r="C22" t="s">
        <v>24</v>
      </c>
      <c r="D22" t="s">
        <v>40</v>
      </c>
      <c r="E22" t="s">
        <v>57</v>
      </c>
      <c r="F22">
        <v>131</v>
      </c>
      <c r="G22" s="2">
        <v>29816</v>
      </c>
      <c r="H22" s="11">
        <f>Table23[[#This Row],[TotalHost]]/Table23[[#This Row],[Total_count]]</f>
        <v>4.39361416689026E-3</v>
      </c>
    </row>
    <row r="23" spans="2:8" x14ac:dyDescent="0.25">
      <c r="B23" t="s">
        <v>2</v>
      </c>
      <c r="C23" t="s">
        <v>25</v>
      </c>
      <c r="D23" t="s">
        <v>40</v>
      </c>
      <c r="E23" t="s">
        <v>57</v>
      </c>
      <c r="F23">
        <v>628</v>
      </c>
      <c r="G23" s="2">
        <v>29816</v>
      </c>
      <c r="H23" s="11">
        <f>Table23[[#This Row],[TotalHost]]/Table23[[#This Row],[Total_count]]</f>
        <v>2.1062516769519722E-2</v>
      </c>
    </row>
    <row r="24" spans="2:8" x14ac:dyDescent="0.25">
      <c r="B24" t="s">
        <v>1</v>
      </c>
      <c r="C24" t="s">
        <v>24</v>
      </c>
      <c r="D24" t="s">
        <v>38</v>
      </c>
      <c r="E24" t="s">
        <v>48</v>
      </c>
      <c r="F24">
        <v>81</v>
      </c>
      <c r="G24" s="1">
        <v>13151</v>
      </c>
      <c r="H24" s="11">
        <f>Table23[[#This Row],[TotalHost]]/Table23[[#This Row],[Total_count]]</f>
        <v>6.1592274351760321E-3</v>
      </c>
    </row>
    <row r="25" spans="2:8" x14ac:dyDescent="0.25">
      <c r="B25" t="s">
        <v>1</v>
      </c>
      <c r="C25" t="s">
        <v>25</v>
      </c>
      <c r="D25" t="s">
        <v>38</v>
      </c>
      <c r="E25" t="s">
        <v>48</v>
      </c>
      <c r="F25">
        <v>1756</v>
      </c>
      <c r="G25" s="1">
        <v>13151</v>
      </c>
      <c r="H25" s="11">
        <f>Table23[[#This Row],[TotalHost]]/Table23[[#This Row],[Total_count]]</f>
        <v>0.13352596760702609</v>
      </c>
    </row>
    <row r="26" spans="2:8" x14ac:dyDescent="0.25">
      <c r="B26" t="s">
        <v>1</v>
      </c>
      <c r="C26" t="s">
        <v>25</v>
      </c>
      <c r="D26" t="s">
        <v>38</v>
      </c>
      <c r="E26" t="s">
        <v>49</v>
      </c>
      <c r="F26">
        <v>952</v>
      </c>
      <c r="G26" s="1">
        <v>13151</v>
      </c>
      <c r="H26" s="11">
        <f>Table23[[#This Row],[TotalHost]]/Table23[[#This Row],[Total_count]]</f>
        <v>7.2389932324538053E-2</v>
      </c>
    </row>
    <row r="27" spans="2:8" x14ac:dyDescent="0.25">
      <c r="B27" t="s">
        <v>1</v>
      </c>
      <c r="C27" t="s">
        <v>24</v>
      </c>
      <c r="D27" t="s">
        <v>38</v>
      </c>
      <c r="E27" t="s">
        <v>49</v>
      </c>
      <c r="F27">
        <v>30</v>
      </c>
      <c r="G27" s="1">
        <v>13151</v>
      </c>
      <c r="H27" s="11">
        <f>Table23[[#This Row],[TotalHost]]/Table23[[#This Row],[Total_count]]</f>
        <v>2.2811953463614935E-3</v>
      </c>
    </row>
    <row r="28" spans="2:8" x14ac:dyDescent="0.25">
      <c r="B28" t="s">
        <v>1</v>
      </c>
      <c r="C28" t="s">
        <v>25</v>
      </c>
      <c r="D28" t="s">
        <v>41</v>
      </c>
      <c r="E28" t="s">
        <v>50</v>
      </c>
      <c r="F28">
        <v>467</v>
      </c>
      <c r="G28" s="1">
        <v>13151</v>
      </c>
      <c r="H28" s="11">
        <f>Table23[[#This Row],[TotalHost]]/Table23[[#This Row],[Total_count]]</f>
        <v>3.551060755836058E-2</v>
      </c>
    </row>
    <row r="29" spans="2:8" x14ac:dyDescent="0.25">
      <c r="B29" t="s">
        <v>1</v>
      </c>
      <c r="C29" t="s">
        <v>24</v>
      </c>
      <c r="D29" t="s">
        <v>41</v>
      </c>
      <c r="E29" t="s">
        <v>51</v>
      </c>
      <c r="F29">
        <v>3</v>
      </c>
      <c r="G29" s="1">
        <v>13151</v>
      </c>
      <c r="H29" s="11">
        <f>Table23[[#This Row],[TotalHost]]/Table23[[#This Row],[Total_count]]</f>
        <v>2.2811953463614933E-4</v>
      </c>
    </row>
    <row r="30" spans="2:8" x14ac:dyDescent="0.25">
      <c r="B30" t="s">
        <v>1</v>
      </c>
      <c r="C30" t="s">
        <v>25</v>
      </c>
      <c r="D30" t="s">
        <v>41</v>
      </c>
      <c r="E30" t="s">
        <v>51</v>
      </c>
      <c r="F30">
        <v>1927</v>
      </c>
      <c r="G30" s="1">
        <v>13151</v>
      </c>
      <c r="H30" s="11">
        <f>Table23[[#This Row],[TotalHost]]/Table23[[#This Row],[Total_count]]</f>
        <v>0.14652878108128659</v>
      </c>
    </row>
    <row r="31" spans="2:8" x14ac:dyDescent="0.25">
      <c r="B31" t="s">
        <v>1</v>
      </c>
      <c r="C31" t="s">
        <v>24</v>
      </c>
      <c r="D31" t="s">
        <v>39</v>
      </c>
      <c r="E31" t="s">
        <v>52</v>
      </c>
      <c r="F31">
        <v>217</v>
      </c>
      <c r="G31" s="1">
        <v>13151</v>
      </c>
      <c r="H31" s="11">
        <f>Table23[[#This Row],[TotalHost]]/Table23[[#This Row],[Total_count]]</f>
        <v>1.6500646338681469E-2</v>
      </c>
    </row>
    <row r="32" spans="2:8" x14ac:dyDescent="0.25">
      <c r="B32" t="s">
        <v>1</v>
      </c>
      <c r="C32" t="s">
        <v>25</v>
      </c>
      <c r="D32" t="s">
        <v>39</v>
      </c>
      <c r="E32" t="s">
        <v>52</v>
      </c>
      <c r="F32">
        <v>753</v>
      </c>
      <c r="G32" s="1">
        <v>13151</v>
      </c>
      <c r="H32" s="11">
        <f>Table23[[#This Row],[TotalHost]]/Table23[[#This Row],[Total_count]]</f>
        <v>5.7258003193673482E-2</v>
      </c>
    </row>
    <row r="33" spans="2:8" x14ac:dyDescent="0.25">
      <c r="B33" t="s">
        <v>1</v>
      </c>
      <c r="C33" t="s">
        <v>25</v>
      </c>
      <c r="D33" t="s">
        <v>39</v>
      </c>
      <c r="E33" t="s">
        <v>53</v>
      </c>
      <c r="F33">
        <v>291</v>
      </c>
      <c r="G33" s="1">
        <v>13151</v>
      </c>
      <c r="H33" s="11">
        <f>Table23[[#This Row],[TotalHost]]/Table23[[#This Row],[Total_count]]</f>
        <v>2.2127594859706487E-2</v>
      </c>
    </row>
    <row r="34" spans="2:8" x14ac:dyDescent="0.25">
      <c r="B34" t="s">
        <v>1</v>
      </c>
      <c r="C34" t="s">
        <v>24</v>
      </c>
      <c r="D34" t="s">
        <v>39</v>
      </c>
      <c r="E34" t="s">
        <v>53</v>
      </c>
      <c r="F34">
        <v>111</v>
      </c>
      <c r="G34" s="1">
        <v>13151</v>
      </c>
      <c r="H34" s="11">
        <f>Table23[[#This Row],[TotalHost]]/Table23[[#This Row],[Total_count]]</f>
        <v>8.4404227815375252E-3</v>
      </c>
    </row>
    <row r="35" spans="2:8" x14ac:dyDescent="0.25">
      <c r="B35" t="s">
        <v>1</v>
      </c>
      <c r="C35" t="s">
        <v>25</v>
      </c>
      <c r="D35" t="s">
        <v>37</v>
      </c>
      <c r="E35" t="s">
        <v>54</v>
      </c>
      <c r="F35">
        <v>2289</v>
      </c>
      <c r="G35" s="1">
        <v>13151</v>
      </c>
      <c r="H35" s="11">
        <f>Table23[[#This Row],[TotalHost]]/Table23[[#This Row],[Total_count]]</f>
        <v>0.17405520492738194</v>
      </c>
    </row>
    <row r="36" spans="2:8" x14ac:dyDescent="0.25">
      <c r="B36" t="s">
        <v>1</v>
      </c>
      <c r="C36" t="s">
        <v>24</v>
      </c>
      <c r="D36" t="s">
        <v>37</v>
      </c>
      <c r="E36" t="s">
        <v>54</v>
      </c>
      <c r="F36">
        <v>237</v>
      </c>
      <c r="G36" s="1">
        <v>13151</v>
      </c>
      <c r="H36" s="11">
        <f>Table23[[#This Row],[TotalHost]]/Table23[[#This Row],[Total_count]]</f>
        <v>1.8021443236255798E-2</v>
      </c>
    </row>
    <row r="37" spans="2:8" x14ac:dyDescent="0.25">
      <c r="B37" t="s">
        <v>1</v>
      </c>
      <c r="C37" t="s">
        <v>25</v>
      </c>
      <c r="D37" t="s">
        <v>37</v>
      </c>
      <c r="E37" t="s">
        <v>55</v>
      </c>
      <c r="F37">
        <v>838</v>
      </c>
      <c r="G37" s="1">
        <v>13151</v>
      </c>
      <c r="H37" s="11">
        <f>Table23[[#This Row],[TotalHost]]/Table23[[#This Row],[Total_count]]</f>
        <v>6.3721390008364381E-2</v>
      </c>
    </row>
    <row r="38" spans="2:8" x14ac:dyDescent="0.25">
      <c r="B38" t="s">
        <v>1</v>
      </c>
      <c r="C38" t="s">
        <v>24</v>
      </c>
      <c r="D38" t="s">
        <v>37</v>
      </c>
      <c r="E38" t="s">
        <v>55</v>
      </c>
      <c r="F38">
        <v>56</v>
      </c>
      <c r="G38" s="1">
        <v>13151</v>
      </c>
      <c r="H38" s="11">
        <f>Table23[[#This Row],[TotalHost]]/Table23[[#This Row],[Total_count]]</f>
        <v>4.2582313132081212E-3</v>
      </c>
    </row>
    <row r="39" spans="2:8" x14ac:dyDescent="0.25">
      <c r="B39" t="s">
        <v>1</v>
      </c>
      <c r="C39" t="s">
        <v>24</v>
      </c>
      <c r="D39" t="s">
        <v>40</v>
      </c>
      <c r="E39" t="s">
        <v>56</v>
      </c>
      <c r="F39">
        <v>380</v>
      </c>
      <c r="G39" s="1">
        <v>13151</v>
      </c>
      <c r="H39" s="11">
        <f>Table23[[#This Row],[TotalHost]]/Table23[[#This Row],[Total_count]]</f>
        <v>2.8895141053912249E-2</v>
      </c>
    </row>
    <row r="40" spans="2:8" x14ac:dyDescent="0.25">
      <c r="B40" t="s">
        <v>1</v>
      </c>
      <c r="C40" t="s">
        <v>25</v>
      </c>
      <c r="D40" t="s">
        <v>40</v>
      </c>
      <c r="E40" t="s">
        <v>56</v>
      </c>
      <c r="F40">
        <v>2264</v>
      </c>
      <c r="G40" s="1">
        <v>13151</v>
      </c>
      <c r="H40" s="11">
        <f>Table23[[#This Row],[TotalHost]]/Table23[[#This Row],[Total_count]]</f>
        <v>0.17215420880541404</v>
      </c>
    </row>
    <row r="41" spans="2:8" x14ac:dyDescent="0.25">
      <c r="B41" t="s">
        <v>1</v>
      </c>
      <c r="C41" t="s">
        <v>24</v>
      </c>
      <c r="D41" t="s">
        <v>40</v>
      </c>
      <c r="E41" t="s">
        <v>57</v>
      </c>
      <c r="F41">
        <v>67</v>
      </c>
      <c r="G41" s="1">
        <v>13151</v>
      </c>
      <c r="H41" s="11">
        <f>Table23[[#This Row],[TotalHost]]/Table23[[#This Row],[Total_count]]</f>
        <v>5.094669606874002E-3</v>
      </c>
    </row>
    <row r="42" spans="2:8" x14ac:dyDescent="0.25">
      <c r="B42" t="s">
        <v>1</v>
      </c>
      <c r="C42" t="s">
        <v>25</v>
      </c>
      <c r="D42" t="s">
        <v>40</v>
      </c>
      <c r="E42" t="s">
        <v>57</v>
      </c>
      <c r="F42">
        <v>432</v>
      </c>
      <c r="G42" s="1">
        <v>13151</v>
      </c>
      <c r="H42" s="11">
        <f>Table23[[#This Row],[TotalHost]]/Table23[[#This Row],[Total_count]]</f>
        <v>3.2849212987605507E-2</v>
      </c>
    </row>
  </sheetData>
  <mergeCells count="1">
    <mergeCell ref="B1:F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Host-Superhost</vt:lpstr>
      <vt:lpstr>Dashboard</vt:lpstr>
      <vt:lpstr>INSIGHTS</vt:lpstr>
      <vt:lpstr>Response Time</vt:lpstr>
      <vt:lpstr>Response Rate</vt:lpstr>
      <vt:lpstr>Listing Count</vt:lpstr>
      <vt:lpstr>Acceptance Rate</vt:lpstr>
      <vt:lpstr>Profile Pic</vt:lpstr>
      <vt:lpstr>Identity Verified</vt:lpstr>
      <vt:lpstr>Instant Booking</vt:lpstr>
      <vt:lpstr>Average Review Score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MALI</dc:creator>
  <cp:lastModifiedBy>LENOVO</cp:lastModifiedBy>
  <dcterms:created xsi:type="dcterms:W3CDTF">2023-04-16T12:44:54Z</dcterms:created>
  <dcterms:modified xsi:type="dcterms:W3CDTF">2023-04-26T20:03:33Z</dcterms:modified>
</cp:coreProperties>
</file>