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shish kushwaha\Desktop\Excel Class\Excel Case Studies - 08 Dec 2018\"/>
    </mc:Choice>
  </mc:AlternateContent>
  <workbookProtection workbookPassword="CCB6" lockStructure="1"/>
  <bookViews>
    <workbookView xWindow="0" yWindow="0" windowWidth="20730" windowHeight="9510" activeTab="7"/>
  </bookViews>
  <sheets>
    <sheet name="Disclaimer" sheetId="14" r:id="rId1"/>
    <sheet name="Campaign Data" sheetId="7" r:id="rId2"/>
    <sheet name="Q1" sheetId="9" r:id="rId3"/>
    <sheet name="Q2" sheetId="12" r:id="rId4"/>
    <sheet name="Q3" sheetId="13" r:id="rId5"/>
    <sheet name="Q4" sheetId="10" r:id="rId6"/>
    <sheet name="Q5" sheetId="11" r:id="rId7"/>
    <sheet name="Q6" sheetId="8" r:id="rId8"/>
  </sheets>
  <definedNames>
    <definedName name="_xlnm._FilterDatabase" localSheetId="1" hidden="1">'Campaign Data'!$A$1:$O$201</definedName>
  </definedNames>
  <calcPr calcId="162913"/>
  <pivotCaches>
    <pivotCache cacheId="0" r:id="rId9"/>
  </pivotCaches>
</workbook>
</file>

<file path=xl/calcChain.xml><?xml version="1.0" encoding="utf-8"?>
<calcChain xmlns="http://schemas.openxmlformats.org/spreadsheetml/2006/main">
  <c r="D8" i="11" l="1"/>
  <c r="D7" i="11"/>
  <c r="C6" i="11" l="1"/>
  <c r="C9" i="11" s="1"/>
  <c r="E6" i="11" s="1"/>
  <c r="C7" i="11"/>
  <c r="C8" i="11"/>
  <c r="J12" i="8"/>
  <c r="J11" i="8"/>
  <c r="J10" i="8"/>
  <c r="E7" i="11" l="1"/>
  <c r="E8" i="11"/>
  <c r="D11" i="13"/>
  <c r="E11" i="13" l="1"/>
  <c r="F11" i="13"/>
  <c r="G11" i="13"/>
  <c r="E12" i="13"/>
  <c r="E20" i="13" s="1"/>
  <c r="F12" i="13"/>
  <c r="G12" i="13"/>
  <c r="E14" i="13"/>
  <c r="F14" i="13"/>
  <c r="G14" i="13"/>
  <c r="E15" i="13"/>
  <c r="F15" i="13"/>
  <c r="G15" i="13"/>
  <c r="G20" i="13" s="1"/>
  <c r="E17" i="13"/>
  <c r="F17" i="13"/>
  <c r="G17" i="13"/>
  <c r="E18" i="13"/>
  <c r="F18" i="13"/>
  <c r="G18" i="13"/>
  <c r="E19" i="13"/>
  <c r="F19" i="13"/>
  <c r="F20" i="13" s="1"/>
  <c r="G19" i="13"/>
  <c r="D14" i="13" l="1"/>
  <c r="D15" i="13"/>
  <c r="D17" i="13"/>
  <c r="D18" i="13"/>
  <c r="D19" i="13"/>
  <c r="D12" i="13"/>
  <c r="E4" i="12"/>
  <c r="E5" i="12"/>
  <c r="E6" i="12"/>
  <c r="E7" i="12"/>
  <c r="E8" i="12"/>
  <c r="E9" i="12"/>
  <c r="E10" i="12"/>
  <c r="E11" i="12"/>
  <c r="E12" i="12"/>
  <c r="E3" i="12"/>
  <c r="D4" i="12"/>
  <c r="D5" i="12"/>
  <c r="D6" i="12"/>
  <c r="D7" i="12"/>
  <c r="D8" i="12"/>
  <c r="D9" i="12"/>
  <c r="D10" i="12"/>
  <c r="D11" i="12"/>
  <c r="D12" i="12"/>
  <c r="D3" i="12"/>
  <c r="O3"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 i="7"/>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 i="7"/>
  <c r="D20" i="13" l="1"/>
</calcChain>
</file>

<file path=xl/sharedStrings.xml><?xml version="1.0" encoding="utf-8"?>
<sst xmlns="http://schemas.openxmlformats.org/spreadsheetml/2006/main" count="124" uniqueCount="86">
  <si>
    <t>Customer ID</t>
  </si>
  <si>
    <t>Gender</t>
  </si>
  <si>
    <t>Acquisition Channel</t>
  </si>
  <si>
    <t>Region</t>
  </si>
  <si>
    <t>Male</t>
  </si>
  <si>
    <t>Female</t>
  </si>
  <si>
    <t>Value</t>
  </si>
  <si>
    <t>New value</t>
  </si>
  <si>
    <t>Unmarried</t>
  </si>
  <si>
    <t>Married</t>
  </si>
  <si>
    <t>Direct</t>
  </si>
  <si>
    <t>Mail</t>
  </si>
  <si>
    <t>Phone</t>
  </si>
  <si>
    <t>Sales</t>
  </si>
  <si>
    <t>North</t>
  </si>
  <si>
    <t>South</t>
  </si>
  <si>
    <t>West</t>
  </si>
  <si>
    <t>Average Pre Campaign usage</t>
  </si>
  <si>
    <t>Acquisition channel</t>
  </si>
  <si>
    <t>Total Sales</t>
  </si>
  <si>
    <t>A</t>
  </si>
  <si>
    <t>B</t>
  </si>
  <si>
    <t>C</t>
  </si>
  <si>
    <t>D</t>
  </si>
  <si>
    <t>E</t>
  </si>
  <si>
    <t>F</t>
  </si>
  <si>
    <t>G</t>
  </si>
  <si>
    <t>H</t>
  </si>
  <si>
    <t>I</t>
  </si>
  <si>
    <t>Commission</t>
  </si>
  <si>
    <t>Grade</t>
  </si>
  <si>
    <t>Commission%</t>
  </si>
  <si>
    <t>G1</t>
  </si>
  <si>
    <t>G2</t>
  </si>
  <si>
    <t>G3</t>
  </si>
  <si>
    <t>G4</t>
  </si>
  <si>
    <t>Copyright:</t>
  </si>
  <si>
    <t>AnalytixLabs</t>
  </si>
  <si>
    <t>Website: www.analytixlabs.co.in</t>
  </si>
  <si>
    <t xml:space="preserve">Email: info@analytixlabs.co.in </t>
  </si>
  <si>
    <r>
      <t>Disclaimer:</t>
    </r>
    <r>
      <rPr>
        <sz val="12"/>
        <color theme="1"/>
        <rFont val="Arial"/>
        <family val="2"/>
      </rPr>
      <t xml:space="preserve"> This material is protected under copyright act AnalytixLabs © 2011-2018.  Unauthorized use and/ or duplication of this material or any part of this material including data, in any form without explicit and written permission from AnalytixLabs is strictly prohibited. Any violation of this copyright will attract legal actions.</t>
    </r>
  </si>
  <si>
    <t>Acquisition
Channel</t>
  </si>
  <si>
    <t>Gender
Code</t>
  </si>
  <si>
    <t>Acquisition
Channel Code</t>
  </si>
  <si>
    <t>Region
Code</t>
  </si>
  <si>
    <t>Marital
Status Code</t>
  </si>
  <si>
    <t>Customer
Segment Code</t>
  </si>
  <si>
    <t>Marital
Status</t>
  </si>
  <si>
    <r>
      <t>Q:         In worksheet "Campaign Data", perform the following data prepration tasks and fill the columns</t>
    </r>
    <r>
      <rPr>
        <sz val="11"/>
        <color theme="1"/>
        <rFont val="Calibri"/>
        <family val="2"/>
        <scheme val="minor"/>
      </rPr>
      <t xml:space="preserve"> </t>
    </r>
    <r>
      <rPr>
        <b/>
        <u/>
        <sz val="11"/>
        <color theme="1"/>
        <rFont val="Calibri"/>
        <family val="2"/>
        <scheme val="minor"/>
      </rPr>
      <t>K to O</t>
    </r>
    <r>
      <rPr>
        <b/>
        <sz val="11"/>
        <color theme="1"/>
        <rFont val="Calibri"/>
        <family val="2"/>
        <scheme val="minor"/>
      </rPr>
      <t xml:space="preserve"> (Hint: Use Excel functions)</t>
    </r>
  </si>
  <si>
    <t>Marital Status</t>
  </si>
  <si>
    <t>Customer
Segment</t>
  </si>
  <si>
    <t>Customer Segment</t>
  </si>
  <si>
    <t>Corporate</t>
  </si>
  <si>
    <t>Consumer</t>
  </si>
  <si>
    <t>Home Office</t>
  </si>
  <si>
    <t>Q2.1        Calculate the commission to be given to each salesperson based on commission %age mentioned below.</t>
  </si>
  <si>
    <t>Salesman</t>
  </si>
  <si>
    <t>Q2.2         Assign Grades to each Salesman based on their commission with following criteria.</t>
  </si>
  <si>
    <t>Greater than 850</t>
  </si>
  <si>
    <t>Greater than 700 but less than or equal to 850</t>
  </si>
  <si>
    <t>Greater than 400 but less than or equal to 700</t>
  </si>
  <si>
    <t>Less than or equal to 400</t>
  </si>
  <si>
    <t>J</t>
  </si>
  <si>
    <t>Q3.1        Use Excel formulae to fill the below table with average pre campaign usage for given conditions.</t>
  </si>
  <si>
    <t>Q4.        Create a pivot table to calculate the Percentage change from total Pre-campaign usage to total Post one month campaign usage for each Region (Hint: use calculated fields)</t>
  </si>
  <si>
    <t>Q5.        Create a Pareto chart to understand how the various Regions are contributing to the Latest Month usage</t>
  </si>
  <si>
    <r>
      <t xml:space="preserve">Q3.2        Use Conditional formatting to highlight numbers 10% above overall average in </t>
    </r>
    <r>
      <rPr>
        <b/>
        <u/>
        <sz val="11"/>
        <color rgb="FF00B050"/>
        <rFont val="Calibri"/>
        <family val="2"/>
        <scheme val="minor"/>
      </rPr>
      <t>GREEN</t>
    </r>
    <r>
      <rPr>
        <b/>
        <sz val="11"/>
        <color theme="1"/>
        <rFont val="Calibri"/>
        <family val="2"/>
        <scheme val="minor"/>
      </rPr>
      <t xml:space="preserve"> color.</t>
    </r>
  </si>
  <si>
    <r>
      <t xml:space="preserve">Q3.3       Also highlight numbers 10% below overall average in </t>
    </r>
    <r>
      <rPr>
        <b/>
        <u/>
        <sz val="11"/>
        <color rgb="FFFF0000"/>
        <rFont val="Calibri"/>
        <family val="2"/>
        <scheme val="minor"/>
      </rPr>
      <t>RED</t>
    </r>
    <r>
      <rPr>
        <b/>
        <sz val="11"/>
        <color theme="1"/>
        <rFont val="Calibri"/>
        <family val="2"/>
        <scheme val="minor"/>
      </rPr>
      <t xml:space="preserve"> color using Conditional formatting.</t>
    </r>
  </si>
  <si>
    <t>Pre Campaign usage</t>
  </si>
  <si>
    <t>Post 1month campaign usage</t>
  </si>
  <si>
    <t>Latest month usage</t>
  </si>
  <si>
    <t>Post 2month campaign usage</t>
  </si>
  <si>
    <t>Overall Average (calculated separately for each Acquisition channel)</t>
  </si>
  <si>
    <t>Q6.1       Create a drop-down of acquisition channel in cell D6.</t>
  </si>
  <si>
    <t>Q6.2       Create an Interactive chart to show the total Pre campaign usage, Post 1 month campaign usage and Post 2 month campaign usage for each Acquisition channel.</t>
  </si>
  <si>
    <t>Row Labels</t>
  </si>
  <si>
    <t>Grand Total</t>
  </si>
  <si>
    <t>Sum of Pre Campaign usage</t>
  </si>
  <si>
    <t>Sum of Post 1month campaign usage</t>
  </si>
  <si>
    <t>Sum of Percentage Change</t>
  </si>
  <si>
    <t>Pre usage</t>
  </si>
  <si>
    <t xml:space="preserve">post 1 Month </t>
  </si>
  <si>
    <t xml:space="preserve">Post 2 Month </t>
  </si>
  <si>
    <t>Contribution</t>
  </si>
  <si>
    <t>Cumulative Frequency</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</si>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</sst>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quot;$&quot;#,##0"/>
  </numFmts>
  <fonts count="13" x14ac:knownFonts="1">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u/>
      <sz val="11"/>
      <color theme="10"/>
      <name val="Calibri"/>
      <family val="2"/>
      <scheme val="minor"/>
    </font>
    <font>
      <b/>
      <sz val="14"/>
      <color theme="1"/>
      <name val="Arial"/>
      <family val="2"/>
    </font>
    <font>
      <sz val="14"/>
      <color theme="1"/>
      <name val="Arial"/>
      <family val="2"/>
    </font>
    <font>
      <b/>
      <sz val="12"/>
      <color theme="1"/>
      <name val="Arial"/>
      <family val="2"/>
    </font>
    <font>
      <sz val="12"/>
      <color theme="1"/>
      <name val="Arial"/>
      <family val="2"/>
    </font>
    <font>
      <b/>
      <u/>
      <sz val="11"/>
      <color theme="1"/>
      <name val="Calibri"/>
      <family val="2"/>
      <scheme val="minor"/>
    </font>
    <font>
      <b/>
      <sz val="12"/>
      <color theme="1"/>
      <name val="Calibri"/>
      <family val="2"/>
      <scheme val="minor"/>
    </font>
    <font>
      <b/>
      <u/>
      <sz val="11"/>
      <color rgb="FFFF0000"/>
      <name val="Calibri"/>
      <family val="2"/>
      <scheme val="minor"/>
    </font>
    <font>
      <b/>
      <u/>
      <sz val="11"/>
      <color rgb="FF00B05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92D05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bottom/>
      <diagonal/>
    </border>
    <border>
      <left style="thin">
        <color indexed="64"/>
      </left>
      <right/>
      <top/>
      <bottom style="medium">
        <color indexed="64"/>
      </bottom>
      <diagonal/>
    </border>
  </borders>
  <cellStyleXfs count="4">
    <xf numFmtId="0" fontId="0" fillId="0" borderId="0"/>
    <xf numFmtId="44" fontId="3" fillId="0" borderId="0" applyFont="0" applyFill="0" applyBorder="0" applyAlignment="0" applyProtection="0"/>
    <xf numFmtId="0" fontId="4" fillId="0" borderId="0" applyNumberFormat="0" applyFill="0" applyBorder="0" applyAlignment="0" applyProtection="0"/>
    <xf numFmtId="9" fontId="3" fillId="0" borderId="0" applyFont="0" applyFill="0" applyBorder="0" applyAlignment="0" applyProtection="0"/>
  </cellStyleXfs>
  <cellXfs count="55">
    <xf numFmtId="0" fontId="0" fillId="0" borderId="0" xfId="0"/>
    <xf numFmtId="0" fontId="1" fillId="0" borderId="0" xfId="0" applyFont="1"/>
    <xf numFmtId="0" fontId="1" fillId="0" borderId="1" xfId="0" applyFont="1" applyBorder="1"/>
    <xf numFmtId="0" fontId="1" fillId="0" borderId="2" xfId="0" applyFont="1" applyBorder="1"/>
    <xf numFmtId="0" fontId="1" fillId="0" borderId="0" xfId="0" applyFont="1" applyAlignment="1">
      <alignment horizontal="right"/>
    </xf>
    <xf numFmtId="0" fontId="0" fillId="0" borderId="5" xfId="0" applyBorder="1"/>
    <xf numFmtId="0" fontId="0" fillId="0" borderId="7" xfId="0" applyBorder="1"/>
    <xf numFmtId="0" fontId="1" fillId="0" borderId="11" xfId="0" applyFont="1" applyBorder="1"/>
    <xf numFmtId="0" fontId="1" fillId="0" borderId="12" xfId="0" applyFont="1" applyBorder="1"/>
    <xf numFmtId="0" fontId="5" fillId="0" borderId="0" xfId="0" applyFont="1" applyAlignment="1">
      <alignment horizontal="center"/>
    </xf>
    <xf numFmtId="0" fontId="4" fillId="0" borderId="0" xfId="2" applyAlignment="1" applyProtection="1">
      <alignment horizontal="center"/>
    </xf>
    <xf numFmtId="0" fontId="6" fillId="0" borderId="0" xfId="0" applyFont="1" applyAlignment="1">
      <alignment horizontal="center"/>
    </xf>
    <xf numFmtId="0" fontId="7" fillId="0" borderId="0" xfId="0" applyFont="1" applyAlignment="1">
      <alignment vertical="top" wrapText="1"/>
    </xf>
    <xf numFmtId="0" fontId="0" fillId="0" borderId="0" xfId="0" applyAlignment="1"/>
    <xf numFmtId="0" fontId="0" fillId="0" borderId="1" xfId="0" applyBorder="1"/>
    <xf numFmtId="0"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wrapText="1"/>
    </xf>
    <xf numFmtId="0" fontId="2" fillId="6" borderId="1" xfId="0" applyNumberFormat="1" applyFont="1" applyFill="1" applyBorder="1" applyAlignment="1">
      <alignment horizontal="center" vertical="center"/>
    </xf>
    <xf numFmtId="0" fontId="2" fillId="6" borderId="1" xfId="0" applyNumberFormat="1" applyFont="1" applyFill="1" applyBorder="1" applyAlignment="1">
      <alignment horizontal="center" vertical="center" wrapText="1"/>
    </xf>
    <xf numFmtId="0" fontId="1" fillId="5" borderId="0" xfId="0" applyFont="1" applyFill="1"/>
    <xf numFmtId="0" fontId="0" fillId="5" borderId="0" xfId="0" applyFill="1"/>
    <xf numFmtId="0" fontId="1" fillId="5" borderId="1" xfId="0" applyFont="1" applyFill="1" applyBorder="1"/>
    <xf numFmtId="0" fontId="0" fillId="0" borderId="1" xfId="0" applyBorder="1" applyAlignment="1">
      <alignment horizontal="left"/>
    </xf>
    <xf numFmtId="0" fontId="0" fillId="0" borderId="0" xfId="0" applyAlignment="1">
      <alignment horizontal="center"/>
    </xf>
    <xf numFmtId="0" fontId="2" fillId="5" borderId="1" xfId="0" applyNumberFormat="1" applyFont="1" applyFill="1" applyBorder="1" applyAlignment="1">
      <alignment vertical="center" wrapText="1"/>
    </xf>
    <xf numFmtId="165" fontId="0" fillId="0" borderId="1" xfId="1" applyNumberFormat="1" applyFont="1" applyBorder="1"/>
    <xf numFmtId="0" fontId="1" fillId="0" borderId="0" xfId="0" applyNumberFormat="1" applyFont="1"/>
    <xf numFmtId="0" fontId="1" fillId="0" borderId="0" xfId="0" applyFont="1" applyBorder="1"/>
    <xf numFmtId="0" fontId="1" fillId="0" borderId="19" xfId="0" applyFont="1" applyBorder="1"/>
    <xf numFmtId="0" fontId="0" fillId="0" borderId="1" xfId="0" applyFont="1" applyFill="1" applyBorder="1" applyProtection="1">
      <protection locked="0"/>
    </xf>
    <xf numFmtId="164" fontId="0" fillId="0" borderId="1" xfId="0" applyNumberFormat="1" applyFill="1" applyBorder="1" applyProtection="1">
      <protection locked="0"/>
    </xf>
    <xf numFmtId="0" fontId="0" fillId="0" borderId="1" xfId="0" applyFill="1" applyBorder="1" applyProtection="1">
      <protection locked="0"/>
    </xf>
    <xf numFmtId="0" fontId="0" fillId="0" borderId="0" xfId="0" applyFill="1"/>
    <xf numFmtId="0" fontId="0" fillId="4" borderId="1" xfId="0" applyFill="1" applyBorder="1" applyProtection="1">
      <protection locked="0"/>
    </xf>
    <xf numFmtId="0" fontId="0" fillId="3" borderId="20" xfId="3" applyNumberFormat="1" applyFont="1" applyFill="1" applyBorder="1" applyProtection="1">
      <protection locked="0"/>
    </xf>
    <xf numFmtId="0" fontId="0" fillId="9" borderId="1" xfId="0" applyFont="1" applyFill="1" applyBorder="1" applyProtection="1">
      <protection locked="0"/>
    </xf>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0" fontId="0" fillId="7" borderId="0" xfId="0" applyFill="1" applyAlignment="1">
      <alignment horizontal="center"/>
    </xf>
    <xf numFmtId="0" fontId="1" fillId="5" borderId="15"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17" xfId="0" applyFont="1" applyFill="1" applyBorder="1" applyAlignment="1">
      <alignment horizontal="left" wrapText="1"/>
    </xf>
    <xf numFmtId="0" fontId="1" fillId="5" borderId="18" xfId="0" applyFont="1" applyFill="1" applyBorder="1" applyAlignment="1">
      <alignment horizontal="left" wrapText="1"/>
    </xf>
    <xf numFmtId="0" fontId="10" fillId="8" borderId="6" xfId="0" applyFont="1" applyFill="1" applyBorder="1" applyAlignment="1">
      <alignment horizontal="center"/>
    </xf>
    <xf numFmtId="0" fontId="10" fillId="8" borderId="3" xfId="0" applyFont="1" applyFill="1" applyBorder="1" applyAlignment="1">
      <alignment horizontal="center"/>
    </xf>
    <xf numFmtId="0" fontId="10" fillId="8" borderId="4" xfId="0" applyFont="1" applyFill="1" applyBorder="1" applyAlignment="1">
      <alignment horizontal="center"/>
    </xf>
    <xf numFmtId="0" fontId="1" fillId="5" borderId="8" xfId="0" applyFont="1" applyFill="1" applyBorder="1" applyAlignment="1">
      <alignment horizontal="center"/>
    </xf>
    <xf numFmtId="0" fontId="1" fillId="5" borderId="9" xfId="0" applyFont="1" applyFill="1" applyBorder="1" applyAlignment="1">
      <alignment horizontal="center"/>
    </xf>
    <xf numFmtId="0" fontId="1" fillId="5" borderId="10" xfId="0" applyFont="1" applyFill="1" applyBorder="1" applyAlignment="1">
      <alignment horizontal="center"/>
    </xf>
    <xf numFmtId="0" fontId="0" fillId="9" borderId="0" xfId="0" applyFill="1" applyAlignment="1">
      <alignment horizontal="center"/>
    </xf>
    <xf numFmtId="9" fontId="0" fillId="0" borderId="0" xfId="3" applyFont="1"/>
  </cellXfs>
  <cellStyles count="4">
    <cellStyle name="Currency" xfId="1" builtinId="4"/>
    <cellStyle name="Hyperlink" xfId="2" builtinId="8"/>
    <cellStyle name="Normal" xfId="0" builtinId="0"/>
    <cellStyle name="Percent" xfId="3" builtinId="5"/>
  </cellStyles>
  <dxfs count="4">
    <dxf>
      <fill>
        <patternFill>
          <bgColor rgb="FFFF0000"/>
        </patternFill>
      </fill>
    </dxf>
    <dxf>
      <fill>
        <patternFill>
          <bgColor rgb="FF00B050"/>
        </patternFill>
      </fill>
    </dxf>
    <dxf>
      <fill>
        <patternFill>
          <bgColor theme="0"/>
        </patternFill>
      </fill>
    </dxf>
    <dxf>
      <numFmt numFmtId="13"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Pareto</a:t>
            </a:r>
            <a:r>
              <a:rPr lang="en-US" baseline="0"/>
              <a:t> Chart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'Q5'!$C$5</c:f>
              <c:strCache>
                <c:ptCount val="1"/>
                <c:pt idx="0">
                  <c:v>Contribution</c:v>
                </c:pt>
              </c:strCache>
            </c:strRef>
          </c:tx>
          <c:spPr>
            <a:solidFill>
              <a:schemeClr val="accent1"/>
            </a:solidFill>
            <a:ln>
              <a:noFill/>
            </a:ln>
            <a:effectLst/>
          </c:spPr>
          <c:invertIfNegative val="0"/>
          <c:cat>
            <c:strRef>
              <c:f>'Q5'!$B$6:$B$8</c:f>
              <c:strCache>
                <c:ptCount val="3"/>
                <c:pt idx="0">
                  <c:v>North</c:v>
                </c:pt>
                <c:pt idx="1">
                  <c:v>West</c:v>
                </c:pt>
                <c:pt idx="2">
                  <c:v>South</c:v>
                </c:pt>
              </c:strCache>
            </c:strRef>
          </c:cat>
          <c:val>
            <c:numRef>
              <c:f>'Q5'!$C$6:$C$8</c:f>
              <c:numCache>
                <c:formatCode>General</c:formatCode>
                <c:ptCount val="3"/>
                <c:pt idx="0">
                  <c:v>5952.0000000000018</c:v>
                </c:pt>
                <c:pt idx="1">
                  <c:v>3909.6</c:v>
                </c:pt>
                <c:pt idx="2">
                  <c:v>2773.2</c:v>
                </c:pt>
              </c:numCache>
            </c:numRef>
          </c:val>
          <c:extLst>
            <c:ext xmlns:c16="http://schemas.microsoft.com/office/drawing/2014/chart" uri="{C3380CC4-5D6E-409C-BE32-E72D297353CC}">
              <c16:uniqueId val="{00000000-2ADD-4E63-999F-77D535F6595A}"/>
            </c:ext>
          </c:extLst>
        </c:ser>
        <c:dLbls>
          <c:showLegendKey val="0"/>
          <c:showVal val="0"/>
          <c:showCatName val="0"/>
          <c:showSerName val="0"/>
          <c:showPercent val="0"/>
          <c:showBubbleSize val="0"/>
        </c:dLbls>
        <c:gapWidth val="219"/>
        <c:axId val="689434016"/>
        <c:axId val="689434432"/>
        <c:extLst>
          <c:ext xmlns:c15="http://schemas.microsoft.com/office/drawing/2012/chart" uri="{02D57815-91ED-43cb-92C2-25804820EDAC}">
            <c15:filteredBarSeries>
              <c15:ser>
                <c:idx val="1"/>
                <c:order val="1"/>
                <c:tx>
                  <c:strRef>
                    <c:extLst>
                      <c:ext uri="{02D57815-91ED-43cb-92C2-25804820EDAC}">
                        <c15:formulaRef>
                          <c15:sqref>'Q5'!$D$5</c15:sqref>
                        </c15:formulaRef>
                      </c:ext>
                    </c:extLst>
                    <c:strCache>
                      <c:ptCount val="1"/>
                      <c:pt idx="0">
                        <c:v>Cumulative Frequency</c:v>
                      </c:pt>
                    </c:strCache>
                  </c:strRef>
                </c:tx>
                <c:spPr>
                  <a:solidFill>
                    <a:schemeClr val="accent2"/>
                  </a:solidFill>
                  <a:ln>
                    <a:noFill/>
                  </a:ln>
                  <a:effectLst/>
                </c:spPr>
                <c:invertIfNegative val="0"/>
                <c:cat>
                  <c:strRef>
                    <c:extLst>
                      <c:ext uri="{02D57815-91ED-43cb-92C2-25804820EDAC}">
                        <c15:formulaRef>
                          <c15:sqref>'Q5'!$B$6:$B$8</c15:sqref>
                        </c15:formulaRef>
                      </c:ext>
                    </c:extLst>
                    <c:strCache>
                      <c:ptCount val="3"/>
                      <c:pt idx="0">
                        <c:v>North</c:v>
                      </c:pt>
                      <c:pt idx="1">
                        <c:v>West</c:v>
                      </c:pt>
                      <c:pt idx="2">
                        <c:v>South</c:v>
                      </c:pt>
                    </c:strCache>
                  </c:strRef>
                </c:cat>
                <c:val>
                  <c:numRef>
                    <c:extLst>
                      <c:ext uri="{02D57815-91ED-43cb-92C2-25804820EDAC}">
                        <c15:formulaRef>
                          <c15:sqref>'Q5'!$D$6:$D$8</c15:sqref>
                        </c15:formulaRef>
                      </c:ext>
                    </c:extLst>
                    <c:numCache>
                      <c:formatCode>General</c:formatCode>
                      <c:ptCount val="3"/>
                      <c:pt idx="0">
                        <c:v>5952.0000000000018</c:v>
                      </c:pt>
                      <c:pt idx="1">
                        <c:v>9861.6000000000022</c:v>
                      </c:pt>
                      <c:pt idx="2">
                        <c:v>12634.800000000003</c:v>
                      </c:pt>
                    </c:numCache>
                  </c:numRef>
                </c:val>
                <c:extLst>
                  <c:ext xmlns:c16="http://schemas.microsoft.com/office/drawing/2014/chart" uri="{C3380CC4-5D6E-409C-BE32-E72D297353CC}">
                    <c16:uniqueId val="{00000001-2ADD-4E63-999F-77D535F6595A}"/>
                  </c:ext>
                </c:extLst>
              </c15:ser>
            </c15:filteredBarSeries>
          </c:ext>
        </c:extLst>
      </c:barChart>
      <c:lineChart>
        <c:grouping val="standard"/>
        <c:varyColors val="0"/>
        <c:ser>
          <c:idx val="2"/>
          <c:order val="2"/>
          <c:tx>
            <c:strRef>
              <c:f>'Q5'!$E$5</c:f>
              <c:strCache>
                <c:ptCount val="1"/>
                <c:pt idx="0">
                  <c:v>Percentage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'Q5'!$B$6:$B$8</c:f>
              <c:strCache>
                <c:ptCount val="3"/>
                <c:pt idx="0">
                  <c:v>North</c:v>
                </c:pt>
                <c:pt idx="1">
                  <c:v>West</c:v>
                </c:pt>
                <c:pt idx="2">
                  <c:v>South</c:v>
                </c:pt>
              </c:strCache>
            </c:strRef>
          </c:cat>
          <c:val>
            <c:numRef>
              <c:f>'Q5'!$E$6:$E$8</c:f>
              <c:numCache>
                <c:formatCode>0%</c:formatCode>
                <c:ptCount val="3"/>
                <c:pt idx="0">
                  <c:v>0.47107987463196888</c:v>
                </c:pt>
                <c:pt idx="1">
                  <c:v>0.78051096970272582</c:v>
                </c:pt>
                <c:pt idx="2">
                  <c:v>1</c:v>
                </c:pt>
              </c:numCache>
            </c:numRef>
          </c:val>
          <c:smooth val="0"/>
          <c:extLst>
            <c:ext xmlns:c16="http://schemas.microsoft.com/office/drawing/2014/chart" uri="{C3380CC4-5D6E-409C-BE32-E72D297353CC}">
              <c16:uniqueId val="{00000002-2ADD-4E63-999F-77D535F6595A}"/>
            </c:ext>
          </c:extLst>
        </c:ser>
        <c:dLbls>
          <c:showLegendKey val="0"/>
          <c:showVal val="0"/>
          <c:showCatName val="0"/>
          <c:showSerName val="0"/>
          <c:showPercent val="0"/>
          <c:showBubbleSize val="0"/>
        </c:dLbls>
        <c:marker val="1"/>
        <c:smooth val="0"/>
        <c:axId val="700037504"/>
        <c:axId val="700033344"/>
      </c:lineChart>
      <c:catAx>
        <c:axId val="68943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434432"/>
        <c:crosses val="autoZero"/>
        <c:auto val="1"/>
        <c:lblAlgn val="ctr"/>
        <c:lblOffset val="100"/>
        <c:noMultiLvlLbl val="0"/>
      </c:catAx>
      <c:valAx>
        <c:axId val="689434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434016"/>
        <c:crosses val="autoZero"/>
        <c:crossBetween val="between"/>
      </c:valAx>
      <c:valAx>
        <c:axId val="70003334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37504"/>
        <c:crosses val="max"/>
        <c:crossBetween val="between"/>
      </c:valAx>
      <c:catAx>
        <c:axId val="700037504"/>
        <c:scaling>
          <c:orientation val="minMax"/>
        </c:scaling>
        <c:delete val="1"/>
        <c:axPos val="b"/>
        <c:numFmt formatCode="General" sourceLinked="1"/>
        <c:majorTickMark val="out"/>
        <c:minorTickMark val="none"/>
        <c:tickLblPos val="nextTo"/>
        <c:crossAx val="700033344"/>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5.0925925925925923E-2"/>
          <c:w val="0.93888888888888888"/>
          <c:h val="0.8416746864975212"/>
        </c:manualLayout>
      </c:layout>
      <c:barChart>
        <c:barDir val="col"/>
        <c:grouping val="clustered"/>
        <c:varyColors val="0"/>
        <c:ser>
          <c:idx val="0"/>
          <c:order val="0"/>
          <c:spPr>
            <a:solidFill>
              <a:schemeClr val="accent6"/>
            </a:solidFill>
            <a:ln w="22225" cap="rnd">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'Q6'!$I$10:$I$12</c:f>
              <c:strCache>
                <c:ptCount val="3"/>
                <c:pt idx="0">
                  <c:v>Pre usage</c:v>
                </c:pt>
                <c:pt idx="1">
                  <c:v>post 1 Month </c:v>
                </c:pt>
                <c:pt idx="2">
                  <c:v>Post 2 Month </c:v>
                </c:pt>
              </c:strCache>
            </c:strRef>
          </c:cat>
          <c:val>
            <c:numRef>
              <c:f>'Q6'!$J$10:$J$12</c:f>
              <c:numCache>
                <c:formatCode>General</c:formatCode>
                <c:ptCount val="3"/>
                <c:pt idx="0">
                  <c:v>936</c:v>
                </c:pt>
                <c:pt idx="1">
                  <c:v>964</c:v>
                </c:pt>
                <c:pt idx="2">
                  <c:v>1060.4000000000003</c:v>
                </c:pt>
              </c:numCache>
            </c:numRef>
          </c:val>
          <c:extLst>
            <c:ext xmlns:c16="http://schemas.microsoft.com/office/drawing/2014/chart" uri="{C3380CC4-5D6E-409C-BE32-E72D297353CC}">
              <c16:uniqueId val="{00000000-A2E2-4755-A9E1-8B166A1B55A4}"/>
            </c:ext>
          </c:extLst>
        </c:ser>
        <c:dLbls>
          <c:showLegendKey val="0"/>
          <c:showVal val="0"/>
          <c:showCatName val="0"/>
          <c:showSerName val="0"/>
          <c:showPercent val="0"/>
          <c:showBubbleSize val="0"/>
        </c:dLbls>
        <c:gapWidth val="154"/>
        <c:overlap val="-27"/>
        <c:axId val="541223936"/>
        <c:axId val="541223104"/>
      </c:barChart>
      <c:catAx>
        <c:axId val="54122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23104"/>
        <c:crosses val="autoZero"/>
        <c:auto val="1"/>
        <c:lblAlgn val="ctr"/>
        <c:lblOffset val="100"/>
        <c:noMultiLvlLbl val="0"/>
      </c:catAx>
      <c:valAx>
        <c:axId val="541223104"/>
        <c:scaling>
          <c:orientation val="minMax"/>
        </c:scaling>
        <c:delete val="1"/>
        <c:axPos val="l"/>
        <c:numFmt formatCode="General" sourceLinked="1"/>
        <c:majorTickMark val="none"/>
        <c:minorTickMark val="none"/>
        <c:tickLblPos val="nextTo"/>
        <c:crossAx val="541223936"/>
        <c:crosses val="autoZero"/>
        <c:crossBetween val="between"/>
      </c:valAx>
      <c:spPr>
        <a:gradFill>
          <a:gsLst>
            <a:gs pos="55000">
              <a:schemeClr val="accent3">
                <a:lumMod val="40000"/>
                <a:lumOff val="60000"/>
                <a:alpha val="84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ap="rnd">
          <a:solidFill>
            <a:schemeClr val="accent1">
              <a:lumMod val="20000"/>
              <a:lumOff val="80000"/>
            </a:schemeClr>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276225</xdr:colOff>
      <xdr:row>3</xdr:row>
      <xdr:rowOff>23812</xdr:rowOff>
    </xdr:from>
    <xdr:to>
      <xdr:col>13</xdr:col>
      <xdr:colOff>581025</xdr:colOff>
      <xdr:row>17</xdr:row>
      <xdr:rowOff>100012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819150</xdr:colOff>
      <xdr:row>4</xdr:row>
      <xdr:rowOff>166687</xdr:rowOff>
    </xdr:from>
    <xdr:to>
      <xdr:col>12</xdr:col>
      <xdr:colOff>9525</xdr:colOff>
      <xdr:row>19</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ish kushwaha" refreshedDate="43624.854129861109" createdVersion="6" refreshedVersion="6" minRefreshableVersion="3" recordCount="200">
  <cacheSource type="worksheet">
    <worksheetSource ref="A1:O201" sheet="Campaign Data"/>
  </cacheSource>
  <cacheFields count="16">
    <cacheField name="Customer ID" numFmtId="0">
      <sharedItems containsSemiMixedTypes="0" containsString="0" containsNumber="1" containsInteger="1" minValue="1" maxValue="200"/>
    </cacheField>
    <cacheField name="Gender_x000a_Code" numFmtId="0">
      <sharedItems containsSemiMixedTypes="0" containsString="0" containsNumber="1" containsInteger="1" minValue="0" maxValue="1"/>
    </cacheField>
    <cacheField name="Acquisition_x000a_Channel Code" numFmtId="0">
      <sharedItems containsSemiMixedTypes="0" containsString="0" containsNumber="1" containsInteger="1" minValue="1" maxValue="4"/>
    </cacheField>
    <cacheField name="Region_x000a_Code" numFmtId="0">
      <sharedItems containsSemiMixedTypes="0" containsString="0" containsNumber="1" containsInteger="1" minValue="1" maxValue="3"/>
    </cacheField>
    <cacheField name="Marital_x000a_Status Code" numFmtId="0">
      <sharedItems containsSemiMixedTypes="0" containsString="0" containsNumber="1" containsInteger="1" minValue="1" maxValue="2"/>
    </cacheField>
    <cacheField name="Customer_x000a_Segment Code" numFmtId="0">
      <sharedItems containsSemiMixedTypes="0" containsString="0" containsNumber="1" containsInteger="1" minValue="1" maxValue="3"/>
    </cacheField>
    <cacheField name="Pre Campaign usage" numFmtId="0">
      <sharedItems containsSemiMixedTypes="0" containsString="0" containsNumber="1" containsInteger="1" minValue="28" maxValue="76"/>
    </cacheField>
    <cacheField name="Post 1month campaign usage" numFmtId="0">
      <sharedItems containsSemiMixedTypes="0" containsString="0" containsNumber="1" containsInteger="1" minValue="31" maxValue="67"/>
    </cacheField>
    <cacheField name="Latest month usage" numFmtId="0">
      <sharedItems containsSemiMixedTypes="0" containsString="0" containsNumber="1" minValue="39.6" maxValue="90"/>
    </cacheField>
    <cacheField name="Post 2month campaign usage" numFmtId="0">
      <sharedItems containsSemiMixedTypes="0" containsString="0" containsNumber="1" minValue="34.1" maxValue="73.7"/>
    </cacheField>
    <cacheField name="Gender" numFmtId="0">
      <sharedItems/>
    </cacheField>
    <cacheField name="Acquisition_x000a_Channel" numFmtId="0">
      <sharedItems/>
    </cacheField>
    <cacheField name="Region" numFmtId="0">
      <sharedItems count="3">
        <s v="North"/>
        <s v="West"/>
        <s v="South"/>
      </sharedItems>
    </cacheField>
    <cacheField name="Marital_x000a_Status" numFmtId="0">
      <sharedItems/>
    </cacheField>
    <cacheField name="Customer_x000a_Segment" numFmtId="0">
      <sharedItems/>
    </cacheField>
    <cacheField name="Percentage Change" numFmtId="0" formula="('Post 1month campaign usage'-'Pre Campaign usage')/'Post 1month campaign usage'"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n v="70"/>
    <n v="0"/>
    <n v="4"/>
    <n v="1"/>
    <n v="1"/>
    <n v="1"/>
    <n v="57"/>
    <n v="52"/>
    <n v="49.199999999999996"/>
    <n v="57.2"/>
    <s v="Male"/>
    <s v="Sales"/>
    <x v="0"/>
    <s v="Unmarried"/>
    <s v="Corporate"/>
  </r>
  <r>
    <n v="121"/>
    <n v="1"/>
    <n v="4"/>
    <n v="2"/>
    <n v="1"/>
    <n v="3"/>
    <n v="68"/>
    <n v="59"/>
    <n v="63.599999999999994"/>
    <n v="64.900000000000006"/>
    <s v="Female"/>
    <s v="Sales"/>
    <x v="1"/>
    <s v="Unmarried"/>
    <s v="Consumer"/>
  </r>
  <r>
    <n v="86"/>
    <n v="0"/>
    <n v="4"/>
    <n v="3"/>
    <n v="1"/>
    <n v="1"/>
    <n v="44"/>
    <n v="33"/>
    <n v="64.8"/>
    <n v="36.300000000000004"/>
    <s v="Male"/>
    <s v="Sales"/>
    <x v="2"/>
    <s v="Unmarried"/>
    <s v="Corporate"/>
  </r>
  <r>
    <n v="141"/>
    <n v="0"/>
    <n v="4"/>
    <n v="3"/>
    <n v="1"/>
    <n v="3"/>
    <n v="63"/>
    <n v="44"/>
    <n v="56.4"/>
    <n v="48.400000000000006"/>
    <s v="Male"/>
    <s v="Sales"/>
    <x v="2"/>
    <s v="Unmarried"/>
    <s v="Consumer"/>
  </r>
  <r>
    <n v="172"/>
    <n v="0"/>
    <n v="4"/>
    <n v="2"/>
    <n v="1"/>
    <n v="2"/>
    <n v="47"/>
    <n v="52"/>
    <n v="68.399999999999991"/>
    <n v="57.2"/>
    <s v="Male"/>
    <s v="Sales"/>
    <x v="1"/>
    <s v="Unmarried"/>
    <s v="Home Office"/>
  </r>
  <r>
    <n v="113"/>
    <n v="0"/>
    <n v="4"/>
    <n v="2"/>
    <n v="1"/>
    <n v="2"/>
    <n v="44"/>
    <n v="52"/>
    <n v="61.199999999999996"/>
    <n v="57.2"/>
    <s v="Male"/>
    <s v="Sales"/>
    <x v="1"/>
    <s v="Unmarried"/>
    <s v="Home Office"/>
  </r>
  <r>
    <n v="50"/>
    <n v="0"/>
    <n v="3"/>
    <n v="2"/>
    <n v="1"/>
    <n v="1"/>
    <n v="50"/>
    <n v="59"/>
    <n v="50.4"/>
    <n v="64.900000000000006"/>
    <s v="Male"/>
    <s v="Phone"/>
    <x v="1"/>
    <s v="Unmarried"/>
    <s v="Corporate"/>
  </r>
  <r>
    <n v="11"/>
    <n v="0"/>
    <n v="1"/>
    <n v="2"/>
    <n v="1"/>
    <n v="2"/>
    <n v="34"/>
    <n v="46"/>
    <n v="54"/>
    <n v="50.6"/>
    <s v="Male"/>
    <s v="Direct"/>
    <x v="1"/>
    <s v="Unmarried"/>
    <s v="Home Office"/>
  </r>
  <r>
    <n v="84"/>
    <n v="0"/>
    <n v="4"/>
    <n v="2"/>
    <n v="1"/>
    <n v="1"/>
    <n v="63"/>
    <n v="57"/>
    <n v="64.8"/>
    <n v="62.7"/>
    <s v="Male"/>
    <s v="Sales"/>
    <x v="1"/>
    <s v="Unmarried"/>
    <s v="Corporate"/>
  </r>
  <r>
    <n v="48"/>
    <n v="0"/>
    <n v="3"/>
    <n v="2"/>
    <n v="1"/>
    <n v="2"/>
    <n v="57"/>
    <n v="55"/>
    <n v="62.4"/>
    <n v="60.500000000000007"/>
    <s v="Male"/>
    <s v="Phone"/>
    <x v="1"/>
    <s v="Unmarried"/>
    <s v="Home Office"/>
  </r>
  <r>
    <n v="75"/>
    <n v="0"/>
    <n v="4"/>
    <n v="2"/>
    <n v="1"/>
    <n v="3"/>
    <n v="60"/>
    <n v="46"/>
    <n v="61.199999999999996"/>
    <n v="50.6"/>
    <s v="Male"/>
    <s v="Sales"/>
    <x v="1"/>
    <s v="Unmarried"/>
    <s v="Consumer"/>
  </r>
  <r>
    <n v="60"/>
    <n v="0"/>
    <n v="4"/>
    <n v="2"/>
    <n v="1"/>
    <n v="2"/>
    <n v="57"/>
    <n v="65"/>
    <n v="61.199999999999996"/>
    <n v="71.5"/>
    <s v="Male"/>
    <s v="Sales"/>
    <x v="1"/>
    <s v="Unmarried"/>
    <s v="Home Office"/>
  </r>
  <r>
    <n v="95"/>
    <n v="0"/>
    <n v="4"/>
    <n v="3"/>
    <n v="1"/>
    <n v="2"/>
    <n v="73"/>
    <n v="60"/>
    <n v="85.2"/>
    <n v="66"/>
    <s v="Male"/>
    <s v="Sales"/>
    <x v="2"/>
    <s v="Unmarried"/>
    <s v="Home Office"/>
  </r>
  <r>
    <n v="104"/>
    <n v="0"/>
    <n v="4"/>
    <n v="3"/>
    <n v="1"/>
    <n v="2"/>
    <n v="54"/>
    <n v="63"/>
    <n v="68.399999999999991"/>
    <n v="69.300000000000011"/>
    <s v="Male"/>
    <s v="Sales"/>
    <x v="2"/>
    <s v="Unmarried"/>
    <s v="Home Office"/>
  </r>
  <r>
    <n v="38"/>
    <n v="0"/>
    <n v="3"/>
    <n v="1"/>
    <n v="1"/>
    <n v="2"/>
    <n v="45"/>
    <n v="57"/>
    <n v="60"/>
    <n v="62.7"/>
    <s v="Male"/>
    <s v="Phone"/>
    <x v="0"/>
    <s v="Unmarried"/>
    <s v="Home Office"/>
  </r>
  <r>
    <n v="115"/>
    <n v="0"/>
    <n v="4"/>
    <n v="1"/>
    <n v="1"/>
    <n v="1"/>
    <n v="42"/>
    <n v="49"/>
    <n v="51.6"/>
    <n v="53.900000000000006"/>
    <s v="Male"/>
    <s v="Sales"/>
    <x v="0"/>
    <s v="Unmarried"/>
    <s v="Corporate"/>
  </r>
  <r>
    <n v="76"/>
    <n v="0"/>
    <n v="4"/>
    <n v="3"/>
    <n v="1"/>
    <n v="2"/>
    <n v="47"/>
    <n v="52"/>
    <n v="61.199999999999996"/>
    <n v="57.2"/>
    <s v="Male"/>
    <s v="Sales"/>
    <x v="2"/>
    <s v="Unmarried"/>
    <s v="Home Office"/>
  </r>
  <r>
    <n v="195"/>
    <n v="0"/>
    <n v="4"/>
    <n v="2"/>
    <n v="2"/>
    <n v="1"/>
    <n v="57"/>
    <n v="57"/>
    <n v="72"/>
    <n v="62.7"/>
    <s v="Male"/>
    <s v="Sales"/>
    <x v="1"/>
    <s v="Married"/>
    <s v="Corporate"/>
  </r>
  <r>
    <n v="114"/>
    <n v="0"/>
    <n v="4"/>
    <n v="3"/>
    <n v="1"/>
    <n v="2"/>
    <n v="68"/>
    <n v="65"/>
    <n v="74.399999999999991"/>
    <n v="71.5"/>
    <s v="Male"/>
    <s v="Sales"/>
    <x v="2"/>
    <s v="Unmarried"/>
    <s v="Home Office"/>
  </r>
  <r>
    <n v="85"/>
    <n v="0"/>
    <n v="4"/>
    <n v="2"/>
    <n v="1"/>
    <n v="1"/>
    <n v="55"/>
    <n v="39"/>
    <n v="68.399999999999991"/>
    <n v="42.900000000000006"/>
    <s v="Male"/>
    <s v="Sales"/>
    <x v="1"/>
    <s v="Unmarried"/>
    <s v="Corporate"/>
  </r>
  <r>
    <n v="167"/>
    <n v="0"/>
    <n v="4"/>
    <n v="2"/>
    <n v="1"/>
    <n v="1"/>
    <n v="63"/>
    <n v="49"/>
    <n v="42"/>
    <n v="53.900000000000006"/>
    <s v="Male"/>
    <s v="Sales"/>
    <x v="1"/>
    <s v="Unmarried"/>
    <s v="Corporate"/>
  </r>
  <r>
    <n v="143"/>
    <n v="0"/>
    <n v="4"/>
    <n v="2"/>
    <n v="1"/>
    <n v="3"/>
    <n v="63"/>
    <n v="63"/>
    <n v="90"/>
    <n v="69.300000000000011"/>
    <s v="Male"/>
    <s v="Sales"/>
    <x v="1"/>
    <s v="Unmarried"/>
    <s v="Consumer"/>
  </r>
  <r>
    <n v="41"/>
    <n v="0"/>
    <n v="3"/>
    <n v="2"/>
    <n v="1"/>
    <n v="2"/>
    <n v="50"/>
    <n v="40"/>
    <n v="54"/>
    <n v="44"/>
    <s v="Male"/>
    <s v="Phone"/>
    <x v="1"/>
    <s v="Unmarried"/>
    <s v="Home Office"/>
  </r>
  <r>
    <n v="20"/>
    <n v="0"/>
    <n v="1"/>
    <n v="3"/>
    <n v="1"/>
    <n v="2"/>
    <n v="60"/>
    <n v="52"/>
    <n v="68.399999999999991"/>
    <n v="57.2"/>
    <s v="Male"/>
    <s v="Direct"/>
    <x v="2"/>
    <s v="Unmarried"/>
    <s v="Home Office"/>
  </r>
  <r>
    <n v="12"/>
    <n v="0"/>
    <n v="1"/>
    <n v="2"/>
    <n v="1"/>
    <n v="3"/>
    <n v="37"/>
    <n v="44"/>
    <n v="54"/>
    <n v="48.400000000000006"/>
    <s v="Male"/>
    <s v="Direct"/>
    <x v="1"/>
    <s v="Unmarried"/>
    <s v="Consumer"/>
  </r>
  <r>
    <n v="53"/>
    <n v="0"/>
    <n v="3"/>
    <n v="2"/>
    <n v="1"/>
    <n v="3"/>
    <n v="34"/>
    <n v="37"/>
    <n v="55.199999999999996"/>
    <n v="40.700000000000003"/>
    <s v="Male"/>
    <s v="Phone"/>
    <x v="1"/>
    <s v="Unmarried"/>
    <s v="Consumer"/>
  </r>
  <r>
    <n v="154"/>
    <n v="0"/>
    <n v="4"/>
    <n v="3"/>
    <n v="1"/>
    <n v="2"/>
    <n v="65"/>
    <n v="65"/>
    <n v="79.2"/>
    <n v="71.5"/>
    <s v="Male"/>
    <s v="Sales"/>
    <x v="2"/>
    <s v="Unmarried"/>
    <s v="Home Office"/>
  </r>
  <r>
    <n v="178"/>
    <n v="0"/>
    <n v="4"/>
    <n v="2"/>
    <n v="2"/>
    <n v="3"/>
    <n v="47"/>
    <n v="57"/>
    <n v="68.399999999999991"/>
    <n v="62.7"/>
    <s v="Male"/>
    <s v="Sales"/>
    <x v="1"/>
    <s v="Married"/>
    <s v="Consumer"/>
  </r>
  <r>
    <n v="196"/>
    <n v="0"/>
    <n v="4"/>
    <n v="3"/>
    <n v="2"/>
    <n v="2"/>
    <n v="44"/>
    <n v="38"/>
    <n v="58.8"/>
    <n v="41.800000000000004"/>
    <s v="Male"/>
    <s v="Sales"/>
    <x v="2"/>
    <s v="Married"/>
    <s v="Home Office"/>
  </r>
  <r>
    <n v="29"/>
    <n v="0"/>
    <n v="2"/>
    <n v="1"/>
    <n v="1"/>
    <n v="1"/>
    <n v="52"/>
    <n v="44"/>
    <n v="58.8"/>
    <n v="48.400000000000006"/>
    <s v="Male"/>
    <s v="Mail"/>
    <x v="0"/>
    <s v="Unmarried"/>
    <s v="Corporate"/>
  </r>
  <r>
    <n v="126"/>
    <n v="0"/>
    <n v="4"/>
    <n v="2"/>
    <n v="1"/>
    <n v="1"/>
    <n v="42"/>
    <n v="31"/>
    <n v="68.399999999999991"/>
    <n v="34.1"/>
    <s v="Male"/>
    <s v="Sales"/>
    <x v="1"/>
    <s v="Unmarried"/>
    <s v="Corporate"/>
  </r>
  <r>
    <n v="103"/>
    <n v="0"/>
    <n v="4"/>
    <n v="3"/>
    <n v="1"/>
    <n v="2"/>
    <n v="76"/>
    <n v="52"/>
    <n v="76.8"/>
    <n v="57.2"/>
    <s v="Male"/>
    <s v="Sales"/>
    <x v="2"/>
    <s v="Unmarried"/>
    <s v="Home Office"/>
  </r>
  <r>
    <n v="192"/>
    <n v="0"/>
    <n v="4"/>
    <n v="3"/>
    <n v="2"/>
    <n v="2"/>
    <n v="65"/>
    <n v="67"/>
    <n v="75.599999999999994"/>
    <n v="73.7"/>
    <s v="Male"/>
    <s v="Sales"/>
    <x v="2"/>
    <s v="Married"/>
    <s v="Home Office"/>
  </r>
  <r>
    <n v="150"/>
    <n v="0"/>
    <n v="4"/>
    <n v="2"/>
    <n v="1"/>
    <n v="3"/>
    <n v="42"/>
    <n v="41"/>
    <n v="68.399999999999991"/>
    <n v="45.1"/>
    <s v="Male"/>
    <s v="Sales"/>
    <x v="1"/>
    <s v="Unmarried"/>
    <s v="Consumer"/>
  </r>
  <r>
    <n v="199"/>
    <n v="0"/>
    <n v="4"/>
    <n v="3"/>
    <n v="2"/>
    <n v="2"/>
    <n v="52"/>
    <n v="59"/>
    <n v="60"/>
    <n v="64.900000000000006"/>
    <s v="Male"/>
    <s v="Sales"/>
    <x v="2"/>
    <s v="Married"/>
    <s v="Home Office"/>
  </r>
  <r>
    <n v="144"/>
    <n v="0"/>
    <n v="4"/>
    <n v="3"/>
    <n v="1"/>
    <n v="1"/>
    <n v="60"/>
    <n v="65"/>
    <n v="69.599999999999994"/>
    <n v="71.5"/>
    <s v="Male"/>
    <s v="Sales"/>
    <x v="2"/>
    <s v="Unmarried"/>
    <s v="Corporate"/>
  </r>
  <r>
    <n v="200"/>
    <n v="0"/>
    <n v="4"/>
    <n v="2"/>
    <n v="2"/>
    <n v="2"/>
    <n v="68"/>
    <n v="54"/>
    <n v="90"/>
    <n v="59.400000000000006"/>
    <s v="Male"/>
    <s v="Sales"/>
    <x v="1"/>
    <s v="Married"/>
    <s v="Home Office"/>
  </r>
  <r>
    <n v="80"/>
    <n v="0"/>
    <n v="4"/>
    <n v="3"/>
    <n v="1"/>
    <n v="2"/>
    <n v="65"/>
    <n v="62"/>
    <n v="81.599999999999994"/>
    <n v="68.2"/>
    <s v="Male"/>
    <s v="Sales"/>
    <x v="2"/>
    <s v="Unmarried"/>
    <s v="Home Office"/>
  </r>
  <r>
    <n v="16"/>
    <n v="0"/>
    <n v="1"/>
    <n v="1"/>
    <n v="1"/>
    <n v="3"/>
    <n v="47"/>
    <n v="31"/>
    <n v="52.8"/>
    <n v="34.1"/>
    <s v="Male"/>
    <s v="Direct"/>
    <x v="0"/>
    <s v="Unmarried"/>
    <s v="Consumer"/>
  </r>
  <r>
    <n v="153"/>
    <n v="0"/>
    <n v="4"/>
    <n v="2"/>
    <n v="1"/>
    <n v="3"/>
    <n v="39"/>
    <n v="31"/>
    <n v="48"/>
    <n v="34.1"/>
    <s v="Male"/>
    <s v="Sales"/>
    <x v="1"/>
    <s v="Unmarried"/>
    <s v="Consumer"/>
  </r>
  <r>
    <n v="176"/>
    <n v="0"/>
    <n v="4"/>
    <n v="2"/>
    <n v="2"/>
    <n v="2"/>
    <n v="47"/>
    <n v="47"/>
    <n v="49.199999999999996"/>
    <n v="51.7"/>
    <s v="Male"/>
    <s v="Sales"/>
    <x v="1"/>
    <s v="Married"/>
    <s v="Home Office"/>
  </r>
  <r>
    <n v="177"/>
    <n v="0"/>
    <n v="4"/>
    <n v="2"/>
    <n v="2"/>
    <n v="2"/>
    <n v="55"/>
    <n v="59"/>
    <n v="74.399999999999991"/>
    <n v="64.900000000000006"/>
    <s v="Male"/>
    <s v="Sales"/>
    <x v="1"/>
    <s v="Married"/>
    <s v="Home Office"/>
  </r>
  <r>
    <n v="168"/>
    <n v="0"/>
    <n v="4"/>
    <n v="2"/>
    <n v="1"/>
    <n v="2"/>
    <n v="52"/>
    <n v="54"/>
    <n v="68.399999999999991"/>
    <n v="59.400000000000006"/>
    <s v="Male"/>
    <s v="Sales"/>
    <x v="1"/>
    <s v="Unmarried"/>
    <s v="Home Office"/>
  </r>
  <r>
    <n v="40"/>
    <n v="0"/>
    <n v="3"/>
    <n v="1"/>
    <n v="1"/>
    <n v="1"/>
    <n v="42"/>
    <n v="41"/>
    <n v="51.6"/>
    <n v="45.1"/>
    <s v="Male"/>
    <s v="Phone"/>
    <x v="0"/>
    <s v="Unmarried"/>
    <s v="Corporate"/>
  </r>
  <r>
    <n v="62"/>
    <n v="0"/>
    <n v="4"/>
    <n v="3"/>
    <n v="1"/>
    <n v="1"/>
    <n v="65"/>
    <n v="65"/>
    <n v="57.599999999999994"/>
    <n v="71.5"/>
    <s v="Male"/>
    <s v="Sales"/>
    <x v="2"/>
    <s v="Unmarried"/>
    <s v="Corporate"/>
  </r>
  <r>
    <n v="169"/>
    <n v="0"/>
    <n v="4"/>
    <n v="1"/>
    <n v="1"/>
    <n v="1"/>
    <n v="55"/>
    <n v="59"/>
    <n v="75.599999999999994"/>
    <n v="64.900000000000006"/>
    <s v="Male"/>
    <s v="Sales"/>
    <x v="0"/>
    <s v="Unmarried"/>
    <s v="Corporate"/>
  </r>
  <r>
    <n v="49"/>
    <n v="0"/>
    <n v="3"/>
    <n v="3"/>
    <n v="1"/>
    <n v="3"/>
    <n v="50"/>
    <n v="40"/>
    <n v="46.8"/>
    <n v="44"/>
    <s v="Male"/>
    <s v="Phone"/>
    <x v="2"/>
    <s v="Unmarried"/>
    <s v="Consumer"/>
  </r>
  <r>
    <n v="136"/>
    <n v="0"/>
    <n v="4"/>
    <n v="2"/>
    <n v="1"/>
    <n v="2"/>
    <n v="65"/>
    <n v="59"/>
    <n v="84"/>
    <n v="64.900000000000006"/>
    <s v="Male"/>
    <s v="Sales"/>
    <x v="1"/>
    <s v="Unmarried"/>
    <s v="Home Office"/>
  </r>
  <r>
    <n v="189"/>
    <n v="0"/>
    <n v="4"/>
    <n v="2"/>
    <n v="2"/>
    <n v="2"/>
    <n v="47"/>
    <n v="59"/>
    <n v="75.599999999999994"/>
    <n v="64.900000000000006"/>
    <s v="Male"/>
    <s v="Sales"/>
    <x v="1"/>
    <s v="Married"/>
    <s v="Home Office"/>
  </r>
  <r>
    <n v="7"/>
    <n v="0"/>
    <n v="1"/>
    <n v="2"/>
    <n v="1"/>
    <n v="2"/>
    <n v="57"/>
    <n v="54"/>
    <n v="70.8"/>
    <n v="59.400000000000006"/>
    <s v="Male"/>
    <s v="Direct"/>
    <x v="1"/>
    <s v="Unmarried"/>
    <s v="Home Office"/>
  </r>
  <r>
    <n v="27"/>
    <n v="0"/>
    <n v="2"/>
    <n v="2"/>
    <n v="1"/>
    <n v="2"/>
    <n v="53"/>
    <n v="61"/>
    <n v="73.2"/>
    <n v="67.100000000000009"/>
    <s v="Male"/>
    <s v="Mail"/>
    <x v="1"/>
    <s v="Unmarried"/>
    <s v="Home Office"/>
  </r>
  <r>
    <n v="128"/>
    <n v="0"/>
    <n v="4"/>
    <n v="3"/>
    <n v="1"/>
    <n v="2"/>
    <n v="39"/>
    <n v="33"/>
    <n v="45.6"/>
    <n v="36.300000000000004"/>
    <s v="Male"/>
    <s v="Sales"/>
    <x v="2"/>
    <s v="Unmarried"/>
    <s v="Home Office"/>
  </r>
  <r>
    <n v="21"/>
    <n v="0"/>
    <n v="1"/>
    <n v="2"/>
    <n v="1"/>
    <n v="1"/>
    <n v="44"/>
    <n v="44"/>
    <n v="73.2"/>
    <n v="48.400000000000006"/>
    <s v="Male"/>
    <s v="Direct"/>
    <x v="1"/>
    <s v="Unmarried"/>
    <s v="Corporate"/>
  </r>
  <r>
    <n v="183"/>
    <n v="0"/>
    <n v="4"/>
    <n v="2"/>
    <n v="2"/>
    <n v="2"/>
    <n v="63"/>
    <n v="59"/>
    <n v="58.8"/>
    <n v="64.900000000000006"/>
    <s v="Male"/>
    <s v="Sales"/>
    <x v="1"/>
    <s v="Married"/>
    <s v="Home Office"/>
  </r>
  <r>
    <n v="132"/>
    <n v="0"/>
    <n v="4"/>
    <n v="2"/>
    <n v="1"/>
    <n v="2"/>
    <n v="73"/>
    <n v="62"/>
    <n v="87.6"/>
    <n v="68.2"/>
    <s v="Male"/>
    <s v="Sales"/>
    <x v="1"/>
    <s v="Unmarried"/>
    <s v="Home Office"/>
  </r>
  <r>
    <n v="15"/>
    <n v="0"/>
    <n v="1"/>
    <n v="3"/>
    <n v="1"/>
    <n v="3"/>
    <n v="39"/>
    <n v="39"/>
    <n v="52.8"/>
    <n v="42.900000000000006"/>
    <s v="Male"/>
    <s v="Direct"/>
    <x v="2"/>
    <s v="Unmarried"/>
    <s v="Consumer"/>
  </r>
  <r>
    <n v="67"/>
    <n v="0"/>
    <n v="4"/>
    <n v="1"/>
    <n v="1"/>
    <n v="3"/>
    <n v="37"/>
    <n v="37"/>
    <n v="50.4"/>
    <n v="40.700000000000003"/>
    <s v="Male"/>
    <s v="Sales"/>
    <x v="0"/>
    <s v="Unmarried"/>
    <s v="Consumer"/>
  </r>
  <r>
    <n v="22"/>
    <n v="0"/>
    <n v="1"/>
    <n v="2"/>
    <n v="1"/>
    <n v="3"/>
    <n v="42"/>
    <n v="39"/>
    <n v="46.8"/>
    <n v="42.900000000000006"/>
    <s v="Male"/>
    <s v="Direct"/>
    <x v="1"/>
    <s v="Unmarried"/>
    <s v="Consumer"/>
  </r>
  <r>
    <n v="185"/>
    <n v="0"/>
    <n v="4"/>
    <n v="2"/>
    <n v="2"/>
    <n v="2"/>
    <n v="63"/>
    <n v="57"/>
    <n v="66"/>
    <n v="62.7"/>
    <s v="Male"/>
    <s v="Sales"/>
    <x v="1"/>
    <s v="Married"/>
    <s v="Home Office"/>
  </r>
  <r>
    <n v="9"/>
    <n v="0"/>
    <n v="1"/>
    <n v="2"/>
    <n v="1"/>
    <n v="3"/>
    <n v="48"/>
    <n v="49"/>
    <n v="62.4"/>
    <n v="53.900000000000006"/>
    <s v="Male"/>
    <s v="Direct"/>
    <x v="1"/>
    <s v="Unmarried"/>
    <s v="Consumer"/>
  </r>
  <r>
    <n v="181"/>
    <n v="0"/>
    <n v="4"/>
    <n v="2"/>
    <n v="2"/>
    <n v="2"/>
    <n v="50"/>
    <n v="46"/>
    <n v="54"/>
    <n v="50.6"/>
    <s v="Male"/>
    <s v="Sales"/>
    <x v="1"/>
    <s v="Married"/>
    <s v="Home Office"/>
  </r>
  <r>
    <n v="170"/>
    <n v="0"/>
    <n v="4"/>
    <n v="3"/>
    <n v="1"/>
    <n v="2"/>
    <n v="47"/>
    <n v="62"/>
    <n v="73.2"/>
    <n v="68.2"/>
    <s v="Male"/>
    <s v="Sales"/>
    <x v="2"/>
    <s v="Unmarried"/>
    <s v="Home Office"/>
  </r>
  <r>
    <n v="134"/>
    <n v="0"/>
    <n v="4"/>
    <n v="1"/>
    <n v="1"/>
    <n v="1"/>
    <n v="44"/>
    <n v="44"/>
    <n v="46.8"/>
    <n v="48.400000000000006"/>
    <s v="Male"/>
    <s v="Sales"/>
    <x v="0"/>
    <s v="Unmarried"/>
    <s v="Corporate"/>
  </r>
  <r>
    <n v="108"/>
    <n v="0"/>
    <n v="4"/>
    <n v="2"/>
    <n v="1"/>
    <n v="1"/>
    <n v="34"/>
    <n v="33"/>
    <n v="49.199999999999996"/>
    <n v="36.300000000000004"/>
    <s v="Male"/>
    <s v="Sales"/>
    <x v="1"/>
    <s v="Unmarried"/>
    <s v="Corporate"/>
  </r>
  <r>
    <n v="197"/>
    <n v="0"/>
    <n v="4"/>
    <n v="3"/>
    <n v="2"/>
    <n v="2"/>
    <n v="50"/>
    <n v="42"/>
    <n v="60"/>
    <n v="46.2"/>
    <s v="Male"/>
    <s v="Sales"/>
    <x v="2"/>
    <s v="Married"/>
    <s v="Home Office"/>
  </r>
  <r>
    <n v="140"/>
    <n v="0"/>
    <n v="4"/>
    <n v="2"/>
    <n v="1"/>
    <n v="3"/>
    <n v="44"/>
    <n v="41"/>
    <n v="48"/>
    <n v="45.1"/>
    <s v="Male"/>
    <s v="Sales"/>
    <x v="1"/>
    <s v="Unmarried"/>
    <s v="Consumer"/>
  </r>
  <r>
    <n v="171"/>
    <n v="0"/>
    <n v="4"/>
    <n v="2"/>
    <n v="1"/>
    <n v="2"/>
    <n v="60"/>
    <n v="54"/>
    <n v="72"/>
    <n v="59.400000000000006"/>
    <s v="Male"/>
    <s v="Sales"/>
    <x v="1"/>
    <s v="Unmarried"/>
    <s v="Home Office"/>
  </r>
  <r>
    <n v="107"/>
    <n v="0"/>
    <n v="4"/>
    <n v="1"/>
    <n v="1"/>
    <n v="3"/>
    <n v="47"/>
    <n v="39"/>
    <n v="56.4"/>
    <n v="42.900000000000006"/>
    <s v="Male"/>
    <s v="Sales"/>
    <x v="0"/>
    <s v="Unmarried"/>
    <s v="Consumer"/>
  </r>
  <r>
    <n v="81"/>
    <n v="0"/>
    <n v="4"/>
    <n v="1"/>
    <n v="1"/>
    <n v="2"/>
    <n v="63"/>
    <n v="43"/>
    <n v="70.8"/>
    <n v="47.300000000000004"/>
    <s v="Male"/>
    <s v="Sales"/>
    <x v="0"/>
    <s v="Unmarried"/>
    <s v="Home Office"/>
  </r>
  <r>
    <n v="18"/>
    <n v="0"/>
    <n v="1"/>
    <n v="2"/>
    <n v="1"/>
    <n v="3"/>
    <n v="50"/>
    <n v="33"/>
    <n v="58.8"/>
    <n v="36.300000000000004"/>
    <s v="Male"/>
    <s v="Direct"/>
    <x v="1"/>
    <s v="Unmarried"/>
    <s v="Consumer"/>
  </r>
  <r>
    <n v="155"/>
    <n v="0"/>
    <n v="4"/>
    <n v="2"/>
    <n v="1"/>
    <n v="1"/>
    <n v="44"/>
    <n v="44"/>
    <n v="55.199999999999996"/>
    <n v="48.400000000000006"/>
    <s v="Male"/>
    <s v="Sales"/>
    <x v="1"/>
    <s v="Unmarried"/>
    <s v="Corporate"/>
  </r>
  <r>
    <n v="97"/>
    <n v="0"/>
    <n v="4"/>
    <n v="3"/>
    <n v="1"/>
    <n v="2"/>
    <n v="60"/>
    <n v="54"/>
    <n v="69.599999999999994"/>
    <n v="59.400000000000006"/>
    <s v="Male"/>
    <s v="Sales"/>
    <x v="2"/>
    <s v="Unmarried"/>
    <s v="Home Office"/>
  </r>
  <r>
    <n v="68"/>
    <n v="0"/>
    <n v="4"/>
    <n v="2"/>
    <n v="1"/>
    <n v="2"/>
    <n v="73"/>
    <n v="67"/>
    <n v="85.2"/>
    <n v="73.7"/>
    <s v="Male"/>
    <s v="Sales"/>
    <x v="1"/>
    <s v="Unmarried"/>
    <s v="Home Office"/>
  </r>
  <r>
    <n v="157"/>
    <n v="0"/>
    <n v="4"/>
    <n v="2"/>
    <n v="1"/>
    <n v="1"/>
    <n v="68"/>
    <n v="59"/>
    <n v="69.599999999999994"/>
    <n v="64.900000000000006"/>
    <s v="Male"/>
    <s v="Sales"/>
    <x v="1"/>
    <s v="Unmarried"/>
    <s v="Corporate"/>
  </r>
  <r>
    <n v="56"/>
    <n v="0"/>
    <n v="4"/>
    <n v="2"/>
    <n v="1"/>
    <n v="3"/>
    <n v="55"/>
    <n v="45"/>
    <n v="55.199999999999996"/>
    <n v="49.500000000000007"/>
    <s v="Male"/>
    <s v="Sales"/>
    <x v="1"/>
    <s v="Unmarried"/>
    <s v="Consumer"/>
  </r>
  <r>
    <n v="5"/>
    <n v="0"/>
    <n v="1"/>
    <n v="1"/>
    <n v="1"/>
    <n v="2"/>
    <n v="47"/>
    <n v="40"/>
    <n v="51.6"/>
    <n v="44"/>
    <s v="Male"/>
    <s v="Direct"/>
    <x v="0"/>
    <s v="Unmarried"/>
    <s v="Home Office"/>
  </r>
  <r>
    <n v="159"/>
    <n v="0"/>
    <n v="4"/>
    <n v="3"/>
    <n v="1"/>
    <n v="2"/>
    <n v="55"/>
    <n v="61"/>
    <n v="64.8"/>
    <n v="67.100000000000009"/>
    <s v="Male"/>
    <s v="Sales"/>
    <x v="2"/>
    <s v="Unmarried"/>
    <s v="Home Office"/>
  </r>
  <r>
    <n v="123"/>
    <n v="0"/>
    <n v="4"/>
    <n v="3"/>
    <n v="1"/>
    <n v="1"/>
    <n v="68"/>
    <n v="59"/>
    <n v="67.2"/>
    <n v="64.900000000000006"/>
    <s v="Male"/>
    <s v="Sales"/>
    <x v="2"/>
    <s v="Unmarried"/>
    <s v="Corporate"/>
  </r>
  <r>
    <n v="164"/>
    <n v="0"/>
    <n v="4"/>
    <n v="2"/>
    <n v="1"/>
    <n v="3"/>
    <n v="31"/>
    <n v="36"/>
    <n v="55.199999999999996"/>
    <n v="39.6"/>
    <s v="Male"/>
    <s v="Sales"/>
    <x v="1"/>
    <s v="Unmarried"/>
    <s v="Consumer"/>
  </r>
  <r>
    <n v="14"/>
    <n v="0"/>
    <n v="1"/>
    <n v="3"/>
    <n v="1"/>
    <n v="2"/>
    <n v="47"/>
    <n v="41"/>
    <n v="64.8"/>
    <n v="45.1"/>
    <s v="Male"/>
    <s v="Direct"/>
    <x v="2"/>
    <s v="Unmarried"/>
    <s v="Home Office"/>
  </r>
  <r>
    <n v="127"/>
    <n v="0"/>
    <n v="4"/>
    <n v="3"/>
    <n v="1"/>
    <n v="2"/>
    <n v="63"/>
    <n v="59"/>
    <n v="68.399999999999991"/>
    <n v="64.900000000000006"/>
    <s v="Male"/>
    <s v="Sales"/>
    <x v="2"/>
    <s v="Unmarried"/>
    <s v="Home Office"/>
  </r>
  <r>
    <n v="165"/>
    <n v="0"/>
    <n v="4"/>
    <n v="1"/>
    <n v="1"/>
    <n v="3"/>
    <n v="36"/>
    <n v="49"/>
    <n v="64.8"/>
    <n v="53.900000000000006"/>
    <s v="Male"/>
    <s v="Sales"/>
    <x v="0"/>
    <s v="Unmarried"/>
    <s v="Consumer"/>
  </r>
  <r>
    <n v="174"/>
    <n v="0"/>
    <n v="4"/>
    <n v="2"/>
    <n v="2"/>
    <n v="2"/>
    <n v="68"/>
    <n v="59"/>
    <n v="85.2"/>
    <n v="64.900000000000006"/>
    <s v="Male"/>
    <s v="Sales"/>
    <x v="1"/>
    <s v="Married"/>
    <s v="Home Office"/>
  </r>
  <r>
    <n v="3"/>
    <n v="0"/>
    <n v="1"/>
    <n v="1"/>
    <n v="1"/>
    <n v="2"/>
    <n v="63"/>
    <n v="65"/>
    <n v="57.599999999999994"/>
    <n v="71.5"/>
    <s v="Male"/>
    <s v="Direct"/>
    <x v="0"/>
    <s v="Unmarried"/>
    <s v="Home Office"/>
  </r>
  <r>
    <n v="58"/>
    <n v="0"/>
    <n v="4"/>
    <n v="2"/>
    <n v="1"/>
    <n v="3"/>
    <n v="55"/>
    <n v="41"/>
    <n v="48"/>
    <n v="45.1"/>
    <s v="Male"/>
    <s v="Sales"/>
    <x v="1"/>
    <s v="Unmarried"/>
    <s v="Consumer"/>
  </r>
  <r>
    <n v="146"/>
    <n v="0"/>
    <n v="4"/>
    <n v="3"/>
    <n v="1"/>
    <n v="2"/>
    <n v="55"/>
    <n v="62"/>
    <n v="76.8"/>
    <n v="68.2"/>
    <s v="Male"/>
    <s v="Sales"/>
    <x v="2"/>
    <s v="Unmarried"/>
    <s v="Home Office"/>
  </r>
  <r>
    <n v="102"/>
    <n v="0"/>
    <n v="4"/>
    <n v="3"/>
    <n v="1"/>
    <n v="2"/>
    <n v="52"/>
    <n v="41"/>
    <n v="61.199999999999996"/>
    <n v="45.1"/>
    <s v="Male"/>
    <s v="Sales"/>
    <x v="2"/>
    <s v="Unmarried"/>
    <s v="Home Office"/>
  </r>
  <r>
    <n v="117"/>
    <n v="0"/>
    <n v="4"/>
    <n v="3"/>
    <n v="1"/>
    <n v="3"/>
    <n v="34"/>
    <n v="49"/>
    <n v="46.8"/>
    <n v="53.900000000000006"/>
    <s v="Male"/>
    <s v="Sales"/>
    <x v="2"/>
    <s v="Unmarried"/>
    <s v="Consumer"/>
  </r>
  <r>
    <n v="133"/>
    <n v="0"/>
    <n v="4"/>
    <n v="2"/>
    <n v="1"/>
    <n v="3"/>
    <n v="50"/>
    <n v="31"/>
    <n v="48"/>
    <n v="34.1"/>
    <s v="Male"/>
    <s v="Sales"/>
    <x v="1"/>
    <s v="Unmarried"/>
    <s v="Consumer"/>
  </r>
  <r>
    <n v="94"/>
    <n v="0"/>
    <n v="4"/>
    <n v="3"/>
    <n v="1"/>
    <n v="2"/>
    <n v="55"/>
    <n v="49"/>
    <n v="73.2"/>
    <n v="53.900000000000006"/>
    <s v="Male"/>
    <s v="Sales"/>
    <x v="2"/>
    <s v="Unmarried"/>
    <s v="Home Office"/>
  </r>
  <r>
    <n v="24"/>
    <n v="0"/>
    <n v="2"/>
    <n v="2"/>
    <n v="1"/>
    <n v="2"/>
    <n v="52"/>
    <n v="62"/>
    <n v="79.2"/>
    <n v="68.2"/>
    <s v="Male"/>
    <s v="Mail"/>
    <x v="1"/>
    <s v="Unmarried"/>
    <s v="Home Office"/>
  </r>
  <r>
    <n v="149"/>
    <n v="0"/>
    <n v="4"/>
    <n v="1"/>
    <n v="1"/>
    <n v="1"/>
    <n v="63"/>
    <n v="49"/>
    <n v="58.8"/>
    <n v="53.900000000000006"/>
    <s v="Male"/>
    <s v="Sales"/>
    <x v="0"/>
    <s v="Unmarried"/>
    <s v="Corporate"/>
  </r>
  <r>
    <n v="82"/>
    <n v="1"/>
    <n v="4"/>
    <n v="3"/>
    <n v="1"/>
    <n v="2"/>
    <n v="68"/>
    <n v="62"/>
    <n v="78"/>
    <n v="68.2"/>
    <s v="Female"/>
    <s v="Sales"/>
    <x v="2"/>
    <s v="Unmarried"/>
    <s v="Home Office"/>
  </r>
  <r>
    <n v="8"/>
    <n v="1"/>
    <n v="1"/>
    <n v="1"/>
    <n v="1"/>
    <n v="2"/>
    <n v="39"/>
    <n v="44"/>
    <n v="62.4"/>
    <n v="48.400000000000006"/>
    <s v="Female"/>
    <s v="Direct"/>
    <x v="0"/>
    <s v="Unmarried"/>
    <s v="Home Office"/>
  </r>
  <r>
    <n v="129"/>
    <n v="1"/>
    <n v="4"/>
    <n v="1"/>
    <n v="1"/>
    <n v="1"/>
    <n v="44"/>
    <n v="44"/>
    <n v="55.199999999999996"/>
    <n v="48.400000000000006"/>
    <s v="Female"/>
    <s v="Sales"/>
    <x v="0"/>
    <s v="Unmarried"/>
    <s v="Corporate"/>
  </r>
  <r>
    <n v="173"/>
    <n v="1"/>
    <n v="4"/>
    <n v="1"/>
    <n v="1"/>
    <n v="1"/>
    <n v="50"/>
    <n v="62"/>
    <n v="73.2"/>
    <n v="68.2"/>
    <s v="Female"/>
    <s v="Sales"/>
    <x v="0"/>
    <s v="Unmarried"/>
    <s v="Corporate"/>
  </r>
  <r>
    <n v="57"/>
    <n v="1"/>
    <n v="4"/>
    <n v="2"/>
    <n v="1"/>
    <n v="2"/>
    <n v="71"/>
    <n v="65"/>
    <n v="86.399999999999991"/>
    <n v="71.5"/>
    <s v="Female"/>
    <s v="Sales"/>
    <x v="1"/>
    <s v="Unmarried"/>
    <s v="Home Office"/>
  </r>
  <r>
    <n v="100"/>
    <n v="1"/>
    <n v="4"/>
    <n v="3"/>
    <n v="1"/>
    <n v="2"/>
    <n v="63"/>
    <n v="65"/>
    <n v="85.2"/>
    <n v="71.5"/>
    <s v="Female"/>
    <s v="Sales"/>
    <x v="2"/>
    <s v="Unmarried"/>
    <s v="Home Office"/>
  </r>
  <r>
    <n v="1"/>
    <n v="1"/>
    <n v="1"/>
    <n v="1"/>
    <n v="1"/>
    <n v="3"/>
    <n v="34"/>
    <n v="44"/>
    <n v="48"/>
    <n v="48.400000000000006"/>
    <s v="Female"/>
    <s v="Direct"/>
    <x v="0"/>
    <s v="Unmarried"/>
    <s v="Consumer"/>
  </r>
  <r>
    <n v="194"/>
    <n v="1"/>
    <n v="4"/>
    <n v="3"/>
    <n v="2"/>
    <n v="2"/>
    <n v="63"/>
    <n v="63"/>
    <n v="82.8"/>
    <n v="69.300000000000011"/>
    <s v="Female"/>
    <s v="Sales"/>
    <x v="2"/>
    <s v="Married"/>
    <s v="Home Office"/>
  </r>
  <r>
    <n v="88"/>
    <n v="1"/>
    <n v="4"/>
    <n v="3"/>
    <n v="1"/>
    <n v="2"/>
    <n v="68"/>
    <n v="60"/>
    <n v="76.8"/>
    <n v="66"/>
    <s v="Female"/>
    <s v="Sales"/>
    <x v="2"/>
    <s v="Unmarried"/>
    <s v="Home Office"/>
  </r>
  <r>
    <n v="99"/>
    <n v="1"/>
    <n v="4"/>
    <n v="3"/>
    <n v="1"/>
    <n v="1"/>
    <n v="47"/>
    <n v="59"/>
    <n v="67.2"/>
    <n v="64.900000000000006"/>
    <s v="Female"/>
    <s v="Sales"/>
    <x v="2"/>
    <s v="Unmarried"/>
    <s v="Corporate"/>
  </r>
  <r>
    <n v="47"/>
    <n v="1"/>
    <n v="3"/>
    <n v="1"/>
    <n v="1"/>
    <n v="2"/>
    <n v="47"/>
    <n v="46"/>
    <n v="58.8"/>
    <n v="50.6"/>
    <s v="Female"/>
    <s v="Phone"/>
    <x v="0"/>
    <s v="Unmarried"/>
    <s v="Home Office"/>
  </r>
  <r>
    <n v="120"/>
    <n v="1"/>
    <n v="4"/>
    <n v="3"/>
    <n v="1"/>
    <n v="2"/>
    <n v="63"/>
    <n v="52"/>
    <n v="64.8"/>
    <n v="57.2"/>
    <s v="Female"/>
    <s v="Sales"/>
    <x v="2"/>
    <s v="Unmarried"/>
    <s v="Home Office"/>
  </r>
  <r>
    <n v="166"/>
    <n v="1"/>
    <n v="4"/>
    <n v="2"/>
    <n v="1"/>
    <n v="2"/>
    <n v="52"/>
    <n v="59"/>
    <n v="63.599999999999994"/>
    <n v="64.900000000000006"/>
    <s v="Female"/>
    <s v="Sales"/>
    <x v="1"/>
    <s v="Unmarried"/>
    <s v="Home Office"/>
  </r>
  <r>
    <n v="65"/>
    <n v="1"/>
    <n v="4"/>
    <n v="2"/>
    <n v="1"/>
    <n v="2"/>
    <n v="55"/>
    <n v="54"/>
    <n v="79.2"/>
    <n v="59.400000000000006"/>
    <s v="Female"/>
    <s v="Sales"/>
    <x v="1"/>
    <s v="Unmarried"/>
    <s v="Home Office"/>
  </r>
  <r>
    <n v="101"/>
    <n v="1"/>
    <n v="4"/>
    <n v="3"/>
    <n v="1"/>
    <n v="2"/>
    <n v="60"/>
    <n v="62"/>
    <n v="80.399999999999991"/>
    <n v="68.2"/>
    <s v="Female"/>
    <s v="Sales"/>
    <x v="2"/>
    <s v="Unmarried"/>
    <s v="Home Office"/>
  </r>
  <r>
    <n v="89"/>
    <n v="1"/>
    <n v="4"/>
    <n v="1"/>
    <n v="1"/>
    <n v="3"/>
    <n v="35"/>
    <n v="35"/>
    <n v="48"/>
    <n v="38.5"/>
    <s v="Female"/>
    <s v="Sales"/>
    <x v="0"/>
    <s v="Unmarried"/>
    <s v="Consumer"/>
  </r>
  <r>
    <n v="54"/>
    <n v="1"/>
    <n v="3"/>
    <n v="1"/>
    <n v="2"/>
    <n v="1"/>
    <n v="47"/>
    <n v="54"/>
    <n v="55.199999999999996"/>
    <n v="59.400000000000006"/>
    <s v="Female"/>
    <s v="Phone"/>
    <x v="0"/>
    <s v="Married"/>
    <s v="Corporate"/>
  </r>
  <r>
    <n v="180"/>
    <n v="1"/>
    <n v="4"/>
    <n v="3"/>
    <n v="2"/>
    <n v="2"/>
    <n v="71"/>
    <n v="65"/>
    <n v="82.8"/>
    <n v="71.5"/>
    <s v="Female"/>
    <s v="Sales"/>
    <x v="2"/>
    <s v="Married"/>
    <s v="Home Office"/>
  </r>
  <r>
    <n v="162"/>
    <n v="1"/>
    <n v="4"/>
    <n v="2"/>
    <n v="1"/>
    <n v="3"/>
    <n v="57"/>
    <n v="52"/>
    <n v="48"/>
    <n v="57.2"/>
    <s v="Female"/>
    <s v="Sales"/>
    <x v="1"/>
    <s v="Unmarried"/>
    <s v="Consumer"/>
  </r>
  <r>
    <n v="4"/>
    <n v="1"/>
    <n v="1"/>
    <n v="1"/>
    <n v="1"/>
    <n v="2"/>
    <n v="44"/>
    <n v="50"/>
    <n v="49.199999999999996"/>
    <n v="55.000000000000007"/>
    <s v="Female"/>
    <s v="Direct"/>
    <x v="0"/>
    <s v="Unmarried"/>
    <s v="Home Office"/>
  </r>
  <r>
    <n v="131"/>
    <n v="1"/>
    <n v="4"/>
    <n v="3"/>
    <n v="1"/>
    <n v="2"/>
    <n v="65"/>
    <n v="59"/>
    <n v="68.399999999999991"/>
    <n v="64.900000000000006"/>
    <s v="Female"/>
    <s v="Sales"/>
    <x v="2"/>
    <s v="Unmarried"/>
    <s v="Home Office"/>
  </r>
  <r>
    <n v="125"/>
    <n v="1"/>
    <n v="4"/>
    <n v="1"/>
    <n v="1"/>
    <n v="2"/>
    <n v="68"/>
    <n v="65"/>
    <n v="69.599999999999994"/>
    <n v="71.5"/>
    <s v="Female"/>
    <s v="Sales"/>
    <x v="0"/>
    <s v="Unmarried"/>
    <s v="Home Office"/>
  </r>
  <r>
    <n v="34"/>
    <n v="1"/>
    <n v="1"/>
    <n v="3"/>
    <n v="2"/>
    <n v="2"/>
    <n v="73"/>
    <n v="61"/>
    <n v="68.399999999999991"/>
    <n v="67.100000000000009"/>
    <s v="Female"/>
    <s v="Direct"/>
    <x v="2"/>
    <s v="Married"/>
    <s v="Home Office"/>
  </r>
  <r>
    <n v="106"/>
    <n v="1"/>
    <n v="4"/>
    <n v="2"/>
    <n v="1"/>
    <n v="3"/>
    <n v="36"/>
    <n v="44"/>
    <n v="44.4"/>
    <n v="48.400000000000006"/>
    <s v="Female"/>
    <s v="Sales"/>
    <x v="1"/>
    <s v="Unmarried"/>
    <s v="Consumer"/>
  </r>
  <r>
    <n v="130"/>
    <n v="1"/>
    <n v="4"/>
    <n v="3"/>
    <n v="1"/>
    <n v="1"/>
    <n v="43"/>
    <n v="54"/>
    <n v="66"/>
    <n v="59.400000000000006"/>
    <s v="Female"/>
    <s v="Sales"/>
    <x v="2"/>
    <s v="Unmarried"/>
    <s v="Corporate"/>
  </r>
  <r>
    <n v="93"/>
    <n v="1"/>
    <n v="4"/>
    <n v="3"/>
    <n v="1"/>
    <n v="2"/>
    <n v="73"/>
    <n v="67"/>
    <n v="74.399999999999991"/>
    <n v="73.7"/>
    <s v="Female"/>
    <s v="Sales"/>
    <x v="2"/>
    <s v="Unmarried"/>
    <s v="Home Office"/>
  </r>
  <r>
    <n v="163"/>
    <n v="1"/>
    <n v="4"/>
    <n v="1"/>
    <n v="1"/>
    <n v="2"/>
    <n v="52"/>
    <n v="57"/>
    <n v="76.8"/>
    <n v="62.7"/>
    <s v="Female"/>
    <s v="Sales"/>
    <x v="0"/>
    <s v="Unmarried"/>
    <s v="Home Office"/>
  </r>
  <r>
    <n v="37"/>
    <n v="1"/>
    <n v="3"/>
    <n v="1"/>
    <n v="1"/>
    <n v="3"/>
    <n v="41"/>
    <n v="47"/>
    <n v="48"/>
    <n v="51.7"/>
    <s v="Female"/>
    <s v="Phone"/>
    <x v="0"/>
    <s v="Unmarried"/>
    <s v="Consumer"/>
  </r>
  <r>
    <n v="35"/>
    <n v="1"/>
    <n v="1"/>
    <n v="1"/>
    <n v="2"/>
    <n v="1"/>
    <n v="60"/>
    <n v="54"/>
    <n v="60"/>
    <n v="59.400000000000006"/>
    <s v="Female"/>
    <s v="Direct"/>
    <x v="0"/>
    <s v="Married"/>
    <s v="Corporate"/>
  </r>
  <r>
    <n v="87"/>
    <n v="1"/>
    <n v="4"/>
    <n v="2"/>
    <n v="1"/>
    <n v="1"/>
    <n v="50"/>
    <n v="52"/>
    <n v="55.199999999999996"/>
    <n v="57.2"/>
    <s v="Female"/>
    <s v="Sales"/>
    <x v="1"/>
    <s v="Unmarried"/>
    <s v="Corporate"/>
  </r>
  <r>
    <n v="73"/>
    <n v="1"/>
    <n v="4"/>
    <n v="2"/>
    <n v="1"/>
    <n v="2"/>
    <n v="50"/>
    <n v="52"/>
    <n v="63.599999999999994"/>
    <n v="57.2"/>
    <s v="Female"/>
    <s v="Sales"/>
    <x v="1"/>
    <s v="Unmarried"/>
    <s v="Home Office"/>
  </r>
  <r>
    <n v="151"/>
    <n v="1"/>
    <n v="4"/>
    <n v="2"/>
    <n v="1"/>
    <n v="3"/>
    <n v="47"/>
    <n v="46"/>
    <n v="62.4"/>
    <n v="50.6"/>
    <s v="Female"/>
    <s v="Sales"/>
    <x v="1"/>
    <s v="Unmarried"/>
    <s v="Consumer"/>
  </r>
  <r>
    <n v="44"/>
    <n v="1"/>
    <n v="3"/>
    <n v="1"/>
    <n v="1"/>
    <n v="3"/>
    <n v="47"/>
    <n v="62"/>
    <n v="54"/>
    <n v="68.2"/>
    <s v="Female"/>
    <s v="Phone"/>
    <x v="0"/>
    <s v="Unmarried"/>
    <s v="Consumer"/>
  </r>
  <r>
    <n v="152"/>
    <n v="1"/>
    <n v="4"/>
    <n v="3"/>
    <n v="1"/>
    <n v="2"/>
    <n v="55"/>
    <n v="57"/>
    <n v="67.2"/>
    <n v="62.7"/>
    <s v="Female"/>
    <s v="Sales"/>
    <x v="2"/>
    <s v="Unmarried"/>
    <s v="Home Office"/>
  </r>
  <r>
    <n v="105"/>
    <n v="1"/>
    <n v="4"/>
    <n v="2"/>
    <n v="1"/>
    <n v="2"/>
    <n v="50"/>
    <n v="41"/>
    <n v="54"/>
    <n v="45.1"/>
    <s v="Female"/>
    <s v="Sales"/>
    <x v="1"/>
    <s v="Unmarried"/>
    <s v="Home Office"/>
  </r>
  <r>
    <n v="28"/>
    <n v="1"/>
    <n v="2"/>
    <n v="2"/>
    <n v="1"/>
    <n v="1"/>
    <n v="39"/>
    <n v="53"/>
    <n v="64.8"/>
    <n v="58.300000000000004"/>
    <s v="Female"/>
    <s v="Mail"/>
    <x v="1"/>
    <s v="Unmarried"/>
    <s v="Corporate"/>
  </r>
  <r>
    <n v="91"/>
    <n v="1"/>
    <n v="4"/>
    <n v="3"/>
    <n v="1"/>
    <n v="3"/>
    <n v="50"/>
    <n v="49"/>
    <n v="67.2"/>
    <n v="53.900000000000006"/>
    <s v="Female"/>
    <s v="Sales"/>
    <x v="2"/>
    <s v="Unmarried"/>
    <s v="Consumer"/>
  </r>
  <r>
    <n v="45"/>
    <n v="1"/>
    <n v="3"/>
    <n v="1"/>
    <n v="1"/>
    <n v="3"/>
    <n v="34"/>
    <n v="35"/>
    <n v="49.199999999999996"/>
    <n v="38.5"/>
    <s v="Female"/>
    <s v="Phone"/>
    <x v="0"/>
    <s v="Unmarried"/>
    <s v="Consumer"/>
  </r>
  <r>
    <n v="116"/>
    <n v="1"/>
    <n v="4"/>
    <n v="2"/>
    <n v="1"/>
    <n v="2"/>
    <n v="57"/>
    <n v="59"/>
    <n v="64.8"/>
    <n v="64.900000000000006"/>
    <s v="Female"/>
    <s v="Sales"/>
    <x v="1"/>
    <s v="Unmarried"/>
    <s v="Home Office"/>
  </r>
  <r>
    <n v="33"/>
    <n v="1"/>
    <n v="2"/>
    <n v="1"/>
    <n v="1"/>
    <n v="2"/>
    <n v="57"/>
    <n v="65"/>
    <n v="86.399999999999991"/>
    <n v="71.5"/>
    <s v="Female"/>
    <s v="Mail"/>
    <x v="0"/>
    <s v="Unmarried"/>
    <s v="Home Office"/>
  </r>
  <r>
    <n v="66"/>
    <n v="1"/>
    <n v="4"/>
    <n v="2"/>
    <n v="1"/>
    <n v="3"/>
    <n v="68"/>
    <n v="62"/>
    <n v="67.2"/>
    <n v="68.2"/>
    <s v="Female"/>
    <s v="Sales"/>
    <x v="1"/>
    <s v="Unmarried"/>
    <s v="Consumer"/>
  </r>
  <r>
    <n v="72"/>
    <n v="1"/>
    <n v="4"/>
    <n v="2"/>
    <n v="1"/>
    <n v="3"/>
    <n v="42"/>
    <n v="54"/>
    <n v="56.4"/>
    <n v="59.400000000000006"/>
    <s v="Female"/>
    <s v="Sales"/>
    <x v="1"/>
    <s v="Unmarried"/>
    <s v="Consumer"/>
  </r>
  <r>
    <n v="77"/>
    <n v="1"/>
    <n v="4"/>
    <n v="1"/>
    <n v="1"/>
    <n v="2"/>
    <n v="61"/>
    <n v="59"/>
    <n v="58.8"/>
    <n v="64.900000000000006"/>
    <s v="Female"/>
    <s v="Sales"/>
    <x v="0"/>
    <s v="Unmarried"/>
    <s v="Home Office"/>
  </r>
  <r>
    <n v="61"/>
    <n v="1"/>
    <n v="4"/>
    <n v="3"/>
    <n v="1"/>
    <n v="2"/>
    <n v="76"/>
    <n v="63"/>
    <n v="72"/>
    <n v="69.300000000000011"/>
    <s v="Female"/>
    <s v="Sales"/>
    <x v="2"/>
    <s v="Unmarried"/>
    <s v="Home Office"/>
  </r>
  <r>
    <n v="190"/>
    <n v="1"/>
    <n v="4"/>
    <n v="2"/>
    <n v="2"/>
    <n v="2"/>
    <n v="47"/>
    <n v="59"/>
    <n v="64.8"/>
    <n v="64.900000000000006"/>
    <s v="Female"/>
    <s v="Sales"/>
    <x v="1"/>
    <s v="Married"/>
    <s v="Home Office"/>
  </r>
  <r>
    <n v="42"/>
    <n v="1"/>
    <n v="3"/>
    <n v="2"/>
    <n v="1"/>
    <n v="3"/>
    <n v="46"/>
    <n v="52"/>
    <n v="66"/>
    <n v="57.2"/>
    <s v="Female"/>
    <s v="Phone"/>
    <x v="1"/>
    <s v="Unmarried"/>
    <s v="Consumer"/>
  </r>
  <r>
    <n v="2"/>
    <n v="1"/>
    <n v="1"/>
    <n v="2"/>
    <n v="1"/>
    <n v="3"/>
    <n v="39"/>
    <n v="41"/>
    <n v="39.6"/>
    <n v="45.1"/>
    <s v="Female"/>
    <s v="Direct"/>
    <x v="1"/>
    <s v="Unmarried"/>
    <s v="Consumer"/>
  </r>
  <r>
    <n v="55"/>
    <n v="1"/>
    <n v="3"/>
    <n v="2"/>
    <n v="2"/>
    <n v="2"/>
    <n v="52"/>
    <n v="49"/>
    <n v="58.8"/>
    <n v="53.900000000000006"/>
    <s v="Female"/>
    <s v="Phone"/>
    <x v="1"/>
    <s v="Married"/>
    <s v="Home Office"/>
  </r>
  <r>
    <n v="19"/>
    <n v="1"/>
    <n v="1"/>
    <n v="1"/>
    <n v="1"/>
    <n v="1"/>
    <n v="28"/>
    <n v="46"/>
    <n v="51.6"/>
    <n v="50.6"/>
    <s v="Female"/>
    <s v="Direct"/>
    <x v="0"/>
    <s v="Unmarried"/>
    <s v="Corporate"/>
  </r>
  <r>
    <n v="90"/>
    <n v="1"/>
    <n v="4"/>
    <n v="3"/>
    <n v="1"/>
    <n v="2"/>
    <n v="42"/>
    <n v="54"/>
    <n v="60"/>
    <n v="59.400000000000006"/>
    <s v="Female"/>
    <s v="Sales"/>
    <x v="2"/>
    <s v="Unmarried"/>
    <s v="Home Office"/>
  </r>
  <r>
    <n v="142"/>
    <n v="1"/>
    <n v="4"/>
    <n v="2"/>
    <n v="1"/>
    <n v="3"/>
    <n v="47"/>
    <n v="42"/>
    <n v="62.4"/>
    <n v="46.2"/>
    <s v="Female"/>
    <s v="Sales"/>
    <x v="1"/>
    <s v="Unmarried"/>
    <s v="Consumer"/>
  </r>
  <r>
    <n v="17"/>
    <n v="1"/>
    <n v="1"/>
    <n v="2"/>
    <n v="1"/>
    <n v="2"/>
    <n v="47"/>
    <n v="57"/>
    <n v="57.599999999999994"/>
    <n v="62.7"/>
    <s v="Female"/>
    <s v="Direct"/>
    <x v="1"/>
    <s v="Unmarried"/>
    <s v="Home Office"/>
  </r>
  <r>
    <n v="122"/>
    <n v="1"/>
    <n v="4"/>
    <n v="2"/>
    <n v="1"/>
    <n v="2"/>
    <n v="52"/>
    <n v="59"/>
    <n v="69.599999999999994"/>
    <n v="64.900000000000006"/>
    <s v="Female"/>
    <s v="Sales"/>
    <x v="1"/>
    <s v="Unmarried"/>
    <s v="Home Office"/>
  </r>
  <r>
    <n v="191"/>
    <n v="1"/>
    <n v="4"/>
    <n v="3"/>
    <n v="2"/>
    <n v="2"/>
    <n v="47"/>
    <n v="52"/>
    <n v="51.6"/>
    <n v="57.2"/>
    <s v="Female"/>
    <s v="Sales"/>
    <x v="2"/>
    <s v="Married"/>
    <s v="Home Office"/>
  </r>
  <r>
    <n v="83"/>
    <n v="1"/>
    <n v="4"/>
    <n v="2"/>
    <n v="1"/>
    <n v="3"/>
    <n v="50"/>
    <n v="62"/>
    <n v="49.199999999999996"/>
    <n v="68.2"/>
    <s v="Female"/>
    <s v="Sales"/>
    <x v="1"/>
    <s v="Unmarried"/>
    <s v="Consumer"/>
  </r>
  <r>
    <n v="182"/>
    <n v="1"/>
    <n v="4"/>
    <n v="2"/>
    <n v="2"/>
    <n v="2"/>
    <n v="44"/>
    <n v="52"/>
    <n v="51.6"/>
    <n v="57.2"/>
    <s v="Female"/>
    <s v="Sales"/>
    <x v="1"/>
    <s v="Married"/>
    <s v="Home Office"/>
  </r>
  <r>
    <n v="6"/>
    <n v="1"/>
    <n v="1"/>
    <n v="1"/>
    <n v="1"/>
    <n v="2"/>
    <n v="47"/>
    <n v="41"/>
    <n v="55.199999999999996"/>
    <n v="45.1"/>
    <s v="Female"/>
    <s v="Direct"/>
    <x v="0"/>
    <s v="Unmarried"/>
    <s v="Home Office"/>
  </r>
  <r>
    <n v="46"/>
    <n v="1"/>
    <n v="3"/>
    <n v="1"/>
    <n v="1"/>
    <n v="2"/>
    <n v="45"/>
    <n v="55"/>
    <n v="52.8"/>
    <n v="60.500000000000007"/>
    <s v="Female"/>
    <s v="Phone"/>
    <x v="0"/>
    <s v="Unmarried"/>
    <s v="Home Office"/>
  </r>
  <r>
    <n v="43"/>
    <n v="1"/>
    <n v="3"/>
    <n v="1"/>
    <n v="1"/>
    <n v="2"/>
    <n v="47"/>
    <n v="37"/>
    <n v="51.6"/>
    <n v="40.700000000000003"/>
    <s v="Female"/>
    <s v="Phone"/>
    <x v="0"/>
    <s v="Unmarried"/>
    <s v="Home Office"/>
  </r>
  <r>
    <n v="96"/>
    <n v="1"/>
    <n v="4"/>
    <n v="3"/>
    <n v="1"/>
    <n v="2"/>
    <n v="65"/>
    <n v="54"/>
    <n v="73.2"/>
    <n v="59.400000000000006"/>
    <s v="Female"/>
    <s v="Sales"/>
    <x v="2"/>
    <s v="Unmarried"/>
    <s v="Home Office"/>
  </r>
  <r>
    <n v="138"/>
    <n v="1"/>
    <n v="4"/>
    <n v="2"/>
    <n v="1"/>
    <n v="3"/>
    <n v="43"/>
    <n v="57"/>
    <n v="48"/>
    <n v="62.7"/>
    <s v="Female"/>
    <s v="Sales"/>
    <x v="1"/>
    <s v="Unmarried"/>
    <s v="Consumer"/>
  </r>
  <r>
    <n v="10"/>
    <n v="1"/>
    <n v="1"/>
    <n v="2"/>
    <n v="1"/>
    <n v="1"/>
    <n v="47"/>
    <n v="54"/>
    <n v="58.8"/>
    <n v="59.400000000000006"/>
    <s v="Female"/>
    <s v="Direct"/>
    <x v="1"/>
    <s v="Unmarried"/>
    <s v="Corporate"/>
  </r>
  <r>
    <n v="71"/>
    <n v="1"/>
    <n v="4"/>
    <n v="2"/>
    <n v="1"/>
    <n v="1"/>
    <n v="57"/>
    <n v="62"/>
    <n v="67.2"/>
    <n v="68.2"/>
    <s v="Female"/>
    <s v="Sales"/>
    <x v="1"/>
    <s v="Unmarried"/>
    <s v="Corporate"/>
  </r>
  <r>
    <n v="139"/>
    <n v="1"/>
    <n v="4"/>
    <n v="2"/>
    <n v="1"/>
    <n v="2"/>
    <n v="68"/>
    <n v="59"/>
    <n v="73.2"/>
    <n v="64.900000000000006"/>
    <s v="Female"/>
    <s v="Sales"/>
    <x v="1"/>
    <s v="Unmarried"/>
    <s v="Home Office"/>
  </r>
  <r>
    <n v="110"/>
    <n v="1"/>
    <n v="4"/>
    <n v="2"/>
    <n v="1"/>
    <n v="3"/>
    <n v="52"/>
    <n v="55"/>
    <n v="60"/>
    <n v="60.500000000000007"/>
    <s v="Female"/>
    <s v="Sales"/>
    <x v="1"/>
    <s v="Unmarried"/>
    <s v="Consumer"/>
  </r>
  <r>
    <n v="148"/>
    <n v="1"/>
    <n v="4"/>
    <n v="2"/>
    <n v="1"/>
    <n v="3"/>
    <n v="42"/>
    <n v="57"/>
    <n v="61.199999999999996"/>
    <n v="62.7"/>
    <s v="Female"/>
    <s v="Sales"/>
    <x v="1"/>
    <s v="Unmarried"/>
    <s v="Consumer"/>
  </r>
  <r>
    <n v="109"/>
    <n v="1"/>
    <n v="4"/>
    <n v="2"/>
    <n v="1"/>
    <n v="1"/>
    <n v="42"/>
    <n v="39"/>
    <n v="50.4"/>
    <n v="42.900000000000006"/>
    <s v="Female"/>
    <s v="Sales"/>
    <x v="1"/>
    <s v="Unmarried"/>
    <s v="Corporate"/>
  </r>
  <r>
    <n v="39"/>
    <n v="1"/>
    <n v="3"/>
    <n v="3"/>
    <n v="1"/>
    <n v="2"/>
    <n v="66"/>
    <n v="67"/>
    <n v="80.399999999999991"/>
    <n v="73.7"/>
    <s v="Female"/>
    <s v="Phone"/>
    <x v="2"/>
    <s v="Unmarried"/>
    <s v="Home Office"/>
  </r>
  <r>
    <n v="147"/>
    <n v="1"/>
    <n v="4"/>
    <n v="1"/>
    <n v="1"/>
    <n v="2"/>
    <n v="47"/>
    <n v="62"/>
    <n v="63.599999999999994"/>
    <n v="68.2"/>
    <s v="Female"/>
    <s v="Sales"/>
    <x v="0"/>
    <s v="Unmarried"/>
    <s v="Home Office"/>
  </r>
  <r>
    <n v="74"/>
    <n v="1"/>
    <n v="4"/>
    <n v="2"/>
    <n v="1"/>
    <n v="2"/>
    <n v="57"/>
    <n v="50"/>
    <n v="60"/>
    <n v="55.000000000000007"/>
    <s v="Female"/>
    <s v="Sales"/>
    <x v="1"/>
    <s v="Unmarried"/>
    <s v="Home Office"/>
  </r>
  <r>
    <n v="198"/>
    <n v="1"/>
    <n v="4"/>
    <n v="3"/>
    <n v="2"/>
    <n v="2"/>
    <n v="47"/>
    <n v="61"/>
    <n v="61.199999999999996"/>
    <n v="67.100000000000009"/>
    <s v="Female"/>
    <s v="Sales"/>
    <x v="2"/>
    <s v="Married"/>
    <s v="Home Office"/>
  </r>
  <r>
    <n v="161"/>
    <n v="1"/>
    <n v="4"/>
    <n v="1"/>
    <n v="1"/>
    <n v="2"/>
    <n v="57"/>
    <n v="62"/>
    <n v="86.399999999999991"/>
    <n v="68.2"/>
    <s v="Female"/>
    <s v="Sales"/>
    <x v="0"/>
    <s v="Unmarried"/>
    <s v="Home Office"/>
  </r>
  <r>
    <n v="112"/>
    <n v="1"/>
    <n v="4"/>
    <n v="2"/>
    <n v="1"/>
    <n v="2"/>
    <n v="52"/>
    <n v="59"/>
    <n v="57.599999999999994"/>
    <n v="64.900000000000006"/>
    <s v="Female"/>
    <s v="Sales"/>
    <x v="1"/>
    <s v="Unmarried"/>
    <s v="Home Office"/>
  </r>
  <r>
    <n v="69"/>
    <n v="1"/>
    <n v="4"/>
    <n v="1"/>
    <n v="1"/>
    <n v="3"/>
    <n v="44"/>
    <n v="44"/>
    <n v="48"/>
    <n v="48.400000000000006"/>
    <s v="Female"/>
    <s v="Sales"/>
    <x v="0"/>
    <s v="Unmarried"/>
    <s v="Consumer"/>
  </r>
  <r>
    <n v="156"/>
    <n v="1"/>
    <n v="4"/>
    <n v="2"/>
    <n v="1"/>
    <n v="2"/>
    <n v="50"/>
    <n v="59"/>
    <n v="63.599999999999994"/>
    <n v="64.900000000000006"/>
    <s v="Female"/>
    <s v="Sales"/>
    <x v="1"/>
    <s v="Unmarried"/>
    <s v="Home Office"/>
  </r>
  <r>
    <n v="111"/>
    <n v="1"/>
    <n v="4"/>
    <n v="1"/>
    <n v="1"/>
    <n v="1"/>
    <n v="39"/>
    <n v="54"/>
    <n v="46.8"/>
    <n v="59.400000000000006"/>
    <s v="Female"/>
    <s v="Sales"/>
    <x v="0"/>
    <s v="Unmarried"/>
    <s v="Corporate"/>
  </r>
  <r>
    <n v="186"/>
    <n v="1"/>
    <n v="4"/>
    <n v="2"/>
    <n v="2"/>
    <n v="2"/>
    <n v="57"/>
    <n v="62"/>
    <n v="75.599999999999994"/>
    <n v="68.2"/>
    <s v="Female"/>
    <s v="Sales"/>
    <x v="1"/>
    <s v="Married"/>
    <s v="Home Office"/>
  </r>
  <r>
    <n v="98"/>
    <n v="1"/>
    <n v="4"/>
    <n v="1"/>
    <n v="1"/>
    <n v="3"/>
    <n v="57"/>
    <n v="60"/>
    <n v="61.199999999999996"/>
    <n v="66"/>
    <s v="Female"/>
    <s v="Sales"/>
    <x v="0"/>
    <s v="Unmarried"/>
    <s v="Consumer"/>
  </r>
  <r>
    <n v="119"/>
    <n v="1"/>
    <n v="4"/>
    <n v="1"/>
    <n v="1"/>
    <n v="1"/>
    <n v="42"/>
    <n v="57"/>
    <n v="54"/>
    <n v="62.7"/>
    <s v="Female"/>
    <s v="Sales"/>
    <x v="0"/>
    <s v="Unmarried"/>
    <s v="Corporate"/>
  </r>
  <r>
    <n v="13"/>
    <n v="1"/>
    <n v="1"/>
    <n v="2"/>
    <n v="1"/>
    <n v="3"/>
    <n v="47"/>
    <n v="46"/>
    <n v="46.8"/>
    <n v="50.6"/>
    <s v="Female"/>
    <s v="Direct"/>
    <x v="1"/>
    <s v="Unmarried"/>
    <s v="Consumer"/>
  </r>
  <r>
    <n v="51"/>
    <n v="1"/>
    <n v="3"/>
    <n v="3"/>
    <n v="1"/>
    <n v="1"/>
    <n v="42"/>
    <n v="36"/>
    <n v="50.4"/>
    <n v="39.6"/>
    <s v="Female"/>
    <s v="Phone"/>
    <x v="2"/>
    <s v="Unmarried"/>
    <s v="Corporate"/>
  </r>
  <r>
    <n v="26"/>
    <n v="1"/>
    <n v="2"/>
    <n v="3"/>
    <n v="1"/>
    <n v="2"/>
    <n v="60"/>
    <n v="59"/>
    <n v="74.399999999999991"/>
    <n v="64.900000000000006"/>
    <s v="Female"/>
    <s v="Mail"/>
    <x v="2"/>
    <s v="Unmarried"/>
    <s v="Home Office"/>
  </r>
  <r>
    <n v="36"/>
    <n v="1"/>
    <n v="3"/>
    <n v="1"/>
    <n v="1"/>
    <n v="1"/>
    <n v="44"/>
    <n v="49"/>
    <n v="52.8"/>
    <n v="53.900000000000006"/>
    <s v="Female"/>
    <s v="Phone"/>
    <x v="0"/>
    <s v="Unmarried"/>
    <s v="Corporate"/>
  </r>
  <r>
    <n v="135"/>
    <n v="1"/>
    <n v="4"/>
    <n v="1"/>
    <n v="1"/>
    <n v="2"/>
    <n v="63"/>
    <n v="60"/>
    <n v="78"/>
    <n v="66"/>
    <s v="Female"/>
    <s v="Sales"/>
    <x v="0"/>
    <s v="Unmarried"/>
    <s v="Home Office"/>
  </r>
  <r>
    <n v="59"/>
    <n v="1"/>
    <n v="4"/>
    <n v="2"/>
    <n v="1"/>
    <n v="2"/>
    <n v="65"/>
    <n v="67"/>
    <n v="75.599999999999994"/>
    <n v="73.7"/>
    <s v="Female"/>
    <s v="Sales"/>
    <x v="1"/>
    <s v="Unmarried"/>
    <s v="Home Office"/>
  </r>
  <r>
    <n v="78"/>
    <n v="1"/>
    <n v="4"/>
    <n v="2"/>
    <n v="1"/>
    <n v="2"/>
    <n v="39"/>
    <n v="54"/>
    <n v="64.8"/>
    <n v="59.400000000000006"/>
    <s v="Female"/>
    <s v="Sales"/>
    <x v="1"/>
    <s v="Unmarried"/>
    <s v="Home Office"/>
  </r>
  <r>
    <n v="64"/>
    <n v="1"/>
    <n v="4"/>
    <n v="3"/>
    <n v="1"/>
    <n v="3"/>
    <n v="50"/>
    <n v="52"/>
    <n v="54"/>
    <n v="57.2"/>
    <s v="Female"/>
    <s v="Sales"/>
    <x v="2"/>
    <s v="Unmarried"/>
    <s v="Consumer"/>
  </r>
  <r>
    <n v="63"/>
    <n v="1"/>
    <n v="4"/>
    <n v="1"/>
    <n v="1"/>
    <n v="1"/>
    <n v="52"/>
    <n v="65"/>
    <n v="72"/>
    <n v="71.5"/>
    <s v="Female"/>
    <s v="Sales"/>
    <x v="0"/>
    <s v="Unmarried"/>
    <s v="Corporate"/>
  </r>
  <r>
    <n v="79"/>
    <n v="1"/>
    <n v="4"/>
    <n v="2"/>
    <n v="1"/>
    <n v="2"/>
    <n v="60"/>
    <n v="62"/>
    <n v="58.8"/>
    <n v="68.2"/>
    <s v="Female"/>
    <s v="Sales"/>
    <x v="1"/>
    <s v="Unmarried"/>
    <s v="Home Office"/>
  </r>
  <r>
    <n v="193"/>
    <n v="1"/>
    <n v="4"/>
    <n v="2"/>
    <n v="2"/>
    <n v="2"/>
    <n v="44"/>
    <n v="49"/>
    <n v="57.599999999999994"/>
    <n v="53.900000000000006"/>
    <s v="Female"/>
    <s v="Sales"/>
    <x v="1"/>
    <s v="Married"/>
    <s v="Home Office"/>
  </r>
  <r>
    <n v="92"/>
    <n v="1"/>
    <n v="4"/>
    <n v="3"/>
    <n v="1"/>
    <n v="1"/>
    <n v="52"/>
    <n v="67"/>
    <n v="68.399999999999991"/>
    <n v="73.7"/>
    <s v="Female"/>
    <s v="Sales"/>
    <x v="2"/>
    <s v="Unmarried"/>
    <s v="Corporate"/>
  </r>
  <r>
    <n v="160"/>
    <n v="1"/>
    <n v="4"/>
    <n v="2"/>
    <n v="1"/>
    <n v="2"/>
    <n v="55"/>
    <n v="65"/>
    <n v="66"/>
    <n v="71.5"/>
    <s v="Female"/>
    <s v="Sales"/>
    <x v="1"/>
    <s v="Unmarried"/>
    <s v="Home Office"/>
  </r>
  <r>
    <n v="32"/>
    <n v="1"/>
    <n v="2"/>
    <n v="3"/>
    <n v="1"/>
    <n v="3"/>
    <n v="50"/>
    <n v="67"/>
    <n v="79.2"/>
    <n v="73.7"/>
    <s v="Female"/>
    <s v="Mail"/>
    <x v="2"/>
    <s v="Unmarried"/>
    <s v="Consumer"/>
  </r>
  <r>
    <n v="23"/>
    <n v="1"/>
    <n v="2"/>
    <n v="1"/>
    <n v="1"/>
    <n v="2"/>
    <n v="65"/>
    <n v="65"/>
    <n v="76.8"/>
    <n v="71.5"/>
    <s v="Female"/>
    <s v="Mail"/>
    <x v="0"/>
    <s v="Unmarried"/>
    <s v="Home Office"/>
  </r>
  <r>
    <n v="158"/>
    <n v="1"/>
    <n v="4"/>
    <n v="2"/>
    <n v="1"/>
    <n v="1"/>
    <n v="52"/>
    <n v="54"/>
    <n v="66"/>
    <n v="59.400000000000006"/>
    <s v="Female"/>
    <s v="Sales"/>
    <x v="1"/>
    <s v="Unmarried"/>
    <s v="Corporate"/>
  </r>
  <r>
    <n v="25"/>
    <n v="1"/>
    <n v="2"/>
    <n v="2"/>
    <n v="1"/>
    <n v="1"/>
    <n v="47"/>
    <n v="44"/>
    <n v="50.4"/>
    <n v="48.400000000000006"/>
    <s v="Female"/>
    <s v="Mail"/>
    <x v="1"/>
    <s v="Unmarried"/>
    <s v="Corporate"/>
  </r>
  <r>
    <n v="188"/>
    <n v="1"/>
    <n v="4"/>
    <n v="3"/>
    <n v="2"/>
    <n v="2"/>
    <n v="63"/>
    <n v="62"/>
    <n v="67.2"/>
    <n v="68.2"/>
    <s v="Female"/>
    <s v="Sales"/>
    <x v="2"/>
    <s v="Married"/>
    <s v="Home Office"/>
  </r>
  <r>
    <n v="52"/>
    <n v="1"/>
    <n v="3"/>
    <n v="1"/>
    <n v="1"/>
    <n v="2"/>
    <n v="50"/>
    <n v="46"/>
    <n v="63.599999999999994"/>
    <n v="50.6"/>
    <s v="Female"/>
    <s v="Phone"/>
    <x v="0"/>
    <s v="Unmarried"/>
    <s v="Home Office"/>
  </r>
  <r>
    <n v="124"/>
    <n v="1"/>
    <n v="4"/>
    <n v="1"/>
    <n v="1"/>
    <n v="3"/>
    <n v="42"/>
    <n v="54"/>
    <n v="49.199999999999996"/>
    <n v="59.400000000000006"/>
    <s v="Female"/>
    <s v="Sales"/>
    <x v="0"/>
    <s v="Unmarried"/>
    <s v="Consumer"/>
  </r>
  <r>
    <n v="175"/>
    <n v="1"/>
    <n v="4"/>
    <n v="3"/>
    <n v="2"/>
    <n v="1"/>
    <n v="36"/>
    <n v="57"/>
    <n v="50.4"/>
    <n v="62.7"/>
    <s v="Female"/>
    <s v="Sales"/>
    <x v="2"/>
    <s v="Married"/>
    <s v="Corporate"/>
  </r>
  <r>
    <n v="184"/>
    <n v="1"/>
    <n v="4"/>
    <n v="2"/>
    <n v="2"/>
    <n v="3"/>
    <n v="50"/>
    <n v="52"/>
    <n v="63.599999999999994"/>
    <n v="57.2"/>
    <s v="Female"/>
    <s v="Sales"/>
    <x v="1"/>
    <s v="Married"/>
    <s v="Consumer"/>
  </r>
  <r>
    <n v="30"/>
    <n v="1"/>
    <n v="2"/>
    <n v="3"/>
    <n v="1"/>
    <n v="2"/>
    <n v="41"/>
    <n v="59"/>
    <n v="50.4"/>
    <n v="64.900000000000006"/>
    <s v="Female"/>
    <s v="Mail"/>
    <x v="2"/>
    <s v="Unmarried"/>
    <s v="Home Office"/>
  </r>
  <r>
    <n v="179"/>
    <n v="1"/>
    <n v="4"/>
    <n v="2"/>
    <n v="2"/>
    <n v="2"/>
    <n v="47"/>
    <n v="65"/>
    <n v="72"/>
    <n v="71.5"/>
    <s v="Female"/>
    <s v="Sales"/>
    <x v="1"/>
    <s v="Married"/>
    <s v="Home Office"/>
  </r>
  <r>
    <n v="31"/>
    <n v="1"/>
    <n v="2"/>
    <n v="2"/>
    <n v="2"/>
    <n v="1"/>
    <n v="55"/>
    <n v="59"/>
    <n v="62.4"/>
    <n v="64.900000000000006"/>
    <s v="Female"/>
    <s v="Mail"/>
    <x v="1"/>
    <s v="Married"/>
    <s v="Corporate"/>
  </r>
  <r>
    <n v="145"/>
    <n v="1"/>
    <n v="4"/>
    <n v="2"/>
    <n v="1"/>
    <n v="3"/>
    <n v="42"/>
    <n v="46"/>
    <n v="45.6"/>
    <n v="50.6"/>
    <s v="Female"/>
    <s v="Sales"/>
    <x v="1"/>
    <s v="Unmarried"/>
    <s v="Consumer"/>
  </r>
  <r>
    <n v="187"/>
    <n v="1"/>
    <n v="4"/>
    <n v="2"/>
    <n v="2"/>
    <n v="1"/>
    <n v="57"/>
    <n v="41"/>
    <n v="68.399999999999991"/>
    <n v="45.1"/>
    <s v="Female"/>
    <s v="Sales"/>
    <x v="1"/>
    <s v="Married"/>
    <s v="Corporate"/>
  </r>
  <r>
    <n v="118"/>
    <n v="1"/>
    <n v="4"/>
    <n v="2"/>
    <n v="1"/>
    <n v="1"/>
    <n v="55"/>
    <n v="62"/>
    <n v="69.599999999999994"/>
    <n v="68.2"/>
    <s v="Female"/>
    <s v="Sales"/>
    <x v="1"/>
    <s v="Unmarried"/>
    <s v="Corporate"/>
  </r>
  <r>
    <n v="137"/>
    <n v="1"/>
    <n v="4"/>
    <n v="3"/>
    <n v="1"/>
    <n v="2"/>
    <n v="63"/>
    <n v="65"/>
    <n v="78"/>
    <n v="71.5"/>
    <s v="Female"/>
    <s v="Sales"/>
    <x v="2"/>
    <s v="Unmarried"/>
    <s v="Home Offi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E9" firstHeaderRow="0" firstDataRow="1" firstDataCol="1"/>
  <pivotFields count="16">
    <pivotField showAll="0"/>
    <pivotField showAll="0"/>
    <pivotField showAll="0"/>
    <pivotField showAll="0"/>
    <pivotField showAll="0"/>
    <pivotField showAll="0"/>
    <pivotField dataField="1" showAll="0"/>
    <pivotField dataField="1" showAll="0"/>
    <pivotField showAll="0"/>
    <pivotField showAll="0"/>
    <pivotField showAll="0"/>
    <pivotField showAll="0"/>
    <pivotField axis="axisRow" showAll="0">
      <items count="4">
        <item x="0"/>
        <item x="2"/>
        <item x="1"/>
        <item t="default"/>
      </items>
    </pivotField>
    <pivotField showAll="0"/>
    <pivotField showAll="0"/>
    <pivotField dataField="1" dragToRow="0" dragToCol="0" dragToPage="0" showAll="0" defaultSubtotal="0"/>
  </pivotFields>
  <rowFields count="1">
    <field x="12"/>
  </rowFields>
  <rowItems count="4">
    <i>
      <x/>
    </i>
    <i>
      <x v="1"/>
    </i>
    <i>
      <x v="2"/>
    </i>
    <i t="grand">
      <x/>
    </i>
  </rowItems>
  <colFields count="1">
    <field x="-2"/>
  </colFields>
  <colItems count="3">
    <i>
      <x/>
    </i>
    <i i="1">
      <x v="1"/>
    </i>
    <i i="2">
      <x v="2"/>
    </i>
  </colItems>
  <dataFields count="3">
    <dataField name="Sum of Post 1month campaign usage" fld="7" baseField="0" baseItem="0"/>
    <dataField name="Sum of Pre Campaign usage" fld="6" baseField="0" baseItem="0"/>
    <dataField name="Sum of Percentage Change" fld="15" baseField="0" baseItem="0"/>
  </dataFields>
  <formats count="1">
    <format dxfId="3">
      <pivotArea collapsedLevelsAreSubtotals="1" fieldPosition="0">
        <references count="2">
          <reference field="4294967294" count="1" selected="0">
            <x v="2"/>
          </reference>
          <reference field="1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
  <sheetViews>
    <sheetView showGridLines="0" workbookViewId="0">
      <selection activeCell="B5" sqref="B5"/>
    </sheetView>
  </sheetViews>
  <sheetFormatPr defaultColWidth="0" defaultRowHeight="15" customHeight="1" zeroHeight="1" x14ac:dyDescent="0.25"/>
  <cols>
    <col min="1" max="1" width="9.140625" customWidth="1"/>
    <col min="2" max="2" width="106.5703125" customWidth="1"/>
    <col min="3" max="3" width="9.140625" customWidth="1"/>
  </cols>
  <sheetData>
    <row r="1" spans="2:2" x14ac:dyDescent="0.25"/>
    <row r="2" spans="2:2" ht="18" x14ac:dyDescent="0.25">
      <c r="B2" s="9" t="s">
        <v>36</v>
      </c>
    </row>
    <row r="3" spans="2:2" ht="18" x14ac:dyDescent="0.25">
      <c r="B3" s="9"/>
    </row>
    <row r="4" spans="2:2" ht="18" x14ac:dyDescent="0.25">
      <c r="B4" s="9" t="s">
        <v>37</v>
      </c>
    </row>
    <row r="5" spans="2:2" x14ac:dyDescent="0.25">
      <c r="B5" s="10" t="s">
        <v>38</v>
      </c>
    </row>
    <row r="6" spans="2:2" x14ac:dyDescent="0.25">
      <c r="B6" s="10" t="s">
        <v>39</v>
      </c>
    </row>
    <row r="7" spans="2:2" ht="18" x14ac:dyDescent="0.25">
      <c r="B7" s="11"/>
    </row>
    <row r="8" spans="2:2" ht="60.75" x14ac:dyDescent="0.25">
      <c r="B8" s="12" t="s">
        <v>40</v>
      </c>
    </row>
    <row r="9" spans="2:2" x14ac:dyDescent="0.25"/>
    <row r="10" spans="2:2" hidden="1" x14ac:dyDescent="0.25"/>
  </sheetData>
  <sheetProtection password="CCB6" sheet="1" objects="1" scenarios="1" selectLockedCells="1" selectUnlockedCells="1"/>
  <hyperlinks>
    <hyperlink ref="B5" r:id="rId1" display="http://www.analytixlabs.co.in/"/>
    <hyperlink ref="B6" r:id="rId2" display="mailto:info@cruxfinder.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1"/>
  <sheetViews>
    <sheetView showGridLines="0" topLeftCell="F180" workbookViewId="0">
      <selection activeCell="M1" sqref="M1"/>
    </sheetView>
  </sheetViews>
  <sheetFormatPr defaultRowHeight="15" x14ac:dyDescent="0.25"/>
  <cols>
    <col min="1" max="1" width="11.85546875" bestFit="1" customWidth="1"/>
    <col min="2" max="2" width="7.7109375" bestFit="1" customWidth="1"/>
    <col min="3" max="3" width="13.42578125" bestFit="1" customWidth="1"/>
    <col min="4" max="4" width="7.140625" bestFit="1" customWidth="1"/>
    <col min="5" max="5" width="11.42578125" bestFit="1" customWidth="1"/>
    <col min="6" max="6" width="14" bestFit="1" customWidth="1"/>
    <col min="7" max="7" width="13.28515625" bestFit="1" customWidth="1"/>
    <col min="8" max="8" width="15.140625" bestFit="1" customWidth="1"/>
    <col min="9" max="9" width="12.5703125" bestFit="1" customWidth="1"/>
    <col min="10" max="10" width="15.140625" bestFit="1" customWidth="1"/>
    <col min="11" max="15" width="12.7109375" customWidth="1"/>
  </cols>
  <sheetData>
    <row r="1" spans="1:15" s="13" customFormat="1" ht="30" x14ac:dyDescent="0.25">
      <c r="A1" s="15" t="s">
        <v>0</v>
      </c>
      <c r="B1" s="16" t="s">
        <v>42</v>
      </c>
      <c r="C1" s="16" t="s">
        <v>43</v>
      </c>
      <c r="D1" s="16" t="s">
        <v>44</v>
      </c>
      <c r="E1" s="16" t="s">
        <v>45</v>
      </c>
      <c r="F1" s="16" t="s">
        <v>46</v>
      </c>
      <c r="G1" s="16" t="s">
        <v>68</v>
      </c>
      <c r="H1" s="16" t="s">
        <v>69</v>
      </c>
      <c r="I1" s="16" t="s">
        <v>70</v>
      </c>
      <c r="J1" s="16" t="s">
        <v>71</v>
      </c>
      <c r="K1" s="17" t="s">
        <v>1</v>
      </c>
      <c r="L1" s="18" t="s">
        <v>41</v>
      </c>
      <c r="M1" s="17" t="s">
        <v>3</v>
      </c>
      <c r="N1" s="18" t="s">
        <v>47</v>
      </c>
      <c r="O1" s="18" t="s">
        <v>50</v>
      </c>
    </row>
    <row r="2" spans="1:15" x14ac:dyDescent="0.25">
      <c r="A2" s="14">
        <v>70</v>
      </c>
      <c r="B2" s="14">
        <v>0</v>
      </c>
      <c r="C2" s="14">
        <v>4</v>
      </c>
      <c r="D2" s="14">
        <v>1</v>
      </c>
      <c r="E2" s="14">
        <v>1</v>
      </c>
      <c r="F2" s="14">
        <v>1</v>
      </c>
      <c r="G2" s="14">
        <v>57</v>
      </c>
      <c r="H2" s="14">
        <v>52</v>
      </c>
      <c r="I2" s="14">
        <v>49.199999999999996</v>
      </c>
      <c r="J2" s="14">
        <v>57.2</v>
      </c>
      <c r="K2" s="33" t="str">
        <f>IF(B2=0,'Q1'!$C$8,'Q1'!$C$9)</f>
        <v>Male</v>
      </c>
      <c r="L2" s="33" t="str">
        <f>IF(C2=1,'Q1'!$I$8,IF(C2=2,'Q1'!$I$9,IF(C2=3,'Q1'!$I$10,'Q1'!$I$11)))</f>
        <v>Sales</v>
      </c>
      <c r="M2" s="33" t="str">
        <f>IF(D2=1,'Q1'!$F$8,IF(D2=2,'Q1'!$F$9,'Q1'!$F$10))</f>
        <v>North</v>
      </c>
      <c r="N2" s="33" t="str">
        <f>IF(E2=1,'Q1'!$L$8,'Q1'!$L$9)</f>
        <v>Unmarried</v>
      </c>
      <c r="O2" s="33" t="str">
        <f>IF(F2=1,'Q1'!$O$8,IF(F2=2,'Q1'!$O$9,'Q1'!$O$10))</f>
        <v>Corporate</v>
      </c>
    </row>
    <row r="3" spans="1:15" x14ac:dyDescent="0.25">
      <c r="A3" s="14">
        <v>121</v>
      </c>
      <c r="B3" s="14">
        <v>1</v>
      </c>
      <c r="C3" s="14">
        <v>4</v>
      </c>
      <c r="D3" s="14">
        <v>2</v>
      </c>
      <c r="E3" s="14">
        <v>1</v>
      </c>
      <c r="F3" s="14">
        <v>3</v>
      </c>
      <c r="G3" s="14">
        <v>68</v>
      </c>
      <c r="H3" s="14">
        <v>59</v>
      </c>
      <c r="I3" s="14">
        <v>63.599999999999994</v>
      </c>
      <c r="J3" s="14">
        <v>64.900000000000006</v>
      </c>
      <c r="K3" s="33" t="str">
        <f>IF(B3=0,'Q1'!$C$8,'Q1'!$C$9)</f>
        <v>Female</v>
      </c>
      <c r="L3" s="33" t="str">
        <f>IF(C3=1,'Q1'!$I$8,IF(C3=2,'Q1'!$I$9,IF(C3=3,'Q1'!$I$10,'Q1'!$I$11)))</f>
        <v>Sales</v>
      </c>
      <c r="M3" s="33" t="str">
        <f>IF(D3=1,'Q1'!$F$8,IF(D3=2,'Q1'!$F$9,'Q1'!$F$10))</f>
        <v>West</v>
      </c>
      <c r="N3" s="33" t="str">
        <f>IF(E3=1,'Q1'!$L$8,'Q1'!$L$9)</f>
        <v>Unmarried</v>
      </c>
      <c r="O3" s="33" t="str">
        <f>IF(F3=1,'Q1'!$O$8,IF(F3=2,'Q1'!$O$9,'Q1'!$O$10))</f>
        <v>Consumer</v>
      </c>
    </row>
    <row r="4" spans="1:15" x14ac:dyDescent="0.25">
      <c r="A4" s="14">
        <v>86</v>
      </c>
      <c r="B4" s="14">
        <v>0</v>
      </c>
      <c r="C4" s="14">
        <v>4</v>
      </c>
      <c r="D4" s="14">
        <v>3</v>
      </c>
      <c r="E4" s="14">
        <v>1</v>
      </c>
      <c r="F4" s="14">
        <v>1</v>
      </c>
      <c r="G4" s="14">
        <v>44</v>
      </c>
      <c r="H4" s="14">
        <v>33</v>
      </c>
      <c r="I4" s="14">
        <v>64.8</v>
      </c>
      <c r="J4" s="14">
        <v>36.300000000000004</v>
      </c>
      <c r="K4" s="33" t="str">
        <f>IF(B4=0,'Q1'!$C$8,'Q1'!$C$9)</f>
        <v>Male</v>
      </c>
      <c r="L4" s="33" t="str">
        <f>IF(C4=1,'Q1'!$I$8,IF(C4=2,'Q1'!$I$9,IF(C4=3,'Q1'!$I$10,'Q1'!$I$11)))</f>
        <v>Sales</v>
      </c>
      <c r="M4" s="33" t="str">
        <f>IF(D4=1,'Q1'!$F$8,IF(D4=2,'Q1'!$F$9,'Q1'!$F$10))</f>
        <v>South</v>
      </c>
      <c r="N4" s="33" t="str">
        <f>IF(E4=1,'Q1'!$L$8,'Q1'!$L$9)</f>
        <v>Unmarried</v>
      </c>
      <c r="O4" s="33" t="str">
        <f>IF(F4=1,'Q1'!$O$8,IF(F4=2,'Q1'!$O$9,'Q1'!$O$10))</f>
        <v>Corporate</v>
      </c>
    </row>
    <row r="5" spans="1:15" x14ac:dyDescent="0.25">
      <c r="A5" s="14">
        <v>141</v>
      </c>
      <c r="B5" s="14">
        <v>0</v>
      </c>
      <c r="C5" s="14">
        <v>4</v>
      </c>
      <c r="D5" s="14">
        <v>3</v>
      </c>
      <c r="E5" s="14">
        <v>1</v>
      </c>
      <c r="F5" s="14">
        <v>3</v>
      </c>
      <c r="G5" s="14">
        <v>63</v>
      </c>
      <c r="H5" s="14">
        <v>44</v>
      </c>
      <c r="I5" s="14">
        <v>56.4</v>
      </c>
      <c r="J5" s="14">
        <v>48.400000000000006</v>
      </c>
      <c r="K5" s="33" t="str">
        <f>IF(B5=0,'Q1'!$C$8,'Q1'!$C$9)</f>
        <v>Male</v>
      </c>
      <c r="L5" s="33" t="str">
        <f>IF(C5=1,'Q1'!$I$8,IF(C5=2,'Q1'!$I$9,IF(C5=3,'Q1'!$I$10,'Q1'!$I$11)))</f>
        <v>Sales</v>
      </c>
      <c r="M5" s="33" t="str">
        <f>IF(D5=1,'Q1'!$F$8,IF(D5=2,'Q1'!$F$9,'Q1'!$F$10))</f>
        <v>South</v>
      </c>
      <c r="N5" s="33" t="str">
        <f>IF(E5=1,'Q1'!$L$8,'Q1'!$L$9)</f>
        <v>Unmarried</v>
      </c>
      <c r="O5" s="33" t="str">
        <f>IF(F5=1,'Q1'!$O$8,IF(F5=2,'Q1'!$O$9,'Q1'!$O$10))</f>
        <v>Consumer</v>
      </c>
    </row>
    <row r="6" spans="1:15" x14ac:dyDescent="0.25">
      <c r="A6" s="14">
        <v>172</v>
      </c>
      <c r="B6" s="14">
        <v>0</v>
      </c>
      <c r="C6" s="14">
        <v>4</v>
      </c>
      <c r="D6" s="14">
        <v>2</v>
      </c>
      <c r="E6" s="14">
        <v>1</v>
      </c>
      <c r="F6" s="14">
        <v>2</v>
      </c>
      <c r="G6" s="14">
        <v>47</v>
      </c>
      <c r="H6" s="14">
        <v>52</v>
      </c>
      <c r="I6" s="14">
        <v>68.399999999999991</v>
      </c>
      <c r="J6" s="14">
        <v>57.2</v>
      </c>
      <c r="K6" s="33" t="str">
        <f>IF(B6=0,'Q1'!$C$8,'Q1'!$C$9)</f>
        <v>Male</v>
      </c>
      <c r="L6" s="33" t="str">
        <f>IF(C6=1,'Q1'!$I$8,IF(C6=2,'Q1'!$I$9,IF(C6=3,'Q1'!$I$10,'Q1'!$I$11)))</f>
        <v>Sales</v>
      </c>
      <c r="M6" s="33" t="str">
        <f>IF(D6=1,'Q1'!$F$8,IF(D6=2,'Q1'!$F$9,'Q1'!$F$10))</f>
        <v>West</v>
      </c>
      <c r="N6" s="33" t="str">
        <f>IF(E6=1,'Q1'!$L$8,'Q1'!$L$9)</f>
        <v>Unmarried</v>
      </c>
      <c r="O6" s="33" t="str">
        <f>IF(F6=1,'Q1'!$O$8,IF(F6=2,'Q1'!$O$9,'Q1'!$O$10))</f>
        <v>Home Office</v>
      </c>
    </row>
    <row r="7" spans="1:15" x14ac:dyDescent="0.25">
      <c r="A7" s="14">
        <v>113</v>
      </c>
      <c r="B7" s="14">
        <v>0</v>
      </c>
      <c r="C7" s="14">
        <v>4</v>
      </c>
      <c r="D7" s="14">
        <v>2</v>
      </c>
      <c r="E7" s="14">
        <v>1</v>
      </c>
      <c r="F7" s="14">
        <v>2</v>
      </c>
      <c r="G7" s="14">
        <v>44</v>
      </c>
      <c r="H7" s="14">
        <v>52</v>
      </c>
      <c r="I7" s="14">
        <v>61.199999999999996</v>
      </c>
      <c r="J7" s="14">
        <v>57.2</v>
      </c>
      <c r="K7" s="33" t="str">
        <f>IF(B7=0,'Q1'!$C$8,'Q1'!$C$9)</f>
        <v>Male</v>
      </c>
      <c r="L7" s="33" t="str">
        <f>IF(C7=1,'Q1'!$I$8,IF(C7=2,'Q1'!$I$9,IF(C7=3,'Q1'!$I$10,'Q1'!$I$11)))</f>
        <v>Sales</v>
      </c>
      <c r="M7" s="33" t="str">
        <f>IF(D7=1,'Q1'!$F$8,IF(D7=2,'Q1'!$F$9,'Q1'!$F$10))</f>
        <v>West</v>
      </c>
      <c r="N7" s="33" t="str">
        <f>IF(E7=1,'Q1'!$L$8,'Q1'!$L$9)</f>
        <v>Unmarried</v>
      </c>
      <c r="O7" s="33" t="str">
        <f>IF(F7=1,'Q1'!$O$8,IF(F7=2,'Q1'!$O$9,'Q1'!$O$10))</f>
        <v>Home Office</v>
      </c>
    </row>
    <row r="8" spans="1:15" x14ac:dyDescent="0.25">
      <c r="A8" s="14">
        <v>50</v>
      </c>
      <c r="B8" s="14">
        <v>0</v>
      </c>
      <c r="C8" s="14">
        <v>3</v>
      </c>
      <c r="D8" s="14">
        <v>2</v>
      </c>
      <c r="E8" s="14">
        <v>1</v>
      </c>
      <c r="F8" s="14">
        <v>1</v>
      </c>
      <c r="G8" s="14">
        <v>50</v>
      </c>
      <c r="H8" s="14">
        <v>59</v>
      </c>
      <c r="I8" s="14">
        <v>50.4</v>
      </c>
      <c r="J8" s="14">
        <v>64.900000000000006</v>
      </c>
      <c r="K8" s="33" t="str">
        <f>IF(B8=0,'Q1'!$C$8,'Q1'!$C$9)</f>
        <v>Male</v>
      </c>
      <c r="L8" s="33" t="str">
        <f>IF(C8=1,'Q1'!$I$8,IF(C8=2,'Q1'!$I$9,IF(C8=3,'Q1'!$I$10,'Q1'!$I$11)))</f>
        <v>Phone</v>
      </c>
      <c r="M8" s="33" t="str">
        <f>IF(D8=1,'Q1'!$F$8,IF(D8=2,'Q1'!$F$9,'Q1'!$F$10))</f>
        <v>West</v>
      </c>
      <c r="N8" s="33" t="str">
        <f>IF(E8=1,'Q1'!$L$8,'Q1'!$L$9)</f>
        <v>Unmarried</v>
      </c>
      <c r="O8" s="33" t="str">
        <f>IF(F8=1,'Q1'!$O$8,IF(F8=2,'Q1'!$O$9,'Q1'!$O$10))</f>
        <v>Corporate</v>
      </c>
    </row>
    <row r="9" spans="1:15" x14ac:dyDescent="0.25">
      <c r="A9" s="14">
        <v>11</v>
      </c>
      <c r="B9" s="14">
        <v>0</v>
      </c>
      <c r="C9" s="14">
        <v>1</v>
      </c>
      <c r="D9" s="14">
        <v>2</v>
      </c>
      <c r="E9" s="14">
        <v>1</v>
      </c>
      <c r="F9" s="14">
        <v>2</v>
      </c>
      <c r="G9" s="14">
        <v>34</v>
      </c>
      <c r="H9" s="14">
        <v>46</v>
      </c>
      <c r="I9" s="14">
        <v>54</v>
      </c>
      <c r="J9" s="14">
        <v>50.6</v>
      </c>
      <c r="K9" s="33" t="str">
        <f>IF(B9=0,'Q1'!$C$8,'Q1'!$C$9)</f>
        <v>Male</v>
      </c>
      <c r="L9" s="33" t="str">
        <f>IF(C9=1,'Q1'!$I$8,IF(C9=2,'Q1'!$I$9,IF(C9=3,'Q1'!$I$10,'Q1'!$I$11)))</f>
        <v>Direct</v>
      </c>
      <c r="M9" s="33" t="str">
        <f>IF(D9=1,'Q1'!$F$8,IF(D9=2,'Q1'!$F$9,'Q1'!$F$10))</f>
        <v>West</v>
      </c>
      <c r="N9" s="33" t="str">
        <f>IF(E9=1,'Q1'!$L$8,'Q1'!$L$9)</f>
        <v>Unmarried</v>
      </c>
      <c r="O9" s="33" t="str">
        <f>IF(F9=1,'Q1'!$O$8,IF(F9=2,'Q1'!$O$9,'Q1'!$O$10))</f>
        <v>Home Office</v>
      </c>
    </row>
    <row r="10" spans="1:15" x14ac:dyDescent="0.25">
      <c r="A10" s="14">
        <v>84</v>
      </c>
      <c r="B10" s="14">
        <v>0</v>
      </c>
      <c r="C10" s="14">
        <v>4</v>
      </c>
      <c r="D10" s="14">
        <v>2</v>
      </c>
      <c r="E10" s="14">
        <v>1</v>
      </c>
      <c r="F10" s="14">
        <v>1</v>
      </c>
      <c r="G10" s="14">
        <v>63</v>
      </c>
      <c r="H10" s="14">
        <v>57</v>
      </c>
      <c r="I10" s="14">
        <v>64.8</v>
      </c>
      <c r="J10" s="14">
        <v>62.7</v>
      </c>
      <c r="K10" s="33" t="str">
        <f>IF(B10=0,'Q1'!$C$8,'Q1'!$C$9)</f>
        <v>Male</v>
      </c>
      <c r="L10" s="33" t="str">
        <f>IF(C10=1,'Q1'!$I$8,IF(C10=2,'Q1'!$I$9,IF(C10=3,'Q1'!$I$10,'Q1'!$I$11)))</f>
        <v>Sales</v>
      </c>
      <c r="M10" s="33" t="str">
        <f>IF(D10=1,'Q1'!$F$8,IF(D10=2,'Q1'!$F$9,'Q1'!$F$10))</f>
        <v>West</v>
      </c>
      <c r="N10" s="33" t="str">
        <f>IF(E10=1,'Q1'!$L$8,'Q1'!$L$9)</f>
        <v>Unmarried</v>
      </c>
      <c r="O10" s="33" t="str">
        <f>IF(F10=1,'Q1'!$O$8,IF(F10=2,'Q1'!$O$9,'Q1'!$O$10))</f>
        <v>Corporate</v>
      </c>
    </row>
    <row r="11" spans="1:15" x14ac:dyDescent="0.25">
      <c r="A11" s="14">
        <v>48</v>
      </c>
      <c r="B11" s="14">
        <v>0</v>
      </c>
      <c r="C11" s="14">
        <v>3</v>
      </c>
      <c r="D11" s="14">
        <v>2</v>
      </c>
      <c r="E11" s="14">
        <v>1</v>
      </c>
      <c r="F11" s="14">
        <v>2</v>
      </c>
      <c r="G11" s="14">
        <v>57</v>
      </c>
      <c r="H11" s="14">
        <v>55</v>
      </c>
      <c r="I11" s="14">
        <v>62.4</v>
      </c>
      <c r="J11" s="14">
        <v>60.500000000000007</v>
      </c>
      <c r="K11" s="33" t="str">
        <f>IF(B11=0,'Q1'!$C$8,'Q1'!$C$9)</f>
        <v>Male</v>
      </c>
      <c r="L11" s="33" t="str">
        <f>IF(C11=1,'Q1'!$I$8,IF(C11=2,'Q1'!$I$9,IF(C11=3,'Q1'!$I$10,'Q1'!$I$11)))</f>
        <v>Phone</v>
      </c>
      <c r="M11" s="33" t="str">
        <f>IF(D11=1,'Q1'!$F$8,IF(D11=2,'Q1'!$F$9,'Q1'!$F$10))</f>
        <v>West</v>
      </c>
      <c r="N11" s="33" t="str">
        <f>IF(E11=1,'Q1'!$L$8,'Q1'!$L$9)</f>
        <v>Unmarried</v>
      </c>
      <c r="O11" s="33" t="str">
        <f>IF(F11=1,'Q1'!$O$8,IF(F11=2,'Q1'!$O$9,'Q1'!$O$10))</f>
        <v>Home Office</v>
      </c>
    </row>
    <row r="12" spans="1:15" x14ac:dyDescent="0.25">
      <c r="A12" s="14">
        <v>75</v>
      </c>
      <c r="B12" s="14">
        <v>0</v>
      </c>
      <c r="C12" s="14">
        <v>4</v>
      </c>
      <c r="D12" s="14">
        <v>2</v>
      </c>
      <c r="E12" s="14">
        <v>1</v>
      </c>
      <c r="F12" s="14">
        <v>3</v>
      </c>
      <c r="G12" s="14">
        <v>60</v>
      </c>
      <c r="H12" s="14">
        <v>46</v>
      </c>
      <c r="I12" s="14">
        <v>61.199999999999996</v>
      </c>
      <c r="J12" s="14">
        <v>50.6</v>
      </c>
      <c r="K12" s="33" t="str">
        <f>IF(B12=0,'Q1'!$C$8,'Q1'!$C$9)</f>
        <v>Male</v>
      </c>
      <c r="L12" s="33" t="str">
        <f>IF(C12=1,'Q1'!$I$8,IF(C12=2,'Q1'!$I$9,IF(C12=3,'Q1'!$I$10,'Q1'!$I$11)))</f>
        <v>Sales</v>
      </c>
      <c r="M12" s="33" t="str">
        <f>IF(D12=1,'Q1'!$F$8,IF(D12=2,'Q1'!$F$9,'Q1'!$F$10))</f>
        <v>West</v>
      </c>
      <c r="N12" s="33" t="str">
        <f>IF(E12=1,'Q1'!$L$8,'Q1'!$L$9)</f>
        <v>Unmarried</v>
      </c>
      <c r="O12" s="33" t="str">
        <f>IF(F12=1,'Q1'!$O$8,IF(F12=2,'Q1'!$O$9,'Q1'!$O$10))</f>
        <v>Consumer</v>
      </c>
    </row>
    <row r="13" spans="1:15" x14ac:dyDescent="0.25">
      <c r="A13" s="14">
        <v>60</v>
      </c>
      <c r="B13" s="14">
        <v>0</v>
      </c>
      <c r="C13" s="14">
        <v>4</v>
      </c>
      <c r="D13" s="14">
        <v>2</v>
      </c>
      <c r="E13" s="14">
        <v>1</v>
      </c>
      <c r="F13" s="14">
        <v>2</v>
      </c>
      <c r="G13" s="14">
        <v>57</v>
      </c>
      <c r="H13" s="14">
        <v>65</v>
      </c>
      <c r="I13" s="14">
        <v>61.199999999999996</v>
      </c>
      <c r="J13" s="14">
        <v>71.5</v>
      </c>
      <c r="K13" s="33" t="str">
        <f>IF(B13=0,'Q1'!$C$8,'Q1'!$C$9)</f>
        <v>Male</v>
      </c>
      <c r="L13" s="33" t="str">
        <f>IF(C13=1,'Q1'!$I$8,IF(C13=2,'Q1'!$I$9,IF(C13=3,'Q1'!$I$10,'Q1'!$I$11)))</f>
        <v>Sales</v>
      </c>
      <c r="M13" s="33" t="str">
        <f>IF(D13=1,'Q1'!$F$8,IF(D13=2,'Q1'!$F$9,'Q1'!$F$10))</f>
        <v>West</v>
      </c>
      <c r="N13" s="33" t="str">
        <f>IF(E13=1,'Q1'!$L$8,'Q1'!$L$9)</f>
        <v>Unmarried</v>
      </c>
      <c r="O13" s="33" t="str">
        <f>IF(F13=1,'Q1'!$O$8,IF(F13=2,'Q1'!$O$9,'Q1'!$O$10))</f>
        <v>Home Office</v>
      </c>
    </row>
    <row r="14" spans="1:15" x14ac:dyDescent="0.25">
      <c r="A14" s="14">
        <v>95</v>
      </c>
      <c r="B14" s="14">
        <v>0</v>
      </c>
      <c r="C14" s="14">
        <v>4</v>
      </c>
      <c r="D14" s="14">
        <v>3</v>
      </c>
      <c r="E14" s="14">
        <v>1</v>
      </c>
      <c r="F14" s="14">
        <v>2</v>
      </c>
      <c r="G14" s="14">
        <v>73</v>
      </c>
      <c r="H14" s="14">
        <v>60</v>
      </c>
      <c r="I14" s="14">
        <v>85.2</v>
      </c>
      <c r="J14" s="14">
        <v>66</v>
      </c>
      <c r="K14" s="33" t="str">
        <f>IF(B14=0,'Q1'!$C$8,'Q1'!$C$9)</f>
        <v>Male</v>
      </c>
      <c r="L14" s="33" t="str">
        <f>IF(C14=1,'Q1'!$I$8,IF(C14=2,'Q1'!$I$9,IF(C14=3,'Q1'!$I$10,'Q1'!$I$11)))</f>
        <v>Sales</v>
      </c>
      <c r="M14" s="33" t="str">
        <f>IF(D14=1,'Q1'!$F$8,IF(D14=2,'Q1'!$F$9,'Q1'!$F$10))</f>
        <v>South</v>
      </c>
      <c r="N14" s="33" t="str">
        <f>IF(E14=1,'Q1'!$L$8,'Q1'!$L$9)</f>
        <v>Unmarried</v>
      </c>
      <c r="O14" s="33" t="str">
        <f>IF(F14=1,'Q1'!$O$8,IF(F14=2,'Q1'!$O$9,'Q1'!$O$10))</f>
        <v>Home Office</v>
      </c>
    </row>
    <row r="15" spans="1:15" x14ac:dyDescent="0.25">
      <c r="A15" s="14">
        <v>104</v>
      </c>
      <c r="B15" s="14">
        <v>0</v>
      </c>
      <c r="C15" s="14">
        <v>4</v>
      </c>
      <c r="D15" s="14">
        <v>3</v>
      </c>
      <c r="E15" s="14">
        <v>1</v>
      </c>
      <c r="F15" s="14">
        <v>2</v>
      </c>
      <c r="G15" s="14">
        <v>54</v>
      </c>
      <c r="H15" s="14">
        <v>63</v>
      </c>
      <c r="I15" s="14">
        <v>68.399999999999991</v>
      </c>
      <c r="J15" s="14">
        <v>69.300000000000011</v>
      </c>
      <c r="K15" s="33" t="str">
        <f>IF(B15=0,'Q1'!$C$8,'Q1'!$C$9)</f>
        <v>Male</v>
      </c>
      <c r="L15" s="33" t="str">
        <f>IF(C15=1,'Q1'!$I$8,IF(C15=2,'Q1'!$I$9,IF(C15=3,'Q1'!$I$10,'Q1'!$I$11)))</f>
        <v>Sales</v>
      </c>
      <c r="M15" s="33" t="str">
        <f>IF(D15=1,'Q1'!$F$8,IF(D15=2,'Q1'!$F$9,'Q1'!$F$10))</f>
        <v>South</v>
      </c>
      <c r="N15" s="33" t="str">
        <f>IF(E15=1,'Q1'!$L$8,'Q1'!$L$9)</f>
        <v>Unmarried</v>
      </c>
      <c r="O15" s="33" t="str">
        <f>IF(F15=1,'Q1'!$O$8,IF(F15=2,'Q1'!$O$9,'Q1'!$O$10))</f>
        <v>Home Office</v>
      </c>
    </row>
    <row r="16" spans="1:15" x14ac:dyDescent="0.25">
      <c r="A16" s="14">
        <v>38</v>
      </c>
      <c r="B16" s="14">
        <v>0</v>
      </c>
      <c r="C16" s="14">
        <v>3</v>
      </c>
      <c r="D16" s="14">
        <v>1</v>
      </c>
      <c r="E16" s="14">
        <v>1</v>
      </c>
      <c r="F16" s="14">
        <v>2</v>
      </c>
      <c r="G16" s="14">
        <v>45</v>
      </c>
      <c r="H16" s="14">
        <v>57</v>
      </c>
      <c r="I16" s="14">
        <v>60</v>
      </c>
      <c r="J16" s="14">
        <v>62.7</v>
      </c>
      <c r="K16" s="33" t="str">
        <f>IF(B16=0,'Q1'!$C$8,'Q1'!$C$9)</f>
        <v>Male</v>
      </c>
      <c r="L16" s="33" t="str">
        <f>IF(C16=1,'Q1'!$I$8,IF(C16=2,'Q1'!$I$9,IF(C16=3,'Q1'!$I$10,'Q1'!$I$11)))</f>
        <v>Phone</v>
      </c>
      <c r="M16" s="33" t="str">
        <f>IF(D16=1,'Q1'!$F$8,IF(D16=2,'Q1'!$F$9,'Q1'!$F$10))</f>
        <v>North</v>
      </c>
      <c r="N16" s="33" t="str">
        <f>IF(E16=1,'Q1'!$L$8,'Q1'!$L$9)</f>
        <v>Unmarried</v>
      </c>
      <c r="O16" s="33" t="str">
        <f>IF(F16=1,'Q1'!$O$8,IF(F16=2,'Q1'!$O$9,'Q1'!$O$10))</f>
        <v>Home Office</v>
      </c>
    </row>
    <row r="17" spans="1:15" x14ac:dyDescent="0.25">
      <c r="A17" s="14">
        <v>115</v>
      </c>
      <c r="B17" s="14">
        <v>0</v>
      </c>
      <c r="C17" s="14">
        <v>4</v>
      </c>
      <c r="D17" s="14">
        <v>1</v>
      </c>
      <c r="E17" s="14">
        <v>1</v>
      </c>
      <c r="F17" s="14">
        <v>1</v>
      </c>
      <c r="G17" s="14">
        <v>42</v>
      </c>
      <c r="H17" s="14">
        <v>49</v>
      </c>
      <c r="I17" s="14">
        <v>51.6</v>
      </c>
      <c r="J17" s="14">
        <v>53.900000000000006</v>
      </c>
      <c r="K17" s="33" t="str">
        <f>IF(B17=0,'Q1'!$C$8,'Q1'!$C$9)</f>
        <v>Male</v>
      </c>
      <c r="L17" s="33" t="str">
        <f>IF(C17=1,'Q1'!$I$8,IF(C17=2,'Q1'!$I$9,IF(C17=3,'Q1'!$I$10,'Q1'!$I$11)))</f>
        <v>Sales</v>
      </c>
      <c r="M17" s="33" t="str">
        <f>IF(D17=1,'Q1'!$F$8,IF(D17=2,'Q1'!$F$9,'Q1'!$F$10))</f>
        <v>North</v>
      </c>
      <c r="N17" s="33" t="str">
        <f>IF(E17=1,'Q1'!$L$8,'Q1'!$L$9)</f>
        <v>Unmarried</v>
      </c>
      <c r="O17" s="33" t="str">
        <f>IF(F17=1,'Q1'!$O$8,IF(F17=2,'Q1'!$O$9,'Q1'!$O$10))</f>
        <v>Corporate</v>
      </c>
    </row>
    <row r="18" spans="1:15" x14ac:dyDescent="0.25">
      <c r="A18" s="14">
        <v>76</v>
      </c>
      <c r="B18" s="14">
        <v>0</v>
      </c>
      <c r="C18" s="14">
        <v>4</v>
      </c>
      <c r="D18" s="14">
        <v>3</v>
      </c>
      <c r="E18" s="14">
        <v>1</v>
      </c>
      <c r="F18" s="14">
        <v>2</v>
      </c>
      <c r="G18" s="14">
        <v>47</v>
      </c>
      <c r="H18" s="14">
        <v>52</v>
      </c>
      <c r="I18" s="14">
        <v>61.199999999999996</v>
      </c>
      <c r="J18" s="14">
        <v>57.2</v>
      </c>
      <c r="K18" s="33" t="str">
        <f>IF(B18=0,'Q1'!$C$8,'Q1'!$C$9)</f>
        <v>Male</v>
      </c>
      <c r="L18" s="33" t="str">
        <f>IF(C18=1,'Q1'!$I$8,IF(C18=2,'Q1'!$I$9,IF(C18=3,'Q1'!$I$10,'Q1'!$I$11)))</f>
        <v>Sales</v>
      </c>
      <c r="M18" s="33" t="str">
        <f>IF(D18=1,'Q1'!$F$8,IF(D18=2,'Q1'!$F$9,'Q1'!$F$10))</f>
        <v>South</v>
      </c>
      <c r="N18" s="33" t="str">
        <f>IF(E18=1,'Q1'!$L$8,'Q1'!$L$9)</f>
        <v>Unmarried</v>
      </c>
      <c r="O18" s="33" t="str">
        <f>IF(F18=1,'Q1'!$O$8,IF(F18=2,'Q1'!$O$9,'Q1'!$O$10))</f>
        <v>Home Office</v>
      </c>
    </row>
    <row r="19" spans="1:15" x14ac:dyDescent="0.25">
      <c r="A19" s="14">
        <v>195</v>
      </c>
      <c r="B19" s="14">
        <v>0</v>
      </c>
      <c r="C19" s="14">
        <v>4</v>
      </c>
      <c r="D19" s="14">
        <v>2</v>
      </c>
      <c r="E19" s="14">
        <v>2</v>
      </c>
      <c r="F19" s="14">
        <v>1</v>
      </c>
      <c r="G19" s="14">
        <v>57</v>
      </c>
      <c r="H19" s="14">
        <v>57</v>
      </c>
      <c r="I19" s="14">
        <v>72</v>
      </c>
      <c r="J19" s="14">
        <v>62.7</v>
      </c>
      <c r="K19" s="33" t="str">
        <f>IF(B19=0,'Q1'!$C$8,'Q1'!$C$9)</f>
        <v>Male</v>
      </c>
      <c r="L19" s="33" t="str">
        <f>IF(C19=1,'Q1'!$I$8,IF(C19=2,'Q1'!$I$9,IF(C19=3,'Q1'!$I$10,'Q1'!$I$11)))</f>
        <v>Sales</v>
      </c>
      <c r="M19" s="33" t="str">
        <f>IF(D19=1,'Q1'!$F$8,IF(D19=2,'Q1'!$F$9,'Q1'!$F$10))</f>
        <v>West</v>
      </c>
      <c r="N19" s="33" t="str">
        <f>IF(E19=1,'Q1'!$L$8,'Q1'!$L$9)</f>
        <v>Married</v>
      </c>
      <c r="O19" s="33" t="str">
        <f>IF(F19=1,'Q1'!$O$8,IF(F19=2,'Q1'!$O$9,'Q1'!$O$10))</f>
        <v>Corporate</v>
      </c>
    </row>
    <row r="20" spans="1:15" x14ac:dyDescent="0.25">
      <c r="A20" s="14">
        <v>114</v>
      </c>
      <c r="B20" s="14">
        <v>0</v>
      </c>
      <c r="C20" s="14">
        <v>4</v>
      </c>
      <c r="D20" s="14">
        <v>3</v>
      </c>
      <c r="E20" s="14">
        <v>1</v>
      </c>
      <c r="F20" s="14">
        <v>2</v>
      </c>
      <c r="G20" s="14">
        <v>68</v>
      </c>
      <c r="H20" s="14">
        <v>65</v>
      </c>
      <c r="I20" s="14">
        <v>74.399999999999991</v>
      </c>
      <c r="J20" s="14">
        <v>71.5</v>
      </c>
      <c r="K20" s="33" t="str">
        <f>IF(B20=0,'Q1'!$C$8,'Q1'!$C$9)</f>
        <v>Male</v>
      </c>
      <c r="L20" s="33" t="str">
        <f>IF(C20=1,'Q1'!$I$8,IF(C20=2,'Q1'!$I$9,IF(C20=3,'Q1'!$I$10,'Q1'!$I$11)))</f>
        <v>Sales</v>
      </c>
      <c r="M20" s="33" t="str">
        <f>IF(D20=1,'Q1'!$F$8,IF(D20=2,'Q1'!$F$9,'Q1'!$F$10))</f>
        <v>South</v>
      </c>
      <c r="N20" s="33" t="str">
        <f>IF(E20=1,'Q1'!$L$8,'Q1'!$L$9)</f>
        <v>Unmarried</v>
      </c>
      <c r="O20" s="33" t="str">
        <f>IF(F20=1,'Q1'!$O$8,IF(F20=2,'Q1'!$O$9,'Q1'!$O$10))</f>
        <v>Home Office</v>
      </c>
    </row>
    <row r="21" spans="1:15" x14ac:dyDescent="0.25">
      <c r="A21" s="14">
        <v>85</v>
      </c>
      <c r="B21" s="14">
        <v>0</v>
      </c>
      <c r="C21" s="14">
        <v>4</v>
      </c>
      <c r="D21" s="14">
        <v>2</v>
      </c>
      <c r="E21" s="14">
        <v>1</v>
      </c>
      <c r="F21" s="14">
        <v>1</v>
      </c>
      <c r="G21" s="14">
        <v>55</v>
      </c>
      <c r="H21" s="14">
        <v>39</v>
      </c>
      <c r="I21" s="14">
        <v>68.399999999999991</v>
      </c>
      <c r="J21" s="14">
        <v>42.900000000000006</v>
      </c>
      <c r="K21" s="33" t="str">
        <f>IF(B21=0,'Q1'!$C$8,'Q1'!$C$9)</f>
        <v>Male</v>
      </c>
      <c r="L21" s="33" t="str">
        <f>IF(C21=1,'Q1'!$I$8,IF(C21=2,'Q1'!$I$9,IF(C21=3,'Q1'!$I$10,'Q1'!$I$11)))</f>
        <v>Sales</v>
      </c>
      <c r="M21" s="33" t="str">
        <f>IF(D21=1,'Q1'!$F$8,IF(D21=2,'Q1'!$F$9,'Q1'!$F$10))</f>
        <v>West</v>
      </c>
      <c r="N21" s="33" t="str">
        <f>IF(E21=1,'Q1'!$L$8,'Q1'!$L$9)</f>
        <v>Unmarried</v>
      </c>
      <c r="O21" s="33" t="str">
        <f>IF(F21=1,'Q1'!$O$8,IF(F21=2,'Q1'!$O$9,'Q1'!$O$10))</f>
        <v>Corporate</v>
      </c>
    </row>
    <row r="22" spans="1:15" x14ac:dyDescent="0.25">
      <c r="A22" s="14">
        <v>167</v>
      </c>
      <c r="B22" s="14">
        <v>0</v>
      </c>
      <c r="C22" s="14">
        <v>4</v>
      </c>
      <c r="D22" s="14">
        <v>2</v>
      </c>
      <c r="E22" s="14">
        <v>1</v>
      </c>
      <c r="F22" s="14">
        <v>1</v>
      </c>
      <c r="G22" s="14">
        <v>63</v>
      </c>
      <c r="H22" s="14">
        <v>49</v>
      </c>
      <c r="I22" s="14">
        <v>42</v>
      </c>
      <c r="J22" s="14">
        <v>53.900000000000006</v>
      </c>
      <c r="K22" s="33" t="str">
        <f>IF(B22=0,'Q1'!$C$8,'Q1'!$C$9)</f>
        <v>Male</v>
      </c>
      <c r="L22" s="33" t="str">
        <f>IF(C22=1,'Q1'!$I$8,IF(C22=2,'Q1'!$I$9,IF(C22=3,'Q1'!$I$10,'Q1'!$I$11)))</f>
        <v>Sales</v>
      </c>
      <c r="M22" s="33" t="str">
        <f>IF(D22=1,'Q1'!$F$8,IF(D22=2,'Q1'!$F$9,'Q1'!$F$10))</f>
        <v>West</v>
      </c>
      <c r="N22" s="33" t="str">
        <f>IF(E22=1,'Q1'!$L$8,'Q1'!$L$9)</f>
        <v>Unmarried</v>
      </c>
      <c r="O22" s="33" t="str">
        <f>IF(F22=1,'Q1'!$O$8,IF(F22=2,'Q1'!$O$9,'Q1'!$O$10))</f>
        <v>Corporate</v>
      </c>
    </row>
    <row r="23" spans="1:15" x14ac:dyDescent="0.25">
      <c r="A23" s="14">
        <v>143</v>
      </c>
      <c r="B23" s="14">
        <v>0</v>
      </c>
      <c r="C23" s="14">
        <v>4</v>
      </c>
      <c r="D23" s="14">
        <v>2</v>
      </c>
      <c r="E23" s="14">
        <v>1</v>
      </c>
      <c r="F23" s="14">
        <v>3</v>
      </c>
      <c r="G23" s="14">
        <v>63</v>
      </c>
      <c r="H23" s="14">
        <v>63</v>
      </c>
      <c r="I23" s="14">
        <v>90</v>
      </c>
      <c r="J23" s="14">
        <v>69.300000000000011</v>
      </c>
      <c r="K23" s="33" t="str">
        <f>IF(B23=0,'Q1'!$C$8,'Q1'!$C$9)</f>
        <v>Male</v>
      </c>
      <c r="L23" s="33" t="str">
        <f>IF(C23=1,'Q1'!$I$8,IF(C23=2,'Q1'!$I$9,IF(C23=3,'Q1'!$I$10,'Q1'!$I$11)))</f>
        <v>Sales</v>
      </c>
      <c r="M23" s="33" t="str">
        <f>IF(D23=1,'Q1'!$F$8,IF(D23=2,'Q1'!$F$9,'Q1'!$F$10))</f>
        <v>West</v>
      </c>
      <c r="N23" s="33" t="str">
        <f>IF(E23=1,'Q1'!$L$8,'Q1'!$L$9)</f>
        <v>Unmarried</v>
      </c>
      <c r="O23" s="33" t="str">
        <f>IF(F23=1,'Q1'!$O$8,IF(F23=2,'Q1'!$O$9,'Q1'!$O$10))</f>
        <v>Consumer</v>
      </c>
    </row>
    <row r="24" spans="1:15" x14ac:dyDescent="0.25">
      <c r="A24" s="14">
        <v>41</v>
      </c>
      <c r="B24" s="14">
        <v>0</v>
      </c>
      <c r="C24" s="14">
        <v>3</v>
      </c>
      <c r="D24" s="14">
        <v>2</v>
      </c>
      <c r="E24" s="14">
        <v>1</v>
      </c>
      <c r="F24" s="14">
        <v>2</v>
      </c>
      <c r="G24" s="14">
        <v>50</v>
      </c>
      <c r="H24" s="14">
        <v>40</v>
      </c>
      <c r="I24" s="14">
        <v>54</v>
      </c>
      <c r="J24" s="14">
        <v>44</v>
      </c>
      <c r="K24" s="33" t="str">
        <f>IF(B24=0,'Q1'!$C$8,'Q1'!$C$9)</f>
        <v>Male</v>
      </c>
      <c r="L24" s="33" t="str">
        <f>IF(C24=1,'Q1'!$I$8,IF(C24=2,'Q1'!$I$9,IF(C24=3,'Q1'!$I$10,'Q1'!$I$11)))</f>
        <v>Phone</v>
      </c>
      <c r="M24" s="33" t="str">
        <f>IF(D24=1,'Q1'!$F$8,IF(D24=2,'Q1'!$F$9,'Q1'!$F$10))</f>
        <v>West</v>
      </c>
      <c r="N24" s="33" t="str">
        <f>IF(E24=1,'Q1'!$L$8,'Q1'!$L$9)</f>
        <v>Unmarried</v>
      </c>
      <c r="O24" s="33" t="str">
        <f>IF(F24=1,'Q1'!$O$8,IF(F24=2,'Q1'!$O$9,'Q1'!$O$10))</f>
        <v>Home Office</v>
      </c>
    </row>
    <row r="25" spans="1:15" x14ac:dyDescent="0.25">
      <c r="A25" s="14">
        <v>20</v>
      </c>
      <c r="B25" s="14">
        <v>0</v>
      </c>
      <c r="C25" s="14">
        <v>1</v>
      </c>
      <c r="D25" s="14">
        <v>3</v>
      </c>
      <c r="E25" s="14">
        <v>1</v>
      </c>
      <c r="F25" s="14">
        <v>2</v>
      </c>
      <c r="G25" s="14">
        <v>60</v>
      </c>
      <c r="H25" s="14">
        <v>52</v>
      </c>
      <c r="I25" s="14">
        <v>68.399999999999991</v>
      </c>
      <c r="J25" s="14">
        <v>57.2</v>
      </c>
      <c r="K25" s="33" t="str">
        <f>IF(B25=0,'Q1'!$C$8,'Q1'!$C$9)</f>
        <v>Male</v>
      </c>
      <c r="L25" s="33" t="str">
        <f>IF(C25=1,'Q1'!$I$8,IF(C25=2,'Q1'!$I$9,IF(C25=3,'Q1'!$I$10,'Q1'!$I$11)))</f>
        <v>Direct</v>
      </c>
      <c r="M25" s="33" t="str">
        <f>IF(D25=1,'Q1'!$F$8,IF(D25=2,'Q1'!$F$9,'Q1'!$F$10))</f>
        <v>South</v>
      </c>
      <c r="N25" s="33" t="str">
        <f>IF(E25=1,'Q1'!$L$8,'Q1'!$L$9)</f>
        <v>Unmarried</v>
      </c>
      <c r="O25" s="33" t="str">
        <f>IF(F25=1,'Q1'!$O$8,IF(F25=2,'Q1'!$O$9,'Q1'!$O$10))</f>
        <v>Home Office</v>
      </c>
    </row>
    <row r="26" spans="1:15" x14ac:dyDescent="0.25">
      <c r="A26" s="14">
        <v>12</v>
      </c>
      <c r="B26" s="14">
        <v>0</v>
      </c>
      <c r="C26" s="14">
        <v>1</v>
      </c>
      <c r="D26" s="14">
        <v>2</v>
      </c>
      <c r="E26" s="14">
        <v>1</v>
      </c>
      <c r="F26" s="14">
        <v>3</v>
      </c>
      <c r="G26" s="14">
        <v>37</v>
      </c>
      <c r="H26" s="14">
        <v>44</v>
      </c>
      <c r="I26" s="14">
        <v>54</v>
      </c>
      <c r="J26" s="14">
        <v>48.400000000000006</v>
      </c>
      <c r="K26" s="33" t="str">
        <f>IF(B26=0,'Q1'!$C$8,'Q1'!$C$9)</f>
        <v>Male</v>
      </c>
      <c r="L26" s="33" t="str">
        <f>IF(C26=1,'Q1'!$I$8,IF(C26=2,'Q1'!$I$9,IF(C26=3,'Q1'!$I$10,'Q1'!$I$11)))</f>
        <v>Direct</v>
      </c>
      <c r="M26" s="33" t="str">
        <f>IF(D26=1,'Q1'!$F$8,IF(D26=2,'Q1'!$F$9,'Q1'!$F$10))</f>
        <v>West</v>
      </c>
      <c r="N26" s="33" t="str">
        <f>IF(E26=1,'Q1'!$L$8,'Q1'!$L$9)</f>
        <v>Unmarried</v>
      </c>
      <c r="O26" s="33" t="str">
        <f>IF(F26=1,'Q1'!$O$8,IF(F26=2,'Q1'!$O$9,'Q1'!$O$10))</f>
        <v>Consumer</v>
      </c>
    </row>
    <row r="27" spans="1:15" x14ac:dyDescent="0.25">
      <c r="A27" s="14">
        <v>53</v>
      </c>
      <c r="B27" s="14">
        <v>0</v>
      </c>
      <c r="C27" s="14">
        <v>3</v>
      </c>
      <c r="D27" s="14">
        <v>2</v>
      </c>
      <c r="E27" s="14">
        <v>1</v>
      </c>
      <c r="F27" s="14">
        <v>3</v>
      </c>
      <c r="G27" s="14">
        <v>34</v>
      </c>
      <c r="H27" s="14">
        <v>37</v>
      </c>
      <c r="I27" s="14">
        <v>55.199999999999996</v>
      </c>
      <c r="J27" s="14">
        <v>40.700000000000003</v>
      </c>
      <c r="K27" s="33" t="str">
        <f>IF(B27=0,'Q1'!$C$8,'Q1'!$C$9)</f>
        <v>Male</v>
      </c>
      <c r="L27" s="33" t="str">
        <f>IF(C27=1,'Q1'!$I$8,IF(C27=2,'Q1'!$I$9,IF(C27=3,'Q1'!$I$10,'Q1'!$I$11)))</f>
        <v>Phone</v>
      </c>
      <c r="M27" s="33" t="str">
        <f>IF(D27=1,'Q1'!$F$8,IF(D27=2,'Q1'!$F$9,'Q1'!$F$10))</f>
        <v>West</v>
      </c>
      <c r="N27" s="33" t="str">
        <f>IF(E27=1,'Q1'!$L$8,'Q1'!$L$9)</f>
        <v>Unmarried</v>
      </c>
      <c r="O27" s="33" t="str">
        <f>IF(F27=1,'Q1'!$O$8,IF(F27=2,'Q1'!$O$9,'Q1'!$O$10))</f>
        <v>Consumer</v>
      </c>
    </row>
    <row r="28" spans="1:15" x14ac:dyDescent="0.25">
      <c r="A28" s="14">
        <v>154</v>
      </c>
      <c r="B28" s="14">
        <v>0</v>
      </c>
      <c r="C28" s="14">
        <v>4</v>
      </c>
      <c r="D28" s="14">
        <v>3</v>
      </c>
      <c r="E28" s="14">
        <v>1</v>
      </c>
      <c r="F28" s="14">
        <v>2</v>
      </c>
      <c r="G28" s="14">
        <v>65</v>
      </c>
      <c r="H28" s="14">
        <v>65</v>
      </c>
      <c r="I28" s="14">
        <v>79.2</v>
      </c>
      <c r="J28" s="14">
        <v>71.5</v>
      </c>
      <c r="K28" s="33" t="str">
        <f>IF(B28=0,'Q1'!$C$8,'Q1'!$C$9)</f>
        <v>Male</v>
      </c>
      <c r="L28" s="33" t="str">
        <f>IF(C28=1,'Q1'!$I$8,IF(C28=2,'Q1'!$I$9,IF(C28=3,'Q1'!$I$10,'Q1'!$I$11)))</f>
        <v>Sales</v>
      </c>
      <c r="M28" s="33" t="str">
        <f>IF(D28=1,'Q1'!$F$8,IF(D28=2,'Q1'!$F$9,'Q1'!$F$10))</f>
        <v>South</v>
      </c>
      <c r="N28" s="33" t="str">
        <f>IF(E28=1,'Q1'!$L$8,'Q1'!$L$9)</f>
        <v>Unmarried</v>
      </c>
      <c r="O28" s="33" t="str">
        <f>IF(F28=1,'Q1'!$O$8,IF(F28=2,'Q1'!$O$9,'Q1'!$O$10))</f>
        <v>Home Office</v>
      </c>
    </row>
    <row r="29" spans="1:15" x14ac:dyDescent="0.25">
      <c r="A29" s="14">
        <v>178</v>
      </c>
      <c r="B29" s="14">
        <v>0</v>
      </c>
      <c r="C29" s="14">
        <v>4</v>
      </c>
      <c r="D29" s="14">
        <v>2</v>
      </c>
      <c r="E29" s="14">
        <v>2</v>
      </c>
      <c r="F29" s="14">
        <v>3</v>
      </c>
      <c r="G29" s="14">
        <v>47</v>
      </c>
      <c r="H29" s="14">
        <v>57</v>
      </c>
      <c r="I29" s="14">
        <v>68.399999999999991</v>
      </c>
      <c r="J29" s="14">
        <v>62.7</v>
      </c>
      <c r="K29" s="33" t="str">
        <f>IF(B29=0,'Q1'!$C$8,'Q1'!$C$9)</f>
        <v>Male</v>
      </c>
      <c r="L29" s="33" t="str">
        <f>IF(C29=1,'Q1'!$I$8,IF(C29=2,'Q1'!$I$9,IF(C29=3,'Q1'!$I$10,'Q1'!$I$11)))</f>
        <v>Sales</v>
      </c>
      <c r="M29" s="33" t="str">
        <f>IF(D29=1,'Q1'!$F$8,IF(D29=2,'Q1'!$F$9,'Q1'!$F$10))</f>
        <v>West</v>
      </c>
      <c r="N29" s="33" t="str">
        <f>IF(E29=1,'Q1'!$L$8,'Q1'!$L$9)</f>
        <v>Married</v>
      </c>
      <c r="O29" s="33" t="str">
        <f>IF(F29=1,'Q1'!$O$8,IF(F29=2,'Q1'!$O$9,'Q1'!$O$10))</f>
        <v>Consumer</v>
      </c>
    </row>
    <row r="30" spans="1:15" x14ac:dyDescent="0.25">
      <c r="A30" s="14">
        <v>196</v>
      </c>
      <c r="B30" s="14">
        <v>0</v>
      </c>
      <c r="C30" s="14">
        <v>4</v>
      </c>
      <c r="D30" s="14">
        <v>3</v>
      </c>
      <c r="E30" s="14">
        <v>2</v>
      </c>
      <c r="F30" s="14">
        <v>2</v>
      </c>
      <c r="G30" s="14">
        <v>44</v>
      </c>
      <c r="H30" s="14">
        <v>38</v>
      </c>
      <c r="I30" s="14">
        <v>58.8</v>
      </c>
      <c r="J30" s="14">
        <v>41.800000000000004</v>
      </c>
      <c r="K30" s="33" t="str">
        <f>IF(B30=0,'Q1'!$C$8,'Q1'!$C$9)</f>
        <v>Male</v>
      </c>
      <c r="L30" s="33" t="str">
        <f>IF(C30=1,'Q1'!$I$8,IF(C30=2,'Q1'!$I$9,IF(C30=3,'Q1'!$I$10,'Q1'!$I$11)))</f>
        <v>Sales</v>
      </c>
      <c r="M30" s="33" t="str">
        <f>IF(D30=1,'Q1'!$F$8,IF(D30=2,'Q1'!$F$9,'Q1'!$F$10))</f>
        <v>South</v>
      </c>
      <c r="N30" s="33" t="str">
        <f>IF(E30=1,'Q1'!$L$8,'Q1'!$L$9)</f>
        <v>Married</v>
      </c>
      <c r="O30" s="33" t="str">
        <f>IF(F30=1,'Q1'!$O$8,IF(F30=2,'Q1'!$O$9,'Q1'!$O$10))</f>
        <v>Home Office</v>
      </c>
    </row>
    <row r="31" spans="1:15" x14ac:dyDescent="0.25">
      <c r="A31" s="14">
        <v>29</v>
      </c>
      <c r="B31" s="14">
        <v>0</v>
      </c>
      <c r="C31" s="14">
        <v>2</v>
      </c>
      <c r="D31" s="14">
        <v>1</v>
      </c>
      <c r="E31" s="14">
        <v>1</v>
      </c>
      <c r="F31" s="14">
        <v>1</v>
      </c>
      <c r="G31" s="14">
        <v>52</v>
      </c>
      <c r="H31" s="14">
        <v>44</v>
      </c>
      <c r="I31" s="14">
        <v>58.8</v>
      </c>
      <c r="J31" s="14">
        <v>48.400000000000006</v>
      </c>
      <c r="K31" s="33" t="str">
        <f>IF(B31=0,'Q1'!$C$8,'Q1'!$C$9)</f>
        <v>Male</v>
      </c>
      <c r="L31" s="33" t="str">
        <f>IF(C31=1,'Q1'!$I$8,IF(C31=2,'Q1'!$I$9,IF(C31=3,'Q1'!$I$10,'Q1'!$I$11)))</f>
        <v>Mail</v>
      </c>
      <c r="M31" s="33" t="str">
        <f>IF(D31=1,'Q1'!$F$8,IF(D31=2,'Q1'!$F$9,'Q1'!$F$10))</f>
        <v>North</v>
      </c>
      <c r="N31" s="33" t="str">
        <f>IF(E31=1,'Q1'!$L$8,'Q1'!$L$9)</f>
        <v>Unmarried</v>
      </c>
      <c r="O31" s="33" t="str">
        <f>IF(F31=1,'Q1'!$O$8,IF(F31=2,'Q1'!$O$9,'Q1'!$O$10))</f>
        <v>Corporate</v>
      </c>
    </row>
    <row r="32" spans="1:15" x14ac:dyDescent="0.25">
      <c r="A32" s="14">
        <v>126</v>
      </c>
      <c r="B32" s="14">
        <v>0</v>
      </c>
      <c r="C32" s="14">
        <v>4</v>
      </c>
      <c r="D32" s="14">
        <v>2</v>
      </c>
      <c r="E32" s="14">
        <v>1</v>
      </c>
      <c r="F32" s="14">
        <v>1</v>
      </c>
      <c r="G32" s="14">
        <v>42</v>
      </c>
      <c r="H32" s="14">
        <v>31</v>
      </c>
      <c r="I32" s="14">
        <v>68.399999999999991</v>
      </c>
      <c r="J32" s="14">
        <v>34.1</v>
      </c>
      <c r="K32" s="33" t="str">
        <f>IF(B32=0,'Q1'!$C$8,'Q1'!$C$9)</f>
        <v>Male</v>
      </c>
      <c r="L32" s="33" t="str">
        <f>IF(C32=1,'Q1'!$I$8,IF(C32=2,'Q1'!$I$9,IF(C32=3,'Q1'!$I$10,'Q1'!$I$11)))</f>
        <v>Sales</v>
      </c>
      <c r="M32" s="33" t="str">
        <f>IF(D32=1,'Q1'!$F$8,IF(D32=2,'Q1'!$F$9,'Q1'!$F$10))</f>
        <v>West</v>
      </c>
      <c r="N32" s="33" t="str">
        <f>IF(E32=1,'Q1'!$L$8,'Q1'!$L$9)</f>
        <v>Unmarried</v>
      </c>
      <c r="O32" s="33" t="str">
        <f>IF(F32=1,'Q1'!$O$8,IF(F32=2,'Q1'!$O$9,'Q1'!$O$10))</f>
        <v>Corporate</v>
      </c>
    </row>
    <row r="33" spans="1:15" x14ac:dyDescent="0.25">
      <c r="A33" s="14">
        <v>103</v>
      </c>
      <c r="B33" s="14">
        <v>0</v>
      </c>
      <c r="C33" s="14">
        <v>4</v>
      </c>
      <c r="D33" s="14">
        <v>3</v>
      </c>
      <c r="E33" s="14">
        <v>1</v>
      </c>
      <c r="F33" s="14">
        <v>2</v>
      </c>
      <c r="G33" s="14">
        <v>76</v>
      </c>
      <c r="H33" s="14">
        <v>52</v>
      </c>
      <c r="I33" s="14">
        <v>76.8</v>
      </c>
      <c r="J33" s="14">
        <v>57.2</v>
      </c>
      <c r="K33" s="33" t="str">
        <f>IF(B33=0,'Q1'!$C$8,'Q1'!$C$9)</f>
        <v>Male</v>
      </c>
      <c r="L33" s="33" t="str">
        <f>IF(C33=1,'Q1'!$I$8,IF(C33=2,'Q1'!$I$9,IF(C33=3,'Q1'!$I$10,'Q1'!$I$11)))</f>
        <v>Sales</v>
      </c>
      <c r="M33" s="33" t="str">
        <f>IF(D33=1,'Q1'!$F$8,IF(D33=2,'Q1'!$F$9,'Q1'!$F$10))</f>
        <v>South</v>
      </c>
      <c r="N33" s="33" t="str">
        <f>IF(E33=1,'Q1'!$L$8,'Q1'!$L$9)</f>
        <v>Unmarried</v>
      </c>
      <c r="O33" s="33" t="str">
        <f>IF(F33=1,'Q1'!$O$8,IF(F33=2,'Q1'!$O$9,'Q1'!$O$10))</f>
        <v>Home Office</v>
      </c>
    </row>
    <row r="34" spans="1:15" x14ac:dyDescent="0.25">
      <c r="A34" s="14">
        <v>192</v>
      </c>
      <c r="B34" s="14">
        <v>0</v>
      </c>
      <c r="C34" s="14">
        <v>4</v>
      </c>
      <c r="D34" s="14">
        <v>3</v>
      </c>
      <c r="E34" s="14">
        <v>2</v>
      </c>
      <c r="F34" s="14">
        <v>2</v>
      </c>
      <c r="G34" s="14">
        <v>65</v>
      </c>
      <c r="H34" s="14">
        <v>67</v>
      </c>
      <c r="I34" s="14">
        <v>75.599999999999994</v>
      </c>
      <c r="J34" s="14">
        <v>73.7</v>
      </c>
      <c r="K34" s="33" t="str">
        <f>IF(B34=0,'Q1'!$C$8,'Q1'!$C$9)</f>
        <v>Male</v>
      </c>
      <c r="L34" s="33" t="str">
        <f>IF(C34=1,'Q1'!$I$8,IF(C34=2,'Q1'!$I$9,IF(C34=3,'Q1'!$I$10,'Q1'!$I$11)))</f>
        <v>Sales</v>
      </c>
      <c r="M34" s="33" t="str">
        <f>IF(D34=1,'Q1'!$F$8,IF(D34=2,'Q1'!$F$9,'Q1'!$F$10))</f>
        <v>South</v>
      </c>
      <c r="N34" s="33" t="str">
        <f>IF(E34=1,'Q1'!$L$8,'Q1'!$L$9)</f>
        <v>Married</v>
      </c>
      <c r="O34" s="33" t="str">
        <f>IF(F34=1,'Q1'!$O$8,IF(F34=2,'Q1'!$O$9,'Q1'!$O$10))</f>
        <v>Home Office</v>
      </c>
    </row>
    <row r="35" spans="1:15" x14ac:dyDescent="0.25">
      <c r="A35" s="14">
        <v>150</v>
      </c>
      <c r="B35" s="14">
        <v>0</v>
      </c>
      <c r="C35" s="14">
        <v>4</v>
      </c>
      <c r="D35" s="14">
        <v>2</v>
      </c>
      <c r="E35" s="14">
        <v>1</v>
      </c>
      <c r="F35" s="14">
        <v>3</v>
      </c>
      <c r="G35" s="14">
        <v>42</v>
      </c>
      <c r="H35" s="14">
        <v>41</v>
      </c>
      <c r="I35" s="14">
        <v>68.399999999999991</v>
      </c>
      <c r="J35" s="14">
        <v>45.1</v>
      </c>
      <c r="K35" s="33" t="str">
        <f>IF(B35=0,'Q1'!$C$8,'Q1'!$C$9)</f>
        <v>Male</v>
      </c>
      <c r="L35" s="33" t="str">
        <f>IF(C35=1,'Q1'!$I$8,IF(C35=2,'Q1'!$I$9,IF(C35=3,'Q1'!$I$10,'Q1'!$I$11)))</f>
        <v>Sales</v>
      </c>
      <c r="M35" s="33" t="str">
        <f>IF(D35=1,'Q1'!$F$8,IF(D35=2,'Q1'!$F$9,'Q1'!$F$10))</f>
        <v>West</v>
      </c>
      <c r="N35" s="33" t="str">
        <f>IF(E35=1,'Q1'!$L$8,'Q1'!$L$9)</f>
        <v>Unmarried</v>
      </c>
      <c r="O35" s="33" t="str">
        <f>IF(F35=1,'Q1'!$O$8,IF(F35=2,'Q1'!$O$9,'Q1'!$O$10))</f>
        <v>Consumer</v>
      </c>
    </row>
    <row r="36" spans="1:15" x14ac:dyDescent="0.25">
      <c r="A36" s="14">
        <v>199</v>
      </c>
      <c r="B36" s="14">
        <v>0</v>
      </c>
      <c r="C36" s="14">
        <v>4</v>
      </c>
      <c r="D36" s="14">
        <v>3</v>
      </c>
      <c r="E36" s="14">
        <v>2</v>
      </c>
      <c r="F36" s="14">
        <v>2</v>
      </c>
      <c r="G36" s="14">
        <v>52</v>
      </c>
      <c r="H36" s="14">
        <v>59</v>
      </c>
      <c r="I36" s="14">
        <v>60</v>
      </c>
      <c r="J36" s="14">
        <v>64.900000000000006</v>
      </c>
      <c r="K36" s="33" t="str">
        <f>IF(B36=0,'Q1'!$C$8,'Q1'!$C$9)</f>
        <v>Male</v>
      </c>
      <c r="L36" s="33" t="str">
        <f>IF(C36=1,'Q1'!$I$8,IF(C36=2,'Q1'!$I$9,IF(C36=3,'Q1'!$I$10,'Q1'!$I$11)))</f>
        <v>Sales</v>
      </c>
      <c r="M36" s="33" t="str">
        <f>IF(D36=1,'Q1'!$F$8,IF(D36=2,'Q1'!$F$9,'Q1'!$F$10))</f>
        <v>South</v>
      </c>
      <c r="N36" s="33" t="str">
        <f>IF(E36=1,'Q1'!$L$8,'Q1'!$L$9)</f>
        <v>Married</v>
      </c>
      <c r="O36" s="33" t="str">
        <f>IF(F36=1,'Q1'!$O$8,IF(F36=2,'Q1'!$O$9,'Q1'!$O$10))</f>
        <v>Home Office</v>
      </c>
    </row>
    <row r="37" spans="1:15" x14ac:dyDescent="0.25">
      <c r="A37" s="14">
        <v>144</v>
      </c>
      <c r="B37" s="14">
        <v>0</v>
      </c>
      <c r="C37" s="14">
        <v>4</v>
      </c>
      <c r="D37" s="14">
        <v>3</v>
      </c>
      <c r="E37" s="14">
        <v>1</v>
      </c>
      <c r="F37" s="14">
        <v>1</v>
      </c>
      <c r="G37" s="14">
        <v>60</v>
      </c>
      <c r="H37" s="14">
        <v>65</v>
      </c>
      <c r="I37" s="14">
        <v>69.599999999999994</v>
      </c>
      <c r="J37" s="14">
        <v>71.5</v>
      </c>
      <c r="K37" s="33" t="str">
        <f>IF(B37=0,'Q1'!$C$8,'Q1'!$C$9)</f>
        <v>Male</v>
      </c>
      <c r="L37" s="33" t="str">
        <f>IF(C37=1,'Q1'!$I$8,IF(C37=2,'Q1'!$I$9,IF(C37=3,'Q1'!$I$10,'Q1'!$I$11)))</f>
        <v>Sales</v>
      </c>
      <c r="M37" s="33" t="str">
        <f>IF(D37=1,'Q1'!$F$8,IF(D37=2,'Q1'!$F$9,'Q1'!$F$10))</f>
        <v>South</v>
      </c>
      <c r="N37" s="33" t="str">
        <f>IF(E37=1,'Q1'!$L$8,'Q1'!$L$9)</f>
        <v>Unmarried</v>
      </c>
      <c r="O37" s="33" t="str">
        <f>IF(F37=1,'Q1'!$O$8,IF(F37=2,'Q1'!$O$9,'Q1'!$O$10))</f>
        <v>Corporate</v>
      </c>
    </row>
    <row r="38" spans="1:15" x14ac:dyDescent="0.25">
      <c r="A38" s="14">
        <v>200</v>
      </c>
      <c r="B38" s="14">
        <v>0</v>
      </c>
      <c r="C38" s="14">
        <v>4</v>
      </c>
      <c r="D38" s="14">
        <v>2</v>
      </c>
      <c r="E38" s="14">
        <v>2</v>
      </c>
      <c r="F38" s="14">
        <v>2</v>
      </c>
      <c r="G38" s="14">
        <v>68</v>
      </c>
      <c r="H38" s="14">
        <v>54</v>
      </c>
      <c r="I38" s="14">
        <v>90</v>
      </c>
      <c r="J38" s="14">
        <v>59.400000000000006</v>
      </c>
      <c r="K38" s="33" t="str">
        <f>IF(B38=0,'Q1'!$C$8,'Q1'!$C$9)</f>
        <v>Male</v>
      </c>
      <c r="L38" s="33" t="str">
        <f>IF(C38=1,'Q1'!$I$8,IF(C38=2,'Q1'!$I$9,IF(C38=3,'Q1'!$I$10,'Q1'!$I$11)))</f>
        <v>Sales</v>
      </c>
      <c r="M38" s="33" t="str">
        <f>IF(D38=1,'Q1'!$F$8,IF(D38=2,'Q1'!$F$9,'Q1'!$F$10))</f>
        <v>West</v>
      </c>
      <c r="N38" s="33" t="str">
        <f>IF(E38=1,'Q1'!$L$8,'Q1'!$L$9)</f>
        <v>Married</v>
      </c>
      <c r="O38" s="33" t="str">
        <f>IF(F38=1,'Q1'!$O$8,IF(F38=2,'Q1'!$O$9,'Q1'!$O$10))</f>
        <v>Home Office</v>
      </c>
    </row>
    <row r="39" spans="1:15" x14ac:dyDescent="0.25">
      <c r="A39" s="14">
        <v>80</v>
      </c>
      <c r="B39" s="14">
        <v>0</v>
      </c>
      <c r="C39" s="14">
        <v>4</v>
      </c>
      <c r="D39" s="14">
        <v>3</v>
      </c>
      <c r="E39" s="14">
        <v>1</v>
      </c>
      <c r="F39" s="14">
        <v>2</v>
      </c>
      <c r="G39" s="14">
        <v>65</v>
      </c>
      <c r="H39" s="14">
        <v>62</v>
      </c>
      <c r="I39" s="14">
        <v>81.599999999999994</v>
      </c>
      <c r="J39" s="14">
        <v>68.2</v>
      </c>
      <c r="K39" s="33" t="str">
        <f>IF(B39=0,'Q1'!$C$8,'Q1'!$C$9)</f>
        <v>Male</v>
      </c>
      <c r="L39" s="33" t="str">
        <f>IF(C39=1,'Q1'!$I$8,IF(C39=2,'Q1'!$I$9,IF(C39=3,'Q1'!$I$10,'Q1'!$I$11)))</f>
        <v>Sales</v>
      </c>
      <c r="M39" s="33" t="str">
        <f>IF(D39=1,'Q1'!$F$8,IF(D39=2,'Q1'!$F$9,'Q1'!$F$10))</f>
        <v>South</v>
      </c>
      <c r="N39" s="33" t="str">
        <f>IF(E39=1,'Q1'!$L$8,'Q1'!$L$9)</f>
        <v>Unmarried</v>
      </c>
      <c r="O39" s="33" t="str">
        <f>IF(F39=1,'Q1'!$O$8,IF(F39=2,'Q1'!$O$9,'Q1'!$O$10))</f>
        <v>Home Office</v>
      </c>
    </row>
    <row r="40" spans="1:15" x14ac:dyDescent="0.25">
      <c r="A40" s="14">
        <v>16</v>
      </c>
      <c r="B40" s="14">
        <v>0</v>
      </c>
      <c r="C40" s="14">
        <v>1</v>
      </c>
      <c r="D40" s="14">
        <v>1</v>
      </c>
      <c r="E40" s="14">
        <v>1</v>
      </c>
      <c r="F40" s="14">
        <v>3</v>
      </c>
      <c r="G40" s="14">
        <v>47</v>
      </c>
      <c r="H40" s="14">
        <v>31</v>
      </c>
      <c r="I40" s="14">
        <v>52.8</v>
      </c>
      <c r="J40" s="14">
        <v>34.1</v>
      </c>
      <c r="K40" s="33" t="str">
        <f>IF(B40=0,'Q1'!$C$8,'Q1'!$C$9)</f>
        <v>Male</v>
      </c>
      <c r="L40" s="33" t="str">
        <f>IF(C40=1,'Q1'!$I$8,IF(C40=2,'Q1'!$I$9,IF(C40=3,'Q1'!$I$10,'Q1'!$I$11)))</f>
        <v>Direct</v>
      </c>
      <c r="M40" s="33" t="str">
        <f>IF(D40=1,'Q1'!$F$8,IF(D40=2,'Q1'!$F$9,'Q1'!$F$10))</f>
        <v>North</v>
      </c>
      <c r="N40" s="33" t="str">
        <f>IF(E40=1,'Q1'!$L$8,'Q1'!$L$9)</f>
        <v>Unmarried</v>
      </c>
      <c r="O40" s="33" t="str">
        <f>IF(F40=1,'Q1'!$O$8,IF(F40=2,'Q1'!$O$9,'Q1'!$O$10))</f>
        <v>Consumer</v>
      </c>
    </row>
    <row r="41" spans="1:15" x14ac:dyDescent="0.25">
      <c r="A41" s="14">
        <v>153</v>
      </c>
      <c r="B41" s="14">
        <v>0</v>
      </c>
      <c r="C41" s="14">
        <v>4</v>
      </c>
      <c r="D41" s="14">
        <v>2</v>
      </c>
      <c r="E41" s="14">
        <v>1</v>
      </c>
      <c r="F41" s="14">
        <v>3</v>
      </c>
      <c r="G41" s="14">
        <v>39</v>
      </c>
      <c r="H41" s="14">
        <v>31</v>
      </c>
      <c r="I41" s="14">
        <v>48</v>
      </c>
      <c r="J41" s="14">
        <v>34.1</v>
      </c>
      <c r="K41" s="33" t="str">
        <f>IF(B41=0,'Q1'!$C$8,'Q1'!$C$9)</f>
        <v>Male</v>
      </c>
      <c r="L41" s="33" t="str">
        <f>IF(C41=1,'Q1'!$I$8,IF(C41=2,'Q1'!$I$9,IF(C41=3,'Q1'!$I$10,'Q1'!$I$11)))</f>
        <v>Sales</v>
      </c>
      <c r="M41" s="33" t="str">
        <f>IF(D41=1,'Q1'!$F$8,IF(D41=2,'Q1'!$F$9,'Q1'!$F$10))</f>
        <v>West</v>
      </c>
      <c r="N41" s="33" t="str">
        <f>IF(E41=1,'Q1'!$L$8,'Q1'!$L$9)</f>
        <v>Unmarried</v>
      </c>
      <c r="O41" s="33" t="str">
        <f>IF(F41=1,'Q1'!$O$8,IF(F41=2,'Q1'!$O$9,'Q1'!$O$10))</f>
        <v>Consumer</v>
      </c>
    </row>
    <row r="42" spans="1:15" x14ac:dyDescent="0.25">
      <c r="A42" s="14">
        <v>176</v>
      </c>
      <c r="B42" s="14">
        <v>0</v>
      </c>
      <c r="C42" s="14">
        <v>4</v>
      </c>
      <c r="D42" s="14">
        <v>2</v>
      </c>
      <c r="E42" s="14">
        <v>2</v>
      </c>
      <c r="F42" s="14">
        <v>2</v>
      </c>
      <c r="G42" s="14">
        <v>47</v>
      </c>
      <c r="H42" s="14">
        <v>47</v>
      </c>
      <c r="I42" s="14">
        <v>49.199999999999996</v>
      </c>
      <c r="J42" s="14">
        <v>51.7</v>
      </c>
      <c r="K42" s="33" t="str">
        <f>IF(B42=0,'Q1'!$C$8,'Q1'!$C$9)</f>
        <v>Male</v>
      </c>
      <c r="L42" s="33" t="str">
        <f>IF(C42=1,'Q1'!$I$8,IF(C42=2,'Q1'!$I$9,IF(C42=3,'Q1'!$I$10,'Q1'!$I$11)))</f>
        <v>Sales</v>
      </c>
      <c r="M42" s="33" t="str">
        <f>IF(D42=1,'Q1'!$F$8,IF(D42=2,'Q1'!$F$9,'Q1'!$F$10))</f>
        <v>West</v>
      </c>
      <c r="N42" s="33" t="str">
        <f>IF(E42=1,'Q1'!$L$8,'Q1'!$L$9)</f>
        <v>Married</v>
      </c>
      <c r="O42" s="33" t="str">
        <f>IF(F42=1,'Q1'!$O$8,IF(F42=2,'Q1'!$O$9,'Q1'!$O$10))</f>
        <v>Home Office</v>
      </c>
    </row>
    <row r="43" spans="1:15" x14ac:dyDescent="0.25">
      <c r="A43" s="14">
        <v>177</v>
      </c>
      <c r="B43" s="14">
        <v>0</v>
      </c>
      <c r="C43" s="14">
        <v>4</v>
      </c>
      <c r="D43" s="14">
        <v>2</v>
      </c>
      <c r="E43" s="14">
        <v>2</v>
      </c>
      <c r="F43" s="14">
        <v>2</v>
      </c>
      <c r="G43" s="14">
        <v>55</v>
      </c>
      <c r="H43" s="14">
        <v>59</v>
      </c>
      <c r="I43" s="14">
        <v>74.399999999999991</v>
      </c>
      <c r="J43" s="14">
        <v>64.900000000000006</v>
      </c>
      <c r="K43" s="33" t="str">
        <f>IF(B43=0,'Q1'!$C$8,'Q1'!$C$9)</f>
        <v>Male</v>
      </c>
      <c r="L43" s="33" t="str">
        <f>IF(C43=1,'Q1'!$I$8,IF(C43=2,'Q1'!$I$9,IF(C43=3,'Q1'!$I$10,'Q1'!$I$11)))</f>
        <v>Sales</v>
      </c>
      <c r="M43" s="33" t="str">
        <f>IF(D43=1,'Q1'!$F$8,IF(D43=2,'Q1'!$F$9,'Q1'!$F$10))</f>
        <v>West</v>
      </c>
      <c r="N43" s="33" t="str">
        <f>IF(E43=1,'Q1'!$L$8,'Q1'!$L$9)</f>
        <v>Married</v>
      </c>
      <c r="O43" s="33" t="str">
        <f>IF(F43=1,'Q1'!$O$8,IF(F43=2,'Q1'!$O$9,'Q1'!$O$10))</f>
        <v>Home Office</v>
      </c>
    </row>
    <row r="44" spans="1:15" x14ac:dyDescent="0.25">
      <c r="A44" s="14">
        <v>168</v>
      </c>
      <c r="B44" s="14">
        <v>0</v>
      </c>
      <c r="C44" s="14">
        <v>4</v>
      </c>
      <c r="D44" s="14">
        <v>2</v>
      </c>
      <c r="E44" s="14">
        <v>1</v>
      </c>
      <c r="F44" s="14">
        <v>2</v>
      </c>
      <c r="G44" s="14">
        <v>52</v>
      </c>
      <c r="H44" s="14">
        <v>54</v>
      </c>
      <c r="I44" s="14">
        <v>68.399999999999991</v>
      </c>
      <c r="J44" s="14">
        <v>59.400000000000006</v>
      </c>
      <c r="K44" s="33" t="str">
        <f>IF(B44=0,'Q1'!$C$8,'Q1'!$C$9)</f>
        <v>Male</v>
      </c>
      <c r="L44" s="33" t="str">
        <f>IF(C44=1,'Q1'!$I$8,IF(C44=2,'Q1'!$I$9,IF(C44=3,'Q1'!$I$10,'Q1'!$I$11)))</f>
        <v>Sales</v>
      </c>
      <c r="M44" s="33" t="str">
        <f>IF(D44=1,'Q1'!$F$8,IF(D44=2,'Q1'!$F$9,'Q1'!$F$10))</f>
        <v>West</v>
      </c>
      <c r="N44" s="33" t="str">
        <f>IF(E44=1,'Q1'!$L$8,'Q1'!$L$9)</f>
        <v>Unmarried</v>
      </c>
      <c r="O44" s="33" t="str">
        <f>IF(F44=1,'Q1'!$O$8,IF(F44=2,'Q1'!$O$9,'Q1'!$O$10))</f>
        <v>Home Office</v>
      </c>
    </row>
    <row r="45" spans="1:15" x14ac:dyDescent="0.25">
      <c r="A45" s="14">
        <v>40</v>
      </c>
      <c r="B45" s="14">
        <v>0</v>
      </c>
      <c r="C45" s="14">
        <v>3</v>
      </c>
      <c r="D45" s="14">
        <v>1</v>
      </c>
      <c r="E45" s="14">
        <v>1</v>
      </c>
      <c r="F45" s="14">
        <v>1</v>
      </c>
      <c r="G45" s="14">
        <v>42</v>
      </c>
      <c r="H45" s="14">
        <v>41</v>
      </c>
      <c r="I45" s="14">
        <v>51.6</v>
      </c>
      <c r="J45" s="14">
        <v>45.1</v>
      </c>
      <c r="K45" s="33" t="str">
        <f>IF(B45=0,'Q1'!$C$8,'Q1'!$C$9)</f>
        <v>Male</v>
      </c>
      <c r="L45" s="33" t="str">
        <f>IF(C45=1,'Q1'!$I$8,IF(C45=2,'Q1'!$I$9,IF(C45=3,'Q1'!$I$10,'Q1'!$I$11)))</f>
        <v>Phone</v>
      </c>
      <c r="M45" s="33" t="str">
        <f>IF(D45=1,'Q1'!$F$8,IF(D45=2,'Q1'!$F$9,'Q1'!$F$10))</f>
        <v>North</v>
      </c>
      <c r="N45" s="33" t="str">
        <f>IF(E45=1,'Q1'!$L$8,'Q1'!$L$9)</f>
        <v>Unmarried</v>
      </c>
      <c r="O45" s="33" t="str">
        <f>IF(F45=1,'Q1'!$O$8,IF(F45=2,'Q1'!$O$9,'Q1'!$O$10))</f>
        <v>Corporate</v>
      </c>
    </row>
    <row r="46" spans="1:15" x14ac:dyDescent="0.25">
      <c r="A46" s="14">
        <v>62</v>
      </c>
      <c r="B46" s="14">
        <v>0</v>
      </c>
      <c r="C46" s="14">
        <v>4</v>
      </c>
      <c r="D46" s="14">
        <v>3</v>
      </c>
      <c r="E46" s="14">
        <v>1</v>
      </c>
      <c r="F46" s="14">
        <v>1</v>
      </c>
      <c r="G46" s="14">
        <v>65</v>
      </c>
      <c r="H46" s="14">
        <v>65</v>
      </c>
      <c r="I46" s="14">
        <v>57.599999999999994</v>
      </c>
      <c r="J46" s="14">
        <v>71.5</v>
      </c>
      <c r="K46" s="33" t="str">
        <f>IF(B46=0,'Q1'!$C$8,'Q1'!$C$9)</f>
        <v>Male</v>
      </c>
      <c r="L46" s="33" t="str">
        <f>IF(C46=1,'Q1'!$I$8,IF(C46=2,'Q1'!$I$9,IF(C46=3,'Q1'!$I$10,'Q1'!$I$11)))</f>
        <v>Sales</v>
      </c>
      <c r="M46" s="33" t="str">
        <f>IF(D46=1,'Q1'!$F$8,IF(D46=2,'Q1'!$F$9,'Q1'!$F$10))</f>
        <v>South</v>
      </c>
      <c r="N46" s="33" t="str">
        <f>IF(E46=1,'Q1'!$L$8,'Q1'!$L$9)</f>
        <v>Unmarried</v>
      </c>
      <c r="O46" s="33" t="str">
        <f>IF(F46=1,'Q1'!$O$8,IF(F46=2,'Q1'!$O$9,'Q1'!$O$10))</f>
        <v>Corporate</v>
      </c>
    </row>
    <row r="47" spans="1:15" x14ac:dyDescent="0.25">
      <c r="A47" s="14">
        <v>169</v>
      </c>
      <c r="B47" s="14">
        <v>0</v>
      </c>
      <c r="C47" s="14">
        <v>4</v>
      </c>
      <c r="D47" s="14">
        <v>1</v>
      </c>
      <c r="E47" s="14">
        <v>1</v>
      </c>
      <c r="F47" s="14">
        <v>1</v>
      </c>
      <c r="G47" s="14">
        <v>55</v>
      </c>
      <c r="H47" s="14">
        <v>59</v>
      </c>
      <c r="I47" s="14">
        <v>75.599999999999994</v>
      </c>
      <c r="J47" s="14">
        <v>64.900000000000006</v>
      </c>
      <c r="K47" s="33" t="str">
        <f>IF(B47=0,'Q1'!$C$8,'Q1'!$C$9)</f>
        <v>Male</v>
      </c>
      <c r="L47" s="33" t="str">
        <f>IF(C47=1,'Q1'!$I$8,IF(C47=2,'Q1'!$I$9,IF(C47=3,'Q1'!$I$10,'Q1'!$I$11)))</f>
        <v>Sales</v>
      </c>
      <c r="M47" s="33" t="str">
        <f>IF(D47=1,'Q1'!$F$8,IF(D47=2,'Q1'!$F$9,'Q1'!$F$10))</f>
        <v>North</v>
      </c>
      <c r="N47" s="33" t="str">
        <f>IF(E47=1,'Q1'!$L$8,'Q1'!$L$9)</f>
        <v>Unmarried</v>
      </c>
      <c r="O47" s="33" t="str">
        <f>IF(F47=1,'Q1'!$O$8,IF(F47=2,'Q1'!$O$9,'Q1'!$O$10))</f>
        <v>Corporate</v>
      </c>
    </row>
    <row r="48" spans="1:15" x14ac:dyDescent="0.25">
      <c r="A48" s="14">
        <v>49</v>
      </c>
      <c r="B48" s="14">
        <v>0</v>
      </c>
      <c r="C48" s="14">
        <v>3</v>
      </c>
      <c r="D48" s="14">
        <v>3</v>
      </c>
      <c r="E48" s="14">
        <v>1</v>
      </c>
      <c r="F48" s="14">
        <v>3</v>
      </c>
      <c r="G48" s="14">
        <v>50</v>
      </c>
      <c r="H48" s="14">
        <v>40</v>
      </c>
      <c r="I48" s="14">
        <v>46.8</v>
      </c>
      <c r="J48" s="14">
        <v>44</v>
      </c>
      <c r="K48" s="33" t="str">
        <f>IF(B48=0,'Q1'!$C$8,'Q1'!$C$9)</f>
        <v>Male</v>
      </c>
      <c r="L48" s="33" t="str">
        <f>IF(C48=1,'Q1'!$I$8,IF(C48=2,'Q1'!$I$9,IF(C48=3,'Q1'!$I$10,'Q1'!$I$11)))</f>
        <v>Phone</v>
      </c>
      <c r="M48" s="33" t="str">
        <f>IF(D48=1,'Q1'!$F$8,IF(D48=2,'Q1'!$F$9,'Q1'!$F$10))</f>
        <v>South</v>
      </c>
      <c r="N48" s="33" t="str">
        <f>IF(E48=1,'Q1'!$L$8,'Q1'!$L$9)</f>
        <v>Unmarried</v>
      </c>
      <c r="O48" s="33" t="str">
        <f>IF(F48=1,'Q1'!$O$8,IF(F48=2,'Q1'!$O$9,'Q1'!$O$10))</f>
        <v>Consumer</v>
      </c>
    </row>
    <row r="49" spans="1:15" x14ac:dyDescent="0.25">
      <c r="A49" s="14">
        <v>136</v>
      </c>
      <c r="B49" s="14">
        <v>0</v>
      </c>
      <c r="C49" s="14">
        <v>4</v>
      </c>
      <c r="D49" s="14">
        <v>2</v>
      </c>
      <c r="E49" s="14">
        <v>1</v>
      </c>
      <c r="F49" s="14">
        <v>2</v>
      </c>
      <c r="G49" s="14">
        <v>65</v>
      </c>
      <c r="H49" s="14">
        <v>59</v>
      </c>
      <c r="I49" s="14">
        <v>84</v>
      </c>
      <c r="J49" s="14">
        <v>64.900000000000006</v>
      </c>
      <c r="K49" s="33" t="str">
        <f>IF(B49=0,'Q1'!$C$8,'Q1'!$C$9)</f>
        <v>Male</v>
      </c>
      <c r="L49" s="33" t="str">
        <f>IF(C49=1,'Q1'!$I$8,IF(C49=2,'Q1'!$I$9,IF(C49=3,'Q1'!$I$10,'Q1'!$I$11)))</f>
        <v>Sales</v>
      </c>
      <c r="M49" s="33" t="str">
        <f>IF(D49=1,'Q1'!$F$8,IF(D49=2,'Q1'!$F$9,'Q1'!$F$10))</f>
        <v>West</v>
      </c>
      <c r="N49" s="33" t="str">
        <f>IF(E49=1,'Q1'!$L$8,'Q1'!$L$9)</f>
        <v>Unmarried</v>
      </c>
      <c r="O49" s="33" t="str">
        <f>IF(F49=1,'Q1'!$O$8,IF(F49=2,'Q1'!$O$9,'Q1'!$O$10))</f>
        <v>Home Office</v>
      </c>
    </row>
    <row r="50" spans="1:15" x14ac:dyDescent="0.25">
      <c r="A50" s="14">
        <v>189</v>
      </c>
      <c r="B50" s="14">
        <v>0</v>
      </c>
      <c r="C50" s="14">
        <v>4</v>
      </c>
      <c r="D50" s="14">
        <v>2</v>
      </c>
      <c r="E50" s="14">
        <v>2</v>
      </c>
      <c r="F50" s="14">
        <v>2</v>
      </c>
      <c r="G50" s="14">
        <v>47</v>
      </c>
      <c r="H50" s="14">
        <v>59</v>
      </c>
      <c r="I50" s="14">
        <v>75.599999999999994</v>
      </c>
      <c r="J50" s="14">
        <v>64.900000000000006</v>
      </c>
      <c r="K50" s="33" t="str">
        <f>IF(B50=0,'Q1'!$C$8,'Q1'!$C$9)</f>
        <v>Male</v>
      </c>
      <c r="L50" s="33" t="str">
        <f>IF(C50=1,'Q1'!$I$8,IF(C50=2,'Q1'!$I$9,IF(C50=3,'Q1'!$I$10,'Q1'!$I$11)))</f>
        <v>Sales</v>
      </c>
      <c r="M50" s="33" t="str">
        <f>IF(D50=1,'Q1'!$F$8,IF(D50=2,'Q1'!$F$9,'Q1'!$F$10))</f>
        <v>West</v>
      </c>
      <c r="N50" s="33" t="str">
        <f>IF(E50=1,'Q1'!$L$8,'Q1'!$L$9)</f>
        <v>Married</v>
      </c>
      <c r="O50" s="33" t="str">
        <f>IF(F50=1,'Q1'!$O$8,IF(F50=2,'Q1'!$O$9,'Q1'!$O$10))</f>
        <v>Home Office</v>
      </c>
    </row>
    <row r="51" spans="1:15" x14ac:dyDescent="0.25">
      <c r="A51" s="14">
        <v>7</v>
      </c>
      <c r="B51" s="14">
        <v>0</v>
      </c>
      <c r="C51" s="14">
        <v>1</v>
      </c>
      <c r="D51" s="14">
        <v>2</v>
      </c>
      <c r="E51" s="14">
        <v>1</v>
      </c>
      <c r="F51" s="14">
        <v>2</v>
      </c>
      <c r="G51" s="14">
        <v>57</v>
      </c>
      <c r="H51" s="14">
        <v>54</v>
      </c>
      <c r="I51" s="14">
        <v>70.8</v>
      </c>
      <c r="J51" s="14">
        <v>59.400000000000006</v>
      </c>
      <c r="K51" s="33" t="str">
        <f>IF(B51=0,'Q1'!$C$8,'Q1'!$C$9)</f>
        <v>Male</v>
      </c>
      <c r="L51" s="33" t="str">
        <f>IF(C51=1,'Q1'!$I$8,IF(C51=2,'Q1'!$I$9,IF(C51=3,'Q1'!$I$10,'Q1'!$I$11)))</f>
        <v>Direct</v>
      </c>
      <c r="M51" s="33" t="str">
        <f>IF(D51=1,'Q1'!$F$8,IF(D51=2,'Q1'!$F$9,'Q1'!$F$10))</f>
        <v>West</v>
      </c>
      <c r="N51" s="33" t="str">
        <f>IF(E51=1,'Q1'!$L$8,'Q1'!$L$9)</f>
        <v>Unmarried</v>
      </c>
      <c r="O51" s="33" t="str">
        <f>IF(F51=1,'Q1'!$O$8,IF(F51=2,'Q1'!$O$9,'Q1'!$O$10))</f>
        <v>Home Office</v>
      </c>
    </row>
    <row r="52" spans="1:15" x14ac:dyDescent="0.25">
      <c r="A52" s="14">
        <v>27</v>
      </c>
      <c r="B52" s="14">
        <v>0</v>
      </c>
      <c r="C52" s="14">
        <v>2</v>
      </c>
      <c r="D52" s="14">
        <v>2</v>
      </c>
      <c r="E52" s="14">
        <v>1</v>
      </c>
      <c r="F52" s="14">
        <v>2</v>
      </c>
      <c r="G52" s="14">
        <v>53</v>
      </c>
      <c r="H52" s="14">
        <v>61</v>
      </c>
      <c r="I52" s="14">
        <v>73.2</v>
      </c>
      <c r="J52" s="14">
        <v>67.100000000000009</v>
      </c>
      <c r="K52" s="33" t="str">
        <f>IF(B52=0,'Q1'!$C$8,'Q1'!$C$9)</f>
        <v>Male</v>
      </c>
      <c r="L52" s="33" t="str">
        <f>IF(C52=1,'Q1'!$I$8,IF(C52=2,'Q1'!$I$9,IF(C52=3,'Q1'!$I$10,'Q1'!$I$11)))</f>
        <v>Mail</v>
      </c>
      <c r="M52" s="33" t="str">
        <f>IF(D52=1,'Q1'!$F$8,IF(D52=2,'Q1'!$F$9,'Q1'!$F$10))</f>
        <v>West</v>
      </c>
      <c r="N52" s="33" t="str">
        <f>IF(E52=1,'Q1'!$L$8,'Q1'!$L$9)</f>
        <v>Unmarried</v>
      </c>
      <c r="O52" s="33" t="str">
        <f>IF(F52=1,'Q1'!$O$8,IF(F52=2,'Q1'!$O$9,'Q1'!$O$10))</f>
        <v>Home Office</v>
      </c>
    </row>
    <row r="53" spans="1:15" x14ac:dyDescent="0.25">
      <c r="A53" s="14">
        <v>128</v>
      </c>
      <c r="B53" s="14">
        <v>0</v>
      </c>
      <c r="C53" s="14">
        <v>4</v>
      </c>
      <c r="D53" s="14">
        <v>3</v>
      </c>
      <c r="E53" s="14">
        <v>1</v>
      </c>
      <c r="F53" s="14">
        <v>2</v>
      </c>
      <c r="G53" s="14">
        <v>39</v>
      </c>
      <c r="H53" s="14">
        <v>33</v>
      </c>
      <c r="I53" s="14">
        <v>45.6</v>
      </c>
      <c r="J53" s="14">
        <v>36.300000000000004</v>
      </c>
      <c r="K53" s="33" t="str">
        <f>IF(B53=0,'Q1'!$C$8,'Q1'!$C$9)</f>
        <v>Male</v>
      </c>
      <c r="L53" s="33" t="str">
        <f>IF(C53=1,'Q1'!$I$8,IF(C53=2,'Q1'!$I$9,IF(C53=3,'Q1'!$I$10,'Q1'!$I$11)))</f>
        <v>Sales</v>
      </c>
      <c r="M53" s="33" t="str">
        <f>IF(D53=1,'Q1'!$F$8,IF(D53=2,'Q1'!$F$9,'Q1'!$F$10))</f>
        <v>South</v>
      </c>
      <c r="N53" s="33" t="str">
        <f>IF(E53=1,'Q1'!$L$8,'Q1'!$L$9)</f>
        <v>Unmarried</v>
      </c>
      <c r="O53" s="33" t="str">
        <f>IF(F53=1,'Q1'!$O$8,IF(F53=2,'Q1'!$O$9,'Q1'!$O$10))</f>
        <v>Home Office</v>
      </c>
    </row>
    <row r="54" spans="1:15" x14ac:dyDescent="0.25">
      <c r="A54" s="14">
        <v>21</v>
      </c>
      <c r="B54" s="14">
        <v>0</v>
      </c>
      <c r="C54" s="14">
        <v>1</v>
      </c>
      <c r="D54" s="14">
        <v>2</v>
      </c>
      <c r="E54" s="14">
        <v>1</v>
      </c>
      <c r="F54" s="14">
        <v>1</v>
      </c>
      <c r="G54" s="14">
        <v>44</v>
      </c>
      <c r="H54" s="14">
        <v>44</v>
      </c>
      <c r="I54" s="14">
        <v>73.2</v>
      </c>
      <c r="J54" s="14">
        <v>48.400000000000006</v>
      </c>
      <c r="K54" s="33" t="str">
        <f>IF(B54=0,'Q1'!$C$8,'Q1'!$C$9)</f>
        <v>Male</v>
      </c>
      <c r="L54" s="33" t="str">
        <f>IF(C54=1,'Q1'!$I$8,IF(C54=2,'Q1'!$I$9,IF(C54=3,'Q1'!$I$10,'Q1'!$I$11)))</f>
        <v>Direct</v>
      </c>
      <c r="M54" s="33" t="str">
        <f>IF(D54=1,'Q1'!$F$8,IF(D54=2,'Q1'!$F$9,'Q1'!$F$10))</f>
        <v>West</v>
      </c>
      <c r="N54" s="33" t="str">
        <f>IF(E54=1,'Q1'!$L$8,'Q1'!$L$9)</f>
        <v>Unmarried</v>
      </c>
      <c r="O54" s="33" t="str">
        <f>IF(F54=1,'Q1'!$O$8,IF(F54=2,'Q1'!$O$9,'Q1'!$O$10))</f>
        <v>Corporate</v>
      </c>
    </row>
    <row r="55" spans="1:15" x14ac:dyDescent="0.25">
      <c r="A55" s="14">
        <v>183</v>
      </c>
      <c r="B55" s="14">
        <v>0</v>
      </c>
      <c r="C55" s="14">
        <v>4</v>
      </c>
      <c r="D55" s="14">
        <v>2</v>
      </c>
      <c r="E55" s="14">
        <v>2</v>
      </c>
      <c r="F55" s="14">
        <v>2</v>
      </c>
      <c r="G55" s="14">
        <v>63</v>
      </c>
      <c r="H55" s="14">
        <v>59</v>
      </c>
      <c r="I55" s="14">
        <v>58.8</v>
      </c>
      <c r="J55" s="14">
        <v>64.900000000000006</v>
      </c>
      <c r="K55" s="33" t="str">
        <f>IF(B55=0,'Q1'!$C$8,'Q1'!$C$9)</f>
        <v>Male</v>
      </c>
      <c r="L55" s="33" t="str">
        <f>IF(C55=1,'Q1'!$I$8,IF(C55=2,'Q1'!$I$9,IF(C55=3,'Q1'!$I$10,'Q1'!$I$11)))</f>
        <v>Sales</v>
      </c>
      <c r="M55" s="33" t="str">
        <f>IF(D55=1,'Q1'!$F$8,IF(D55=2,'Q1'!$F$9,'Q1'!$F$10))</f>
        <v>West</v>
      </c>
      <c r="N55" s="33" t="str">
        <f>IF(E55=1,'Q1'!$L$8,'Q1'!$L$9)</f>
        <v>Married</v>
      </c>
      <c r="O55" s="33" t="str">
        <f>IF(F55=1,'Q1'!$O$8,IF(F55=2,'Q1'!$O$9,'Q1'!$O$10))</f>
        <v>Home Office</v>
      </c>
    </row>
    <row r="56" spans="1:15" x14ac:dyDescent="0.25">
      <c r="A56" s="14">
        <v>132</v>
      </c>
      <c r="B56" s="14">
        <v>0</v>
      </c>
      <c r="C56" s="14">
        <v>4</v>
      </c>
      <c r="D56" s="14">
        <v>2</v>
      </c>
      <c r="E56" s="14">
        <v>1</v>
      </c>
      <c r="F56" s="14">
        <v>2</v>
      </c>
      <c r="G56" s="14">
        <v>73</v>
      </c>
      <c r="H56" s="14">
        <v>62</v>
      </c>
      <c r="I56" s="14">
        <v>87.6</v>
      </c>
      <c r="J56" s="14">
        <v>68.2</v>
      </c>
      <c r="K56" s="33" t="str">
        <f>IF(B56=0,'Q1'!$C$8,'Q1'!$C$9)</f>
        <v>Male</v>
      </c>
      <c r="L56" s="33" t="str">
        <f>IF(C56=1,'Q1'!$I$8,IF(C56=2,'Q1'!$I$9,IF(C56=3,'Q1'!$I$10,'Q1'!$I$11)))</f>
        <v>Sales</v>
      </c>
      <c r="M56" s="33" t="str">
        <f>IF(D56=1,'Q1'!$F$8,IF(D56=2,'Q1'!$F$9,'Q1'!$F$10))</f>
        <v>West</v>
      </c>
      <c r="N56" s="33" t="str">
        <f>IF(E56=1,'Q1'!$L$8,'Q1'!$L$9)</f>
        <v>Unmarried</v>
      </c>
      <c r="O56" s="33" t="str">
        <f>IF(F56=1,'Q1'!$O$8,IF(F56=2,'Q1'!$O$9,'Q1'!$O$10))</f>
        <v>Home Office</v>
      </c>
    </row>
    <row r="57" spans="1:15" x14ac:dyDescent="0.25">
      <c r="A57" s="14">
        <v>15</v>
      </c>
      <c r="B57" s="14">
        <v>0</v>
      </c>
      <c r="C57" s="14">
        <v>1</v>
      </c>
      <c r="D57" s="14">
        <v>3</v>
      </c>
      <c r="E57" s="14">
        <v>1</v>
      </c>
      <c r="F57" s="14">
        <v>3</v>
      </c>
      <c r="G57" s="14">
        <v>39</v>
      </c>
      <c r="H57" s="14">
        <v>39</v>
      </c>
      <c r="I57" s="14">
        <v>52.8</v>
      </c>
      <c r="J57" s="14">
        <v>42.900000000000006</v>
      </c>
      <c r="K57" s="33" t="str">
        <f>IF(B57=0,'Q1'!$C$8,'Q1'!$C$9)</f>
        <v>Male</v>
      </c>
      <c r="L57" s="33" t="str">
        <f>IF(C57=1,'Q1'!$I$8,IF(C57=2,'Q1'!$I$9,IF(C57=3,'Q1'!$I$10,'Q1'!$I$11)))</f>
        <v>Direct</v>
      </c>
      <c r="M57" s="33" t="str">
        <f>IF(D57=1,'Q1'!$F$8,IF(D57=2,'Q1'!$F$9,'Q1'!$F$10))</f>
        <v>South</v>
      </c>
      <c r="N57" s="33" t="str">
        <f>IF(E57=1,'Q1'!$L$8,'Q1'!$L$9)</f>
        <v>Unmarried</v>
      </c>
      <c r="O57" s="33" t="str">
        <f>IF(F57=1,'Q1'!$O$8,IF(F57=2,'Q1'!$O$9,'Q1'!$O$10))</f>
        <v>Consumer</v>
      </c>
    </row>
    <row r="58" spans="1:15" x14ac:dyDescent="0.25">
      <c r="A58" s="14">
        <v>67</v>
      </c>
      <c r="B58" s="14">
        <v>0</v>
      </c>
      <c r="C58" s="14">
        <v>4</v>
      </c>
      <c r="D58" s="14">
        <v>1</v>
      </c>
      <c r="E58" s="14">
        <v>1</v>
      </c>
      <c r="F58" s="14">
        <v>3</v>
      </c>
      <c r="G58" s="14">
        <v>37</v>
      </c>
      <c r="H58" s="14">
        <v>37</v>
      </c>
      <c r="I58" s="14">
        <v>50.4</v>
      </c>
      <c r="J58" s="14">
        <v>40.700000000000003</v>
      </c>
      <c r="K58" s="33" t="str">
        <f>IF(B58=0,'Q1'!$C$8,'Q1'!$C$9)</f>
        <v>Male</v>
      </c>
      <c r="L58" s="33" t="str">
        <f>IF(C58=1,'Q1'!$I$8,IF(C58=2,'Q1'!$I$9,IF(C58=3,'Q1'!$I$10,'Q1'!$I$11)))</f>
        <v>Sales</v>
      </c>
      <c r="M58" s="33" t="str">
        <f>IF(D58=1,'Q1'!$F$8,IF(D58=2,'Q1'!$F$9,'Q1'!$F$10))</f>
        <v>North</v>
      </c>
      <c r="N58" s="33" t="str">
        <f>IF(E58=1,'Q1'!$L$8,'Q1'!$L$9)</f>
        <v>Unmarried</v>
      </c>
      <c r="O58" s="33" t="str">
        <f>IF(F58=1,'Q1'!$O$8,IF(F58=2,'Q1'!$O$9,'Q1'!$O$10))</f>
        <v>Consumer</v>
      </c>
    </row>
    <row r="59" spans="1:15" x14ac:dyDescent="0.25">
      <c r="A59" s="14">
        <v>22</v>
      </c>
      <c r="B59" s="14">
        <v>0</v>
      </c>
      <c r="C59" s="14">
        <v>1</v>
      </c>
      <c r="D59" s="14">
        <v>2</v>
      </c>
      <c r="E59" s="14">
        <v>1</v>
      </c>
      <c r="F59" s="14">
        <v>3</v>
      </c>
      <c r="G59" s="14">
        <v>42</v>
      </c>
      <c r="H59" s="14">
        <v>39</v>
      </c>
      <c r="I59" s="14">
        <v>46.8</v>
      </c>
      <c r="J59" s="14">
        <v>42.900000000000006</v>
      </c>
      <c r="K59" s="33" t="str">
        <f>IF(B59=0,'Q1'!$C$8,'Q1'!$C$9)</f>
        <v>Male</v>
      </c>
      <c r="L59" s="33" t="str">
        <f>IF(C59=1,'Q1'!$I$8,IF(C59=2,'Q1'!$I$9,IF(C59=3,'Q1'!$I$10,'Q1'!$I$11)))</f>
        <v>Direct</v>
      </c>
      <c r="M59" s="33" t="str">
        <f>IF(D59=1,'Q1'!$F$8,IF(D59=2,'Q1'!$F$9,'Q1'!$F$10))</f>
        <v>West</v>
      </c>
      <c r="N59" s="33" t="str">
        <f>IF(E59=1,'Q1'!$L$8,'Q1'!$L$9)</f>
        <v>Unmarried</v>
      </c>
      <c r="O59" s="33" t="str">
        <f>IF(F59=1,'Q1'!$O$8,IF(F59=2,'Q1'!$O$9,'Q1'!$O$10))</f>
        <v>Consumer</v>
      </c>
    </row>
    <row r="60" spans="1:15" x14ac:dyDescent="0.25">
      <c r="A60" s="14">
        <v>185</v>
      </c>
      <c r="B60" s="14">
        <v>0</v>
      </c>
      <c r="C60" s="14">
        <v>4</v>
      </c>
      <c r="D60" s="14">
        <v>2</v>
      </c>
      <c r="E60" s="14">
        <v>2</v>
      </c>
      <c r="F60" s="14">
        <v>2</v>
      </c>
      <c r="G60" s="14">
        <v>63</v>
      </c>
      <c r="H60" s="14">
        <v>57</v>
      </c>
      <c r="I60" s="14">
        <v>66</v>
      </c>
      <c r="J60" s="14">
        <v>62.7</v>
      </c>
      <c r="K60" s="33" t="str">
        <f>IF(B60=0,'Q1'!$C$8,'Q1'!$C$9)</f>
        <v>Male</v>
      </c>
      <c r="L60" s="33" t="str">
        <f>IF(C60=1,'Q1'!$I$8,IF(C60=2,'Q1'!$I$9,IF(C60=3,'Q1'!$I$10,'Q1'!$I$11)))</f>
        <v>Sales</v>
      </c>
      <c r="M60" s="33" t="str">
        <f>IF(D60=1,'Q1'!$F$8,IF(D60=2,'Q1'!$F$9,'Q1'!$F$10))</f>
        <v>West</v>
      </c>
      <c r="N60" s="33" t="str">
        <f>IF(E60=1,'Q1'!$L$8,'Q1'!$L$9)</f>
        <v>Married</v>
      </c>
      <c r="O60" s="33" t="str">
        <f>IF(F60=1,'Q1'!$O$8,IF(F60=2,'Q1'!$O$9,'Q1'!$O$10))</f>
        <v>Home Office</v>
      </c>
    </row>
    <row r="61" spans="1:15" x14ac:dyDescent="0.25">
      <c r="A61" s="14">
        <v>9</v>
      </c>
      <c r="B61" s="14">
        <v>0</v>
      </c>
      <c r="C61" s="14">
        <v>1</v>
      </c>
      <c r="D61" s="14">
        <v>2</v>
      </c>
      <c r="E61" s="14">
        <v>1</v>
      </c>
      <c r="F61" s="14">
        <v>3</v>
      </c>
      <c r="G61" s="14">
        <v>48</v>
      </c>
      <c r="H61" s="14">
        <v>49</v>
      </c>
      <c r="I61" s="14">
        <v>62.4</v>
      </c>
      <c r="J61" s="14">
        <v>53.900000000000006</v>
      </c>
      <c r="K61" s="33" t="str">
        <f>IF(B61=0,'Q1'!$C$8,'Q1'!$C$9)</f>
        <v>Male</v>
      </c>
      <c r="L61" s="33" t="str">
        <f>IF(C61=1,'Q1'!$I$8,IF(C61=2,'Q1'!$I$9,IF(C61=3,'Q1'!$I$10,'Q1'!$I$11)))</f>
        <v>Direct</v>
      </c>
      <c r="M61" s="33" t="str">
        <f>IF(D61=1,'Q1'!$F$8,IF(D61=2,'Q1'!$F$9,'Q1'!$F$10))</f>
        <v>West</v>
      </c>
      <c r="N61" s="33" t="str">
        <f>IF(E61=1,'Q1'!$L$8,'Q1'!$L$9)</f>
        <v>Unmarried</v>
      </c>
      <c r="O61" s="33" t="str">
        <f>IF(F61=1,'Q1'!$O$8,IF(F61=2,'Q1'!$O$9,'Q1'!$O$10))</f>
        <v>Consumer</v>
      </c>
    </row>
    <row r="62" spans="1:15" x14ac:dyDescent="0.25">
      <c r="A62" s="14">
        <v>181</v>
      </c>
      <c r="B62" s="14">
        <v>0</v>
      </c>
      <c r="C62" s="14">
        <v>4</v>
      </c>
      <c r="D62" s="14">
        <v>2</v>
      </c>
      <c r="E62" s="14">
        <v>2</v>
      </c>
      <c r="F62" s="14">
        <v>2</v>
      </c>
      <c r="G62" s="14">
        <v>50</v>
      </c>
      <c r="H62" s="14">
        <v>46</v>
      </c>
      <c r="I62" s="14">
        <v>54</v>
      </c>
      <c r="J62" s="14">
        <v>50.6</v>
      </c>
      <c r="K62" s="33" t="str">
        <f>IF(B62=0,'Q1'!$C$8,'Q1'!$C$9)</f>
        <v>Male</v>
      </c>
      <c r="L62" s="33" t="str">
        <f>IF(C62=1,'Q1'!$I$8,IF(C62=2,'Q1'!$I$9,IF(C62=3,'Q1'!$I$10,'Q1'!$I$11)))</f>
        <v>Sales</v>
      </c>
      <c r="M62" s="33" t="str">
        <f>IF(D62=1,'Q1'!$F$8,IF(D62=2,'Q1'!$F$9,'Q1'!$F$10))</f>
        <v>West</v>
      </c>
      <c r="N62" s="33" t="str">
        <f>IF(E62=1,'Q1'!$L$8,'Q1'!$L$9)</f>
        <v>Married</v>
      </c>
      <c r="O62" s="33" t="str">
        <f>IF(F62=1,'Q1'!$O$8,IF(F62=2,'Q1'!$O$9,'Q1'!$O$10))</f>
        <v>Home Office</v>
      </c>
    </row>
    <row r="63" spans="1:15" x14ac:dyDescent="0.25">
      <c r="A63" s="14">
        <v>170</v>
      </c>
      <c r="B63" s="14">
        <v>0</v>
      </c>
      <c r="C63" s="14">
        <v>4</v>
      </c>
      <c r="D63" s="14">
        <v>3</v>
      </c>
      <c r="E63" s="14">
        <v>1</v>
      </c>
      <c r="F63" s="14">
        <v>2</v>
      </c>
      <c r="G63" s="14">
        <v>47</v>
      </c>
      <c r="H63" s="14">
        <v>62</v>
      </c>
      <c r="I63" s="14">
        <v>73.2</v>
      </c>
      <c r="J63" s="14">
        <v>68.2</v>
      </c>
      <c r="K63" s="33" t="str">
        <f>IF(B63=0,'Q1'!$C$8,'Q1'!$C$9)</f>
        <v>Male</v>
      </c>
      <c r="L63" s="33" t="str">
        <f>IF(C63=1,'Q1'!$I$8,IF(C63=2,'Q1'!$I$9,IF(C63=3,'Q1'!$I$10,'Q1'!$I$11)))</f>
        <v>Sales</v>
      </c>
      <c r="M63" s="33" t="str">
        <f>IF(D63=1,'Q1'!$F$8,IF(D63=2,'Q1'!$F$9,'Q1'!$F$10))</f>
        <v>South</v>
      </c>
      <c r="N63" s="33" t="str">
        <f>IF(E63=1,'Q1'!$L$8,'Q1'!$L$9)</f>
        <v>Unmarried</v>
      </c>
      <c r="O63" s="33" t="str">
        <f>IF(F63=1,'Q1'!$O$8,IF(F63=2,'Q1'!$O$9,'Q1'!$O$10))</f>
        <v>Home Office</v>
      </c>
    </row>
    <row r="64" spans="1:15" x14ac:dyDescent="0.25">
      <c r="A64" s="14">
        <v>134</v>
      </c>
      <c r="B64" s="14">
        <v>0</v>
      </c>
      <c r="C64" s="14">
        <v>4</v>
      </c>
      <c r="D64" s="14">
        <v>1</v>
      </c>
      <c r="E64" s="14">
        <v>1</v>
      </c>
      <c r="F64" s="14">
        <v>1</v>
      </c>
      <c r="G64" s="14">
        <v>44</v>
      </c>
      <c r="H64" s="14">
        <v>44</v>
      </c>
      <c r="I64" s="14">
        <v>46.8</v>
      </c>
      <c r="J64" s="14">
        <v>48.400000000000006</v>
      </c>
      <c r="K64" s="33" t="str">
        <f>IF(B64=0,'Q1'!$C$8,'Q1'!$C$9)</f>
        <v>Male</v>
      </c>
      <c r="L64" s="33" t="str">
        <f>IF(C64=1,'Q1'!$I$8,IF(C64=2,'Q1'!$I$9,IF(C64=3,'Q1'!$I$10,'Q1'!$I$11)))</f>
        <v>Sales</v>
      </c>
      <c r="M64" s="33" t="str">
        <f>IF(D64=1,'Q1'!$F$8,IF(D64=2,'Q1'!$F$9,'Q1'!$F$10))</f>
        <v>North</v>
      </c>
      <c r="N64" s="33" t="str">
        <f>IF(E64=1,'Q1'!$L$8,'Q1'!$L$9)</f>
        <v>Unmarried</v>
      </c>
      <c r="O64" s="33" t="str">
        <f>IF(F64=1,'Q1'!$O$8,IF(F64=2,'Q1'!$O$9,'Q1'!$O$10))</f>
        <v>Corporate</v>
      </c>
    </row>
    <row r="65" spans="1:15" x14ac:dyDescent="0.25">
      <c r="A65" s="14">
        <v>108</v>
      </c>
      <c r="B65" s="14">
        <v>0</v>
      </c>
      <c r="C65" s="14">
        <v>4</v>
      </c>
      <c r="D65" s="14">
        <v>2</v>
      </c>
      <c r="E65" s="14">
        <v>1</v>
      </c>
      <c r="F65" s="14">
        <v>1</v>
      </c>
      <c r="G65" s="14">
        <v>34</v>
      </c>
      <c r="H65" s="14">
        <v>33</v>
      </c>
      <c r="I65" s="14">
        <v>49.199999999999996</v>
      </c>
      <c r="J65" s="14">
        <v>36.300000000000004</v>
      </c>
      <c r="K65" s="33" t="str">
        <f>IF(B65=0,'Q1'!$C$8,'Q1'!$C$9)</f>
        <v>Male</v>
      </c>
      <c r="L65" s="33" t="str">
        <f>IF(C65=1,'Q1'!$I$8,IF(C65=2,'Q1'!$I$9,IF(C65=3,'Q1'!$I$10,'Q1'!$I$11)))</f>
        <v>Sales</v>
      </c>
      <c r="M65" s="33" t="str">
        <f>IF(D65=1,'Q1'!$F$8,IF(D65=2,'Q1'!$F$9,'Q1'!$F$10))</f>
        <v>West</v>
      </c>
      <c r="N65" s="33" t="str">
        <f>IF(E65=1,'Q1'!$L$8,'Q1'!$L$9)</f>
        <v>Unmarried</v>
      </c>
      <c r="O65" s="33" t="str">
        <f>IF(F65=1,'Q1'!$O$8,IF(F65=2,'Q1'!$O$9,'Q1'!$O$10))</f>
        <v>Corporate</v>
      </c>
    </row>
    <row r="66" spans="1:15" x14ac:dyDescent="0.25">
      <c r="A66" s="14">
        <v>197</v>
      </c>
      <c r="B66" s="14">
        <v>0</v>
      </c>
      <c r="C66" s="14">
        <v>4</v>
      </c>
      <c r="D66" s="14">
        <v>3</v>
      </c>
      <c r="E66" s="14">
        <v>2</v>
      </c>
      <c r="F66" s="14">
        <v>2</v>
      </c>
      <c r="G66" s="14">
        <v>50</v>
      </c>
      <c r="H66" s="14">
        <v>42</v>
      </c>
      <c r="I66" s="14">
        <v>60</v>
      </c>
      <c r="J66" s="14">
        <v>46.2</v>
      </c>
      <c r="K66" s="33" t="str">
        <f>IF(B66=0,'Q1'!$C$8,'Q1'!$C$9)</f>
        <v>Male</v>
      </c>
      <c r="L66" s="33" t="str">
        <f>IF(C66=1,'Q1'!$I$8,IF(C66=2,'Q1'!$I$9,IF(C66=3,'Q1'!$I$10,'Q1'!$I$11)))</f>
        <v>Sales</v>
      </c>
      <c r="M66" s="33" t="str">
        <f>IF(D66=1,'Q1'!$F$8,IF(D66=2,'Q1'!$F$9,'Q1'!$F$10))</f>
        <v>South</v>
      </c>
      <c r="N66" s="33" t="str">
        <f>IF(E66=1,'Q1'!$L$8,'Q1'!$L$9)</f>
        <v>Married</v>
      </c>
      <c r="O66" s="33" t="str">
        <f>IF(F66=1,'Q1'!$O$8,IF(F66=2,'Q1'!$O$9,'Q1'!$O$10))</f>
        <v>Home Office</v>
      </c>
    </row>
    <row r="67" spans="1:15" x14ac:dyDescent="0.25">
      <c r="A67" s="14">
        <v>140</v>
      </c>
      <c r="B67" s="14">
        <v>0</v>
      </c>
      <c r="C67" s="14">
        <v>4</v>
      </c>
      <c r="D67" s="14">
        <v>2</v>
      </c>
      <c r="E67" s="14">
        <v>1</v>
      </c>
      <c r="F67" s="14">
        <v>3</v>
      </c>
      <c r="G67" s="14">
        <v>44</v>
      </c>
      <c r="H67" s="14">
        <v>41</v>
      </c>
      <c r="I67" s="14">
        <v>48</v>
      </c>
      <c r="J67" s="14">
        <v>45.1</v>
      </c>
      <c r="K67" s="33" t="str">
        <f>IF(B67=0,'Q1'!$C$8,'Q1'!$C$9)</f>
        <v>Male</v>
      </c>
      <c r="L67" s="33" t="str">
        <f>IF(C67=1,'Q1'!$I$8,IF(C67=2,'Q1'!$I$9,IF(C67=3,'Q1'!$I$10,'Q1'!$I$11)))</f>
        <v>Sales</v>
      </c>
      <c r="M67" s="33" t="str">
        <f>IF(D67=1,'Q1'!$F$8,IF(D67=2,'Q1'!$F$9,'Q1'!$F$10))</f>
        <v>West</v>
      </c>
      <c r="N67" s="33" t="str">
        <f>IF(E67=1,'Q1'!$L$8,'Q1'!$L$9)</f>
        <v>Unmarried</v>
      </c>
      <c r="O67" s="33" t="str">
        <f>IF(F67=1,'Q1'!$O$8,IF(F67=2,'Q1'!$O$9,'Q1'!$O$10))</f>
        <v>Consumer</v>
      </c>
    </row>
    <row r="68" spans="1:15" x14ac:dyDescent="0.25">
      <c r="A68" s="14">
        <v>171</v>
      </c>
      <c r="B68" s="14">
        <v>0</v>
      </c>
      <c r="C68" s="14">
        <v>4</v>
      </c>
      <c r="D68" s="14">
        <v>2</v>
      </c>
      <c r="E68" s="14">
        <v>1</v>
      </c>
      <c r="F68" s="14">
        <v>2</v>
      </c>
      <c r="G68" s="14">
        <v>60</v>
      </c>
      <c r="H68" s="14">
        <v>54</v>
      </c>
      <c r="I68" s="14">
        <v>72</v>
      </c>
      <c r="J68" s="14">
        <v>59.400000000000006</v>
      </c>
      <c r="K68" s="33" t="str">
        <f>IF(B68=0,'Q1'!$C$8,'Q1'!$C$9)</f>
        <v>Male</v>
      </c>
      <c r="L68" s="33" t="str">
        <f>IF(C68=1,'Q1'!$I$8,IF(C68=2,'Q1'!$I$9,IF(C68=3,'Q1'!$I$10,'Q1'!$I$11)))</f>
        <v>Sales</v>
      </c>
      <c r="M68" s="33" t="str">
        <f>IF(D68=1,'Q1'!$F$8,IF(D68=2,'Q1'!$F$9,'Q1'!$F$10))</f>
        <v>West</v>
      </c>
      <c r="N68" s="33" t="str">
        <f>IF(E68=1,'Q1'!$L$8,'Q1'!$L$9)</f>
        <v>Unmarried</v>
      </c>
      <c r="O68" s="33" t="str">
        <f>IF(F68=1,'Q1'!$O$8,IF(F68=2,'Q1'!$O$9,'Q1'!$O$10))</f>
        <v>Home Office</v>
      </c>
    </row>
    <row r="69" spans="1:15" x14ac:dyDescent="0.25">
      <c r="A69" s="14">
        <v>107</v>
      </c>
      <c r="B69" s="14">
        <v>0</v>
      </c>
      <c r="C69" s="14">
        <v>4</v>
      </c>
      <c r="D69" s="14">
        <v>1</v>
      </c>
      <c r="E69" s="14">
        <v>1</v>
      </c>
      <c r="F69" s="14">
        <v>3</v>
      </c>
      <c r="G69" s="14">
        <v>47</v>
      </c>
      <c r="H69" s="14">
        <v>39</v>
      </c>
      <c r="I69" s="14">
        <v>56.4</v>
      </c>
      <c r="J69" s="14">
        <v>42.900000000000006</v>
      </c>
      <c r="K69" s="33" t="str">
        <f>IF(B69=0,'Q1'!$C$8,'Q1'!$C$9)</f>
        <v>Male</v>
      </c>
      <c r="L69" s="33" t="str">
        <f>IF(C69=1,'Q1'!$I$8,IF(C69=2,'Q1'!$I$9,IF(C69=3,'Q1'!$I$10,'Q1'!$I$11)))</f>
        <v>Sales</v>
      </c>
      <c r="M69" s="33" t="str">
        <f>IF(D69=1,'Q1'!$F$8,IF(D69=2,'Q1'!$F$9,'Q1'!$F$10))</f>
        <v>North</v>
      </c>
      <c r="N69" s="33" t="str">
        <f>IF(E69=1,'Q1'!$L$8,'Q1'!$L$9)</f>
        <v>Unmarried</v>
      </c>
      <c r="O69" s="33" t="str">
        <f>IF(F69=1,'Q1'!$O$8,IF(F69=2,'Q1'!$O$9,'Q1'!$O$10))</f>
        <v>Consumer</v>
      </c>
    </row>
    <row r="70" spans="1:15" x14ac:dyDescent="0.25">
      <c r="A70" s="14">
        <v>81</v>
      </c>
      <c r="B70" s="14">
        <v>0</v>
      </c>
      <c r="C70" s="14">
        <v>4</v>
      </c>
      <c r="D70" s="14">
        <v>1</v>
      </c>
      <c r="E70" s="14">
        <v>1</v>
      </c>
      <c r="F70" s="14">
        <v>2</v>
      </c>
      <c r="G70" s="14">
        <v>63</v>
      </c>
      <c r="H70" s="14">
        <v>43</v>
      </c>
      <c r="I70" s="14">
        <v>70.8</v>
      </c>
      <c r="J70" s="14">
        <v>47.300000000000004</v>
      </c>
      <c r="K70" s="33" t="str">
        <f>IF(B70=0,'Q1'!$C$8,'Q1'!$C$9)</f>
        <v>Male</v>
      </c>
      <c r="L70" s="33" t="str">
        <f>IF(C70=1,'Q1'!$I$8,IF(C70=2,'Q1'!$I$9,IF(C70=3,'Q1'!$I$10,'Q1'!$I$11)))</f>
        <v>Sales</v>
      </c>
      <c r="M70" s="33" t="str">
        <f>IF(D70=1,'Q1'!$F$8,IF(D70=2,'Q1'!$F$9,'Q1'!$F$10))</f>
        <v>North</v>
      </c>
      <c r="N70" s="33" t="str">
        <f>IF(E70=1,'Q1'!$L$8,'Q1'!$L$9)</f>
        <v>Unmarried</v>
      </c>
      <c r="O70" s="33" t="str">
        <f>IF(F70=1,'Q1'!$O$8,IF(F70=2,'Q1'!$O$9,'Q1'!$O$10))</f>
        <v>Home Office</v>
      </c>
    </row>
    <row r="71" spans="1:15" x14ac:dyDescent="0.25">
      <c r="A71" s="14">
        <v>18</v>
      </c>
      <c r="B71" s="14">
        <v>0</v>
      </c>
      <c r="C71" s="14">
        <v>1</v>
      </c>
      <c r="D71" s="14">
        <v>2</v>
      </c>
      <c r="E71" s="14">
        <v>1</v>
      </c>
      <c r="F71" s="14">
        <v>3</v>
      </c>
      <c r="G71" s="14">
        <v>50</v>
      </c>
      <c r="H71" s="14">
        <v>33</v>
      </c>
      <c r="I71" s="14">
        <v>58.8</v>
      </c>
      <c r="J71" s="14">
        <v>36.300000000000004</v>
      </c>
      <c r="K71" s="33" t="str">
        <f>IF(B71=0,'Q1'!$C$8,'Q1'!$C$9)</f>
        <v>Male</v>
      </c>
      <c r="L71" s="33" t="str">
        <f>IF(C71=1,'Q1'!$I$8,IF(C71=2,'Q1'!$I$9,IF(C71=3,'Q1'!$I$10,'Q1'!$I$11)))</f>
        <v>Direct</v>
      </c>
      <c r="M71" s="33" t="str">
        <f>IF(D71=1,'Q1'!$F$8,IF(D71=2,'Q1'!$F$9,'Q1'!$F$10))</f>
        <v>West</v>
      </c>
      <c r="N71" s="33" t="str">
        <f>IF(E71=1,'Q1'!$L$8,'Q1'!$L$9)</f>
        <v>Unmarried</v>
      </c>
      <c r="O71" s="33" t="str">
        <f>IF(F71=1,'Q1'!$O$8,IF(F71=2,'Q1'!$O$9,'Q1'!$O$10))</f>
        <v>Consumer</v>
      </c>
    </row>
    <row r="72" spans="1:15" x14ac:dyDescent="0.25">
      <c r="A72" s="14">
        <v>155</v>
      </c>
      <c r="B72" s="14">
        <v>0</v>
      </c>
      <c r="C72" s="14">
        <v>4</v>
      </c>
      <c r="D72" s="14">
        <v>2</v>
      </c>
      <c r="E72" s="14">
        <v>1</v>
      </c>
      <c r="F72" s="14">
        <v>1</v>
      </c>
      <c r="G72" s="14">
        <v>44</v>
      </c>
      <c r="H72" s="14">
        <v>44</v>
      </c>
      <c r="I72" s="14">
        <v>55.199999999999996</v>
      </c>
      <c r="J72" s="14">
        <v>48.400000000000006</v>
      </c>
      <c r="K72" s="33" t="str">
        <f>IF(B72=0,'Q1'!$C$8,'Q1'!$C$9)</f>
        <v>Male</v>
      </c>
      <c r="L72" s="33" t="str">
        <f>IF(C72=1,'Q1'!$I$8,IF(C72=2,'Q1'!$I$9,IF(C72=3,'Q1'!$I$10,'Q1'!$I$11)))</f>
        <v>Sales</v>
      </c>
      <c r="M72" s="33" t="str">
        <f>IF(D72=1,'Q1'!$F$8,IF(D72=2,'Q1'!$F$9,'Q1'!$F$10))</f>
        <v>West</v>
      </c>
      <c r="N72" s="33" t="str">
        <f>IF(E72=1,'Q1'!$L$8,'Q1'!$L$9)</f>
        <v>Unmarried</v>
      </c>
      <c r="O72" s="33" t="str">
        <f>IF(F72=1,'Q1'!$O$8,IF(F72=2,'Q1'!$O$9,'Q1'!$O$10))</f>
        <v>Corporate</v>
      </c>
    </row>
    <row r="73" spans="1:15" x14ac:dyDescent="0.25">
      <c r="A73" s="14">
        <v>97</v>
      </c>
      <c r="B73" s="14">
        <v>0</v>
      </c>
      <c r="C73" s="14">
        <v>4</v>
      </c>
      <c r="D73" s="14">
        <v>3</v>
      </c>
      <c r="E73" s="14">
        <v>1</v>
      </c>
      <c r="F73" s="14">
        <v>2</v>
      </c>
      <c r="G73" s="14">
        <v>60</v>
      </c>
      <c r="H73" s="14">
        <v>54</v>
      </c>
      <c r="I73" s="14">
        <v>69.599999999999994</v>
      </c>
      <c r="J73" s="14">
        <v>59.400000000000006</v>
      </c>
      <c r="K73" s="33" t="str">
        <f>IF(B73=0,'Q1'!$C$8,'Q1'!$C$9)</f>
        <v>Male</v>
      </c>
      <c r="L73" s="33" t="str">
        <f>IF(C73=1,'Q1'!$I$8,IF(C73=2,'Q1'!$I$9,IF(C73=3,'Q1'!$I$10,'Q1'!$I$11)))</f>
        <v>Sales</v>
      </c>
      <c r="M73" s="33" t="str">
        <f>IF(D73=1,'Q1'!$F$8,IF(D73=2,'Q1'!$F$9,'Q1'!$F$10))</f>
        <v>South</v>
      </c>
      <c r="N73" s="33" t="str">
        <f>IF(E73=1,'Q1'!$L$8,'Q1'!$L$9)</f>
        <v>Unmarried</v>
      </c>
      <c r="O73" s="33" t="str">
        <f>IF(F73=1,'Q1'!$O$8,IF(F73=2,'Q1'!$O$9,'Q1'!$O$10))</f>
        <v>Home Office</v>
      </c>
    </row>
    <row r="74" spans="1:15" x14ac:dyDescent="0.25">
      <c r="A74" s="14">
        <v>68</v>
      </c>
      <c r="B74" s="14">
        <v>0</v>
      </c>
      <c r="C74" s="14">
        <v>4</v>
      </c>
      <c r="D74" s="14">
        <v>2</v>
      </c>
      <c r="E74" s="14">
        <v>1</v>
      </c>
      <c r="F74" s="14">
        <v>2</v>
      </c>
      <c r="G74" s="14">
        <v>73</v>
      </c>
      <c r="H74" s="14">
        <v>67</v>
      </c>
      <c r="I74" s="14">
        <v>85.2</v>
      </c>
      <c r="J74" s="14">
        <v>73.7</v>
      </c>
      <c r="K74" s="33" t="str">
        <f>IF(B74=0,'Q1'!$C$8,'Q1'!$C$9)</f>
        <v>Male</v>
      </c>
      <c r="L74" s="33" t="str">
        <f>IF(C74=1,'Q1'!$I$8,IF(C74=2,'Q1'!$I$9,IF(C74=3,'Q1'!$I$10,'Q1'!$I$11)))</f>
        <v>Sales</v>
      </c>
      <c r="M74" s="33" t="str">
        <f>IF(D74=1,'Q1'!$F$8,IF(D74=2,'Q1'!$F$9,'Q1'!$F$10))</f>
        <v>West</v>
      </c>
      <c r="N74" s="33" t="str">
        <f>IF(E74=1,'Q1'!$L$8,'Q1'!$L$9)</f>
        <v>Unmarried</v>
      </c>
      <c r="O74" s="33" t="str">
        <f>IF(F74=1,'Q1'!$O$8,IF(F74=2,'Q1'!$O$9,'Q1'!$O$10))</f>
        <v>Home Office</v>
      </c>
    </row>
    <row r="75" spans="1:15" x14ac:dyDescent="0.25">
      <c r="A75" s="14">
        <v>157</v>
      </c>
      <c r="B75" s="14">
        <v>0</v>
      </c>
      <c r="C75" s="14">
        <v>4</v>
      </c>
      <c r="D75" s="14">
        <v>2</v>
      </c>
      <c r="E75" s="14">
        <v>1</v>
      </c>
      <c r="F75" s="14">
        <v>1</v>
      </c>
      <c r="G75" s="14">
        <v>68</v>
      </c>
      <c r="H75" s="14">
        <v>59</v>
      </c>
      <c r="I75" s="14">
        <v>69.599999999999994</v>
      </c>
      <c r="J75" s="14">
        <v>64.900000000000006</v>
      </c>
      <c r="K75" s="33" t="str">
        <f>IF(B75=0,'Q1'!$C$8,'Q1'!$C$9)</f>
        <v>Male</v>
      </c>
      <c r="L75" s="33" t="str">
        <f>IF(C75=1,'Q1'!$I$8,IF(C75=2,'Q1'!$I$9,IF(C75=3,'Q1'!$I$10,'Q1'!$I$11)))</f>
        <v>Sales</v>
      </c>
      <c r="M75" s="33" t="str">
        <f>IF(D75=1,'Q1'!$F$8,IF(D75=2,'Q1'!$F$9,'Q1'!$F$10))</f>
        <v>West</v>
      </c>
      <c r="N75" s="33" t="str">
        <f>IF(E75=1,'Q1'!$L$8,'Q1'!$L$9)</f>
        <v>Unmarried</v>
      </c>
      <c r="O75" s="33" t="str">
        <f>IF(F75=1,'Q1'!$O$8,IF(F75=2,'Q1'!$O$9,'Q1'!$O$10))</f>
        <v>Corporate</v>
      </c>
    </row>
    <row r="76" spans="1:15" x14ac:dyDescent="0.25">
      <c r="A76" s="14">
        <v>56</v>
      </c>
      <c r="B76" s="14">
        <v>0</v>
      </c>
      <c r="C76" s="14">
        <v>4</v>
      </c>
      <c r="D76" s="14">
        <v>2</v>
      </c>
      <c r="E76" s="14">
        <v>1</v>
      </c>
      <c r="F76" s="14">
        <v>3</v>
      </c>
      <c r="G76" s="14">
        <v>55</v>
      </c>
      <c r="H76" s="14">
        <v>45</v>
      </c>
      <c r="I76" s="14">
        <v>55.199999999999996</v>
      </c>
      <c r="J76" s="14">
        <v>49.500000000000007</v>
      </c>
      <c r="K76" s="33" t="str">
        <f>IF(B76=0,'Q1'!$C$8,'Q1'!$C$9)</f>
        <v>Male</v>
      </c>
      <c r="L76" s="33" t="str">
        <f>IF(C76=1,'Q1'!$I$8,IF(C76=2,'Q1'!$I$9,IF(C76=3,'Q1'!$I$10,'Q1'!$I$11)))</f>
        <v>Sales</v>
      </c>
      <c r="M76" s="33" t="str">
        <f>IF(D76=1,'Q1'!$F$8,IF(D76=2,'Q1'!$F$9,'Q1'!$F$10))</f>
        <v>West</v>
      </c>
      <c r="N76" s="33" t="str">
        <f>IF(E76=1,'Q1'!$L$8,'Q1'!$L$9)</f>
        <v>Unmarried</v>
      </c>
      <c r="O76" s="33" t="str">
        <f>IF(F76=1,'Q1'!$O$8,IF(F76=2,'Q1'!$O$9,'Q1'!$O$10))</f>
        <v>Consumer</v>
      </c>
    </row>
    <row r="77" spans="1:15" x14ac:dyDescent="0.25">
      <c r="A77" s="14">
        <v>5</v>
      </c>
      <c r="B77" s="14">
        <v>0</v>
      </c>
      <c r="C77" s="14">
        <v>1</v>
      </c>
      <c r="D77" s="14">
        <v>1</v>
      </c>
      <c r="E77" s="14">
        <v>1</v>
      </c>
      <c r="F77" s="14">
        <v>2</v>
      </c>
      <c r="G77" s="14">
        <v>47</v>
      </c>
      <c r="H77" s="14">
        <v>40</v>
      </c>
      <c r="I77" s="14">
        <v>51.6</v>
      </c>
      <c r="J77" s="14">
        <v>44</v>
      </c>
      <c r="K77" s="33" t="str">
        <f>IF(B77=0,'Q1'!$C$8,'Q1'!$C$9)</f>
        <v>Male</v>
      </c>
      <c r="L77" s="33" t="str">
        <f>IF(C77=1,'Q1'!$I$8,IF(C77=2,'Q1'!$I$9,IF(C77=3,'Q1'!$I$10,'Q1'!$I$11)))</f>
        <v>Direct</v>
      </c>
      <c r="M77" s="33" t="str">
        <f>IF(D77=1,'Q1'!$F$8,IF(D77=2,'Q1'!$F$9,'Q1'!$F$10))</f>
        <v>North</v>
      </c>
      <c r="N77" s="33" t="str">
        <f>IF(E77=1,'Q1'!$L$8,'Q1'!$L$9)</f>
        <v>Unmarried</v>
      </c>
      <c r="O77" s="33" t="str">
        <f>IF(F77=1,'Q1'!$O$8,IF(F77=2,'Q1'!$O$9,'Q1'!$O$10))</f>
        <v>Home Office</v>
      </c>
    </row>
    <row r="78" spans="1:15" x14ac:dyDescent="0.25">
      <c r="A78" s="14">
        <v>159</v>
      </c>
      <c r="B78" s="14">
        <v>0</v>
      </c>
      <c r="C78" s="14">
        <v>4</v>
      </c>
      <c r="D78" s="14">
        <v>3</v>
      </c>
      <c r="E78" s="14">
        <v>1</v>
      </c>
      <c r="F78" s="14">
        <v>2</v>
      </c>
      <c r="G78" s="14">
        <v>55</v>
      </c>
      <c r="H78" s="14">
        <v>61</v>
      </c>
      <c r="I78" s="14">
        <v>64.8</v>
      </c>
      <c r="J78" s="14">
        <v>67.100000000000009</v>
      </c>
      <c r="K78" s="33" t="str">
        <f>IF(B78=0,'Q1'!$C$8,'Q1'!$C$9)</f>
        <v>Male</v>
      </c>
      <c r="L78" s="33" t="str">
        <f>IF(C78=1,'Q1'!$I$8,IF(C78=2,'Q1'!$I$9,IF(C78=3,'Q1'!$I$10,'Q1'!$I$11)))</f>
        <v>Sales</v>
      </c>
      <c r="M78" s="33" t="str">
        <f>IF(D78=1,'Q1'!$F$8,IF(D78=2,'Q1'!$F$9,'Q1'!$F$10))</f>
        <v>South</v>
      </c>
      <c r="N78" s="33" t="str">
        <f>IF(E78=1,'Q1'!$L$8,'Q1'!$L$9)</f>
        <v>Unmarried</v>
      </c>
      <c r="O78" s="33" t="str">
        <f>IF(F78=1,'Q1'!$O$8,IF(F78=2,'Q1'!$O$9,'Q1'!$O$10))</f>
        <v>Home Office</v>
      </c>
    </row>
    <row r="79" spans="1:15" x14ac:dyDescent="0.25">
      <c r="A79" s="14">
        <v>123</v>
      </c>
      <c r="B79" s="14">
        <v>0</v>
      </c>
      <c r="C79" s="14">
        <v>4</v>
      </c>
      <c r="D79" s="14">
        <v>3</v>
      </c>
      <c r="E79" s="14">
        <v>1</v>
      </c>
      <c r="F79" s="14">
        <v>1</v>
      </c>
      <c r="G79" s="14">
        <v>68</v>
      </c>
      <c r="H79" s="14">
        <v>59</v>
      </c>
      <c r="I79" s="14">
        <v>67.2</v>
      </c>
      <c r="J79" s="14">
        <v>64.900000000000006</v>
      </c>
      <c r="K79" s="33" t="str">
        <f>IF(B79=0,'Q1'!$C$8,'Q1'!$C$9)</f>
        <v>Male</v>
      </c>
      <c r="L79" s="33" t="str">
        <f>IF(C79=1,'Q1'!$I$8,IF(C79=2,'Q1'!$I$9,IF(C79=3,'Q1'!$I$10,'Q1'!$I$11)))</f>
        <v>Sales</v>
      </c>
      <c r="M79" s="33" t="str">
        <f>IF(D79=1,'Q1'!$F$8,IF(D79=2,'Q1'!$F$9,'Q1'!$F$10))</f>
        <v>South</v>
      </c>
      <c r="N79" s="33" t="str">
        <f>IF(E79=1,'Q1'!$L$8,'Q1'!$L$9)</f>
        <v>Unmarried</v>
      </c>
      <c r="O79" s="33" t="str">
        <f>IF(F79=1,'Q1'!$O$8,IF(F79=2,'Q1'!$O$9,'Q1'!$O$10))</f>
        <v>Corporate</v>
      </c>
    </row>
    <row r="80" spans="1:15" x14ac:dyDescent="0.25">
      <c r="A80" s="14">
        <v>164</v>
      </c>
      <c r="B80" s="14">
        <v>0</v>
      </c>
      <c r="C80" s="14">
        <v>4</v>
      </c>
      <c r="D80" s="14">
        <v>2</v>
      </c>
      <c r="E80" s="14">
        <v>1</v>
      </c>
      <c r="F80" s="14">
        <v>3</v>
      </c>
      <c r="G80" s="14">
        <v>31</v>
      </c>
      <c r="H80" s="14">
        <v>36</v>
      </c>
      <c r="I80" s="14">
        <v>55.199999999999996</v>
      </c>
      <c r="J80" s="14">
        <v>39.6</v>
      </c>
      <c r="K80" s="33" t="str">
        <f>IF(B80=0,'Q1'!$C$8,'Q1'!$C$9)</f>
        <v>Male</v>
      </c>
      <c r="L80" s="33" t="str">
        <f>IF(C80=1,'Q1'!$I$8,IF(C80=2,'Q1'!$I$9,IF(C80=3,'Q1'!$I$10,'Q1'!$I$11)))</f>
        <v>Sales</v>
      </c>
      <c r="M80" s="33" t="str">
        <f>IF(D80=1,'Q1'!$F$8,IF(D80=2,'Q1'!$F$9,'Q1'!$F$10))</f>
        <v>West</v>
      </c>
      <c r="N80" s="33" t="str">
        <f>IF(E80=1,'Q1'!$L$8,'Q1'!$L$9)</f>
        <v>Unmarried</v>
      </c>
      <c r="O80" s="33" t="str">
        <f>IF(F80=1,'Q1'!$O$8,IF(F80=2,'Q1'!$O$9,'Q1'!$O$10))</f>
        <v>Consumer</v>
      </c>
    </row>
    <row r="81" spans="1:15" x14ac:dyDescent="0.25">
      <c r="A81" s="14">
        <v>14</v>
      </c>
      <c r="B81" s="14">
        <v>0</v>
      </c>
      <c r="C81" s="14">
        <v>1</v>
      </c>
      <c r="D81" s="14">
        <v>3</v>
      </c>
      <c r="E81" s="14">
        <v>1</v>
      </c>
      <c r="F81" s="14">
        <v>2</v>
      </c>
      <c r="G81" s="14">
        <v>47</v>
      </c>
      <c r="H81" s="14">
        <v>41</v>
      </c>
      <c r="I81" s="14">
        <v>64.8</v>
      </c>
      <c r="J81" s="14">
        <v>45.1</v>
      </c>
      <c r="K81" s="33" t="str">
        <f>IF(B81=0,'Q1'!$C$8,'Q1'!$C$9)</f>
        <v>Male</v>
      </c>
      <c r="L81" s="33" t="str">
        <f>IF(C81=1,'Q1'!$I$8,IF(C81=2,'Q1'!$I$9,IF(C81=3,'Q1'!$I$10,'Q1'!$I$11)))</f>
        <v>Direct</v>
      </c>
      <c r="M81" s="33" t="str">
        <f>IF(D81=1,'Q1'!$F$8,IF(D81=2,'Q1'!$F$9,'Q1'!$F$10))</f>
        <v>South</v>
      </c>
      <c r="N81" s="33" t="str">
        <f>IF(E81=1,'Q1'!$L$8,'Q1'!$L$9)</f>
        <v>Unmarried</v>
      </c>
      <c r="O81" s="33" t="str">
        <f>IF(F81=1,'Q1'!$O$8,IF(F81=2,'Q1'!$O$9,'Q1'!$O$10))</f>
        <v>Home Office</v>
      </c>
    </row>
    <row r="82" spans="1:15" x14ac:dyDescent="0.25">
      <c r="A82" s="14">
        <v>127</v>
      </c>
      <c r="B82" s="14">
        <v>0</v>
      </c>
      <c r="C82" s="14">
        <v>4</v>
      </c>
      <c r="D82" s="14">
        <v>3</v>
      </c>
      <c r="E82" s="14">
        <v>1</v>
      </c>
      <c r="F82" s="14">
        <v>2</v>
      </c>
      <c r="G82" s="14">
        <v>63</v>
      </c>
      <c r="H82" s="14">
        <v>59</v>
      </c>
      <c r="I82" s="14">
        <v>68.399999999999991</v>
      </c>
      <c r="J82" s="14">
        <v>64.900000000000006</v>
      </c>
      <c r="K82" s="33" t="str">
        <f>IF(B82=0,'Q1'!$C$8,'Q1'!$C$9)</f>
        <v>Male</v>
      </c>
      <c r="L82" s="33" t="str">
        <f>IF(C82=1,'Q1'!$I$8,IF(C82=2,'Q1'!$I$9,IF(C82=3,'Q1'!$I$10,'Q1'!$I$11)))</f>
        <v>Sales</v>
      </c>
      <c r="M82" s="33" t="str">
        <f>IF(D82=1,'Q1'!$F$8,IF(D82=2,'Q1'!$F$9,'Q1'!$F$10))</f>
        <v>South</v>
      </c>
      <c r="N82" s="33" t="str">
        <f>IF(E82=1,'Q1'!$L$8,'Q1'!$L$9)</f>
        <v>Unmarried</v>
      </c>
      <c r="O82" s="33" t="str">
        <f>IF(F82=1,'Q1'!$O$8,IF(F82=2,'Q1'!$O$9,'Q1'!$O$10))</f>
        <v>Home Office</v>
      </c>
    </row>
    <row r="83" spans="1:15" x14ac:dyDescent="0.25">
      <c r="A83" s="14">
        <v>165</v>
      </c>
      <c r="B83" s="14">
        <v>0</v>
      </c>
      <c r="C83" s="14">
        <v>4</v>
      </c>
      <c r="D83" s="14">
        <v>1</v>
      </c>
      <c r="E83" s="14">
        <v>1</v>
      </c>
      <c r="F83" s="14">
        <v>3</v>
      </c>
      <c r="G83" s="14">
        <v>36</v>
      </c>
      <c r="H83" s="14">
        <v>49</v>
      </c>
      <c r="I83" s="14">
        <v>64.8</v>
      </c>
      <c r="J83" s="14">
        <v>53.900000000000006</v>
      </c>
      <c r="K83" s="33" t="str">
        <f>IF(B83=0,'Q1'!$C$8,'Q1'!$C$9)</f>
        <v>Male</v>
      </c>
      <c r="L83" s="33" t="str">
        <f>IF(C83=1,'Q1'!$I$8,IF(C83=2,'Q1'!$I$9,IF(C83=3,'Q1'!$I$10,'Q1'!$I$11)))</f>
        <v>Sales</v>
      </c>
      <c r="M83" s="33" t="str">
        <f>IF(D83=1,'Q1'!$F$8,IF(D83=2,'Q1'!$F$9,'Q1'!$F$10))</f>
        <v>North</v>
      </c>
      <c r="N83" s="33" t="str">
        <f>IF(E83=1,'Q1'!$L$8,'Q1'!$L$9)</f>
        <v>Unmarried</v>
      </c>
      <c r="O83" s="33" t="str">
        <f>IF(F83=1,'Q1'!$O$8,IF(F83=2,'Q1'!$O$9,'Q1'!$O$10))</f>
        <v>Consumer</v>
      </c>
    </row>
    <row r="84" spans="1:15" x14ac:dyDescent="0.25">
      <c r="A84" s="14">
        <v>174</v>
      </c>
      <c r="B84" s="14">
        <v>0</v>
      </c>
      <c r="C84" s="14">
        <v>4</v>
      </c>
      <c r="D84" s="14">
        <v>2</v>
      </c>
      <c r="E84" s="14">
        <v>2</v>
      </c>
      <c r="F84" s="14">
        <v>2</v>
      </c>
      <c r="G84" s="14">
        <v>68</v>
      </c>
      <c r="H84" s="14">
        <v>59</v>
      </c>
      <c r="I84" s="14">
        <v>85.2</v>
      </c>
      <c r="J84" s="14">
        <v>64.900000000000006</v>
      </c>
      <c r="K84" s="33" t="str">
        <f>IF(B84=0,'Q1'!$C$8,'Q1'!$C$9)</f>
        <v>Male</v>
      </c>
      <c r="L84" s="33" t="str">
        <f>IF(C84=1,'Q1'!$I$8,IF(C84=2,'Q1'!$I$9,IF(C84=3,'Q1'!$I$10,'Q1'!$I$11)))</f>
        <v>Sales</v>
      </c>
      <c r="M84" s="33" t="str">
        <f>IF(D84=1,'Q1'!$F$8,IF(D84=2,'Q1'!$F$9,'Q1'!$F$10))</f>
        <v>West</v>
      </c>
      <c r="N84" s="33" t="str">
        <f>IF(E84=1,'Q1'!$L$8,'Q1'!$L$9)</f>
        <v>Married</v>
      </c>
      <c r="O84" s="33" t="str">
        <f>IF(F84=1,'Q1'!$O$8,IF(F84=2,'Q1'!$O$9,'Q1'!$O$10))</f>
        <v>Home Office</v>
      </c>
    </row>
    <row r="85" spans="1:15" x14ac:dyDescent="0.25">
      <c r="A85" s="14">
        <v>3</v>
      </c>
      <c r="B85" s="14">
        <v>0</v>
      </c>
      <c r="C85" s="14">
        <v>1</v>
      </c>
      <c r="D85" s="14">
        <v>1</v>
      </c>
      <c r="E85" s="14">
        <v>1</v>
      </c>
      <c r="F85" s="14">
        <v>2</v>
      </c>
      <c r="G85" s="14">
        <v>63</v>
      </c>
      <c r="H85" s="14">
        <v>65</v>
      </c>
      <c r="I85" s="14">
        <v>57.599999999999994</v>
      </c>
      <c r="J85" s="14">
        <v>71.5</v>
      </c>
      <c r="K85" s="33" t="str">
        <f>IF(B85=0,'Q1'!$C$8,'Q1'!$C$9)</f>
        <v>Male</v>
      </c>
      <c r="L85" s="33" t="str">
        <f>IF(C85=1,'Q1'!$I$8,IF(C85=2,'Q1'!$I$9,IF(C85=3,'Q1'!$I$10,'Q1'!$I$11)))</f>
        <v>Direct</v>
      </c>
      <c r="M85" s="33" t="str">
        <f>IF(D85=1,'Q1'!$F$8,IF(D85=2,'Q1'!$F$9,'Q1'!$F$10))</f>
        <v>North</v>
      </c>
      <c r="N85" s="33" t="str">
        <f>IF(E85=1,'Q1'!$L$8,'Q1'!$L$9)</f>
        <v>Unmarried</v>
      </c>
      <c r="O85" s="33" t="str">
        <f>IF(F85=1,'Q1'!$O$8,IF(F85=2,'Q1'!$O$9,'Q1'!$O$10))</f>
        <v>Home Office</v>
      </c>
    </row>
    <row r="86" spans="1:15" x14ac:dyDescent="0.25">
      <c r="A86" s="14">
        <v>58</v>
      </c>
      <c r="B86" s="14">
        <v>0</v>
      </c>
      <c r="C86" s="14">
        <v>4</v>
      </c>
      <c r="D86" s="14">
        <v>2</v>
      </c>
      <c r="E86" s="14">
        <v>1</v>
      </c>
      <c r="F86" s="14">
        <v>3</v>
      </c>
      <c r="G86" s="14">
        <v>55</v>
      </c>
      <c r="H86" s="14">
        <v>41</v>
      </c>
      <c r="I86" s="14">
        <v>48</v>
      </c>
      <c r="J86" s="14">
        <v>45.1</v>
      </c>
      <c r="K86" s="33" t="str">
        <f>IF(B86=0,'Q1'!$C$8,'Q1'!$C$9)</f>
        <v>Male</v>
      </c>
      <c r="L86" s="33" t="str">
        <f>IF(C86=1,'Q1'!$I$8,IF(C86=2,'Q1'!$I$9,IF(C86=3,'Q1'!$I$10,'Q1'!$I$11)))</f>
        <v>Sales</v>
      </c>
      <c r="M86" s="33" t="str">
        <f>IF(D86=1,'Q1'!$F$8,IF(D86=2,'Q1'!$F$9,'Q1'!$F$10))</f>
        <v>West</v>
      </c>
      <c r="N86" s="33" t="str">
        <f>IF(E86=1,'Q1'!$L$8,'Q1'!$L$9)</f>
        <v>Unmarried</v>
      </c>
      <c r="O86" s="33" t="str">
        <f>IF(F86=1,'Q1'!$O$8,IF(F86=2,'Q1'!$O$9,'Q1'!$O$10))</f>
        <v>Consumer</v>
      </c>
    </row>
    <row r="87" spans="1:15" x14ac:dyDescent="0.25">
      <c r="A87" s="14">
        <v>146</v>
      </c>
      <c r="B87" s="14">
        <v>0</v>
      </c>
      <c r="C87" s="14">
        <v>4</v>
      </c>
      <c r="D87" s="14">
        <v>3</v>
      </c>
      <c r="E87" s="14">
        <v>1</v>
      </c>
      <c r="F87" s="14">
        <v>2</v>
      </c>
      <c r="G87" s="14">
        <v>55</v>
      </c>
      <c r="H87" s="14">
        <v>62</v>
      </c>
      <c r="I87" s="14">
        <v>76.8</v>
      </c>
      <c r="J87" s="14">
        <v>68.2</v>
      </c>
      <c r="K87" s="33" t="str">
        <f>IF(B87=0,'Q1'!$C$8,'Q1'!$C$9)</f>
        <v>Male</v>
      </c>
      <c r="L87" s="33" t="str">
        <f>IF(C87=1,'Q1'!$I$8,IF(C87=2,'Q1'!$I$9,IF(C87=3,'Q1'!$I$10,'Q1'!$I$11)))</f>
        <v>Sales</v>
      </c>
      <c r="M87" s="33" t="str">
        <f>IF(D87=1,'Q1'!$F$8,IF(D87=2,'Q1'!$F$9,'Q1'!$F$10))</f>
        <v>South</v>
      </c>
      <c r="N87" s="33" t="str">
        <f>IF(E87=1,'Q1'!$L$8,'Q1'!$L$9)</f>
        <v>Unmarried</v>
      </c>
      <c r="O87" s="33" t="str">
        <f>IF(F87=1,'Q1'!$O$8,IF(F87=2,'Q1'!$O$9,'Q1'!$O$10))</f>
        <v>Home Office</v>
      </c>
    </row>
    <row r="88" spans="1:15" x14ac:dyDescent="0.25">
      <c r="A88" s="14">
        <v>102</v>
      </c>
      <c r="B88" s="14">
        <v>0</v>
      </c>
      <c r="C88" s="14">
        <v>4</v>
      </c>
      <c r="D88" s="14">
        <v>3</v>
      </c>
      <c r="E88" s="14">
        <v>1</v>
      </c>
      <c r="F88" s="14">
        <v>2</v>
      </c>
      <c r="G88" s="14">
        <v>52</v>
      </c>
      <c r="H88" s="14">
        <v>41</v>
      </c>
      <c r="I88" s="14">
        <v>61.199999999999996</v>
      </c>
      <c r="J88" s="14">
        <v>45.1</v>
      </c>
      <c r="K88" s="33" t="str">
        <f>IF(B88=0,'Q1'!$C$8,'Q1'!$C$9)</f>
        <v>Male</v>
      </c>
      <c r="L88" s="33" t="str">
        <f>IF(C88=1,'Q1'!$I$8,IF(C88=2,'Q1'!$I$9,IF(C88=3,'Q1'!$I$10,'Q1'!$I$11)))</f>
        <v>Sales</v>
      </c>
      <c r="M88" s="33" t="str">
        <f>IF(D88=1,'Q1'!$F$8,IF(D88=2,'Q1'!$F$9,'Q1'!$F$10))</f>
        <v>South</v>
      </c>
      <c r="N88" s="33" t="str">
        <f>IF(E88=1,'Q1'!$L$8,'Q1'!$L$9)</f>
        <v>Unmarried</v>
      </c>
      <c r="O88" s="33" t="str">
        <f>IF(F88=1,'Q1'!$O$8,IF(F88=2,'Q1'!$O$9,'Q1'!$O$10))</f>
        <v>Home Office</v>
      </c>
    </row>
    <row r="89" spans="1:15" x14ac:dyDescent="0.25">
      <c r="A89" s="14">
        <v>117</v>
      </c>
      <c r="B89" s="14">
        <v>0</v>
      </c>
      <c r="C89" s="14">
        <v>4</v>
      </c>
      <c r="D89" s="14">
        <v>3</v>
      </c>
      <c r="E89" s="14">
        <v>1</v>
      </c>
      <c r="F89" s="14">
        <v>3</v>
      </c>
      <c r="G89" s="14">
        <v>34</v>
      </c>
      <c r="H89" s="14">
        <v>49</v>
      </c>
      <c r="I89" s="14">
        <v>46.8</v>
      </c>
      <c r="J89" s="14">
        <v>53.900000000000006</v>
      </c>
      <c r="K89" s="33" t="str">
        <f>IF(B89=0,'Q1'!$C$8,'Q1'!$C$9)</f>
        <v>Male</v>
      </c>
      <c r="L89" s="33" t="str">
        <f>IF(C89=1,'Q1'!$I$8,IF(C89=2,'Q1'!$I$9,IF(C89=3,'Q1'!$I$10,'Q1'!$I$11)))</f>
        <v>Sales</v>
      </c>
      <c r="M89" s="33" t="str">
        <f>IF(D89=1,'Q1'!$F$8,IF(D89=2,'Q1'!$F$9,'Q1'!$F$10))</f>
        <v>South</v>
      </c>
      <c r="N89" s="33" t="str">
        <f>IF(E89=1,'Q1'!$L$8,'Q1'!$L$9)</f>
        <v>Unmarried</v>
      </c>
      <c r="O89" s="33" t="str">
        <f>IF(F89=1,'Q1'!$O$8,IF(F89=2,'Q1'!$O$9,'Q1'!$O$10))</f>
        <v>Consumer</v>
      </c>
    </row>
    <row r="90" spans="1:15" x14ac:dyDescent="0.25">
      <c r="A90" s="14">
        <v>133</v>
      </c>
      <c r="B90" s="14">
        <v>0</v>
      </c>
      <c r="C90" s="14">
        <v>4</v>
      </c>
      <c r="D90" s="14">
        <v>2</v>
      </c>
      <c r="E90" s="14">
        <v>1</v>
      </c>
      <c r="F90" s="14">
        <v>3</v>
      </c>
      <c r="G90" s="14">
        <v>50</v>
      </c>
      <c r="H90" s="14">
        <v>31</v>
      </c>
      <c r="I90" s="14">
        <v>48</v>
      </c>
      <c r="J90" s="14">
        <v>34.1</v>
      </c>
      <c r="K90" s="33" t="str">
        <f>IF(B90=0,'Q1'!$C$8,'Q1'!$C$9)</f>
        <v>Male</v>
      </c>
      <c r="L90" s="33" t="str">
        <f>IF(C90=1,'Q1'!$I$8,IF(C90=2,'Q1'!$I$9,IF(C90=3,'Q1'!$I$10,'Q1'!$I$11)))</f>
        <v>Sales</v>
      </c>
      <c r="M90" s="33" t="str">
        <f>IF(D90=1,'Q1'!$F$8,IF(D90=2,'Q1'!$F$9,'Q1'!$F$10))</f>
        <v>West</v>
      </c>
      <c r="N90" s="33" t="str">
        <f>IF(E90=1,'Q1'!$L$8,'Q1'!$L$9)</f>
        <v>Unmarried</v>
      </c>
      <c r="O90" s="33" t="str">
        <f>IF(F90=1,'Q1'!$O$8,IF(F90=2,'Q1'!$O$9,'Q1'!$O$10))</f>
        <v>Consumer</v>
      </c>
    </row>
    <row r="91" spans="1:15" x14ac:dyDescent="0.25">
      <c r="A91" s="14">
        <v>94</v>
      </c>
      <c r="B91" s="14">
        <v>0</v>
      </c>
      <c r="C91" s="14">
        <v>4</v>
      </c>
      <c r="D91" s="14">
        <v>3</v>
      </c>
      <c r="E91" s="14">
        <v>1</v>
      </c>
      <c r="F91" s="14">
        <v>2</v>
      </c>
      <c r="G91" s="14">
        <v>55</v>
      </c>
      <c r="H91" s="14">
        <v>49</v>
      </c>
      <c r="I91" s="14">
        <v>73.2</v>
      </c>
      <c r="J91" s="14">
        <v>53.900000000000006</v>
      </c>
      <c r="K91" s="33" t="str">
        <f>IF(B91=0,'Q1'!$C$8,'Q1'!$C$9)</f>
        <v>Male</v>
      </c>
      <c r="L91" s="33" t="str">
        <f>IF(C91=1,'Q1'!$I$8,IF(C91=2,'Q1'!$I$9,IF(C91=3,'Q1'!$I$10,'Q1'!$I$11)))</f>
        <v>Sales</v>
      </c>
      <c r="M91" s="33" t="str">
        <f>IF(D91=1,'Q1'!$F$8,IF(D91=2,'Q1'!$F$9,'Q1'!$F$10))</f>
        <v>South</v>
      </c>
      <c r="N91" s="33" t="str">
        <f>IF(E91=1,'Q1'!$L$8,'Q1'!$L$9)</f>
        <v>Unmarried</v>
      </c>
      <c r="O91" s="33" t="str">
        <f>IF(F91=1,'Q1'!$O$8,IF(F91=2,'Q1'!$O$9,'Q1'!$O$10))</f>
        <v>Home Office</v>
      </c>
    </row>
    <row r="92" spans="1:15" x14ac:dyDescent="0.25">
      <c r="A92" s="14">
        <v>24</v>
      </c>
      <c r="B92" s="14">
        <v>0</v>
      </c>
      <c r="C92" s="14">
        <v>2</v>
      </c>
      <c r="D92" s="14">
        <v>2</v>
      </c>
      <c r="E92" s="14">
        <v>1</v>
      </c>
      <c r="F92" s="14">
        <v>2</v>
      </c>
      <c r="G92" s="14">
        <v>52</v>
      </c>
      <c r="H92" s="14">
        <v>62</v>
      </c>
      <c r="I92" s="14">
        <v>79.2</v>
      </c>
      <c r="J92" s="14">
        <v>68.2</v>
      </c>
      <c r="K92" s="33" t="str">
        <f>IF(B92=0,'Q1'!$C$8,'Q1'!$C$9)</f>
        <v>Male</v>
      </c>
      <c r="L92" s="33" t="str">
        <f>IF(C92=1,'Q1'!$I$8,IF(C92=2,'Q1'!$I$9,IF(C92=3,'Q1'!$I$10,'Q1'!$I$11)))</f>
        <v>Mail</v>
      </c>
      <c r="M92" s="33" t="str">
        <f>IF(D92=1,'Q1'!$F$8,IF(D92=2,'Q1'!$F$9,'Q1'!$F$10))</f>
        <v>West</v>
      </c>
      <c r="N92" s="33" t="str">
        <f>IF(E92=1,'Q1'!$L$8,'Q1'!$L$9)</f>
        <v>Unmarried</v>
      </c>
      <c r="O92" s="33" t="str">
        <f>IF(F92=1,'Q1'!$O$8,IF(F92=2,'Q1'!$O$9,'Q1'!$O$10))</f>
        <v>Home Office</v>
      </c>
    </row>
    <row r="93" spans="1:15" x14ac:dyDescent="0.25">
      <c r="A93" s="14">
        <v>149</v>
      </c>
      <c r="B93" s="14">
        <v>0</v>
      </c>
      <c r="C93" s="14">
        <v>4</v>
      </c>
      <c r="D93" s="14">
        <v>1</v>
      </c>
      <c r="E93" s="14">
        <v>1</v>
      </c>
      <c r="F93" s="14">
        <v>1</v>
      </c>
      <c r="G93" s="14">
        <v>63</v>
      </c>
      <c r="H93" s="14">
        <v>49</v>
      </c>
      <c r="I93" s="14">
        <v>58.8</v>
      </c>
      <c r="J93" s="14">
        <v>53.900000000000006</v>
      </c>
      <c r="K93" s="33" t="str">
        <f>IF(B93=0,'Q1'!$C$8,'Q1'!$C$9)</f>
        <v>Male</v>
      </c>
      <c r="L93" s="33" t="str">
        <f>IF(C93=1,'Q1'!$I$8,IF(C93=2,'Q1'!$I$9,IF(C93=3,'Q1'!$I$10,'Q1'!$I$11)))</f>
        <v>Sales</v>
      </c>
      <c r="M93" s="33" t="str">
        <f>IF(D93=1,'Q1'!$F$8,IF(D93=2,'Q1'!$F$9,'Q1'!$F$10))</f>
        <v>North</v>
      </c>
      <c r="N93" s="33" t="str">
        <f>IF(E93=1,'Q1'!$L$8,'Q1'!$L$9)</f>
        <v>Unmarried</v>
      </c>
      <c r="O93" s="33" t="str">
        <f>IF(F93=1,'Q1'!$O$8,IF(F93=2,'Q1'!$O$9,'Q1'!$O$10))</f>
        <v>Corporate</v>
      </c>
    </row>
    <row r="94" spans="1:15" x14ac:dyDescent="0.25">
      <c r="A94" s="14">
        <v>82</v>
      </c>
      <c r="B94" s="14">
        <v>1</v>
      </c>
      <c r="C94" s="14">
        <v>4</v>
      </c>
      <c r="D94" s="14">
        <v>3</v>
      </c>
      <c r="E94" s="14">
        <v>1</v>
      </c>
      <c r="F94" s="14">
        <v>2</v>
      </c>
      <c r="G94" s="14">
        <v>68</v>
      </c>
      <c r="H94" s="14">
        <v>62</v>
      </c>
      <c r="I94" s="14">
        <v>78</v>
      </c>
      <c r="J94" s="14">
        <v>68.2</v>
      </c>
      <c r="K94" s="33" t="str">
        <f>IF(B94=0,'Q1'!$C$8,'Q1'!$C$9)</f>
        <v>Female</v>
      </c>
      <c r="L94" s="33" t="str">
        <f>IF(C94=1,'Q1'!$I$8,IF(C94=2,'Q1'!$I$9,IF(C94=3,'Q1'!$I$10,'Q1'!$I$11)))</f>
        <v>Sales</v>
      </c>
      <c r="M94" s="33" t="str">
        <f>IF(D94=1,'Q1'!$F$8,IF(D94=2,'Q1'!$F$9,'Q1'!$F$10))</f>
        <v>South</v>
      </c>
      <c r="N94" s="33" t="str">
        <f>IF(E94=1,'Q1'!$L$8,'Q1'!$L$9)</f>
        <v>Unmarried</v>
      </c>
      <c r="O94" s="33" t="str">
        <f>IF(F94=1,'Q1'!$O$8,IF(F94=2,'Q1'!$O$9,'Q1'!$O$10))</f>
        <v>Home Office</v>
      </c>
    </row>
    <row r="95" spans="1:15" x14ac:dyDescent="0.25">
      <c r="A95" s="14">
        <v>8</v>
      </c>
      <c r="B95" s="14">
        <v>1</v>
      </c>
      <c r="C95" s="14">
        <v>1</v>
      </c>
      <c r="D95" s="14">
        <v>1</v>
      </c>
      <c r="E95" s="14">
        <v>1</v>
      </c>
      <c r="F95" s="14">
        <v>2</v>
      </c>
      <c r="G95" s="14">
        <v>39</v>
      </c>
      <c r="H95" s="14">
        <v>44</v>
      </c>
      <c r="I95" s="14">
        <v>62.4</v>
      </c>
      <c r="J95" s="14">
        <v>48.400000000000006</v>
      </c>
      <c r="K95" s="33" t="str">
        <f>IF(B95=0,'Q1'!$C$8,'Q1'!$C$9)</f>
        <v>Female</v>
      </c>
      <c r="L95" s="33" t="str">
        <f>IF(C95=1,'Q1'!$I$8,IF(C95=2,'Q1'!$I$9,IF(C95=3,'Q1'!$I$10,'Q1'!$I$11)))</f>
        <v>Direct</v>
      </c>
      <c r="M95" s="33" t="str">
        <f>IF(D95=1,'Q1'!$F$8,IF(D95=2,'Q1'!$F$9,'Q1'!$F$10))</f>
        <v>North</v>
      </c>
      <c r="N95" s="33" t="str">
        <f>IF(E95=1,'Q1'!$L$8,'Q1'!$L$9)</f>
        <v>Unmarried</v>
      </c>
      <c r="O95" s="33" t="str">
        <f>IF(F95=1,'Q1'!$O$8,IF(F95=2,'Q1'!$O$9,'Q1'!$O$10))</f>
        <v>Home Office</v>
      </c>
    </row>
    <row r="96" spans="1:15" x14ac:dyDescent="0.25">
      <c r="A96" s="14">
        <v>129</v>
      </c>
      <c r="B96" s="14">
        <v>1</v>
      </c>
      <c r="C96" s="14">
        <v>4</v>
      </c>
      <c r="D96" s="14">
        <v>1</v>
      </c>
      <c r="E96" s="14">
        <v>1</v>
      </c>
      <c r="F96" s="14">
        <v>1</v>
      </c>
      <c r="G96" s="14">
        <v>44</v>
      </c>
      <c r="H96" s="14">
        <v>44</v>
      </c>
      <c r="I96" s="14">
        <v>55.199999999999996</v>
      </c>
      <c r="J96" s="14">
        <v>48.400000000000006</v>
      </c>
      <c r="K96" s="33" t="str">
        <f>IF(B96=0,'Q1'!$C$8,'Q1'!$C$9)</f>
        <v>Female</v>
      </c>
      <c r="L96" s="33" t="str">
        <f>IF(C96=1,'Q1'!$I$8,IF(C96=2,'Q1'!$I$9,IF(C96=3,'Q1'!$I$10,'Q1'!$I$11)))</f>
        <v>Sales</v>
      </c>
      <c r="M96" s="33" t="str">
        <f>IF(D96=1,'Q1'!$F$8,IF(D96=2,'Q1'!$F$9,'Q1'!$F$10))</f>
        <v>North</v>
      </c>
      <c r="N96" s="33" t="str">
        <f>IF(E96=1,'Q1'!$L$8,'Q1'!$L$9)</f>
        <v>Unmarried</v>
      </c>
      <c r="O96" s="33" t="str">
        <f>IF(F96=1,'Q1'!$O$8,IF(F96=2,'Q1'!$O$9,'Q1'!$O$10))</f>
        <v>Corporate</v>
      </c>
    </row>
    <row r="97" spans="1:15" x14ac:dyDescent="0.25">
      <c r="A97" s="14">
        <v>173</v>
      </c>
      <c r="B97" s="14">
        <v>1</v>
      </c>
      <c r="C97" s="14">
        <v>4</v>
      </c>
      <c r="D97" s="14">
        <v>1</v>
      </c>
      <c r="E97" s="14">
        <v>1</v>
      </c>
      <c r="F97" s="14">
        <v>1</v>
      </c>
      <c r="G97" s="14">
        <v>50</v>
      </c>
      <c r="H97" s="14">
        <v>62</v>
      </c>
      <c r="I97" s="14">
        <v>73.2</v>
      </c>
      <c r="J97" s="14">
        <v>68.2</v>
      </c>
      <c r="K97" s="33" t="str">
        <f>IF(B97=0,'Q1'!$C$8,'Q1'!$C$9)</f>
        <v>Female</v>
      </c>
      <c r="L97" s="33" t="str">
        <f>IF(C97=1,'Q1'!$I$8,IF(C97=2,'Q1'!$I$9,IF(C97=3,'Q1'!$I$10,'Q1'!$I$11)))</f>
        <v>Sales</v>
      </c>
      <c r="M97" s="33" t="str">
        <f>IF(D97=1,'Q1'!$F$8,IF(D97=2,'Q1'!$F$9,'Q1'!$F$10))</f>
        <v>North</v>
      </c>
      <c r="N97" s="33" t="str">
        <f>IF(E97=1,'Q1'!$L$8,'Q1'!$L$9)</f>
        <v>Unmarried</v>
      </c>
      <c r="O97" s="33" t="str">
        <f>IF(F97=1,'Q1'!$O$8,IF(F97=2,'Q1'!$O$9,'Q1'!$O$10))</f>
        <v>Corporate</v>
      </c>
    </row>
    <row r="98" spans="1:15" x14ac:dyDescent="0.25">
      <c r="A98" s="14">
        <v>57</v>
      </c>
      <c r="B98" s="14">
        <v>1</v>
      </c>
      <c r="C98" s="14">
        <v>4</v>
      </c>
      <c r="D98" s="14">
        <v>2</v>
      </c>
      <c r="E98" s="14">
        <v>1</v>
      </c>
      <c r="F98" s="14">
        <v>2</v>
      </c>
      <c r="G98" s="14">
        <v>71</v>
      </c>
      <c r="H98" s="14">
        <v>65</v>
      </c>
      <c r="I98" s="14">
        <v>86.399999999999991</v>
      </c>
      <c r="J98" s="14">
        <v>71.5</v>
      </c>
      <c r="K98" s="33" t="str">
        <f>IF(B98=0,'Q1'!$C$8,'Q1'!$C$9)</f>
        <v>Female</v>
      </c>
      <c r="L98" s="33" t="str">
        <f>IF(C98=1,'Q1'!$I$8,IF(C98=2,'Q1'!$I$9,IF(C98=3,'Q1'!$I$10,'Q1'!$I$11)))</f>
        <v>Sales</v>
      </c>
      <c r="M98" s="33" t="str">
        <f>IF(D98=1,'Q1'!$F$8,IF(D98=2,'Q1'!$F$9,'Q1'!$F$10))</f>
        <v>West</v>
      </c>
      <c r="N98" s="33" t="str">
        <f>IF(E98=1,'Q1'!$L$8,'Q1'!$L$9)</f>
        <v>Unmarried</v>
      </c>
      <c r="O98" s="33" t="str">
        <f>IF(F98=1,'Q1'!$O$8,IF(F98=2,'Q1'!$O$9,'Q1'!$O$10))</f>
        <v>Home Office</v>
      </c>
    </row>
    <row r="99" spans="1:15" x14ac:dyDescent="0.25">
      <c r="A99" s="14">
        <v>100</v>
      </c>
      <c r="B99" s="14">
        <v>1</v>
      </c>
      <c r="C99" s="14">
        <v>4</v>
      </c>
      <c r="D99" s="14">
        <v>3</v>
      </c>
      <c r="E99" s="14">
        <v>1</v>
      </c>
      <c r="F99" s="14">
        <v>2</v>
      </c>
      <c r="G99" s="14">
        <v>63</v>
      </c>
      <c r="H99" s="14">
        <v>65</v>
      </c>
      <c r="I99" s="14">
        <v>85.2</v>
      </c>
      <c r="J99" s="14">
        <v>71.5</v>
      </c>
      <c r="K99" s="33" t="str">
        <f>IF(B99=0,'Q1'!$C$8,'Q1'!$C$9)</f>
        <v>Female</v>
      </c>
      <c r="L99" s="33" t="str">
        <f>IF(C99=1,'Q1'!$I$8,IF(C99=2,'Q1'!$I$9,IF(C99=3,'Q1'!$I$10,'Q1'!$I$11)))</f>
        <v>Sales</v>
      </c>
      <c r="M99" s="33" t="str">
        <f>IF(D99=1,'Q1'!$F$8,IF(D99=2,'Q1'!$F$9,'Q1'!$F$10))</f>
        <v>South</v>
      </c>
      <c r="N99" s="33" t="str">
        <f>IF(E99=1,'Q1'!$L$8,'Q1'!$L$9)</f>
        <v>Unmarried</v>
      </c>
      <c r="O99" s="33" t="str">
        <f>IF(F99=1,'Q1'!$O$8,IF(F99=2,'Q1'!$O$9,'Q1'!$O$10))</f>
        <v>Home Office</v>
      </c>
    </row>
    <row r="100" spans="1:15" x14ac:dyDescent="0.25">
      <c r="A100" s="14">
        <v>1</v>
      </c>
      <c r="B100" s="14">
        <v>1</v>
      </c>
      <c r="C100" s="14">
        <v>1</v>
      </c>
      <c r="D100" s="14">
        <v>1</v>
      </c>
      <c r="E100" s="14">
        <v>1</v>
      </c>
      <c r="F100" s="14">
        <v>3</v>
      </c>
      <c r="G100" s="14">
        <v>34</v>
      </c>
      <c r="H100" s="14">
        <v>44</v>
      </c>
      <c r="I100" s="14">
        <v>48</v>
      </c>
      <c r="J100" s="14">
        <v>48.400000000000006</v>
      </c>
      <c r="K100" s="33" t="str">
        <f>IF(B100=0,'Q1'!$C$8,'Q1'!$C$9)</f>
        <v>Female</v>
      </c>
      <c r="L100" s="33" t="str">
        <f>IF(C100=1,'Q1'!$I$8,IF(C100=2,'Q1'!$I$9,IF(C100=3,'Q1'!$I$10,'Q1'!$I$11)))</f>
        <v>Direct</v>
      </c>
      <c r="M100" s="33" t="str">
        <f>IF(D100=1,'Q1'!$F$8,IF(D100=2,'Q1'!$F$9,'Q1'!$F$10))</f>
        <v>North</v>
      </c>
      <c r="N100" s="33" t="str">
        <f>IF(E100=1,'Q1'!$L$8,'Q1'!$L$9)</f>
        <v>Unmarried</v>
      </c>
      <c r="O100" s="33" t="str">
        <f>IF(F100=1,'Q1'!$O$8,IF(F100=2,'Q1'!$O$9,'Q1'!$O$10))</f>
        <v>Consumer</v>
      </c>
    </row>
    <row r="101" spans="1:15" x14ac:dyDescent="0.25">
      <c r="A101" s="14">
        <v>194</v>
      </c>
      <c r="B101" s="14">
        <v>1</v>
      </c>
      <c r="C101" s="14">
        <v>4</v>
      </c>
      <c r="D101" s="14">
        <v>3</v>
      </c>
      <c r="E101" s="14">
        <v>2</v>
      </c>
      <c r="F101" s="14">
        <v>2</v>
      </c>
      <c r="G101" s="14">
        <v>63</v>
      </c>
      <c r="H101" s="14">
        <v>63</v>
      </c>
      <c r="I101" s="14">
        <v>82.8</v>
      </c>
      <c r="J101" s="14">
        <v>69.300000000000011</v>
      </c>
      <c r="K101" s="33" t="str">
        <f>IF(B101=0,'Q1'!$C$8,'Q1'!$C$9)</f>
        <v>Female</v>
      </c>
      <c r="L101" s="33" t="str">
        <f>IF(C101=1,'Q1'!$I$8,IF(C101=2,'Q1'!$I$9,IF(C101=3,'Q1'!$I$10,'Q1'!$I$11)))</f>
        <v>Sales</v>
      </c>
      <c r="M101" s="33" t="str">
        <f>IF(D101=1,'Q1'!$F$8,IF(D101=2,'Q1'!$F$9,'Q1'!$F$10))</f>
        <v>South</v>
      </c>
      <c r="N101" s="33" t="str">
        <f>IF(E101=1,'Q1'!$L$8,'Q1'!$L$9)</f>
        <v>Married</v>
      </c>
      <c r="O101" s="33" t="str">
        <f>IF(F101=1,'Q1'!$O$8,IF(F101=2,'Q1'!$O$9,'Q1'!$O$10))</f>
        <v>Home Office</v>
      </c>
    </row>
    <row r="102" spans="1:15" x14ac:dyDescent="0.25">
      <c r="A102" s="14">
        <v>88</v>
      </c>
      <c r="B102" s="14">
        <v>1</v>
      </c>
      <c r="C102" s="14">
        <v>4</v>
      </c>
      <c r="D102" s="14">
        <v>3</v>
      </c>
      <c r="E102" s="14">
        <v>1</v>
      </c>
      <c r="F102" s="14">
        <v>2</v>
      </c>
      <c r="G102" s="14">
        <v>68</v>
      </c>
      <c r="H102" s="14">
        <v>60</v>
      </c>
      <c r="I102" s="14">
        <v>76.8</v>
      </c>
      <c r="J102" s="14">
        <v>66</v>
      </c>
      <c r="K102" s="33" t="str">
        <f>IF(B102=0,'Q1'!$C$8,'Q1'!$C$9)</f>
        <v>Female</v>
      </c>
      <c r="L102" s="33" t="str">
        <f>IF(C102=1,'Q1'!$I$8,IF(C102=2,'Q1'!$I$9,IF(C102=3,'Q1'!$I$10,'Q1'!$I$11)))</f>
        <v>Sales</v>
      </c>
      <c r="M102" s="33" t="str">
        <f>IF(D102=1,'Q1'!$F$8,IF(D102=2,'Q1'!$F$9,'Q1'!$F$10))</f>
        <v>South</v>
      </c>
      <c r="N102" s="33" t="str">
        <f>IF(E102=1,'Q1'!$L$8,'Q1'!$L$9)</f>
        <v>Unmarried</v>
      </c>
      <c r="O102" s="33" t="str">
        <f>IF(F102=1,'Q1'!$O$8,IF(F102=2,'Q1'!$O$9,'Q1'!$O$10))</f>
        <v>Home Office</v>
      </c>
    </row>
    <row r="103" spans="1:15" x14ac:dyDescent="0.25">
      <c r="A103" s="14">
        <v>99</v>
      </c>
      <c r="B103" s="14">
        <v>1</v>
      </c>
      <c r="C103" s="14">
        <v>4</v>
      </c>
      <c r="D103" s="14">
        <v>3</v>
      </c>
      <c r="E103" s="14">
        <v>1</v>
      </c>
      <c r="F103" s="14">
        <v>1</v>
      </c>
      <c r="G103" s="14">
        <v>47</v>
      </c>
      <c r="H103" s="14">
        <v>59</v>
      </c>
      <c r="I103" s="14">
        <v>67.2</v>
      </c>
      <c r="J103" s="14">
        <v>64.900000000000006</v>
      </c>
      <c r="K103" s="33" t="str">
        <f>IF(B103=0,'Q1'!$C$8,'Q1'!$C$9)</f>
        <v>Female</v>
      </c>
      <c r="L103" s="33" t="str">
        <f>IF(C103=1,'Q1'!$I$8,IF(C103=2,'Q1'!$I$9,IF(C103=3,'Q1'!$I$10,'Q1'!$I$11)))</f>
        <v>Sales</v>
      </c>
      <c r="M103" s="33" t="str">
        <f>IF(D103=1,'Q1'!$F$8,IF(D103=2,'Q1'!$F$9,'Q1'!$F$10))</f>
        <v>South</v>
      </c>
      <c r="N103" s="33" t="str">
        <f>IF(E103=1,'Q1'!$L$8,'Q1'!$L$9)</f>
        <v>Unmarried</v>
      </c>
      <c r="O103" s="33" t="str">
        <f>IF(F103=1,'Q1'!$O$8,IF(F103=2,'Q1'!$O$9,'Q1'!$O$10))</f>
        <v>Corporate</v>
      </c>
    </row>
    <row r="104" spans="1:15" x14ac:dyDescent="0.25">
      <c r="A104" s="14">
        <v>47</v>
      </c>
      <c r="B104" s="14">
        <v>1</v>
      </c>
      <c r="C104" s="14">
        <v>3</v>
      </c>
      <c r="D104" s="14">
        <v>1</v>
      </c>
      <c r="E104" s="14">
        <v>1</v>
      </c>
      <c r="F104" s="14">
        <v>2</v>
      </c>
      <c r="G104" s="14">
        <v>47</v>
      </c>
      <c r="H104" s="14">
        <v>46</v>
      </c>
      <c r="I104" s="14">
        <v>58.8</v>
      </c>
      <c r="J104" s="14">
        <v>50.6</v>
      </c>
      <c r="K104" s="33" t="str">
        <f>IF(B104=0,'Q1'!$C$8,'Q1'!$C$9)</f>
        <v>Female</v>
      </c>
      <c r="L104" s="33" t="str">
        <f>IF(C104=1,'Q1'!$I$8,IF(C104=2,'Q1'!$I$9,IF(C104=3,'Q1'!$I$10,'Q1'!$I$11)))</f>
        <v>Phone</v>
      </c>
      <c r="M104" s="33" t="str">
        <f>IF(D104=1,'Q1'!$F$8,IF(D104=2,'Q1'!$F$9,'Q1'!$F$10))</f>
        <v>North</v>
      </c>
      <c r="N104" s="33" t="str">
        <f>IF(E104=1,'Q1'!$L$8,'Q1'!$L$9)</f>
        <v>Unmarried</v>
      </c>
      <c r="O104" s="33" t="str">
        <f>IF(F104=1,'Q1'!$O$8,IF(F104=2,'Q1'!$O$9,'Q1'!$O$10))</f>
        <v>Home Office</v>
      </c>
    </row>
    <row r="105" spans="1:15" x14ac:dyDescent="0.25">
      <c r="A105" s="14">
        <v>120</v>
      </c>
      <c r="B105" s="14">
        <v>1</v>
      </c>
      <c r="C105" s="14">
        <v>4</v>
      </c>
      <c r="D105" s="14">
        <v>3</v>
      </c>
      <c r="E105" s="14">
        <v>1</v>
      </c>
      <c r="F105" s="14">
        <v>2</v>
      </c>
      <c r="G105" s="14">
        <v>63</v>
      </c>
      <c r="H105" s="14">
        <v>52</v>
      </c>
      <c r="I105" s="14">
        <v>64.8</v>
      </c>
      <c r="J105" s="14">
        <v>57.2</v>
      </c>
      <c r="K105" s="33" t="str">
        <f>IF(B105=0,'Q1'!$C$8,'Q1'!$C$9)</f>
        <v>Female</v>
      </c>
      <c r="L105" s="33" t="str">
        <f>IF(C105=1,'Q1'!$I$8,IF(C105=2,'Q1'!$I$9,IF(C105=3,'Q1'!$I$10,'Q1'!$I$11)))</f>
        <v>Sales</v>
      </c>
      <c r="M105" s="33" t="str">
        <f>IF(D105=1,'Q1'!$F$8,IF(D105=2,'Q1'!$F$9,'Q1'!$F$10))</f>
        <v>South</v>
      </c>
      <c r="N105" s="33" t="str">
        <f>IF(E105=1,'Q1'!$L$8,'Q1'!$L$9)</f>
        <v>Unmarried</v>
      </c>
      <c r="O105" s="33" t="str">
        <f>IF(F105=1,'Q1'!$O$8,IF(F105=2,'Q1'!$O$9,'Q1'!$O$10))</f>
        <v>Home Office</v>
      </c>
    </row>
    <row r="106" spans="1:15" x14ac:dyDescent="0.25">
      <c r="A106" s="14">
        <v>166</v>
      </c>
      <c r="B106" s="14">
        <v>1</v>
      </c>
      <c r="C106" s="14">
        <v>4</v>
      </c>
      <c r="D106" s="14">
        <v>2</v>
      </c>
      <c r="E106" s="14">
        <v>1</v>
      </c>
      <c r="F106" s="14">
        <v>2</v>
      </c>
      <c r="G106" s="14">
        <v>52</v>
      </c>
      <c r="H106" s="14">
        <v>59</v>
      </c>
      <c r="I106" s="14">
        <v>63.599999999999994</v>
      </c>
      <c r="J106" s="14">
        <v>64.900000000000006</v>
      </c>
      <c r="K106" s="33" t="str">
        <f>IF(B106=0,'Q1'!$C$8,'Q1'!$C$9)</f>
        <v>Female</v>
      </c>
      <c r="L106" s="33" t="str">
        <f>IF(C106=1,'Q1'!$I$8,IF(C106=2,'Q1'!$I$9,IF(C106=3,'Q1'!$I$10,'Q1'!$I$11)))</f>
        <v>Sales</v>
      </c>
      <c r="M106" s="33" t="str">
        <f>IF(D106=1,'Q1'!$F$8,IF(D106=2,'Q1'!$F$9,'Q1'!$F$10))</f>
        <v>West</v>
      </c>
      <c r="N106" s="33" t="str">
        <f>IF(E106=1,'Q1'!$L$8,'Q1'!$L$9)</f>
        <v>Unmarried</v>
      </c>
      <c r="O106" s="33" t="str">
        <f>IF(F106=1,'Q1'!$O$8,IF(F106=2,'Q1'!$O$9,'Q1'!$O$10))</f>
        <v>Home Office</v>
      </c>
    </row>
    <row r="107" spans="1:15" x14ac:dyDescent="0.25">
      <c r="A107" s="14">
        <v>65</v>
      </c>
      <c r="B107" s="14">
        <v>1</v>
      </c>
      <c r="C107" s="14">
        <v>4</v>
      </c>
      <c r="D107" s="14">
        <v>2</v>
      </c>
      <c r="E107" s="14">
        <v>1</v>
      </c>
      <c r="F107" s="14">
        <v>2</v>
      </c>
      <c r="G107" s="14">
        <v>55</v>
      </c>
      <c r="H107" s="14">
        <v>54</v>
      </c>
      <c r="I107" s="14">
        <v>79.2</v>
      </c>
      <c r="J107" s="14">
        <v>59.400000000000006</v>
      </c>
      <c r="K107" s="33" t="str">
        <f>IF(B107=0,'Q1'!$C$8,'Q1'!$C$9)</f>
        <v>Female</v>
      </c>
      <c r="L107" s="33" t="str">
        <f>IF(C107=1,'Q1'!$I$8,IF(C107=2,'Q1'!$I$9,IF(C107=3,'Q1'!$I$10,'Q1'!$I$11)))</f>
        <v>Sales</v>
      </c>
      <c r="M107" s="33" t="str">
        <f>IF(D107=1,'Q1'!$F$8,IF(D107=2,'Q1'!$F$9,'Q1'!$F$10))</f>
        <v>West</v>
      </c>
      <c r="N107" s="33" t="str">
        <f>IF(E107=1,'Q1'!$L$8,'Q1'!$L$9)</f>
        <v>Unmarried</v>
      </c>
      <c r="O107" s="33" t="str">
        <f>IF(F107=1,'Q1'!$O$8,IF(F107=2,'Q1'!$O$9,'Q1'!$O$10))</f>
        <v>Home Office</v>
      </c>
    </row>
    <row r="108" spans="1:15" x14ac:dyDescent="0.25">
      <c r="A108" s="14">
        <v>101</v>
      </c>
      <c r="B108" s="14">
        <v>1</v>
      </c>
      <c r="C108" s="14">
        <v>4</v>
      </c>
      <c r="D108" s="14">
        <v>3</v>
      </c>
      <c r="E108" s="14">
        <v>1</v>
      </c>
      <c r="F108" s="14">
        <v>2</v>
      </c>
      <c r="G108" s="14">
        <v>60</v>
      </c>
      <c r="H108" s="14">
        <v>62</v>
      </c>
      <c r="I108" s="14">
        <v>80.399999999999991</v>
      </c>
      <c r="J108" s="14">
        <v>68.2</v>
      </c>
      <c r="K108" s="33" t="str">
        <f>IF(B108=0,'Q1'!$C$8,'Q1'!$C$9)</f>
        <v>Female</v>
      </c>
      <c r="L108" s="33" t="str">
        <f>IF(C108=1,'Q1'!$I$8,IF(C108=2,'Q1'!$I$9,IF(C108=3,'Q1'!$I$10,'Q1'!$I$11)))</f>
        <v>Sales</v>
      </c>
      <c r="M108" s="33" t="str">
        <f>IF(D108=1,'Q1'!$F$8,IF(D108=2,'Q1'!$F$9,'Q1'!$F$10))</f>
        <v>South</v>
      </c>
      <c r="N108" s="33" t="str">
        <f>IF(E108=1,'Q1'!$L$8,'Q1'!$L$9)</f>
        <v>Unmarried</v>
      </c>
      <c r="O108" s="33" t="str">
        <f>IF(F108=1,'Q1'!$O$8,IF(F108=2,'Q1'!$O$9,'Q1'!$O$10))</f>
        <v>Home Office</v>
      </c>
    </row>
    <row r="109" spans="1:15" x14ac:dyDescent="0.25">
      <c r="A109" s="14">
        <v>89</v>
      </c>
      <c r="B109" s="14">
        <v>1</v>
      </c>
      <c r="C109" s="14">
        <v>4</v>
      </c>
      <c r="D109" s="14">
        <v>1</v>
      </c>
      <c r="E109" s="14">
        <v>1</v>
      </c>
      <c r="F109" s="14">
        <v>3</v>
      </c>
      <c r="G109" s="14">
        <v>35</v>
      </c>
      <c r="H109" s="14">
        <v>35</v>
      </c>
      <c r="I109" s="14">
        <v>48</v>
      </c>
      <c r="J109" s="14">
        <v>38.5</v>
      </c>
      <c r="K109" s="33" t="str">
        <f>IF(B109=0,'Q1'!$C$8,'Q1'!$C$9)</f>
        <v>Female</v>
      </c>
      <c r="L109" s="33" t="str">
        <f>IF(C109=1,'Q1'!$I$8,IF(C109=2,'Q1'!$I$9,IF(C109=3,'Q1'!$I$10,'Q1'!$I$11)))</f>
        <v>Sales</v>
      </c>
      <c r="M109" s="33" t="str">
        <f>IF(D109=1,'Q1'!$F$8,IF(D109=2,'Q1'!$F$9,'Q1'!$F$10))</f>
        <v>North</v>
      </c>
      <c r="N109" s="33" t="str">
        <f>IF(E109=1,'Q1'!$L$8,'Q1'!$L$9)</f>
        <v>Unmarried</v>
      </c>
      <c r="O109" s="33" t="str">
        <f>IF(F109=1,'Q1'!$O$8,IF(F109=2,'Q1'!$O$9,'Q1'!$O$10))</f>
        <v>Consumer</v>
      </c>
    </row>
    <row r="110" spans="1:15" x14ac:dyDescent="0.25">
      <c r="A110" s="14">
        <v>54</v>
      </c>
      <c r="B110" s="14">
        <v>1</v>
      </c>
      <c r="C110" s="14">
        <v>3</v>
      </c>
      <c r="D110" s="14">
        <v>1</v>
      </c>
      <c r="E110" s="14">
        <v>2</v>
      </c>
      <c r="F110" s="14">
        <v>1</v>
      </c>
      <c r="G110" s="14">
        <v>47</v>
      </c>
      <c r="H110" s="14">
        <v>54</v>
      </c>
      <c r="I110" s="14">
        <v>55.199999999999996</v>
      </c>
      <c r="J110" s="14">
        <v>59.400000000000006</v>
      </c>
      <c r="K110" s="33" t="str">
        <f>IF(B110=0,'Q1'!$C$8,'Q1'!$C$9)</f>
        <v>Female</v>
      </c>
      <c r="L110" s="33" t="str">
        <f>IF(C110=1,'Q1'!$I$8,IF(C110=2,'Q1'!$I$9,IF(C110=3,'Q1'!$I$10,'Q1'!$I$11)))</f>
        <v>Phone</v>
      </c>
      <c r="M110" s="33" t="str">
        <f>IF(D110=1,'Q1'!$F$8,IF(D110=2,'Q1'!$F$9,'Q1'!$F$10))</f>
        <v>North</v>
      </c>
      <c r="N110" s="33" t="str">
        <f>IF(E110=1,'Q1'!$L$8,'Q1'!$L$9)</f>
        <v>Married</v>
      </c>
      <c r="O110" s="33" t="str">
        <f>IF(F110=1,'Q1'!$O$8,IF(F110=2,'Q1'!$O$9,'Q1'!$O$10))</f>
        <v>Corporate</v>
      </c>
    </row>
    <row r="111" spans="1:15" x14ac:dyDescent="0.25">
      <c r="A111" s="14">
        <v>180</v>
      </c>
      <c r="B111" s="14">
        <v>1</v>
      </c>
      <c r="C111" s="14">
        <v>4</v>
      </c>
      <c r="D111" s="14">
        <v>3</v>
      </c>
      <c r="E111" s="14">
        <v>2</v>
      </c>
      <c r="F111" s="14">
        <v>2</v>
      </c>
      <c r="G111" s="14">
        <v>71</v>
      </c>
      <c r="H111" s="14">
        <v>65</v>
      </c>
      <c r="I111" s="14">
        <v>82.8</v>
      </c>
      <c r="J111" s="14">
        <v>71.5</v>
      </c>
      <c r="K111" s="33" t="str">
        <f>IF(B111=0,'Q1'!$C$8,'Q1'!$C$9)</f>
        <v>Female</v>
      </c>
      <c r="L111" s="33" t="str">
        <f>IF(C111=1,'Q1'!$I$8,IF(C111=2,'Q1'!$I$9,IF(C111=3,'Q1'!$I$10,'Q1'!$I$11)))</f>
        <v>Sales</v>
      </c>
      <c r="M111" s="33" t="str">
        <f>IF(D111=1,'Q1'!$F$8,IF(D111=2,'Q1'!$F$9,'Q1'!$F$10))</f>
        <v>South</v>
      </c>
      <c r="N111" s="33" t="str">
        <f>IF(E111=1,'Q1'!$L$8,'Q1'!$L$9)</f>
        <v>Married</v>
      </c>
      <c r="O111" s="33" t="str">
        <f>IF(F111=1,'Q1'!$O$8,IF(F111=2,'Q1'!$O$9,'Q1'!$O$10))</f>
        <v>Home Office</v>
      </c>
    </row>
    <row r="112" spans="1:15" x14ac:dyDescent="0.25">
      <c r="A112" s="14">
        <v>162</v>
      </c>
      <c r="B112" s="14">
        <v>1</v>
      </c>
      <c r="C112" s="14">
        <v>4</v>
      </c>
      <c r="D112" s="14">
        <v>2</v>
      </c>
      <c r="E112" s="14">
        <v>1</v>
      </c>
      <c r="F112" s="14">
        <v>3</v>
      </c>
      <c r="G112" s="14">
        <v>57</v>
      </c>
      <c r="H112" s="14">
        <v>52</v>
      </c>
      <c r="I112" s="14">
        <v>48</v>
      </c>
      <c r="J112" s="14">
        <v>57.2</v>
      </c>
      <c r="K112" s="33" t="str">
        <f>IF(B112=0,'Q1'!$C$8,'Q1'!$C$9)</f>
        <v>Female</v>
      </c>
      <c r="L112" s="33" t="str">
        <f>IF(C112=1,'Q1'!$I$8,IF(C112=2,'Q1'!$I$9,IF(C112=3,'Q1'!$I$10,'Q1'!$I$11)))</f>
        <v>Sales</v>
      </c>
      <c r="M112" s="33" t="str">
        <f>IF(D112=1,'Q1'!$F$8,IF(D112=2,'Q1'!$F$9,'Q1'!$F$10))</f>
        <v>West</v>
      </c>
      <c r="N112" s="33" t="str">
        <f>IF(E112=1,'Q1'!$L$8,'Q1'!$L$9)</f>
        <v>Unmarried</v>
      </c>
      <c r="O112" s="33" t="str">
        <f>IF(F112=1,'Q1'!$O$8,IF(F112=2,'Q1'!$O$9,'Q1'!$O$10))</f>
        <v>Consumer</v>
      </c>
    </row>
    <row r="113" spans="1:15" x14ac:dyDescent="0.25">
      <c r="A113" s="14">
        <v>4</v>
      </c>
      <c r="B113" s="14">
        <v>1</v>
      </c>
      <c r="C113" s="14">
        <v>1</v>
      </c>
      <c r="D113" s="14">
        <v>1</v>
      </c>
      <c r="E113" s="14">
        <v>1</v>
      </c>
      <c r="F113" s="14">
        <v>2</v>
      </c>
      <c r="G113" s="14">
        <v>44</v>
      </c>
      <c r="H113" s="14">
        <v>50</v>
      </c>
      <c r="I113" s="14">
        <v>49.199999999999996</v>
      </c>
      <c r="J113" s="14">
        <v>55.000000000000007</v>
      </c>
      <c r="K113" s="33" t="str">
        <f>IF(B113=0,'Q1'!$C$8,'Q1'!$C$9)</f>
        <v>Female</v>
      </c>
      <c r="L113" s="33" t="str">
        <f>IF(C113=1,'Q1'!$I$8,IF(C113=2,'Q1'!$I$9,IF(C113=3,'Q1'!$I$10,'Q1'!$I$11)))</f>
        <v>Direct</v>
      </c>
      <c r="M113" s="33" t="str">
        <f>IF(D113=1,'Q1'!$F$8,IF(D113=2,'Q1'!$F$9,'Q1'!$F$10))</f>
        <v>North</v>
      </c>
      <c r="N113" s="33" t="str">
        <f>IF(E113=1,'Q1'!$L$8,'Q1'!$L$9)</f>
        <v>Unmarried</v>
      </c>
      <c r="O113" s="33" t="str">
        <f>IF(F113=1,'Q1'!$O$8,IF(F113=2,'Q1'!$O$9,'Q1'!$O$10))</f>
        <v>Home Office</v>
      </c>
    </row>
    <row r="114" spans="1:15" x14ac:dyDescent="0.25">
      <c r="A114" s="14">
        <v>131</v>
      </c>
      <c r="B114" s="14">
        <v>1</v>
      </c>
      <c r="C114" s="14">
        <v>4</v>
      </c>
      <c r="D114" s="14">
        <v>3</v>
      </c>
      <c r="E114" s="14">
        <v>1</v>
      </c>
      <c r="F114" s="14">
        <v>2</v>
      </c>
      <c r="G114" s="14">
        <v>65</v>
      </c>
      <c r="H114" s="14">
        <v>59</v>
      </c>
      <c r="I114" s="14">
        <v>68.399999999999991</v>
      </c>
      <c r="J114" s="14">
        <v>64.900000000000006</v>
      </c>
      <c r="K114" s="33" t="str">
        <f>IF(B114=0,'Q1'!$C$8,'Q1'!$C$9)</f>
        <v>Female</v>
      </c>
      <c r="L114" s="33" t="str">
        <f>IF(C114=1,'Q1'!$I$8,IF(C114=2,'Q1'!$I$9,IF(C114=3,'Q1'!$I$10,'Q1'!$I$11)))</f>
        <v>Sales</v>
      </c>
      <c r="M114" s="33" t="str">
        <f>IF(D114=1,'Q1'!$F$8,IF(D114=2,'Q1'!$F$9,'Q1'!$F$10))</f>
        <v>South</v>
      </c>
      <c r="N114" s="33" t="str">
        <f>IF(E114=1,'Q1'!$L$8,'Q1'!$L$9)</f>
        <v>Unmarried</v>
      </c>
      <c r="O114" s="33" t="str">
        <f>IF(F114=1,'Q1'!$O$8,IF(F114=2,'Q1'!$O$9,'Q1'!$O$10))</f>
        <v>Home Office</v>
      </c>
    </row>
    <row r="115" spans="1:15" x14ac:dyDescent="0.25">
      <c r="A115" s="14">
        <v>125</v>
      </c>
      <c r="B115" s="14">
        <v>1</v>
      </c>
      <c r="C115" s="14">
        <v>4</v>
      </c>
      <c r="D115" s="14">
        <v>1</v>
      </c>
      <c r="E115" s="14">
        <v>1</v>
      </c>
      <c r="F115" s="14">
        <v>2</v>
      </c>
      <c r="G115" s="14">
        <v>68</v>
      </c>
      <c r="H115" s="14">
        <v>65</v>
      </c>
      <c r="I115" s="14">
        <v>69.599999999999994</v>
      </c>
      <c r="J115" s="14">
        <v>71.5</v>
      </c>
      <c r="K115" s="33" t="str">
        <f>IF(B115=0,'Q1'!$C$8,'Q1'!$C$9)</f>
        <v>Female</v>
      </c>
      <c r="L115" s="33" t="str">
        <f>IF(C115=1,'Q1'!$I$8,IF(C115=2,'Q1'!$I$9,IF(C115=3,'Q1'!$I$10,'Q1'!$I$11)))</f>
        <v>Sales</v>
      </c>
      <c r="M115" s="33" t="str">
        <f>IF(D115=1,'Q1'!$F$8,IF(D115=2,'Q1'!$F$9,'Q1'!$F$10))</f>
        <v>North</v>
      </c>
      <c r="N115" s="33" t="str">
        <f>IF(E115=1,'Q1'!$L$8,'Q1'!$L$9)</f>
        <v>Unmarried</v>
      </c>
      <c r="O115" s="33" t="str">
        <f>IF(F115=1,'Q1'!$O$8,IF(F115=2,'Q1'!$O$9,'Q1'!$O$10))</f>
        <v>Home Office</v>
      </c>
    </row>
    <row r="116" spans="1:15" x14ac:dyDescent="0.25">
      <c r="A116" s="14">
        <v>34</v>
      </c>
      <c r="B116" s="14">
        <v>1</v>
      </c>
      <c r="C116" s="14">
        <v>1</v>
      </c>
      <c r="D116" s="14">
        <v>3</v>
      </c>
      <c r="E116" s="14">
        <v>2</v>
      </c>
      <c r="F116" s="14">
        <v>2</v>
      </c>
      <c r="G116" s="14">
        <v>73</v>
      </c>
      <c r="H116" s="14">
        <v>61</v>
      </c>
      <c r="I116" s="14">
        <v>68.399999999999991</v>
      </c>
      <c r="J116" s="14">
        <v>67.100000000000009</v>
      </c>
      <c r="K116" s="33" t="str">
        <f>IF(B116=0,'Q1'!$C$8,'Q1'!$C$9)</f>
        <v>Female</v>
      </c>
      <c r="L116" s="33" t="str">
        <f>IF(C116=1,'Q1'!$I$8,IF(C116=2,'Q1'!$I$9,IF(C116=3,'Q1'!$I$10,'Q1'!$I$11)))</f>
        <v>Direct</v>
      </c>
      <c r="M116" s="33" t="str">
        <f>IF(D116=1,'Q1'!$F$8,IF(D116=2,'Q1'!$F$9,'Q1'!$F$10))</f>
        <v>South</v>
      </c>
      <c r="N116" s="33" t="str">
        <f>IF(E116=1,'Q1'!$L$8,'Q1'!$L$9)</f>
        <v>Married</v>
      </c>
      <c r="O116" s="33" t="str">
        <f>IF(F116=1,'Q1'!$O$8,IF(F116=2,'Q1'!$O$9,'Q1'!$O$10))</f>
        <v>Home Office</v>
      </c>
    </row>
    <row r="117" spans="1:15" x14ac:dyDescent="0.25">
      <c r="A117" s="14">
        <v>106</v>
      </c>
      <c r="B117" s="14">
        <v>1</v>
      </c>
      <c r="C117" s="14">
        <v>4</v>
      </c>
      <c r="D117" s="14">
        <v>2</v>
      </c>
      <c r="E117" s="14">
        <v>1</v>
      </c>
      <c r="F117" s="14">
        <v>3</v>
      </c>
      <c r="G117" s="14">
        <v>36</v>
      </c>
      <c r="H117" s="14">
        <v>44</v>
      </c>
      <c r="I117" s="14">
        <v>44.4</v>
      </c>
      <c r="J117" s="14">
        <v>48.400000000000006</v>
      </c>
      <c r="K117" s="33" t="str">
        <f>IF(B117=0,'Q1'!$C$8,'Q1'!$C$9)</f>
        <v>Female</v>
      </c>
      <c r="L117" s="33" t="str">
        <f>IF(C117=1,'Q1'!$I$8,IF(C117=2,'Q1'!$I$9,IF(C117=3,'Q1'!$I$10,'Q1'!$I$11)))</f>
        <v>Sales</v>
      </c>
      <c r="M117" s="33" t="str">
        <f>IF(D117=1,'Q1'!$F$8,IF(D117=2,'Q1'!$F$9,'Q1'!$F$10))</f>
        <v>West</v>
      </c>
      <c r="N117" s="33" t="str">
        <f>IF(E117=1,'Q1'!$L$8,'Q1'!$L$9)</f>
        <v>Unmarried</v>
      </c>
      <c r="O117" s="33" t="str">
        <f>IF(F117=1,'Q1'!$O$8,IF(F117=2,'Q1'!$O$9,'Q1'!$O$10))</f>
        <v>Consumer</v>
      </c>
    </row>
    <row r="118" spans="1:15" x14ac:dyDescent="0.25">
      <c r="A118" s="14">
        <v>130</v>
      </c>
      <c r="B118" s="14">
        <v>1</v>
      </c>
      <c r="C118" s="14">
        <v>4</v>
      </c>
      <c r="D118" s="14">
        <v>3</v>
      </c>
      <c r="E118" s="14">
        <v>1</v>
      </c>
      <c r="F118" s="14">
        <v>1</v>
      </c>
      <c r="G118" s="14">
        <v>43</v>
      </c>
      <c r="H118" s="14">
        <v>54</v>
      </c>
      <c r="I118" s="14">
        <v>66</v>
      </c>
      <c r="J118" s="14">
        <v>59.400000000000006</v>
      </c>
      <c r="K118" s="33" t="str">
        <f>IF(B118=0,'Q1'!$C$8,'Q1'!$C$9)</f>
        <v>Female</v>
      </c>
      <c r="L118" s="33" t="str">
        <f>IF(C118=1,'Q1'!$I$8,IF(C118=2,'Q1'!$I$9,IF(C118=3,'Q1'!$I$10,'Q1'!$I$11)))</f>
        <v>Sales</v>
      </c>
      <c r="M118" s="33" t="str">
        <f>IF(D118=1,'Q1'!$F$8,IF(D118=2,'Q1'!$F$9,'Q1'!$F$10))</f>
        <v>South</v>
      </c>
      <c r="N118" s="33" t="str">
        <f>IF(E118=1,'Q1'!$L$8,'Q1'!$L$9)</f>
        <v>Unmarried</v>
      </c>
      <c r="O118" s="33" t="str">
        <f>IF(F118=1,'Q1'!$O$8,IF(F118=2,'Q1'!$O$9,'Q1'!$O$10))</f>
        <v>Corporate</v>
      </c>
    </row>
    <row r="119" spans="1:15" x14ac:dyDescent="0.25">
      <c r="A119" s="14">
        <v>93</v>
      </c>
      <c r="B119" s="14">
        <v>1</v>
      </c>
      <c r="C119" s="14">
        <v>4</v>
      </c>
      <c r="D119" s="14">
        <v>3</v>
      </c>
      <c r="E119" s="14">
        <v>1</v>
      </c>
      <c r="F119" s="14">
        <v>2</v>
      </c>
      <c r="G119" s="14">
        <v>73</v>
      </c>
      <c r="H119" s="14">
        <v>67</v>
      </c>
      <c r="I119" s="14">
        <v>74.399999999999991</v>
      </c>
      <c r="J119" s="14">
        <v>73.7</v>
      </c>
      <c r="K119" s="33" t="str">
        <f>IF(B119=0,'Q1'!$C$8,'Q1'!$C$9)</f>
        <v>Female</v>
      </c>
      <c r="L119" s="33" t="str">
        <f>IF(C119=1,'Q1'!$I$8,IF(C119=2,'Q1'!$I$9,IF(C119=3,'Q1'!$I$10,'Q1'!$I$11)))</f>
        <v>Sales</v>
      </c>
      <c r="M119" s="33" t="str">
        <f>IF(D119=1,'Q1'!$F$8,IF(D119=2,'Q1'!$F$9,'Q1'!$F$10))</f>
        <v>South</v>
      </c>
      <c r="N119" s="33" t="str">
        <f>IF(E119=1,'Q1'!$L$8,'Q1'!$L$9)</f>
        <v>Unmarried</v>
      </c>
      <c r="O119" s="33" t="str">
        <f>IF(F119=1,'Q1'!$O$8,IF(F119=2,'Q1'!$O$9,'Q1'!$O$10))</f>
        <v>Home Office</v>
      </c>
    </row>
    <row r="120" spans="1:15" x14ac:dyDescent="0.25">
      <c r="A120" s="14">
        <v>163</v>
      </c>
      <c r="B120" s="14">
        <v>1</v>
      </c>
      <c r="C120" s="14">
        <v>4</v>
      </c>
      <c r="D120" s="14">
        <v>1</v>
      </c>
      <c r="E120" s="14">
        <v>1</v>
      </c>
      <c r="F120" s="14">
        <v>2</v>
      </c>
      <c r="G120" s="14">
        <v>52</v>
      </c>
      <c r="H120" s="14">
        <v>57</v>
      </c>
      <c r="I120" s="14">
        <v>76.8</v>
      </c>
      <c r="J120" s="14">
        <v>62.7</v>
      </c>
      <c r="K120" s="33" t="str">
        <f>IF(B120=0,'Q1'!$C$8,'Q1'!$C$9)</f>
        <v>Female</v>
      </c>
      <c r="L120" s="33" t="str">
        <f>IF(C120=1,'Q1'!$I$8,IF(C120=2,'Q1'!$I$9,IF(C120=3,'Q1'!$I$10,'Q1'!$I$11)))</f>
        <v>Sales</v>
      </c>
      <c r="M120" s="33" t="str">
        <f>IF(D120=1,'Q1'!$F$8,IF(D120=2,'Q1'!$F$9,'Q1'!$F$10))</f>
        <v>North</v>
      </c>
      <c r="N120" s="33" t="str">
        <f>IF(E120=1,'Q1'!$L$8,'Q1'!$L$9)</f>
        <v>Unmarried</v>
      </c>
      <c r="O120" s="33" t="str">
        <f>IF(F120=1,'Q1'!$O$8,IF(F120=2,'Q1'!$O$9,'Q1'!$O$10))</f>
        <v>Home Office</v>
      </c>
    </row>
    <row r="121" spans="1:15" x14ac:dyDescent="0.25">
      <c r="A121" s="14">
        <v>37</v>
      </c>
      <c r="B121" s="14">
        <v>1</v>
      </c>
      <c r="C121" s="14">
        <v>3</v>
      </c>
      <c r="D121" s="14">
        <v>1</v>
      </c>
      <c r="E121" s="14">
        <v>1</v>
      </c>
      <c r="F121" s="14">
        <v>3</v>
      </c>
      <c r="G121" s="14">
        <v>41</v>
      </c>
      <c r="H121" s="14">
        <v>47</v>
      </c>
      <c r="I121" s="14">
        <v>48</v>
      </c>
      <c r="J121" s="14">
        <v>51.7</v>
      </c>
      <c r="K121" s="33" t="str">
        <f>IF(B121=0,'Q1'!$C$8,'Q1'!$C$9)</f>
        <v>Female</v>
      </c>
      <c r="L121" s="33" t="str">
        <f>IF(C121=1,'Q1'!$I$8,IF(C121=2,'Q1'!$I$9,IF(C121=3,'Q1'!$I$10,'Q1'!$I$11)))</f>
        <v>Phone</v>
      </c>
      <c r="M121" s="33" t="str">
        <f>IF(D121=1,'Q1'!$F$8,IF(D121=2,'Q1'!$F$9,'Q1'!$F$10))</f>
        <v>North</v>
      </c>
      <c r="N121" s="33" t="str">
        <f>IF(E121=1,'Q1'!$L$8,'Q1'!$L$9)</f>
        <v>Unmarried</v>
      </c>
      <c r="O121" s="33" t="str">
        <f>IF(F121=1,'Q1'!$O$8,IF(F121=2,'Q1'!$O$9,'Q1'!$O$10))</f>
        <v>Consumer</v>
      </c>
    </row>
    <row r="122" spans="1:15" x14ac:dyDescent="0.25">
      <c r="A122" s="14">
        <v>35</v>
      </c>
      <c r="B122" s="14">
        <v>1</v>
      </c>
      <c r="C122" s="14">
        <v>1</v>
      </c>
      <c r="D122" s="14">
        <v>1</v>
      </c>
      <c r="E122" s="14">
        <v>2</v>
      </c>
      <c r="F122" s="14">
        <v>1</v>
      </c>
      <c r="G122" s="14">
        <v>60</v>
      </c>
      <c r="H122" s="14">
        <v>54</v>
      </c>
      <c r="I122" s="14">
        <v>60</v>
      </c>
      <c r="J122" s="14">
        <v>59.400000000000006</v>
      </c>
      <c r="K122" s="33" t="str">
        <f>IF(B122=0,'Q1'!$C$8,'Q1'!$C$9)</f>
        <v>Female</v>
      </c>
      <c r="L122" s="33" t="str">
        <f>IF(C122=1,'Q1'!$I$8,IF(C122=2,'Q1'!$I$9,IF(C122=3,'Q1'!$I$10,'Q1'!$I$11)))</f>
        <v>Direct</v>
      </c>
      <c r="M122" s="33" t="str">
        <f>IF(D122=1,'Q1'!$F$8,IF(D122=2,'Q1'!$F$9,'Q1'!$F$10))</f>
        <v>North</v>
      </c>
      <c r="N122" s="33" t="str">
        <f>IF(E122=1,'Q1'!$L$8,'Q1'!$L$9)</f>
        <v>Married</v>
      </c>
      <c r="O122" s="33" t="str">
        <f>IF(F122=1,'Q1'!$O$8,IF(F122=2,'Q1'!$O$9,'Q1'!$O$10))</f>
        <v>Corporate</v>
      </c>
    </row>
    <row r="123" spans="1:15" x14ac:dyDescent="0.25">
      <c r="A123" s="14">
        <v>87</v>
      </c>
      <c r="B123" s="14">
        <v>1</v>
      </c>
      <c r="C123" s="14">
        <v>4</v>
      </c>
      <c r="D123" s="14">
        <v>2</v>
      </c>
      <c r="E123" s="14">
        <v>1</v>
      </c>
      <c r="F123" s="14">
        <v>1</v>
      </c>
      <c r="G123" s="14">
        <v>50</v>
      </c>
      <c r="H123" s="14">
        <v>52</v>
      </c>
      <c r="I123" s="14">
        <v>55.199999999999996</v>
      </c>
      <c r="J123" s="14">
        <v>57.2</v>
      </c>
      <c r="K123" s="33" t="str">
        <f>IF(B123=0,'Q1'!$C$8,'Q1'!$C$9)</f>
        <v>Female</v>
      </c>
      <c r="L123" s="33" t="str">
        <f>IF(C123=1,'Q1'!$I$8,IF(C123=2,'Q1'!$I$9,IF(C123=3,'Q1'!$I$10,'Q1'!$I$11)))</f>
        <v>Sales</v>
      </c>
      <c r="M123" s="33" t="str">
        <f>IF(D123=1,'Q1'!$F$8,IF(D123=2,'Q1'!$F$9,'Q1'!$F$10))</f>
        <v>West</v>
      </c>
      <c r="N123" s="33" t="str">
        <f>IF(E123=1,'Q1'!$L$8,'Q1'!$L$9)</f>
        <v>Unmarried</v>
      </c>
      <c r="O123" s="33" t="str">
        <f>IF(F123=1,'Q1'!$O$8,IF(F123=2,'Q1'!$O$9,'Q1'!$O$10))</f>
        <v>Corporate</v>
      </c>
    </row>
    <row r="124" spans="1:15" x14ac:dyDescent="0.25">
      <c r="A124" s="14">
        <v>73</v>
      </c>
      <c r="B124" s="14">
        <v>1</v>
      </c>
      <c r="C124" s="14">
        <v>4</v>
      </c>
      <c r="D124" s="14">
        <v>2</v>
      </c>
      <c r="E124" s="14">
        <v>1</v>
      </c>
      <c r="F124" s="14">
        <v>2</v>
      </c>
      <c r="G124" s="14">
        <v>50</v>
      </c>
      <c r="H124" s="14">
        <v>52</v>
      </c>
      <c r="I124" s="14">
        <v>63.599999999999994</v>
      </c>
      <c r="J124" s="14">
        <v>57.2</v>
      </c>
      <c r="K124" s="33" t="str">
        <f>IF(B124=0,'Q1'!$C$8,'Q1'!$C$9)</f>
        <v>Female</v>
      </c>
      <c r="L124" s="33" t="str">
        <f>IF(C124=1,'Q1'!$I$8,IF(C124=2,'Q1'!$I$9,IF(C124=3,'Q1'!$I$10,'Q1'!$I$11)))</f>
        <v>Sales</v>
      </c>
      <c r="M124" s="33" t="str">
        <f>IF(D124=1,'Q1'!$F$8,IF(D124=2,'Q1'!$F$9,'Q1'!$F$10))</f>
        <v>West</v>
      </c>
      <c r="N124" s="33" t="str">
        <f>IF(E124=1,'Q1'!$L$8,'Q1'!$L$9)</f>
        <v>Unmarried</v>
      </c>
      <c r="O124" s="33" t="str">
        <f>IF(F124=1,'Q1'!$O$8,IF(F124=2,'Q1'!$O$9,'Q1'!$O$10))</f>
        <v>Home Office</v>
      </c>
    </row>
    <row r="125" spans="1:15" x14ac:dyDescent="0.25">
      <c r="A125" s="14">
        <v>151</v>
      </c>
      <c r="B125" s="14">
        <v>1</v>
      </c>
      <c r="C125" s="14">
        <v>4</v>
      </c>
      <c r="D125" s="14">
        <v>2</v>
      </c>
      <c r="E125" s="14">
        <v>1</v>
      </c>
      <c r="F125" s="14">
        <v>3</v>
      </c>
      <c r="G125" s="14">
        <v>47</v>
      </c>
      <c r="H125" s="14">
        <v>46</v>
      </c>
      <c r="I125" s="14">
        <v>62.4</v>
      </c>
      <c r="J125" s="14">
        <v>50.6</v>
      </c>
      <c r="K125" s="33" t="str">
        <f>IF(B125=0,'Q1'!$C$8,'Q1'!$C$9)</f>
        <v>Female</v>
      </c>
      <c r="L125" s="33" t="str">
        <f>IF(C125=1,'Q1'!$I$8,IF(C125=2,'Q1'!$I$9,IF(C125=3,'Q1'!$I$10,'Q1'!$I$11)))</f>
        <v>Sales</v>
      </c>
      <c r="M125" s="33" t="str">
        <f>IF(D125=1,'Q1'!$F$8,IF(D125=2,'Q1'!$F$9,'Q1'!$F$10))</f>
        <v>West</v>
      </c>
      <c r="N125" s="33" t="str">
        <f>IF(E125=1,'Q1'!$L$8,'Q1'!$L$9)</f>
        <v>Unmarried</v>
      </c>
      <c r="O125" s="33" t="str">
        <f>IF(F125=1,'Q1'!$O$8,IF(F125=2,'Q1'!$O$9,'Q1'!$O$10))</f>
        <v>Consumer</v>
      </c>
    </row>
    <row r="126" spans="1:15" x14ac:dyDescent="0.25">
      <c r="A126" s="14">
        <v>44</v>
      </c>
      <c r="B126" s="14">
        <v>1</v>
      </c>
      <c r="C126" s="14">
        <v>3</v>
      </c>
      <c r="D126" s="14">
        <v>1</v>
      </c>
      <c r="E126" s="14">
        <v>1</v>
      </c>
      <c r="F126" s="14">
        <v>3</v>
      </c>
      <c r="G126" s="14">
        <v>47</v>
      </c>
      <c r="H126" s="14">
        <v>62</v>
      </c>
      <c r="I126" s="14">
        <v>54</v>
      </c>
      <c r="J126" s="14">
        <v>68.2</v>
      </c>
      <c r="K126" s="33" t="str">
        <f>IF(B126=0,'Q1'!$C$8,'Q1'!$C$9)</f>
        <v>Female</v>
      </c>
      <c r="L126" s="33" t="str">
        <f>IF(C126=1,'Q1'!$I$8,IF(C126=2,'Q1'!$I$9,IF(C126=3,'Q1'!$I$10,'Q1'!$I$11)))</f>
        <v>Phone</v>
      </c>
      <c r="M126" s="33" t="str">
        <f>IF(D126=1,'Q1'!$F$8,IF(D126=2,'Q1'!$F$9,'Q1'!$F$10))</f>
        <v>North</v>
      </c>
      <c r="N126" s="33" t="str">
        <f>IF(E126=1,'Q1'!$L$8,'Q1'!$L$9)</f>
        <v>Unmarried</v>
      </c>
      <c r="O126" s="33" t="str">
        <f>IF(F126=1,'Q1'!$O$8,IF(F126=2,'Q1'!$O$9,'Q1'!$O$10))</f>
        <v>Consumer</v>
      </c>
    </row>
    <row r="127" spans="1:15" x14ac:dyDescent="0.25">
      <c r="A127" s="14">
        <v>152</v>
      </c>
      <c r="B127" s="14">
        <v>1</v>
      </c>
      <c r="C127" s="14">
        <v>4</v>
      </c>
      <c r="D127" s="14">
        <v>3</v>
      </c>
      <c r="E127" s="14">
        <v>1</v>
      </c>
      <c r="F127" s="14">
        <v>2</v>
      </c>
      <c r="G127" s="14">
        <v>55</v>
      </c>
      <c r="H127" s="14">
        <v>57</v>
      </c>
      <c r="I127" s="14">
        <v>67.2</v>
      </c>
      <c r="J127" s="14">
        <v>62.7</v>
      </c>
      <c r="K127" s="33" t="str">
        <f>IF(B127=0,'Q1'!$C$8,'Q1'!$C$9)</f>
        <v>Female</v>
      </c>
      <c r="L127" s="33" t="str">
        <f>IF(C127=1,'Q1'!$I$8,IF(C127=2,'Q1'!$I$9,IF(C127=3,'Q1'!$I$10,'Q1'!$I$11)))</f>
        <v>Sales</v>
      </c>
      <c r="M127" s="33" t="str">
        <f>IF(D127=1,'Q1'!$F$8,IF(D127=2,'Q1'!$F$9,'Q1'!$F$10))</f>
        <v>South</v>
      </c>
      <c r="N127" s="33" t="str">
        <f>IF(E127=1,'Q1'!$L$8,'Q1'!$L$9)</f>
        <v>Unmarried</v>
      </c>
      <c r="O127" s="33" t="str">
        <f>IF(F127=1,'Q1'!$O$8,IF(F127=2,'Q1'!$O$9,'Q1'!$O$10))</f>
        <v>Home Office</v>
      </c>
    </row>
    <row r="128" spans="1:15" x14ac:dyDescent="0.25">
      <c r="A128" s="14">
        <v>105</v>
      </c>
      <c r="B128" s="14">
        <v>1</v>
      </c>
      <c r="C128" s="14">
        <v>4</v>
      </c>
      <c r="D128" s="14">
        <v>2</v>
      </c>
      <c r="E128" s="14">
        <v>1</v>
      </c>
      <c r="F128" s="14">
        <v>2</v>
      </c>
      <c r="G128" s="14">
        <v>50</v>
      </c>
      <c r="H128" s="14">
        <v>41</v>
      </c>
      <c r="I128" s="14">
        <v>54</v>
      </c>
      <c r="J128" s="14">
        <v>45.1</v>
      </c>
      <c r="K128" s="33" t="str">
        <f>IF(B128=0,'Q1'!$C$8,'Q1'!$C$9)</f>
        <v>Female</v>
      </c>
      <c r="L128" s="33" t="str">
        <f>IF(C128=1,'Q1'!$I$8,IF(C128=2,'Q1'!$I$9,IF(C128=3,'Q1'!$I$10,'Q1'!$I$11)))</f>
        <v>Sales</v>
      </c>
      <c r="M128" s="33" t="str">
        <f>IF(D128=1,'Q1'!$F$8,IF(D128=2,'Q1'!$F$9,'Q1'!$F$10))</f>
        <v>West</v>
      </c>
      <c r="N128" s="33" t="str">
        <f>IF(E128=1,'Q1'!$L$8,'Q1'!$L$9)</f>
        <v>Unmarried</v>
      </c>
      <c r="O128" s="33" t="str">
        <f>IF(F128=1,'Q1'!$O$8,IF(F128=2,'Q1'!$O$9,'Q1'!$O$10))</f>
        <v>Home Office</v>
      </c>
    </row>
    <row r="129" spans="1:15" x14ac:dyDescent="0.25">
      <c r="A129" s="14">
        <v>28</v>
      </c>
      <c r="B129" s="14">
        <v>1</v>
      </c>
      <c r="C129" s="14">
        <v>2</v>
      </c>
      <c r="D129" s="14">
        <v>2</v>
      </c>
      <c r="E129" s="14">
        <v>1</v>
      </c>
      <c r="F129" s="14">
        <v>1</v>
      </c>
      <c r="G129" s="14">
        <v>39</v>
      </c>
      <c r="H129" s="14">
        <v>53</v>
      </c>
      <c r="I129" s="14">
        <v>64.8</v>
      </c>
      <c r="J129" s="14">
        <v>58.300000000000004</v>
      </c>
      <c r="K129" s="33" t="str">
        <f>IF(B129=0,'Q1'!$C$8,'Q1'!$C$9)</f>
        <v>Female</v>
      </c>
      <c r="L129" s="33" t="str">
        <f>IF(C129=1,'Q1'!$I$8,IF(C129=2,'Q1'!$I$9,IF(C129=3,'Q1'!$I$10,'Q1'!$I$11)))</f>
        <v>Mail</v>
      </c>
      <c r="M129" s="33" t="str">
        <f>IF(D129=1,'Q1'!$F$8,IF(D129=2,'Q1'!$F$9,'Q1'!$F$10))</f>
        <v>West</v>
      </c>
      <c r="N129" s="33" t="str">
        <f>IF(E129=1,'Q1'!$L$8,'Q1'!$L$9)</f>
        <v>Unmarried</v>
      </c>
      <c r="O129" s="33" t="str">
        <f>IF(F129=1,'Q1'!$O$8,IF(F129=2,'Q1'!$O$9,'Q1'!$O$10))</f>
        <v>Corporate</v>
      </c>
    </row>
    <row r="130" spans="1:15" x14ac:dyDescent="0.25">
      <c r="A130" s="14">
        <v>91</v>
      </c>
      <c r="B130" s="14">
        <v>1</v>
      </c>
      <c r="C130" s="14">
        <v>4</v>
      </c>
      <c r="D130" s="14">
        <v>3</v>
      </c>
      <c r="E130" s="14">
        <v>1</v>
      </c>
      <c r="F130" s="14">
        <v>3</v>
      </c>
      <c r="G130" s="14">
        <v>50</v>
      </c>
      <c r="H130" s="14">
        <v>49</v>
      </c>
      <c r="I130" s="14">
        <v>67.2</v>
      </c>
      <c r="J130" s="14">
        <v>53.900000000000006</v>
      </c>
      <c r="K130" s="33" t="str">
        <f>IF(B130=0,'Q1'!$C$8,'Q1'!$C$9)</f>
        <v>Female</v>
      </c>
      <c r="L130" s="33" t="str">
        <f>IF(C130=1,'Q1'!$I$8,IF(C130=2,'Q1'!$I$9,IF(C130=3,'Q1'!$I$10,'Q1'!$I$11)))</f>
        <v>Sales</v>
      </c>
      <c r="M130" s="33" t="str">
        <f>IF(D130=1,'Q1'!$F$8,IF(D130=2,'Q1'!$F$9,'Q1'!$F$10))</f>
        <v>South</v>
      </c>
      <c r="N130" s="33" t="str">
        <f>IF(E130=1,'Q1'!$L$8,'Q1'!$L$9)</f>
        <v>Unmarried</v>
      </c>
      <c r="O130" s="33" t="str">
        <f>IF(F130=1,'Q1'!$O$8,IF(F130=2,'Q1'!$O$9,'Q1'!$O$10))</f>
        <v>Consumer</v>
      </c>
    </row>
    <row r="131" spans="1:15" x14ac:dyDescent="0.25">
      <c r="A131" s="14">
        <v>45</v>
      </c>
      <c r="B131" s="14">
        <v>1</v>
      </c>
      <c r="C131" s="14">
        <v>3</v>
      </c>
      <c r="D131" s="14">
        <v>1</v>
      </c>
      <c r="E131" s="14">
        <v>1</v>
      </c>
      <c r="F131" s="14">
        <v>3</v>
      </c>
      <c r="G131" s="14">
        <v>34</v>
      </c>
      <c r="H131" s="14">
        <v>35</v>
      </c>
      <c r="I131" s="14">
        <v>49.199999999999996</v>
      </c>
      <c r="J131" s="14">
        <v>38.5</v>
      </c>
      <c r="K131" s="33" t="str">
        <f>IF(B131=0,'Q1'!$C$8,'Q1'!$C$9)</f>
        <v>Female</v>
      </c>
      <c r="L131" s="33" t="str">
        <f>IF(C131=1,'Q1'!$I$8,IF(C131=2,'Q1'!$I$9,IF(C131=3,'Q1'!$I$10,'Q1'!$I$11)))</f>
        <v>Phone</v>
      </c>
      <c r="M131" s="33" t="str">
        <f>IF(D131=1,'Q1'!$F$8,IF(D131=2,'Q1'!$F$9,'Q1'!$F$10))</f>
        <v>North</v>
      </c>
      <c r="N131" s="33" t="str">
        <f>IF(E131=1,'Q1'!$L$8,'Q1'!$L$9)</f>
        <v>Unmarried</v>
      </c>
      <c r="O131" s="33" t="str">
        <f>IF(F131=1,'Q1'!$O$8,IF(F131=2,'Q1'!$O$9,'Q1'!$O$10))</f>
        <v>Consumer</v>
      </c>
    </row>
    <row r="132" spans="1:15" x14ac:dyDescent="0.25">
      <c r="A132" s="14">
        <v>116</v>
      </c>
      <c r="B132" s="14">
        <v>1</v>
      </c>
      <c r="C132" s="14">
        <v>4</v>
      </c>
      <c r="D132" s="14">
        <v>2</v>
      </c>
      <c r="E132" s="14">
        <v>1</v>
      </c>
      <c r="F132" s="14">
        <v>2</v>
      </c>
      <c r="G132" s="14">
        <v>57</v>
      </c>
      <c r="H132" s="14">
        <v>59</v>
      </c>
      <c r="I132" s="14">
        <v>64.8</v>
      </c>
      <c r="J132" s="14">
        <v>64.900000000000006</v>
      </c>
      <c r="K132" s="33" t="str">
        <f>IF(B132=0,'Q1'!$C$8,'Q1'!$C$9)</f>
        <v>Female</v>
      </c>
      <c r="L132" s="33" t="str">
        <f>IF(C132=1,'Q1'!$I$8,IF(C132=2,'Q1'!$I$9,IF(C132=3,'Q1'!$I$10,'Q1'!$I$11)))</f>
        <v>Sales</v>
      </c>
      <c r="M132" s="33" t="str">
        <f>IF(D132=1,'Q1'!$F$8,IF(D132=2,'Q1'!$F$9,'Q1'!$F$10))</f>
        <v>West</v>
      </c>
      <c r="N132" s="33" t="str">
        <f>IF(E132=1,'Q1'!$L$8,'Q1'!$L$9)</f>
        <v>Unmarried</v>
      </c>
      <c r="O132" s="33" t="str">
        <f>IF(F132=1,'Q1'!$O$8,IF(F132=2,'Q1'!$O$9,'Q1'!$O$10))</f>
        <v>Home Office</v>
      </c>
    </row>
    <row r="133" spans="1:15" x14ac:dyDescent="0.25">
      <c r="A133" s="14">
        <v>33</v>
      </c>
      <c r="B133" s="14">
        <v>1</v>
      </c>
      <c r="C133" s="14">
        <v>2</v>
      </c>
      <c r="D133" s="14">
        <v>1</v>
      </c>
      <c r="E133" s="14">
        <v>1</v>
      </c>
      <c r="F133" s="14">
        <v>2</v>
      </c>
      <c r="G133" s="14">
        <v>57</v>
      </c>
      <c r="H133" s="14">
        <v>65</v>
      </c>
      <c r="I133" s="14">
        <v>86.399999999999991</v>
      </c>
      <c r="J133" s="14">
        <v>71.5</v>
      </c>
      <c r="K133" s="33" t="str">
        <f>IF(B133=0,'Q1'!$C$8,'Q1'!$C$9)</f>
        <v>Female</v>
      </c>
      <c r="L133" s="33" t="str">
        <f>IF(C133=1,'Q1'!$I$8,IF(C133=2,'Q1'!$I$9,IF(C133=3,'Q1'!$I$10,'Q1'!$I$11)))</f>
        <v>Mail</v>
      </c>
      <c r="M133" s="33" t="str">
        <f>IF(D133=1,'Q1'!$F$8,IF(D133=2,'Q1'!$F$9,'Q1'!$F$10))</f>
        <v>North</v>
      </c>
      <c r="N133" s="33" t="str">
        <f>IF(E133=1,'Q1'!$L$8,'Q1'!$L$9)</f>
        <v>Unmarried</v>
      </c>
      <c r="O133" s="33" t="str">
        <f>IF(F133=1,'Q1'!$O$8,IF(F133=2,'Q1'!$O$9,'Q1'!$O$10))</f>
        <v>Home Office</v>
      </c>
    </row>
    <row r="134" spans="1:15" x14ac:dyDescent="0.25">
      <c r="A134" s="14">
        <v>66</v>
      </c>
      <c r="B134" s="14">
        <v>1</v>
      </c>
      <c r="C134" s="14">
        <v>4</v>
      </c>
      <c r="D134" s="14">
        <v>2</v>
      </c>
      <c r="E134" s="14">
        <v>1</v>
      </c>
      <c r="F134" s="14">
        <v>3</v>
      </c>
      <c r="G134" s="14">
        <v>68</v>
      </c>
      <c r="H134" s="14">
        <v>62</v>
      </c>
      <c r="I134" s="14">
        <v>67.2</v>
      </c>
      <c r="J134" s="14">
        <v>68.2</v>
      </c>
      <c r="K134" s="33" t="str">
        <f>IF(B134=0,'Q1'!$C$8,'Q1'!$C$9)</f>
        <v>Female</v>
      </c>
      <c r="L134" s="33" t="str">
        <f>IF(C134=1,'Q1'!$I$8,IF(C134=2,'Q1'!$I$9,IF(C134=3,'Q1'!$I$10,'Q1'!$I$11)))</f>
        <v>Sales</v>
      </c>
      <c r="M134" s="33" t="str">
        <f>IF(D134=1,'Q1'!$F$8,IF(D134=2,'Q1'!$F$9,'Q1'!$F$10))</f>
        <v>West</v>
      </c>
      <c r="N134" s="33" t="str">
        <f>IF(E134=1,'Q1'!$L$8,'Q1'!$L$9)</f>
        <v>Unmarried</v>
      </c>
      <c r="O134" s="33" t="str">
        <f>IF(F134=1,'Q1'!$O$8,IF(F134=2,'Q1'!$O$9,'Q1'!$O$10))</f>
        <v>Consumer</v>
      </c>
    </row>
    <row r="135" spans="1:15" x14ac:dyDescent="0.25">
      <c r="A135" s="14">
        <v>72</v>
      </c>
      <c r="B135" s="14">
        <v>1</v>
      </c>
      <c r="C135" s="14">
        <v>4</v>
      </c>
      <c r="D135" s="14">
        <v>2</v>
      </c>
      <c r="E135" s="14">
        <v>1</v>
      </c>
      <c r="F135" s="14">
        <v>3</v>
      </c>
      <c r="G135" s="14">
        <v>42</v>
      </c>
      <c r="H135" s="14">
        <v>54</v>
      </c>
      <c r="I135" s="14">
        <v>56.4</v>
      </c>
      <c r="J135" s="14">
        <v>59.400000000000006</v>
      </c>
      <c r="K135" s="33" t="str">
        <f>IF(B135=0,'Q1'!$C$8,'Q1'!$C$9)</f>
        <v>Female</v>
      </c>
      <c r="L135" s="33" t="str">
        <f>IF(C135=1,'Q1'!$I$8,IF(C135=2,'Q1'!$I$9,IF(C135=3,'Q1'!$I$10,'Q1'!$I$11)))</f>
        <v>Sales</v>
      </c>
      <c r="M135" s="33" t="str">
        <f>IF(D135=1,'Q1'!$F$8,IF(D135=2,'Q1'!$F$9,'Q1'!$F$10))</f>
        <v>West</v>
      </c>
      <c r="N135" s="33" t="str">
        <f>IF(E135=1,'Q1'!$L$8,'Q1'!$L$9)</f>
        <v>Unmarried</v>
      </c>
      <c r="O135" s="33" t="str">
        <f>IF(F135=1,'Q1'!$O$8,IF(F135=2,'Q1'!$O$9,'Q1'!$O$10))</f>
        <v>Consumer</v>
      </c>
    </row>
    <row r="136" spans="1:15" x14ac:dyDescent="0.25">
      <c r="A136" s="14">
        <v>77</v>
      </c>
      <c r="B136" s="14">
        <v>1</v>
      </c>
      <c r="C136" s="14">
        <v>4</v>
      </c>
      <c r="D136" s="14">
        <v>1</v>
      </c>
      <c r="E136" s="14">
        <v>1</v>
      </c>
      <c r="F136" s="14">
        <v>2</v>
      </c>
      <c r="G136" s="14">
        <v>61</v>
      </c>
      <c r="H136" s="14">
        <v>59</v>
      </c>
      <c r="I136" s="14">
        <v>58.8</v>
      </c>
      <c r="J136" s="14">
        <v>64.900000000000006</v>
      </c>
      <c r="K136" s="33" t="str">
        <f>IF(B136=0,'Q1'!$C$8,'Q1'!$C$9)</f>
        <v>Female</v>
      </c>
      <c r="L136" s="33" t="str">
        <f>IF(C136=1,'Q1'!$I$8,IF(C136=2,'Q1'!$I$9,IF(C136=3,'Q1'!$I$10,'Q1'!$I$11)))</f>
        <v>Sales</v>
      </c>
      <c r="M136" s="33" t="str">
        <f>IF(D136=1,'Q1'!$F$8,IF(D136=2,'Q1'!$F$9,'Q1'!$F$10))</f>
        <v>North</v>
      </c>
      <c r="N136" s="33" t="str">
        <f>IF(E136=1,'Q1'!$L$8,'Q1'!$L$9)</f>
        <v>Unmarried</v>
      </c>
      <c r="O136" s="33" t="str">
        <f>IF(F136=1,'Q1'!$O$8,IF(F136=2,'Q1'!$O$9,'Q1'!$O$10))</f>
        <v>Home Office</v>
      </c>
    </row>
    <row r="137" spans="1:15" x14ac:dyDescent="0.25">
      <c r="A137" s="14">
        <v>61</v>
      </c>
      <c r="B137" s="14">
        <v>1</v>
      </c>
      <c r="C137" s="14">
        <v>4</v>
      </c>
      <c r="D137" s="14">
        <v>3</v>
      </c>
      <c r="E137" s="14">
        <v>1</v>
      </c>
      <c r="F137" s="14">
        <v>2</v>
      </c>
      <c r="G137" s="14">
        <v>76</v>
      </c>
      <c r="H137" s="14">
        <v>63</v>
      </c>
      <c r="I137" s="14">
        <v>72</v>
      </c>
      <c r="J137" s="14">
        <v>69.300000000000011</v>
      </c>
      <c r="K137" s="33" t="str">
        <f>IF(B137=0,'Q1'!$C$8,'Q1'!$C$9)</f>
        <v>Female</v>
      </c>
      <c r="L137" s="33" t="str">
        <f>IF(C137=1,'Q1'!$I$8,IF(C137=2,'Q1'!$I$9,IF(C137=3,'Q1'!$I$10,'Q1'!$I$11)))</f>
        <v>Sales</v>
      </c>
      <c r="M137" s="33" t="str">
        <f>IF(D137=1,'Q1'!$F$8,IF(D137=2,'Q1'!$F$9,'Q1'!$F$10))</f>
        <v>South</v>
      </c>
      <c r="N137" s="33" t="str">
        <f>IF(E137=1,'Q1'!$L$8,'Q1'!$L$9)</f>
        <v>Unmarried</v>
      </c>
      <c r="O137" s="33" t="str">
        <f>IF(F137=1,'Q1'!$O$8,IF(F137=2,'Q1'!$O$9,'Q1'!$O$10))</f>
        <v>Home Office</v>
      </c>
    </row>
    <row r="138" spans="1:15" x14ac:dyDescent="0.25">
      <c r="A138" s="14">
        <v>190</v>
      </c>
      <c r="B138" s="14">
        <v>1</v>
      </c>
      <c r="C138" s="14">
        <v>4</v>
      </c>
      <c r="D138" s="14">
        <v>2</v>
      </c>
      <c r="E138" s="14">
        <v>2</v>
      </c>
      <c r="F138" s="14">
        <v>2</v>
      </c>
      <c r="G138" s="14">
        <v>47</v>
      </c>
      <c r="H138" s="14">
        <v>59</v>
      </c>
      <c r="I138" s="14">
        <v>64.8</v>
      </c>
      <c r="J138" s="14">
        <v>64.900000000000006</v>
      </c>
      <c r="K138" s="33" t="str">
        <f>IF(B138=0,'Q1'!$C$8,'Q1'!$C$9)</f>
        <v>Female</v>
      </c>
      <c r="L138" s="33" t="str">
        <f>IF(C138=1,'Q1'!$I$8,IF(C138=2,'Q1'!$I$9,IF(C138=3,'Q1'!$I$10,'Q1'!$I$11)))</f>
        <v>Sales</v>
      </c>
      <c r="M138" s="33" t="str">
        <f>IF(D138=1,'Q1'!$F$8,IF(D138=2,'Q1'!$F$9,'Q1'!$F$10))</f>
        <v>West</v>
      </c>
      <c r="N138" s="33" t="str">
        <f>IF(E138=1,'Q1'!$L$8,'Q1'!$L$9)</f>
        <v>Married</v>
      </c>
      <c r="O138" s="33" t="str">
        <f>IF(F138=1,'Q1'!$O$8,IF(F138=2,'Q1'!$O$9,'Q1'!$O$10))</f>
        <v>Home Office</v>
      </c>
    </row>
    <row r="139" spans="1:15" x14ac:dyDescent="0.25">
      <c r="A139" s="14">
        <v>42</v>
      </c>
      <c r="B139" s="14">
        <v>1</v>
      </c>
      <c r="C139" s="14">
        <v>3</v>
      </c>
      <c r="D139" s="14">
        <v>2</v>
      </c>
      <c r="E139" s="14">
        <v>1</v>
      </c>
      <c r="F139" s="14">
        <v>3</v>
      </c>
      <c r="G139" s="14">
        <v>46</v>
      </c>
      <c r="H139" s="14">
        <v>52</v>
      </c>
      <c r="I139" s="14">
        <v>66</v>
      </c>
      <c r="J139" s="14">
        <v>57.2</v>
      </c>
      <c r="K139" s="33" t="str">
        <f>IF(B139=0,'Q1'!$C$8,'Q1'!$C$9)</f>
        <v>Female</v>
      </c>
      <c r="L139" s="33" t="str">
        <f>IF(C139=1,'Q1'!$I$8,IF(C139=2,'Q1'!$I$9,IF(C139=3,'Q1'!$I$10,'Q1'!$I$11)))</f>
        <v>Phone</v>
      </c>
      <c r="M139" s="33" t="str">
        <f>IF(D139=1,'Q1'!$F$8,IF(D139=2,'Q1'!$F$9,'Q1'!$F$10))</f>
        <v>West</v>
      </c>
      <c r="N139" s="33" t="str">
        <f>IF(E139=1,'Q1'!$L$8,'Q1'!$L$9)</f>
        <v>Unmarried</v>
      </c>
      <c r="O139" s="33" t="str">
        <f>IF(F139=1,'Q1'!$O$8,IF(F139=2,'Q1'!$O$9,'Q1'!$O$10))</f>
        <v>Consumer</v>
      </c>
    </row>
    <row r="140" spans="1:15" x14ac:dyDescent="0.25">
      <c r="A140" s="14">
        <v>2</v>
      </c>
      <c r="B140" s="14">
        <v>1</v>
      </c>
      <c r="C140" s="14">
        <v>1</v>
      </c>
      <c r="D140" s="14">
        <v>2</v>
      </c>
      <c r="E140" s="14">
        <v>1</v>
      </c>
      <c r="F140" s="14">
        <v>3</v>
      </c>
      <c r="G140" s="14">
        <v>39</v>
      </c>
      <c r="H140" s="14">
        <v>41</v>
      </c>
      <c r="I140" s="14">
        <v>39.6</v>
      </c>
      <c r="J140" s="14">
        <v>45.1</v>
      </c>
      <c r="K140" s="33" t="str">
        <f>IF(B140=0,'Q1'!$C$8,'Q1'!$C$9)</f>
        <v>Female</v>
      </c>
      <c r="L140" s="33" t="str">
        <f>IF(C140=1,'Q1'!$I$8,IF(C140=2,'Q1'!$I$9,IF(C140=3,'Q1'!$I$10,'Q1'!$I$11)))</f>
        <v>Direct</v>
      </c>
      <c r="M140" s="33" t="str">
        <f>IF(D140=1,'Q1'!$F$8,IF(D140=2,'Q1'!$F$9,'Q1'!$F$10))</f>
        <v>West</v>
      </c>
      <c r="N140" s="33" t="str">
        <f>IF(E140=1,'Q1'!$L$8,'Q1'!$L$9)</f>
        <v>Unmarried</v>
      </c>
      <c r="O140" s="33" t="str">
        <f>IF(F140=1,'Q1'!$O$8,IF(F140=2,'Q1'!$O$9,'Q1'!$O$10))</f>
        <v>Consumer</v>
      </c>
    </row>
    <row r="141" spans="1:15" x14ac:dyDescent="0.25">
      <c r="A141" s="14">
        <v>55</v>
      </c>
      <c r="B141" s="14">
        <v>1</v>
      </c>
      <c r="C141" s="14">
        <v>3</v>
      </c>
      <c r="D141" s="14">
        <v>2</v>
      </c>
      <c r="E141" s="14">
        <v>2</v>
      </c>
      <c r="F141" s="14">
        <v>2</v>
      </c>
      <c r="G141" s="14">
        <v>52</v>
      </c>
      <c r="H141" s="14">
        <v>49</v>
      </c>
      <c r="I141" s="14">
        <v>58.8</v>
      </c>
      <c r="J141" s="14">
        <v>53.900000000000006</v>
      </c>
      <c r="K141" s="33" t="str">
        <f>IF(B141=0,'Q1'!$C$8,'Q1'!$C$9)</f>
        <v>Female</v>
      </c>
      <c r="L141" s="33" t="str">
        <f>IF(C141=1,'Q1'!$I$8,IF(C141=2,'Q1'!$I$9,IF(C141=3,'Q1'!$I$10,'Q1'!$I$11)))</f>
        <v>Phone</v>
      </c>
      <c r="M141" s="33" t="str">
        <f>IF(D141=1,'Q1'!$F$8,IF(D141=2,'Q1'!$F$9,'Q1'!$F$10))</f>
        <v>West</v>
      </c>
      <c r="N141" s="33" t="str">
        <f>IF(E141=1,'Q1'!$L$8,'Q1'!$L$9)</f>
        <v>Married</v>
      </c>
      <c r="O141" s="33" t="str">
        <f>IF(F141=1,'Q1'!$O$8,IF(F141=2,'Q1'!$O$9,'Q1'!$O$10))</f>
        <v>Home Office</v>
      </c>
    </row>
    <row r="142" spans="1:15" x14ac:dyDescent="0.25">
      <c r="A142" s="14">
        <v>19</v>
      </c>
      <c r="B142" s="14">
        <v>1</v>
      </c>
      <c r="C142" s="14">
        <v>1</v>
      </c>
      <c r="D142" s="14">
        <v>1</v>
      </c>
      <c r="E142" s="14">
        <v>1</v>
      </c>
      <c r="F142" s="14">
        <v>1</v>
      </c>
      <c r="G142" s="14">
        <v>28</v>
      </c>
      <c r="H142" s="14">
        <v>46</v>
      </c>
      <c r="I142" s="14">
        <v>51.6</v>
      </c>
      <c r="J142" s="14">
        <v>50.6</v>
      </c>
      <c r="K142" s="33" t="str">
        <f>IF(B142=0,'Q1'!$C$8,'Q1'!$C$9)</f>
        <v>Female</v>
      </c>
      <c r="L142" s="33" t="str">
        <f>IF(C142=1,'Q1'!$I$8,IF(C142=2,'Q1'!$I$9,IF(C142=3,'Q1'!$I$10,'Q1'!$I$11)))</f>
        <v>Direct</v>
      </c>
      <c r="M142" s="33" t="str">
        <f>IF(D142=1,'Q1'!$F$8,IF(D142=2,'Q1'!$F$9,'Q1'!$F$10))</f>
        <v>North</v>
      </c>
      <c r="N142" s="33" t="str">
        <f>IF(E142=1,'Q1'!$L$8,'Q1'!$L$9)</f>
        <v>Unmarried</v>
      </c>
      <c r="O142" s="33" t="str">
        <f>IF(F142=1,'Q1'!$O$8,IF(F142=2,'Q1'!$O$9,'Q1'!$O$10))</f>
        <v>Corporate</v>
      </c>
    </row>
    <row r="143" spans="1:15" x14ac:dyDescent="0.25">
      <c r="A143" s="14">
        <v>90</v>
      </c>
      <c r="B143" s="14">
        <v>1</v>
      </c>
      <c r="C143" s="14">
        <v>4</v>
      </c>
      <c r="D143" s="14">
        <v>3</v>
      </c>
      <c r="E143" s="14">
        <v>1</v>
      </c>
      <c r="F143" s="14">
        <v>2</v>
      </c>
      <c r="G143" s="14">
        <v>42</v>
      </c>
      <c r="H143" s="14">
        <v>54</v>
      </c>
      <c r="I143" s="14">
        <v>60</v>
      </c>
      <c r="J143" s="14">
        <v>59.400000000000006</v>
      </c>
      <c r="K143" s="33" t="str">
        <f>IF(B143=0,'Q1'!$C$8,'Q1'!$C$9)</f>
        <v>Female</v>
      </c>
      <c r="L143" s="33" t="str">
        <f>IF(C143=1,'Q1'!$I$8,IF(C143=2,'Q1'!$I$9,IF(C143=3,'Q1'!$I$10,'Q1'!$I$11)))</f>
        <v>Sales</v>
      </c>
      <c r="M143" s="33" t="str">
        <f>IF(D143=1,'Q1'!$F$8,IF(D143=2,'Q1'!$F$9,'Q1'!$F$10))</f>
        <v>South</v>
      </c>
      <c r="N143" s="33" t="str">
        <f>IF(E143=1,'Q1'!$L$8,'Q1'!$L$9)</f>
        <v>Unmarried</v>
      </c>
      <c r="O143" s="33" t="str">
        <f>IF(F143=1,'Q1'!$O$8,IF(F143=2,'Q1'!$O$9,'Q1'!$O$10))</f>
        <v>Home Office</v>
      </c>
    </row>
    <row r="144" spans="1:15" x14ac:dyDescent="0.25">
      <c r="A144" s="14">
        <v>142</v>
      </c>
      <c r="B144" s="14">
        <v>1</v>
      </c>
      <c r="C144" s="14">
        <v>4</v>
      </c>
      <c r="D144" s="14">
        <v>2</v>
      </c>
      <c r="E144" s="14">
        <v>1</v>
      </c>
      <c r="F144" s="14">
        <v>3</v>
      </c>
      <c r="G144" s="14">
        <v>47</v>
      </c>
      <c r="H144" s="14">
        <v>42</v>
      </c>
      <c r="I144" s="14">
        <v>62.4</v>
      </c>
      <c r="J144" s="14">
        <v>46.2</v>
      </c>
      <c r="K144" s="33" t="str">
        <f>IF(B144=0,'Q1'!$C$8,'Q1'!$C$9)</f>
        <v>Female</v>
      </c>
      <c r="L144" s="33" t="str">
        <f>IF(C144=1,'Q1'!$I$8,IF(C144=2,'Q1'!$I$9,IF(C144=3,'Q1'!$I$10,'Q1'!$I$11)))</f>
        <v>Sales</v>
      </c>
      <c r="M144" s="33" t="str">
        <f>IF(D144=1,'Q1'!$F$8,IF(D144=2,'Q1'!$F$9,'Q1'!$F$10))</f>
        <v>West</v>
      </c>
      <c r="N144" s="33" t="str">
        <f>IF(E144=1,'Q1'!$L$8,'Q1'!$L$9)</f>
        <v>Unmarried</v>
      </c>
      <c r="O144" s="33" t="str">
        <f>IF(F144=1,'Q1'!$O$8,IF(F144=2,'Q1'!$O$9,'Q1'!$O$10))</f>
        <v>Consumer</v>
      </c>
    </row>
    <row r="145" spans="1:15" x14ac:dyDescent="0.25">
      <c r="A145" s="14">
        <v>17</v>
      </c>
      <c r="B145" s="14">
        <v>1</v>
      </c>
      <c r="C145" s="14">
        <v>1</v>
      </c>
      <c r="D145" s="14">
        <v>2</v>
      </c>
      <c r="E145" s="14">
        <v>1</v>
      </c>
      <c r="F145" s="14">
        <v>2</v>
      </c>
      <c r="G145" s="14">
        <v>47</v>
      </c>
      <c r="H145" s="14">
        <v>57</v>
      </c>
      <c r="I145" s="14">
        <v>57.599999999999994</v>
      </c>
      <c r="J145" s="14">
        <v>62.7</v>
      </c>
      <c r="K145" s="33" t="str">
        <f>IF(B145=0,'Q1'!$C$8,'Q1'!$C$9)</f>
        <v>Female</v>
      </c>
      <c r="L145" s="33" t="str">
        <f>IF(C145=1,'Q1'!$I$8,IF(C145=2,'Q1'!$I$9,IF(C145=3,'Q1'!$I$10,'Q1'!$I$11)))</f>
        <v>Direct</v>
      </c>
      <c r="M145" s="33" t="str">
        <f>IF(D145=1,'Q1'!$F$8,IF(D145=2,'Q1'!$F$9,'Q1'!$F$10))</f>
        <v>West</v>
      </c>
      <c r="N145" s="33" t="str">
        <f>IF(E145=1,'Q1'!$L$8,'Q1'!$L$9)</f>
        <v>Unmarried</v>
      </c>
      <c r="O145" s="33" t="str">
        <f>IF(F145=1,'Q1'!$O$8,IF(F145=2,'Q1'!$O$9,'Q1'!$O$10))</f>
        <v>Home Office</v>
      </c>
    </row>
    <row r="146" spans="1:15" x14ac:dyDescent="0.25">
      <c r="A146" s="14">
        <v>122</v>
      </c>
      <c r="B146" s="14">
        <v>1</v>
      </c>
      <c r="C146" s="14">
        <v>4</v>
      </c>
      <c r="D146" s="14">
        <v>2</v>
      </c>
      <c r="E146" s="14">
        <v>1</v>
      </c>
      <c r="F146" s="14">
        <v>2</v>
      </c>
      <c r="G146" s="14">
        <v>52</v>
      </c>
      <c r="H146" s="14">
        <v>59</v>
      </c>
      <c r="I146" s="14">
        <v>69.599999999999994</v>
      </c>
      <c r="J146" s="14">
        <v>64.900000000000006</v>
      </c>
      <c r="K146" s="33" t="str">
        <f>IF(B146=0,'Q1'!$C$8,'Q1'!$C$9)</f>
        <v>Female</v>
      </c>
      <c r="L146" s="33" t="str">
        <f>IF(C146=1,'Q1'!$I$8,IF(C146=2,'Q1'!$I$9,IF(C146=3,'Q1'!$I$10,'Q1'!$I$11)))</f>
        <v>Sales</v>
      </c>
      <c r="M146" s="33" t="str">
        <f>IF(D146=1,'Q1'!$F$8,IF(D146=2,'Q1'!$F$9,'Q1'!$F$10))</f>
        <v>West</v>
      </c>
      <c r="N146" s="33" t="str">
        <f>IF(E146=1,'Q1'!$L$8,'Q1'!$L$9)</f>
        <v>Unmarried</v>
      </c>
      <c r="O146" s="33" t="str">
        <f>IF(F146=1,'Q1'!$O$8,IF(F146=2,'Q1'!$O$9,'Q1'!$O$10))</f>
        <v>Home Office</v>
      </c>
    </row>
    <row r="147" spans="1:15" x14ac:dyDescent="0.25">
      <c r="A147" s="14">
        <v>191</v>
      </c>
      <c r="B147" s="14">
        <v>1</v>
      </c>
      <c r="C147" s="14">
        <v>4</v>
      </c>
      <c r="D147" s="14">
        <v>3</v>
      </c>
      <c r="E147" s="14">
        <v>2</v>
      </c>
      <c r="F147" s="14">
        <v>2</v>
      </c>
      <c r="G147" s="14">
        <v>47</v>
      </c>
      <c r="H147" s="14">
        <v>52</v>
      </c>
      <c r="I147" s="14">
        <v>51.6</v>
      </c>
      <c r="J147" s="14">
        <v>57.2</v>
      </c>
      <c r="K147" s="33" t="str">
        <f>IF(B147=0,'Q1'!$C$8,'Q1'!$C$9)</f>
        <v>Female</v>
      </c>
      <c r="L147" s="33" t="str">
        <f>IF(C147=1,'Q1'!$I$8,IF(C147=2,'Q1'!$I$9,IF(C147=3,'Q1'!$I$10,'Q1'!$I$11)))</f>
        <v>Sales</v>
      </c>
      <c r="M147" s="33" t="str">
        <f>IF(D147=1,'Q1'!$F$8,IF(D147=2,'Q1'!$F$9,'Q1'!$F$10))</f>
        <v>South</v>
      </c>
      <c r="N147" s="33" t="str">
        <f>IF(E147=1,'Q1'!$L$8,'Q1'!$L$9)</f>
        <v>Married</v>
      </c>
      <c r="O147" s="33" t="str">
        <f>IF(F147=1,'Q1'!$O$8,IF(F147=2,'Q1'!$O$9,'Q1'!$O$10))</f>
        <v>Home Office</v>
      </c>
    </row>
    <row r="148" spans="1:15" x14ac:dyDescent="0.25">
      <c r="A148" s="14">
        <v>83</v>
      </c>
      <c r="B148" s="14">
        <v>1</v>
      </c>
      <c r="C148" s="14">
        <v>4</v>
      </c>
      <c r="D148" s="14">
        <v>2</v>
      </c>
      <c r="E148" s="14">
        <v>1</v>
      </c>
      <c r="F148" s="14">
        <v>3</v>
      </c>
      <c r="G148" s="14">
        <v>50</v>
      </c>
      <c r="H148" s="14">
        <v>62</v>
      </c>
      <c r="I148" s="14">
        <v>49.199999999999996</v>
      </c>
      <c r="J148" s="14">
        <v>68.2</v>
      </c>
      <c r="K148" s="33" t="str">
        <f>IF(B148=0,'Q1'!$C$8,'Q1'!$C$9)</f>
        <v>Female</v>
      </c>
      <c r="L148" s="33" t="str">
        <f>IF(C148=1,'Q1'!$I$8,IF(C148=2,'Q1'!$I$9,IF(C148=3,'Q1'!$I$10,'Q1'!$I$11)))</f>
        <v>Sales</v>
      </c>
      <c r="M148" s="33" t="str">
        <f>IF(D148=1,'Q1'!$F$8,IF(D148=2,'Q1'!$F$9,'Q1'!$F$10))</f>
        <v>West</v>
      </c>
      <c r="N148" s="33" t="str">
        <f>IF(E148=1,'Q1'!$L$8,'Q1'!$L$9)</f>
        <v>Unmarried</v>
      </c>
      <c r="O148" s="33" t="str">
        <f>IF(F148=1,'Q1'!$O$8,IF(F148=2,'Q1'!$O$9,'Q1'!$O$10))</f>
        <v>Consumer</v>
      </c>
    </row>
    <row r="149" spans="1:15" x14ac:dyDescent="0.25">
      <c r="A149" s="14">
        <v>182</v>
      </c>
      <c r="B149" s="14">
        <v>1</v>
      </c>
      <c r="C149" s="14">
        <v>4</v>
      </c>
      <c r="D149" s="14">
        <v>2</v>
      </c>
      <c r="E149" s="14">
        <v>2</v>
      </c>
      <c r="F149" s="14">
        <v>2</v>
      </c>
      <c r="G149" s="14">
        <v>44</v>
      </c>
      <c r="H149" s="14">
        <v>52</v>
      </c>
      <c r="I149" s="14">
        <v>51.6</v>
      </c>
      <c r="J149" s="14">
        <v>57.2</v>
      </c>
      <c r="K149" s="33" t="str">
        <f>IF(B149=0,'Q1'!$C$8,'Q1'!$C$9)</f>
        <v>Female</v>
      </c>
      <c r="L149" s="33" t="str">
        <f>IF(C149=1,'Q1'!$I$8,IF(C149=2,'Q1'!$I$9,IF(C149=3,'Q1'!$I$10,'Q1'!$I$11)))</f>
        <v>Sales</v>
      </c>
      <c r="M149" s="33" t="str">
        <f>IF(D149=1,'Q1'!$F$8,IF(D149=2,'Q1'!$F$9,'Q1'!$F$10))</f>
        <v>West</v>
      </c>
      <c r="N149" s="33" t="str">
        <f>IF(E149=1,'Q1'!$L$8,'Q1'!$L$9)</f>
        <v>Married</v>
      </c>
      <c r="O149" s="33" t="str">
        <f>IF(F149=1,'Q1'!$O$8,IF(F149=2,'Q1'!$O$9,'Q1'!$O$10))</f>
        <v>Home Office</v>
      </c>
    </row>
    <row r="150" spans="1:15" x14ac:dyDescent="0.25">
      <c r="A150" s="14">
        <v>6</v>
      </c>
      <c r="B150" s="14">
        <v>1</v>
      </c>
      <c r="C150" s="14">
        <v>1</v>
      </c>
      <c r="D150" s="14">
        <v>1</v>
      </c>
      <c r="E150" s="14">
        <v>1</v>
      </c>
      <c r="F150" s="14">
        <v>2</v>
      </c>
      <c r="G150" s="14">
        <v>47</v>
      </c>
      <c r="H150" s="14">
        <v>41</v>
      </c>
      <c r="I150" s="14">
        <v>55.199999999999996</v>
      </c>
      <c r="J150" s="14">
        <v>45.1</v>
      </c>
      <c r="K150" s="33" t="str">
        <f>IF(B150=0,'Q1'!$C$8,'Q1'!$C$9)</f>
        <v>Female</v>
      </c>
      <c r="L150" s="33" t="str">
        <f>IF(C150=1,'Q1'!$I$8,IF(C150=2,'Q1'!$I$9,IF(C150=3,'Q1'!$I$10,'Q1'!$I$11)))</f>
        <v>Direct</v>
      </c>
      <c r="M150" s="33" t="str">
        <f>IF(D150=1,'Q1'!$F$8,IF(D150=2,'Q1'!$F$9,'Q1'!$F$10))</f>
        <v>North</v>
      </c>
      <c r="N150" s="33" t="str">
        <f>IF(E150=1,'Q1'!$L$8,'Q1'!$L$9)</f>
        <v>Unmarried</v>
      </c>
      <c r="O150" s="33" t="str">
        <f>IF(F150=1,'Q1'!$O$8,IF(F150=2,'Q1'!$O$9,'Q1'!$O$10))</f>
        <v>Home Office</v>
      </c>
    </row>
    <row r="151" spans="1:15" x14ac:dyDescent="0.25">
      <c r="A151" s="14">
        <v>46</v>
      </c>
      <c r="B151" s="14">
        <v>1</v>
      </c>
      <c r="C151" s="14">
        <v>3</v>
      </c>
      <c r="D151" s="14">
        <v>1</v>
      </c>
      <c r="E151" s="14">
        <v>1</v>
      </c>
      <c r="F151" s="14">
        <v>2</v>
      </c>
      <c r="G151" s="14">
        <v>45</v>
      </c>
      <c r="H151" s="14">
        <v>55</v>
      </c>
      <c r="I151" s="14">
        <v>52.8</v>
      </c>
      <c r="J151" s="14">
        <v>60.500000000000007</v>
      </c>
      <c r="K151" s="33" t="str">
        <f>IF(B151=0,'Q1'!$C$8,'Q1'!$C$9)</f>
        <v>Female</v>
      </c>
      <c r="L151" s="33" t="str">
        <f>IF(C151=1,'Q1'!$I$8,IF(C151=2,'Q1'!$I$9,IF(C151=3,'Q1'!$I$10,'Q1'!$I$11)))</f>
        <v>Phone</v>
      </c>
      <c r="M151" s="33" t="str">
        <f>IF(D151=1,'Q1'!$F$8,IF(D151=2,'Q1'!$F$9,'Q1'!$F$10))</f>
        <v>North</v>
      </c>
      <c r="N151" s="33" t="str">
        <f>IF(E151=1,'Q1'!$L$8,'Q1'!$L$9)</f>
        <v>Unmarried</v>
      </c>
      <c r="O151" s="33" t="str">
        <f>IF(F151=1,'Q1'!$O$8,IF(F151=2,'Q1'!$O$9,'Q1'!$O$10))</f>
        <v>Home Office</v>
      </c>
    </row>
    <row r="152" spans="1:15" x14ac:dyDescent="0.25">
      <c r="A152" s="14">
        <v>43</v>
      </c>
      <c r="B152" s="14">
        <v>1</v>
      </c>
      <c r="C152" s="14">
        <v>3</v>
      </c>
      <c r="D152" s="14">
        <v>1</v>
      </c>
      <c r="E152" s="14">
        <v>1</v>
      </c>
      <c r="F152" s="14">
        <v>2</v>
      </c>
      <c r="G152" s="14">
        <v>47</v>
      </c>
      <c r="H152" s="14">
        <v>37</v>
      </c>
      <c r="I152" s="14">
        <v>51.6</v>
      </c>
      <c r="J152" s="14">
        <v>40.700000000000003</v>
      </c>
      <c r="K152" s="33" t="str">
        <f>IF(B152=0,'Q1'!$C$8,'Q1'!$C$9)</f>
        <v>Female</v>
      </c>
      <c r="L152" s="33" t="str">
        <f>IF(C152=1,'Q1'!$I$8,IF(C152=2,'Q1'!$I$9,IF(C152=3,'Q1'!$I$10,'Q1'!$I$11)))</f>
        <v>Phone</v>
      </c>
      <c r="M152" s="33" t="str">
        <f>IF(D152=1,'Q1'!$F$8,IF(D152=2,'Q1'!$F$9,'Q1'!$F$10))</f>
        <v>North</v>
      </c>
      <c r="N152" s="33" t="str">
        <f>IF(E152=1,'Q1'!$L$8,'Q1'!$L$9)</f>
        <v>Unmarried</v>
      </c>
      <c r="O152" s="33" t="str">
        <f>IF(F152=1,'Q1'!$O$8,IF(F152=2,'Q1'!$O$9,'Q1'!$O$10))</f>
        <v>Home Office</v>
      </c>
    </row>
    <row r="153" spans="1:15" x14ac:dyDescent="0.25">
      <c r="A153" s="14">
        <v>96</v>
      </c>
      <c r="B153" s="14">
        <v>1</v>
      </c>
      <c r="C153" s="14">
        <v>4</v>
      </c>
      <c r="D153" s="14">
        <v>3</v>
      </c>
      <c r="E153" s="14">
        <v>1</v>
      </c>
      <c r="F153" s="14">
        <v>2</v>
      </c>
      <c r="G153" s="14">
        <v>65</v>
      </c>
      <c r="H153" s="14">
        <v>54</v>
      </c>
      <c r="I153" s="14">
        <v>73.2</v>
      </c>
      <c r="J153" s="14">
        <v>59.400000000000006</v>
      </c>
      <c r="K153" s="33" t="str">
        <f>IF(B153=0,'Q1'!$C$8,'Q1'!$C$9)</f>
        <v>Female</v>
      </c>
      <c r="L153" s="33" t="str">
        <f>IF(C153=1,'Q1'!$I$8,IF(C153=2,'Q1'!$I$9,IF(C153=3,'Q1'!$I$10,'Q1'!$I$11)))</f>
        <v>Sales</v>
      </c>
      <c r="M153" s="33" t="str">
        <f>IF(D153=1,'Q1'!$F$8,IF(D153=2,'Q1'!$F$9,'Q1'!$F$10))</f>
        <v>South</v>
      </c>
      <c r="N153" s="33" t="str">
        <f>IF(E153=1,'Q1'!$L$8,'Q1'!$L$9)</f>
        <v>Unmarried</v>
      </c>
      <c r="O153" s="33" t="str">
        <f>IF(F153=1,'Q1'!$O$8,IF(F153=2,'Q1'!$O$9,'Q1'!$O$10))</f>
        <v>Home Office</v>
      </c>
    </row>
    <row r="154" spans="1:15" x14ac:dyDescent="0.25">
      <c r="A154" s="14">
        <v>138</v>
      </c>
      <c r="B154" s="14">
        <v>1</v>
      </c>
      <c r="C154" s="14">
        <v>4</v>
      </c>
      <c r="D154" s="14">
        <v>2</v>
      </c>
      <c r="E154" s="14">
        <v>1</v>
      </c>
      <c r="F154" s="14">
        <v>3</v>
      </c>
      <c r="G154" s="14">
        <v>43</v>
      </c>
      <c r="H154" s="14">
        <v>57</v>
      </c>
      <c r="I154" s="14">
        <v>48</v>
      </c>
      <c r="J154" s="14">
        <v>62.7</v>
      </c>
      <c r="K154" s="33" t="str">
        <f>IF(B154=0,'Q1'!$C$8,'Q1'!$C$9)</f>
        <v>Female</v>
      </c>
      <c r="L154" s="33" t="str">
        <f>IF(C154=1,'Q1'!$I$8,IF(C154=2,'Q1'!$I$9,IF(C154=3,'Q1'!$I$10,'Q1'!$I$11)))</f>
        <v>Sales</v>
      </c>
      <c r="M154" s="33" t="str">
        <f>IF(D154=1,'Q1'!$F$8,IF(D154=2,'Q1'!$F$9,'Q1'!$F$10))</f>
        <v>West</v>
      </c>
      <c r="N154" s="33" t="str">
        <f>IF(E154=1,'Q1'!$L$8,'Q1'!$L$9)</f>
        <v>Unmarried</v>
      </c>
      <c r="O154" s="33" t="str">
        <f>IF(F154=1,'Q1'!$O$8,IF(F154=2,'Q1'!$O$9,'Q1'!$O$10))</f>
        <v>Consumer</v>
      </c>
    </row>
    <row r="155" spans="1:15" x14ac:dyDescent="0.25">
      <c r="A155" s="14">
        <v>10</v>
      </c>
      <c r="B155" s="14">
        <v>1</v>
      </c>
      <c r="C155" s="14">
        <v>1</v>
      </c>
      <c r="D155" s="14">
        <v>2</v>
      </c>
      <c r="E155" s="14">
        <v>1</v>
      </c>
      <c r="F155" s="14">
        <v>1</v>
      </c>
      <c r="G155" s="14">
        <v>47</v>
      </c>
      <c r="H155" s="14">
        <v>54</v>
      </c>
      <c r="I155" s="14">
        <v>58.8</v>
      </c>
      <c r="J155" s="14">
        <v>59.400000000000006</v>
      </c>
      <c r="K155" s="33" t="str">
        <f>IF(B155=0,'Q1'!$C$8,'Q1'!$C$9)</f>
        <v>Female</v>
      </c>
      <c r="L155" s="33" t="str">
        <f>IF(C155=1,'Q1'!$I$8,IF(C155=2,'Q1'!$I$9,IF(C155=3,'Q1'!$I$10,'Q1'!$I$11)))</f>
        <v>Direct</v>
      </c>
      <c r="M155" s="33" t="str">
        <f>IF(D155=1,'Q1'!$F$8,IF(D155=2,'Q1'!$F$9,'Q1'!$F$10))</f>
        <v>West</v>
      </c>
      <c r="N155" s="33" t="str">
        <f>IF(E155=1,'Q1'!$L$8,'Q1'!$L$9)</f>
        <v>Unmarried</v>
      </c>
      <c r="O155" s="33" t="str">
        <f>IF(F155=1,'Q1'!$O$8,IF(F155=2,'Q1'!$O$9,'Q1'!$O$10))</f>
        <v>Corporate</v>
      </c>
    </row>
    <row r="156" spans="1:15" x14ac:dyDescent="0.25">
      <c r="A156" s="14">
        <v>71</v>
      </c>
      <c r="B156" s="14">
        <v>1</v>
      </c>
      <c r="C156" s="14">
        <v>4</v>
      </c>
      <c r="D156" s="14">
        <v>2</v>
      </c>
      <c r="E156" s="14">
        <v>1</v>
      </c>
      <c r="F156" s="14">
        <v>1</v>
      </c>
      <c r="G156" s="14">
        <v>57</v>
      </c>
      <c r="H156" s="14">
        <v>62</v>
      </c>
      <c r="I156" s="14">
        <v>67.2</v>
      </c>
      <c r="J156" s="14">
        <v>68.2</v>
      </c>
      <c r="K156" s="33" t="str">
        <f>IF(B156=0,'Q1'!$C$8,'Q1'!$C$9)</f>
        <v>Female</v>
      </c>
      <c r="L156" s="33" t="str">
        <f>IF(C156=1,'Q1'!$I$8,IF(C156=2,'Q1'!$I$9,IF(C156=3,'Q1'!$I$10,'Q1'!$I$11)))</f>
        <v>Sales</v>
      </c>
      <c r="M156" s="33" t="str">
        <f>IF(D156=1,'Q1'!$F$8,IF(D156=2,'Q1'!$F$9,'Q1'!$F$10))</f>
        <v>West</v>
      </c>
      <c r="N156" s="33" t="str">
        <f>IF(E156=1,'Q1'!$L$8,'Q1'!$L$9)</f>
        <v>Unmarried</v>
      </c>
      <c r="O156" s="33" t="str">
        <f>IF(F156=1,'Q1'!$O$8,IF(F156=2,'Q1'!$O$9,'Q1'!$O$10))</f>
        <v>Corporate</v>
      </c>
    </row>
    <row r="157" spans="1:15" x14ac:dyDescent="0.25">
      <c r="A157" s="14">
        <v>139</v>
      </c>
      <c r="B157" s="14">
        <v>1</v>
      </c>
      <c r="C157" s="14">
        <v>4</v>
      </c>
      <c r="D157" s="14">
        <v>2</v>
      </c>
      <c r="E157" s="14">
        <v>1</v>
      </c>
      <c r="F157" s="14">
        <v>2</v>
      </c>
      <c r="G157" s="14">
        <v>68</v>
      </c>
      <c r="H157" s="14">
        <v>59</v>
      </c>
      <c r="I157" s="14">
        <v>73.2</v>
      </c>
      <c r="J157" s="14">
        <v>64.900000000000006</v>
      </c>
      <c r="K157" s="33" t="str">
        <f>IF(B157=0,'Q1'!$C$8,'Q1'!$C$9)</f>
        <v>Female</v>
      </c>
      <c r="L157" s="33" t="str">
        <f>IF(C157=1,'Q1'!$I$8,IF(C157=2,'Q1'!$I$9,IF(C157=3,'Q1'!$I$10,'Q1'!$I$11)))</f>
        <v>Sales</v>
      </c>
      <c r="M157" s="33" t="str">
        <f>IF(D157=1,'Q1'!$F$8,IF(D157=2,'Q1'!$F$9,'Q1'!$F$10))</f>
        <v>West</v>
      </c>
      <c r="N157" s="33" t="str">
        <f>IF(E157=1,'Q1'!$L$8,'Q1'!$L$9)</f>
        <v>Unmarried</v>
      </c>
      <c r="O157" s="33" t="str">
        <f>IF(F157=1,'Q1'!$O$8,IF(F157=2,'Q1'!$O$9,'Q1'!$O$10))</f>
        <v>Home Office</v>
      </c>
    </row>
    <row r="158" spans="1:15" x14ac:dyDescent="0.25">
      <c r="A158" s="14">
        <v>110</v>
      </c>
      <c r="B158" s="14">
        <v>1</v>
      </c>
      <c r="C158" s="14">
        <v>4</v>
      </c>
      <c r="D158" s="14">
        <v>2</v>
      </c>
      <c r="E158" s="14">
        <v>1</v>
      </c>
      <c r="F158" s="14">
        <v>3</v>
      </c>
      <c r="G158" s="14">
        <v>52</v>
      </c>
      <c r="H158" s="14">
        <v>55</v>
      </c>
      <c r="I158" s="14">
        <v>60</v>
      </c>
      <c r="J158" s="14">
        <v>60.500000000000007</v>
      </c>
      <c r="K158" s="33" t="str">
        <f>IF(B158=0,'Q1'!$C$8,'Q1'!$C$9)</f>
        <v>Female</v>
      </c>
      <c r="L158" s="33" t="str">
        <f>IF(C158=1,'Q1'!$I$8,IF(C158=2,'Q1'!$I$9,IF(C158=3,'Q1'!$I$10,'Q1'!$I$11)))</f>
        <v>Sales</v>
      </c>
      <c r="M158" s="33" t="str">
        <f>IF(D158=1,'Q1'!$F$8,IF(D158=2,'Q1'!$F$9,'Q1'!$F$10))</f>
        <v>West</v>
      </c>
      <c r="N158" s="33" t="str">
        <f>IF(E158=1,'Q1'!$L$8,'Q1'!$L$9)</f>
        <v>Unmarried</v>
      </c>
      <c r="O158" s="33" t="str">
        <f>IF(F158=1,'Q1'!$O$8,IF(F158=2,'Q1'!$O$9,'Q1'!$O$10))</f>
        <v>Consumer</v>
      </c>
    </row>
    <row r="159" spans="1:15" x14ac:dyDescent="0.25">
      <c r="A159" s="14">
        <v>148</v>
      </c>
      <c r="B159" s="14">
        <v>1</v>
      </c>
      <c r="C159" s="14">
        <v>4</v>
      </c>
      <c r="D159" s="14">
        <v>2</v>
      </c>
      <c r="E159" s="14">
        <v>1</v>
      </c>
      <c r="F159" s="14">
        <v>3</v>
      </c>
      <c r="G159" s="14">
        <v>42</v>
      </c>
      <c r="H159" s="14">
        <v>57</v>
      </c>
      <c r="I159" s="14">
        <v>61.199999999999996</v>
      </c>
      <c r="J159" s="14">
        <v>62.7</v>
      </c>
      <c r="K159" s="33" t="str">
        <f>IF(B159=0,'Q1'!$C$8,'Q1'!$C$9)</f>
        <v>Female</v>
      </c>
      <c r="L159" s="33" t="str">
        <f>IF(C159=1,'Q1'!$I$8,IF(C159=2,'Q1'!$I$9,IF(C159=3,'Q1'!$I$10,'Q1'!$I$11)))</f>
        <v>Sales</v>
      </c>
      <c r="M159" s="33" t="str">
        <f>IF(D159=1,'Q1'!$F$8,IF(D159=2,'Q1'!$F$9,'Q1'!$F$10))</f>
        <v>West</v>
      </c>
      <c r="N159" s="33" t="str">
        <f>IF(E159=1,'Q1'!$L$8,'Q1'!$L$9)</f>
        <v>Unmarried</v>
      </c>
      <c r="O159" s="33" t="str">
        <f>IF(F159=1,'Q1'!$O$8,IF(F159=2,'Q1'!$O$9,'Q1'!$O$10))</f>
        <v>Consumer</v>
      </c>
    </row>
    <row r="160" spans="1:15" x14ac:dyDescent="0.25">
      <c r="A160" s="14">
        <v>109</v>
      </c>
      <c r="B160" s="14">
        <v>1</v>
      </c>
      <c r="C160" s="14">
        <v>4</v>
      </c>
      <c r="D160" s="14">
        <v>2</v>
      </c>
      <c r="E160" s="14">
        <v>1</v>
      </c>
      <c r="F160" s="14">
        <v>1</v>
      </c>
      <c r="G160" s="14">
        <v>42</v>
      </c>
      <c r="H160" s="14">
        <v>39</v>
      </c>
      <c r="I160" s="14">
        <v>50.4</v>
      </c>
      <c r="J160" s="14">
        <v>42.900000000000006</v>
      </c>
      <c r="K160" s="33" t="str">
        <f>IF(B160=0,'Q1'!$C$8,'Q1'!$C$9)</f>
        <v>Female</v>
      </c>
      <c r="L160" s="33" t="str">
        <f>IF(C160=1,'Q1'!$I$8,IF(C160=2,'Q1'!$I$9,IF(C160=3,'Q1'!$I$10,'Q1'!$I$11)))</f>
        <v>Sales</v>
      </c>
      <c r="M160" s="33" t="str">
        <f>IF(D160=1,'Q1'!$F$8,IF(D160=2,'Q1'!$F$9,'Q1'!$F$10))</f>
        <v>West</v>
      </c>
      <c r="N160" s="33" t="str">
        <f>IF(E160=1,'Q1'!$L$8,'Q1'!$L$9)</f>
        <v>Unmarried</v>
      </c>
      <c r="O160" s="33" t="str">
        <f>IF(F160=1,'Q1'!$O$8,IF(F160=2,'Q1'!$O$9,'Q1'!$O$10))</f>
        <v>Corporate</v>
      </c>
    </row>
    <row r="161" spans="1:15" x14ac:dyDescent="0.25">
      <c r="A161" s="14">
        <v>39</v>
      </c>
      <c r="B161" s="14">
        <v>1</v>
      </c>
      <c r="C161" s="14">
        <v>3</v>
      </c>
      <c r="D161" s="14">
        <v>3</v>
      </c>
      <c r="E161" s="14">
        <v>1</v>
      </c>
      <c r="F161" s="14">
        <v>2</v>
      </c>
      <c r="G161" s="14">
        <v>66</v>
      </c>
      <c r="H161" s="14">
        <v>67</v>
      </c>
      <c r="I161" s="14">
        <v>80.399999999999991</v>
      </c>
      <c r="J161" s="14">
        <v>73.7</v>
      </c>
      <c r="K161" s="33" t="str">
        <f>IF(B161=0,'Q1'!$C$8,'Q1'!$C$9)</f>
        <v>Female</v>
      </c>
      <c r="L161" s="33" t="str">
        <f>IF(C161=1,'Q1'!$I$8,IF(C161=2,'Q1'!$I$9,IF(C161=3,'Q1'!$I$10,'Q1'!$I$11)))</f>
        <v>Phone</v>
      </c>
      <c r="M161" s="33" t="str">
        <f>IF(D161=1,'Q1'!$F$8,IF(D161=2,'Q1'!$F$9,'Q1'!$F$10))</f>
        <v>South</v>
      </c>
      <c r="N161" s="33" t="str">
        <f>IF(E161=1,'Q1'!$L$8,'Q1'!$L$9)</f>
        <v>Unmarried</v>
      </c>
      <c r="O161" s="33" t="str">
        <f>IF(F161=1,'Q1'!$O$8,IF(F161=2,'Q1'!$O$9,'Q1'!$O$10))</f>
        <v>Home Office</v>
      </c>
    </row>
    <row r="162" spans="1:15" x14ac:dyDescent="0.25">
      <c r="A162" s="14">
        <v>147</v>
      </c>
      <c r="B162" s="14">
        <v>1</v>
      </c>
      <c r="C162" s="14">
        <v>4</v>
      </c>
      <c r="D162" s="14">
        <v>1</v>
      </c>
      <c r="E162" s="14">
        <v>1</v>
      </c>
      <c r="F162" s="14">
        <v>2</v>
      </c>
      <c r="G162" s="14">
        <v>47</v>
      </c>
      <c r="H162" s="14">
        <v>62</v>
      </c>
      <c r="I162" s="14">
        <v>63.599999999999994</v>
      </c>
      <c r="J162" s="14">
        <v>68.2</v>
      </c>
      <c r="K162" s="33" t="str">
        <f>IF(B162=0,'Q1'!$C$8,'Q1'!$C$9)</f>
        <v>Female</v>
      </c>
      <c r="L162" s="33" t="str">
        <f>IF(C162=1,'Q1'!$I$8,IF(C162=2,'Q1'!$I$9,IF(C162=3,'Q1'!$I$10,'Q1'!$I$11)))</f>
        <v>Sales</v>
      </c>
      <c r="M162" s="33" t="str">
        <f>IF(D162=1,'Q1'!$F$8,IF(D162=2,'Q1'!$F$9,'Q1'!$F$10))</f>
        <v>North</v>
      </c>
      <c r="N162" s="33" t="str">
        <f>IF(E162=1,'Q1'!$L$8,'Q1'!$L$9)</f>
        <v>Unmarried</v>
      </c>
      <c r="O162" s="33" t="str">
        <f>IF(F162=1,'Q1'!$O$8,IF(F162=2,'Q1'!$O$9,'Q1'!$O$10))</f>
        <v>Home Office</v>
      </c>
    </row>
    <row r="163" spans="1:15" x14ac:dyDescent="0.25">
      <c r="A163" s="14">
        <v>74</v>
      </c>
      <c r="B163" s="14">
        <v>1</v>
      </c>
      <c r="C163" s="14">
        <v>4</v>
      </c>
      <c r="D163" s="14">
        <v>2</v>
      </c>
      <c r="E163" s="14">
        <v>1</v>
      </c>
      <c r="F163" s="14">
        <v>2</v>
      </c>
      <c r="G163" s="14">
        <v>57</v>
      </c>
      <c r="H163" s="14">
        <v>50</v>
      </c>
      <c r="I163" s="14">
        <v>60</v>
      </c>
      <c r="J163" s="14">
        <v>55.000000000000007</v>
      </c>
      <c r="K163" s="33" t="str">
        <f>IF(B163=0,'Q1'!$C$8,'Q1'!$C$9)</f>
        <v>Female</v>
      </c>
      <c r="L163" s="33" t="str">
        <f>IF(C163=1,'Q1'!$I$8,IF(C163=2,'Q1'!$I$9,IF(C163=3,'Q1'!$I$10,'Q1'!$I$11)))</f>
        <v>Sales</v>
      </c>
      <c r="M163" s="33" t="str">
        <f>IF(D163=1,'Q1'!$F$8,IF(D163=2,'Q1'!$F$9,'Q1'!$F$10))</f>
        <v>West</v>
      </c>
      <c r="N163" s="33" t="str">
        <f>IF(E163=1,'Q1'!$L$8,'Q1'!$L$9)</f>
        <v>Unmarried</v>
      </c>
      <c r="O163" s="33" t="str">
        <f>IF(F163=1,'Q1'!$O$8,IF(F163=2,'Q1'!$O$9,'Q1'!$O$10))</f>
        <v>Home Office</v>
      </c>
    </row>
    <row r="164" spans="1:15" x14ac:dyDescent="0.25">
      <c r="A164" s="14">
        <v>198</v>
      </c>
      <c r="B164" s="14">
        <v>1</v>
      </c>
      <c r="C164" s="14">
        <v>4</v>
      </c>
      <c r="D164" s="14">
        <v>3</v>
      </c>
      <c r="E164" s="14">
        <v>2</v>
      </c>
      <c r="F164" s="14">
        <v>2</v>
      </c>
      <c r="G164" s="14">
        <v>47</v>
      </c>
      <c r="H164" s="14">
        <v>61</v>
      </c>
      <c r="I164" s="14">
        <v>61.199999999999996</v>
      </c>
      <c r="J164" s="14">
        <v>67.100000000000009</v>
      </c>
      <c r="K164" s="33" t="str">
        <f>IF(B164=0,'Q1'!$C$8,'Q1'!$C$9)</f>
        <v>Female</v>
      </c>
      <c r="L164" s="33" t="str">
        <f>IF(C164=1,'Q1'!$I$8,IF(C164=2,'Q1'!$I$9,IF(C164=3,'Q1'!$I$10,'Q1'!$I$11)))</f>
        <v>Sales</v>
      </c>
      <c r="M164" s="33" t="str">
        <f>IF(D164=1,'Q1'!$F$8,IF(D164=2,'Q1'!$F$9,'Q1'!$F$10))</f>
        <v>South</v>
      </c>
      <c r="N164" s="33" t="str">
        <f>IF(E164=1,'Q1'!$L$8,'Q1'!$L$9)</f>
        <v>Married</v>
      </c>
      <c r="O164" s="33" t="str">
        <f>IF(F164=1,'Q1'!$O$8,IF(F164=2,'Q1'!$O$9,'Q1'!$O$10))</f>
        <v>Home Office</v>
      </c>
    </row>
    <row r="165" spans="1:15" x14ac:dyDescent="0.25">
      <c r="A165" s="14">
        <v>161</v>
      </c>
      <c r="B165" s="14">
        <v>1</v>
      </c>
      <c r="C165" s="14">
        <v>4</v>
      </c>
      <c r="D165" s="14">
        <v>1</v>
      </c>
      <c r="E165" s="14">
        <v>1</v>
      </c>
      <c r="F165" s="14">
        <v>2</v>
      </c>
      <c r="G165" s="14">
        <v>57</v>
      </c>
      <c r="H165" s="14">
        <v>62</v>
      </c>
      <c r="I165" s="14">
        <v>86.399999999999991</v>
      </c>
      <c r="J165" s="14">
        <v>68.2</v>
      </c>
      <c r="K165" s="33" t="str">
        <f>IF(B165=0,'Q1'!$C$8,'Q1'!$C$9)</f>
        <v>Female</v>
      </c>
      <c r="L165" s="33" t="str">
        <f>IF(C165=1,'Q1'!$I$8,IF(C165=2,'Q1'!$I$9,IF(C165=3,'Q1'!$I$10,'Q1'!$I$11)))</f>
        <v>Sales</v>
      </c>
      <c r="M165" s="33" t="str">
        <f>IF(D165=1,'Q1'!$F$8,IF(D165=2,'Q1'!$F$9,'Q1'!$F$10))</f>
        <v>North</v>
      </c>
      <c r="N165" s="33" t="str">
        <f>IF(E165=1,'Q1'!$L$8,'Q1'!$L$9)</f>
        <v>Unmarried</v>
      </c>
      <c r="O165" s="33" t="str">
        <f>IF(F165=1,'Q1'!$O$8,IF(F165=2,'Q1'!$O$9,'Q1'!$O$10))</f>
        <v>Home Office</v>
      </c>
    </row>
    <row r="166" spans="1:15" x14ac:dyDescent="0.25">
      <c r="A166" s="14">
        <v>112</v>
      </c>
      <c r="B166" s="14">
        <v>1</v>
      </c>
      <c r="C166" s="14">
        <v>4</v>
      </c>
      <c r="D166" s="14">
        <v>2</v>
      </c>
      <c r="E166" s="14">
        <v>1</v>
      </c>
      <c r="F166" s="14">
        <v>2</v>
      </c>
      <c r="G166" s="14">
        <v>52</v>
      </c>
      <c r="H166" s="14">
        <v>59</v>
      </c>
      <c r="I166" s="14">
        <v>57.599999999999994</v>
      </c>
      <c r="J166" s="14">
        <v>64.900000000000006</v>
      </c>
      <c r="K166" s="33" t="str">
        <f>IF(B166=0,'Q1'!$C$8,'Q1'!$C$9)</f>
        <v>Female</v>
      </c>
      <c r="L166" s="33" t="str">
        <f>IF(C166=1,'Q1'!$I$8,IF(C166=2,'Q1'!$I$9,IF(C166=3,'Q1'!$I$10,'Q1'!$I$11)))</f>
        <v>Sales</v>
      </c>
      <c r="M166" s="33" t="str">
        <f>IF(D166=1,'Q1'!$F$8,IF(D166=2,'Q1'!$F$9,'Q1'!$F$10))</f>
        <v>West</v>
      </c>
      <c r="N166" s="33" t="str">
        <f>IF(E166=1,'Q1'!$L$8,'Q1'!$L$9)</f>
        <v>Unmarried</v>
      </c>
      <c r="O166" s="33" t="str">
        <f>IF(F166=1,'Q1'!$O$8,IF(F166=2,'Q1'!$O$9,'Q1'!$O$10))</f>
        <v>Home Office</v>
      </c>
    </row>
    <row r="167" spans="1:15" x14ac:dyDescent="0.25">
      <c r="A167" s="14">
        <v>69</v>
      </c>
      <c r="B167" s="14">
        <v>1</v>
      </c>
      <c r="C167" s="14">
        <v>4</v>
      </c>
      <c r="D167" s="14">
        <v>1</v>
      </c>
      <c r="E167" s="14">
        <v>1</v>
      </c>
      <c r="F167" s="14">
        <v>3</v>
      </c>
      <c r="G167" s="14">
        <v>44</v>
      </c>
      <c r="H167" s="14">
        <v>44</v>
      </c>
      <c r="I167" s="14">
        <v>48</v>
      </c>
      <c r="J167" s="14">
        <v>48.400000000000006</v>
      </c>
      <c r="K167" s="33" t="str">
        <f>IF(B167=0,'Q1'!$C$8,'Q1'!$C$9)</f>
        <v>Female</v>
      </c>
      <c r="L167" s="33" t="str">
        <f>IF(C167=1,'Q1'!$I$8,IF(C167=2,'Q1'!$I$9,IF(C167=3,'Q1'!$I$10,'Q1'!$I$11)))</f>
        <v>Sales</v>
      </c>
      <c r="M167" s="33" t="str">
        <f>IF(D167=1,'Q1'!$F$8,IF(D167=2,'Q1'!$F$9,'Q1'!$F$10))</f>
        <v>North</v>
      </c>
      <c r="N167" s="33" t="str">
        <f>IF(E167=1,'Q1'!$L$8,'Q1'!$L$9)</f>
        <v>Unmarried</v>
      </c>
      <c r="O167" s="33" t="str">
        <f>IF(F167=1,'Q1'!$O$8,IF(F167=2,'Q1'!$O$9,'Q1'!$O$10))</f>
        <v>Consumer</v>
      </c>
    </row>
    <row r="168" spans="1:15" x14ac:dyDescent="0.25">
      <c r="A168" s="14">
        <v>156</v>
      </c>
      <c r="B168" s="14">
        <v>1</v>
      </c>
      <c r="C168" s="14">
        <v>4</v>
      </c>
      <c r="D168" s="14">
        <v>2</v>
      </c>
      <c r="E168" s="14">
        <v>1</v>
      </c>
      <c r="F168" s="14">
        <v>2</v>
      </c>
      <c r="G168" s="14">
        <v>50</v>
      </c>
      <c r="H168" s="14">
        <v>59</v>
      </c>
      <c r="I168" s="14">
        <v>63.599999999999994</v>
      </c>
      <c r="J168" s="14">
        <v>64.900000000000006</v>
      </c>
      <c r="K168" s="33" t="str">
        <f>IF(B168=0,'Q1'!$C$8,'Q1'!$C$9)</f>
        <v>Female</v>
      </c>
      <c r="L168" s="33" t="str">
        <f>IF(C168=1,'Q1'!$I$8,IF(C168=2,'Q1'!$I$9,IF(C168=3,'Q1'!$I$10,'Q1'!$I$11)))</f>
        <v>Sales</v>
      </c>
      <c r="M168" s="33" t="str">
        <f>IF(D168=1,'Q1'!$F$8,IF(D168=2,'Q1'!$F$9,'Q1'!$F$10))</f>
        <v>West</v>
      </c>
      <c r="N168" s="33" t="str">
        <f>IF(E168=1,'Q1'!$L$8,'Q1'!$L$9)</f>
        <v>Unmarried</v>
      </c>
      <c r="O168" s="33" t="str">
        <f>IF(F168=1,'Q1'!$O$8,IF(F168=2,'Q1'!$O$9,'Q1'!$O$10))</f>
        <v>Home Office</v>
      </c>
    </row>
    <row r="169" spans="1:15" x14ac:dyDescent="0.25">
      <c r="A169" s="14">
        <v>111</v>
      </c>
      <c r="B169" s="14">
        <v>1</v>
      </c>
      <c r="C169" s="14">
        <v>4</v>
      </c>
      <c r="D169" s="14">
        <v>1</v>
      </c>
      <c r="E169" s="14">
        <v>1</v>
      </c>
      <c r="F169" s="14">
        <v>1</v>
      </c>
      <c r="G169" s="14">
        <v>39</v>
      </c>
      <c r="H169" s="14">
        <v>54</v>
      </c>
      <c r="I169" s="14">
        <v>46.8</v>
      </c>
      <c r="J169" s="14">
        <v>59.400000000000006</v>
      </c>
      <c r="K169" s="33" t="str">
        <f>IF(B169=0,'Q1'!$C$8,'Q1'!$C$9)</f>
        <v>Female</v>
      </c>
      <c r="L169" s="33" t="str">
        <f>IF(C169=1,'Q1'!$I$8,IF(C169=2,'Q1'!$I$9,IF(C169=3,'Q1'!$I$10,'Q1'!$I$11)))</f>
        <v>Sales</v>
      </c>
      <c r="M169" s="33" t="str">
        <f>IF(D169=1,'Q1'!$F$8,IF(D169=2,'Q1'!$F$9,'Q1'!$F$10))</f>
        <v>North</v>
      </c>
      <c r="N169" s="33" t="str">
        <f>IF(E169=1,'Q1'!$L$8,'Q1'!$L$9)</f>
        <v>Unmarried</v>
      </c>
      <c r="O169" s="33" t="str">
        <f>IF(F169=1,'Q1'!$O$8,IF(F169=2,'Q1'!$O$9,'Q1'!$O$10))</f>
        <v>Corporate</v>
      </c>
    </row>
    <row r="170" spans="1:15" x14ac:dyDescent="0.25">
      <c r="A170" s="14">
        <v>186</v>
      </c>
      <c r="B170" s="14">
        <v>1</v>
      </c>
      <c r="C170" s="14">
        <v>4</v>
      </c>
      <c r="D170" s="14">
        <v>2</v>
      </c>
      <c r="E170" s="14">
        <v>2</v>
      </c>
      <c r="F170" s="14">
        <v>2</v>
      </c>
      <c r="G170" s="14">
        <v>57</v>
      </c>
      <c r="H170" s="14">
        <v>62</v>
      </c>
      <c r="I170" s="14">
        <v>75.599999999999994</v>
      </c>
      <c r="J170" s="14">
        <v>68.2</v>
      </c>
      <c r="K170" s="33" t="str">
        <f>IF(B170=0,'Q1'!$C$8,'Q1'!$C$9)</f>
        <v>Female</v>
      </c>
      <c r="L170" s="33" t="str">
        <f>IF(C170=1,'Q1'!$I$8,IF(C170=2,'Q1'!$I$9,IF(C170=3,'Q1'!$I$10,'Q1'!$I$11)))</f>
        <v>Sales</v>
      </c>
      <c r="M170" s="33" t="str">
        <f>IF(D170=1,'Q1'!$F$8,IF(D170=2,'Q1'!$F$9,'Q1'!$F$10))</f>
        <v>West</v>
      </c>
      <c r="N170" s="33" t="str">
        <f>IF(E170=1,'Q1'!$L$8,'Q1'!$L$9)</f>
        <v>Married</v>
      </c>
      <c r="O170" s="33" t="str">
        <f>IF(F170=1,'Q1'!$O$8,IF(F170=2,'Q1'!$O$9,'Q1'!$O$10))</f>
        <v>Home Office</v>
      </c>
    </row>
    <row r="171" spans="1:15" x14ac:dyDescent="0.25">
      <c r="A171" s="14">
        <v>98</v>
      </c>
      <c r="B171" s="14">
        <v>1</v>
      </c>
      <c r="C171" s="14">
        <v>4</v>
      </c>
      <c r="D171" s="14">
        <v>1</v>
      </c>
      <c r="E171" s="14">
        <v>1</v>
      </c>
      <c r="F171" s="14">
        <v>3</v>
      </c>
      <c r="G171" s="14">
        <v>57</v>
      </c>
      <c r="H171" s="14">
        <v>60</v>
      </c>
      <c r="I171" s="14">
        <v>61.199999999999996</v>
      </c>
      <c r="J171" s="14">
        <v>66</v>
      </c>
      <c r="K171" s="33" t="str">
        <f>IF(B171=0,'Q1'!$C$8,'Q1'!$C$9)</f>
        <v>Female</v>
      </c>
      <c r="L171" s="33" t="str">
        <f>IF(C171=1,'Q1'!$I$8,IF(C171=2,'Q1'!$I$9,IF(C171=3,'Q1'!$I$10,'Q1'!$I$11)))</f>
        <v>Sales</v>
      </c>
      <c r="M171" s="33" t="str">
        <f>IF(D171=1,'Q1'!$F$8,IF(D171=2,'Q1'!$F$9,'Q1'!$F$10))</f>
        <v>North</v>
      </c>
      <c r="N171" s="33" t="str">
        <f>IF(E171=1,'Q1'!$L$8,'Q1'!$L$9)</f>
        <v>Unmarried</v>
      </c>
      <c r="O171" s="33" t="str">
        <f>IF(F171=1,'Q1'!$O$8,IF(F171=2,'Q1'!$O$9,'Q1'!$O$10))</f>
        <v>Consumer</v>
      </c>
    </row>
    <row r="172" spans="1:15" x14ac:dyDescent="0.25">
      <c r="A172" s="14">
        <v>119</v>
      </c>
      <c r="B172" s="14">
        <v>1</v>
      </c>
      <c r="C172" s="14">
        <v>4</v>
      </c>
      <c r="D172" s="14">
        <v>1</v>
      </c>
      <c r="E172" s="14">
        <v>1</v>
      </c>
      <c r="F172" s="14">
        <v>1</v>
      </c>
      <c r="G172" s="14">
        <v>42</v>
      </c>
      <c r="H172" s="14">
        <v>57</v>
      </c>
      <c r="I172" s="14">
        <v>54</v>
      </c>
      <c r="J172" s="14">
        <v>62.7</v>
      </c>
      <c r="K172" s="33" t="str">
        <f>IF(B172=0,'Q1'!$C$8,'Q1'!$C$9)</f>
        <v>Female</v>
      </c>
      <c r="L172" s="33" t="str">
        <f>IF(C172=1,'Q1'!$I$8,IF(C172=2,'Q1'!$I$9,IF(C172=3,'Q1'!$I$10,'Q1'!$I$11)))</f>
        <v>Sales</v>
      </c>
      <c r="M172" s="33" t="str">
        <f>IF(D172=1,'Q1'!$F$8,IF(D172=2,'Q1'!$F$9,'Q1'!$F$10))</f>
        <v>North</v>
      </c>
      <c r="N172" s="33" t="str">
        <f>IF(E172=1,'Q1'!$L$8,'Q1'!$L$9)</f>
        <v>Unmarried</v>
      </c>
      <c r="O172" s="33" t="str">
        <f>IF(F172=1,'Q1'!$O$8,IF(F172=2,'Q1'!$O$9,'Q1'!$O$10))</f>
        <v>Corporate</v>
      </c>
    </row>
    <row r="173" spans="1:15" x14ac:dyDescent="0.25">
      <c r="A173" s="14">
        <v>13</v>
      </c>
      <c r="B173" s="14">
        <v>1</v>
      </c>
      <c r="C173" s="14">
        <v>1</v>
      </c>
      <c r="D173" s="14">
        <v>2</v>
      </c>
      <c r="E173" s="14">
        <v>1</v>
      </c>
      <c r="F173" s="14">
        <v>3</v>
      </c>
      <c r="G173" s="14">
        <v>47</v>
      </c>
      <c r="H173" s="14">
        <v>46</v>
      </c>
      <c r="I173" s="14">
        <v>46.8</v>
      </c>
      <c r="J173" s="14">
        <v>50.6</v>
      </c>
      <c r="K173" s="33" t="str">
        <f>IF(B173=0,'Q1'!$C$8,'Q1'!$C$9)</f>
        <v>Female</v>
      </c>
      <c r="L173" s="33" t="str">
        <f>IF(C173=1,'Q1'!$I$8,IF(C173=2,'Q1'!$I$9,IF(C173=3,'Q1'!$I$10,'Q1'!$I$11)))</f>
        <v>Direct</v>
      </c>
      <c r="M173" s="33" t="str">
        <f>IF(D173=1,'Q1'!$F$8,IF(D173=2,'Q1'!$F$9,'Q1'!$F$10))</f>
        <v>West</v>
      </c>
      <c r="N173" s="33" t="str">
        <f>IF(E173=1,'Q1'!$L$8,'Q1'!$L$9)</f>
        <v>Unmarried</v>
      </c>
      <c r="O173" s="33" t="str">
        <f>IF(F173=1,'Q1'!$O$8,IF(F173=2,'Q1'!$O$9,'Q1'!$O$10))</f>
        <v>Consumer</v>
      </c>
    </row>
    <row r="174" spans="1:15" x14ac:dyDescent="0.25">
      <c r="A174" s="14">
        <v>51</v>
      </c>
      <c r="B174" s="14">
        <v>1</v>
      </c>
      <c r="C174" s="14">
        <v>3</v>
      </c>
      <c r="D174" s="14">
        <v>3</v>
      </c>
      <c r="E174" s="14">
        <v>1</v>
      </c>
      <c r="F174" s="14">
        <v>1</v>
      </c>
      <c r="G174" s="14">
        <v>42</v>
      </c>
      <c r="H174" s="14">
        <v>36</v>
      </c>
      <c r="I174" s="14">
        <v>50.4</v>
      </c>
      <c r="J174" s="14">
        <v>39.6</v>
      </c>
      <c r="K174" s="33" t="str">
        <f>IF(B174=0,'Q1'!$C$8,'Q1'!$C$9)</f>
        <v>Female</v>
      </c>
      <c r="L174" s="33" t="str">
        <f>IF(C174=1,'Q1'!$I$8,IF(C174=2,'Q1'!$I$9,IF(C174=3,'Q1'!$I$10,'Q1'!$I$11)))</f>
        <v>Phone</v>
      </c>
      <c r="M174" s="33" t="str">
        <f>IF(D174=1,'Q1'!$F$8,IF(D174=2,'Q1'!$F$9,'Q1'!$F$10))</f>
        <v>South</v>
      </c>
      <c r="N174" s="33" t="str">
        <f>IF(E174=1,'Q1'!$L$8,'Q1'!$L$9)</f>
        <v>Unmarried</v>
      </c>
      <c r="O174" s="33" t="str">
        <f>IF(F174=1,'Q1'!$O$8,IF(F174=2,'Q1'!$O$9,'Q1'!$O$10))</f>
        <v>Corporate</v>
      </c>
    </row>
    <row r="175" spans="1:15" x14ac:dyDescent="0.25">
      <c r="A175" s="14">
        <v>26</v>
      </c>
      <c r="B175" s="14">
        <v>1</v>
      </c>
      <c r="C175" s="14">
        <v>2</v>
      </c>
      <c r="D175" s="14">
        <v>3</v>
      </c>
      <c r="E175" s="14">
        <v>1</v>
      </c>
      <c r="F175" s="14">
        <v>2</v>
      </c>
      <c r="G175" s="14">
        <v>60</v>
      </c>
      <c r="H175" s="14">
        <v>59</v>
      </c>
      <c r="I175" s="14">
        <v>74.399999999999991</v>
      </c>
      <c r="J175" s="14">
        <v>64.900000000000006</v>
      </c>
      <c r="K175" s="33" t="str">
        <f>IF(B175=0,'Q1'!$C$8,'Q1'!$C$9)</f>
        <v>Female</v>
      </c>
      <c r="L175" s="33" t="str">
        <f>IF(C175=1,'Q1'!$I$8,IF(C175=2,'Q1'!$I$9,IF(C175=3,'Q1'!$I$10,'Q1'!$I$11)))</f>
        <v>Mail</v>
      </c>
      <c r="M175" s="33" t="str">
        <f>IF(D175=1,'Q1'!$F$8,IF(D175=2,'Q1'!$F$9,'Q1'!$F$10))</f>
        <v>South</v>
      </c>
      <c r="N175" s="33" t="str">
        <f>IF(E175=1,'Q1'!$L$8,'Q1'!$L$9)</f>
        <v>Unmarried</v>
      </c>
      <c r="O175" s="33" t="str">
        <f>IF(F175=1,'Q1'!$O$8,IF(F175=2,'Q1'!$O$9,'Q1'!$O$10))</f>
        <v>Home Office</v>
      </c>
    </row>
    <row r="176" spans="1:15" x14ac:dyDescent="0.25">
      <c r="A176" s="14">
        <v>36</v>
      </c>
      <c r="B176" s="14">
        <v>1</v>
      </c>
      <c r="C176" s="14">
        <v>3</v>
      </c>
      <c r="D176" s="14">
        <v>1</v>
      </c>
      <c r="E176" s="14">
        <v>1</v>
      </c>
      <c r="F176" s="14">
        <v>1</v>
      </c>
      <c r="G176" s="14">
        <v>44</v>
      </c>
      <c r="H176" s="14">
        <v>49</v>
      </c>
      <c r="I176" s="14">
        <v>52.8</v>
      </c>
      <c r="J176" s="14">
        <v>53.900000000000006</v>
      </c>
      <c r="K176" s="33" t="str">
        <f>IF(B176=0,'Q1'!$C$8,'Q1'!$C$9)</f>
        <v>Female</v>
      </c>
      <c r="L176" s="33" t="str">
        <f>IF(C176=1,'Q1'!$I$8,IF(C176=2,'Q1'!$I$9,IF(C176=3,'Q1'!$I$10,'Q1'!$I$11)))</f>
        <v>Phone</v>
      </c>
      <c r="M176" s="33" t="str">
        <f>IF(D176=1,'Q1'!$F$8,IF(D176=2,'Q1'!$F$9,'Q1'!$F$10))</f>
        <v>North</v>
      </c>
      <c r="N176" s="33" t="str">
        <f>IF(E176=1,'Q1'!$L$8,'Q1'!$L$9)</f>
        <v>Unmarried</v>
      </c>
      <c r="O176" s="33" t="str">
        <f>IF(F176=1,'Q1'!$O$8,IF(F176=2,'Q1'!$O$9,'Q1'!$O$10))</f>
        <v>Corporate</v>
      </c>
    </row>
    <row r="177" spans="1:15" x14ac:dyDescent="0.25">
      <c r="A177" s="14">
        <v>135</v>
      </c>
      <c r="B177" s="14">
        <v>1</v>
      </c>
      <c r="C177" s="14">
        <v>4</v>
      </c>
      <c r="D177" s="14">
        <v>1</v>
      </c>
      <c r="E177" s="14">
        <v>1</v>
      </c>
      <c r="F177" s="14">
        <v>2</v>
      </c>
      <c r="G177" s="14">
        <v>63</v>
      </c>
      <c r="H177" s="14">
        <v>60</v>
      </c>
      <c r="I177" s="14">
        <v>78</v>
      </c>
      <c r="J177" s="14">
        <v>66</v>
      </c>
      <c r="K177" s="33" t="str">
        <f>IF(B177=0,'Q1'!$C$8,'Q1'!$C$9)</f>
        <v>Female</v>
      </c>
      <c r="L177" s="33" t="str">
        <f>IF(C177=1,'Q1'!$I$8,IF(C177=2,'Q1'!$I$9,IF(C177=3,'Q1'!$I$10,'Q1'!$I$11)))</f>
        <v>Sales</v>
      </c>
      <c r="M177" s="33" t="str">
        <f>IF(D177=1,'Q1'!$F$8,IF(D177=2,'Q1'!$F$9,'Q1'!$F$10))</f>
        <v>North</v>
      </c>
      <c r="N177" s="33" t="str">
        <f>IF(E177=1,'Q1'!$L$8,'Q1'!$L$9)</f>
        <v>Unmarried</v>
      </c>
      <c r="O177" s="33" t="str">
        <f>IF(F177=1,'Q1'!$O$8,IF(F177=2,'Q1'!$O$9,'Q1'!$O$10))</f>
        <v>Home Office</v>
      </c>
    </row>
    <row r="178" spans="1:15" x14ac:dyDescent="0.25">
      <c r="A178" s="14">
        <v>59</v>
      </c>
      <c r="B178" s="14">
        <v>1</v>
      </c>
      <c r="C178" s="14">
        <v>4</v>
      </c>
      <c r="D178" s="14">
        <v>2</v>
      </c>
      <c r="E178" s="14">
        <v>1</v>
      </c>
      <c r="F178" s="14">
        <v>2</v>
      </c>
      <c r="G178" s="14">
        <v>65</v>
      </c>
      <c r="H178" s="14">
        <v>67</v>
      </c>
      <c r="I178" s="14">
        <v>75.599999999999994</v>
      </c>
      <c r="J178" s="14">
        <v>73.7</v>
      </c>
      <c r="K178" s="33" t="str">
        <f>IF(B178=0,'Q1'!$C$8,'Q1'!$C$9)</f>
        <v>Female</v>
      </c>
      <c r="L178" s="33" t="str">
        <f>IF(C178=1,'Q1'!$I$8,IF(C178=2,'Q1'!$I$9,IF(C178=3,'Q1'!$I$10,'Q1'!$I$11)))</f>
        <v>Sales</v>
      </c>
      <c r="M178" s="33" t="str">
        <f>IF(D178=1,'Q1'!$F$8,IF(D178=2,'Q1'!$F$9,'Q1'!$F$10))</f>
        <v>West</v>
      </c>
      <c r="N178" s="33" t="str">
        <f>IF(E178=1,'Q1'!$L$8,'Q1'!$L$9)</f>
        <v>Unmarried</v>
      </c>
      <c r="O178" s="33" t="str">
        <f>IF(F178=1,'Q1'!$O$8,IF(F178=2,'Q1'!$O$9,'Q1'!$O$10))</f>
        <v>Home Office</v>
      </c>
    </row>
    <row r="179" spans="1:15" x14ac:dyDescent="0.25">
      <c r="A179" s="14">
        <v>78</v>
      </c>
      <c r="B179" s="14">
        <v>1</v>
      </c>
      <c r="C179" s="14">
        <v>4</v>
      </c>
      <c r="D179" s="14">
        <v>2</v>
      </c>
      <c r="E179" s="14">
        <v>1</v>
      </c>
      <c r="F179" s="14">
        <v>2</v>
      </c>
      <c r="G179" s="14">
        <v>39</v>
      </c>
      <c r="H179" s="14">
        <v>54</v>
      </c>
      <c r="I179" s="14">
        <v>64.8</v>
      </c>
      <c r="J179" s="14">
        <v>59.400000000000006</v>
      </c>
      <c r="K179" s="33" t="str">
        <f>IF(B179=0,'Q1'!$C$8,'Q1'!$C$9)</f>
        <v>Female</v>
      </c>
      <c r="L179" s="33" t="str">
        <f>IF(C179=1,'Q1'!$I$8,IF(C179=2,'Q1'!$I$9,IF(C179=3,'Q1'!$I$10,'Q1'!$I$11)))</f>
        <v>Sales</v>
      </c>
      <c r="M179" s="33" t="str">
        <f>IF(D179=1,'Q1'!$F$8,IF(D179=2,'Q1'!$F$9,'Q1'!$F$10))</f>
        <v>West</v>
      </c>
      <c r="N179" s="33" t="str">
        <f>IF(E179=1,'Q1'!$L$8,'Q1'!$L$9)</f>
        <v>Unmarried</v>
      </c>
      <c r="O179" s="33" t="str">
        <f>IF(F179=1,'Q1'!$O$8,IF(F179=2,'Q1'!$O$9,'Q1'!$O$10))</f>
        <v>Home Office</v>
      </c>
    </row>
    <row r="180" spans="1:15" x14ac:dyDescent="0.25">
      <c r="A180" s="14">
        <v>64</v>
      </c>
      <c r="B180" s="14">
        <v>1</v>
      </c>
      <c r="C180" s="14">
        <v>4</v>
      </c>
      <c r="D180" s="14">
        <v>3</v>
      </c>
      <c r="E180" s="14">
        <v>1</v>
      </c>
      <c r="F180" s="14">
        <v>3</v>
      </c>
      <c r="G180" s="14">
        <v>50</v>
      </c>
      <c r="H180" s="14">
        <v>52</v>
      </c>
      <c r="I180" s="14">
        <v>54</v>
      </c>
      <c r="J180" s="14">
        <v>57.2</v>
      </c>
      <c r="K180" s="33" t="str">
        <f>IF(B180=0,'Q1'!$C$8,'Q1'!$C$9)</f>
        <v>Female</v>
      </c>
      <c r="L180" s="33" t="str">
        <f>IF(C180=1,'Q1'!$I$8,IF(C180=2,'Q1'!$I$9,IF(C180=3,'Q1'!$I$10,'Q1'!$I$11)))</f>
        <v>Sales</v>
      </c>
      <c r="M180" s="33" t="str">
        <f>IF(D180=1,'Q1'!$F$8,IF(D180=2,'Q1'!$F$9,'Q1'!$F$10))</f>
        <v>South</v>
      </c>
      <c r="N180" s="33" t="str">
        <f>IF(E180=1,'Q1'!$L$8,'Q1'!$L$9)</f>
        <v>Unmarried</v>
      </c>
      <c r="O180" s="33" t="str">
        <f>IF(F180=1,'Q1'!$O$8,IF(F180=2,'Q1'!$O$9,'Q1'!$O$10))</f>
        <v>Consumer</v>
      </c>
    </row>
    <row r="181" spans="1:15" x14ac:dyDescent="0.25">
      <c r="A181" s="14">
        <v>63</v>
      </c>
      <c r="B181" s="14">
        <v>1</v>
      </c>
      <c r="C181" s="14">
        <v>4</v>
      </c>
      <c r="D181" s="14">
        <v>1</v>
      </c>
      <c r="E181" s="14">
        <v>1</v>
      </c>
      <c r="F181" s="14">
        <v>1</v>
      </c>
      <c r="G181" s="14">
        <v>52</v>
      </c>
      <c r="H181" s="14">
        <v>65</v>
      </c>
      <c r="I181" s="14">
        <v>72</v>
      </c>
      <c r="J181" s="14">
        <v>71.5</v>
      </c>
      <c r="K181" s="33" t="str">
        <f>IF(B181=0,'Q1'!$C$8,'Q1'!$C$9)</f>
        <v>Female</v>
      </c>
      <c r="L181" s="33" t="str">
        <f>IF(C181=1,'Q1'!$I$8,IF(C181=2,'Q1'!$I$9,IF(C181=3,'Q1'!$I$10,'Q1'!$I$11)))</f>
        <v>Sales</v>
      </c>
      <c r="M181" s="33" t="str">
        <f>IF(D181=1,'Q1'!$F$8,IF(D181=2,'Q1'!$F$9,'Q1'!$F$10))</f>
        <v>North</v>
      </c>
      <c r="N181" s="33" t="str">
        <f>IF(E181=1,'Q1'!$L$8,'Q1'!$L$9)</f>
        <v>Unmarried</v>
      </c>
      <c r="O181" s="33" t="str">
        <f>IF(F181=1,'Q1'!$O$8,IF(F181=2,'Q1'!$O$9,'Q1'!$O$10))</f>
        <v>Corporate</v>
      </c>
    </row>
    <row r="182" spans="1:15" x14ac:dyDescent="0.25">
      <c r="A182" s="14">
        <v>79</v>
      </c>
      <c r="B182" s="14">
        <v>1</v>
      </c>
      <c r="C182" s="14">
        <v>4</v>
      </c>
      <c r="D182" s="14">
        <v>2</v>
      </c>
      <c r="E182" s="14">
        <v>1</v>
      </c>
      <c r="F182" s="14">
        <v>2</v>
      </c>
      <c r="G182" s="14">
        <v>60</v>
      </c>
      <c r="H182" s="14">
        <v>62</v>
      </c>
      <c r="I182" s="14">
        <v>58.8</v>
      </c>
      <c r="J182" s="14">
        <v>68.2</v>
      </c>
      <c r="K182" s="33" t="str">
        <f>IF(B182=0,'Q1'!$C$8,'Q1'!$C$9)</f>
        <v>Female</v>
      </c>
      <c r="L182" s="33" t="str">
        <f>IF(C182=1,'Q1'!$I$8,IF(C182=2,'Q1'!$I$9,IF(C182=3,'Q1'!$I$10,'Q1'!$I$11)))</f>
        <v>Sales</v>
      </c>
      <c r="M182" s="33" t="str">
        <f>IF(D182=1,'Q1'!$F$8,IF(D182=2,'Q1'!$F$9,'Q1'!$F$10))</f>
        <v>West</v>
      </c>
      <c r="N182" s="33" t="str">
        <f>IF(E182=1,'Q1'!$L$8,'Q1'!$L$9)</f>
        <v>Unmarried</v>
      </c>
      <c r="O182" s="33" t="str">
        <f>IF(F182=1,'Q1'!$O$8,IF(F182=2,'Q1'!$O$9,'Q1'!$O$10))</f>
        <v>Home Office</v>
      </c>
    </row>
    <row r="183" spans="1:15" x14ac:dyDescent="0.25">
      <c r="A183" s="14">
        <v>193</v>
      </c>
      <c r="B183" s="14">
        <v>1</v>
      </c>
      <c r="C183" s="14">
        <v>4</v>
      </c>
      <c r="D183" s="14">
        <v>2</v>
      </c>
      <c r="E183" s="14">
        <v>2</v>
      </c>
      <c r="F183" s="14">
        <v>2</v>
      </c>
      <c r="G183" s="14">
        <v>44</v>
      </c>
      <c r="H183" s="14">
        <v>49</v>
      </c>
      <c r="I183" s="14">
        <v>57.599999999999994</v>
      </c>
      <c r="J183" s="14">
        <v>53.900000000000006</v>
      </c>
      <c r="K183" s="33" t="str">
        <f>IF(B183=0,'Q1'!$C$8,'Q1'!$C$9)</f>
        <v>Female</v>
      </c>
      <c r="L183" s="33" t="str">
        <f>IF(C183=1,'Q1'!$I$8,IF(C183=2,'Q1'!$I$9,IF(C183=3,'Q1'!$I$10,'Q1'!$I$11)))</f>
        <v>Sales</v>
      </c>
      <c r="M183" s="33" t="str">
        <f>IF(D183=1,'Q1'!$F$8,IF(D183=2,'Q1'!$F$9,'Q1'!$F$10))</f>
        <v>West</v>
      </c>
      <c r="N183" s="33" t="str">
        <f>IF(E183=1,'Q1'!$L$8,'Q1'!$L$9)</f>
        <v>Married</v>
      </c>
      <c r="O183" s="33" t="str">
        <f>IF(F183=1,'Q1'!$O$8,IF(F183=2,'Q1'!$O$9,'Q1'!$O$10))</f>
        <v>Home Office</v>
      </c>
    </row>
    <row r="184" spans="1:15" x14ac:dyDescent="0.25">
      <c r="A184" s="14">
        <v>92</v>
      </c>
      <c r="B184" s="14">
        <v>1</v>
      </c>
      <c r="C184" s="14">
        <v>4</v>
      </c>
      <c r="D184" s="14">
        <v>3</v>
      </c>
      <c r="E184" s="14">
        <v>1</v>
      </c>
      <c r="F184" s="14">
        <v>1</v>
      </c>
      <c r="G184" s="14">
        <v>52</v>
      </c>
      <c r="H184" s="14">
        <v>67</v>
      </c>
      <c r="I184" s="14">
        <v>68.399999999999991</v>
      </c>
      <c r="J184" s="14">
        <v>73.7</v>
      </c>
      <c r="K184" s="33" t="str">
        <f>IF(B184=0,'Q1'!$C$8,'Q1'!$C$9)</f>
        <v>Female</v>
      </c>
      <c r="L184" s="33" t="str">
        <f>IF(C184=1,'Q1'!$I$8,IF(C184=2,'Q1'!$I$9,IF(C184=3,'Q1'!$I$10,'Q1'!$I$11)))</f>
        <v>Sales</v>
      </c>
      <c r="M184" s="33" t="str">
        <f>IF(D184=1,'Q1'!$F$8,IF(D184=2,'Q1'!$F$9,'Q1'!$F$10))</f>
        <v>South</v>
      </c>
      <c r="N184" s="33" t="str">
        <f>IF(E184=1,'Q1'!$L$8,'Q1'!$L$9)</f>
        <v>Unmarried</v>
      </c>
      <c r="O184" s="33" t="str">
        <f>IF(F184=1,'Q1'!$O$8,IF(F184=2,'Q1'!$O$9,'Q1'!$O$10))</f>
        <v>Corporate</v>
      </c>
    </row>
    <row r="185" spans="1:15" x14ac:dyDescent="0.25">
      <c r="A185" s="14">
        <v>160</v>
      </c>
      <c r="B185" s="14">
        <v>1</v>
      </c>
      <c r="C185" s="14">
        <v>4</v>
      </c>
      <c r="D185" s="14">
        <v>2</v>
      </c>
      <c r="E185" s="14">
        <v>1</v>
      </c>
      <c r="F185" s="14">
        <v>2</v>
      </c>
      <c r="G185" s="14">
        <v>55</v>
      </c>
      <c r="H185" s="14">
        <v>65</v>
      </c>
      <c r="I185" s="14">
        <v>66</v>
      </c>
      <c r="J185" s="14">
        <v>71.5</v>
      </c>
      <c r="K185" s="33" t="str">
        <f>IF(B185=0,'Q1'!$C$8,'Q1'!$C$9)</f>
        <v>Female</v>
      </c>
      <c r="L185" s="33" t="str">
        <f>IF(C185=1,'Q1'!$I$8,IF(C185=2,'Q1'!$I$9,IF(C185=3,'Q1'!$I$10,'Q1'!$I$11)))</f>
        <v>Sales</v>
      </c>
      <c r="M185" s="33" t="str">
        <f>IF(D185=1,'Q1'!$F$8,IF(D185=2,'Q1'!$F$9,'Q1'!$F$10))</f>
        <v>West</v>
      </c>
      <c r="N185" s="33" t="str">
        <f>IF(E185=1,'Q1'!$L$8,'Q1'!$L$9)</f>
        <v>Unmarried</v>
      </c>
      <c r="O185" s="33" t="str">
        <f>IF(F185=1,'Q1'!$O$8,IF(F185=2,'Q1'!$O$9,'Q1'!$O$10))</f>
        <v>Home Office</v>
      </c>
    </row>
    <row r="186" spans="1:15" x14ac:dyDescent="0.25">
      <c r="A186" s="14">
        <v>32</v>
      </c>
      <c r="B186" s="14">
        <v>1</v>
      </c>
      <c r="C186" s="14">
        <v>2</v>
      </c>
      <c r="D186" s="14">
        <v>3</v>
      </c>
      <c r="E186" s="14">
        <v>1</v>
      </c>
      <c r="F186" s="14">
        <v>3</v>
      </c>
      <c r="G186" s="14">
        <v>50</v>
      </c>
      <c r="H186" s="14">
        <v>67</v>
      </c>
      <c r="I186" s="14">
        <v>79.2</v>
      </c>
      <c r="J186" s="14">
        <v>73.7</v>
      </c>
      <c r="K186" s="33" t="str">
        <f>IF(B186=0,'Q1'!$C$8,'Q1'!$C$9)</f>
        <v>Female</v>
      </c>
      <c r="L186" s="33" t="str">
        <f>IF(C186=1,'Q1'!$I$8,IF(C186=2,'Q1'!$I$9,IF(C186=3,'Q1'!$I$10,'Q1'!$I$11)))</f>
        <v>Mail</v>
      </c>
      <c r="M186" s="33" t="str">
        <f>IF(D186=1,'Q1'!$F$8,IF(D186=2,'Q1'!$F$9,'Q1'!$F$10))</f>
        <v>South</v>
      </c>
      <c r="N186" s="33" t="str">
        <f>IF(E186=1,'Q1'!$L$8,'Q1'!$L$9)</f>
        <v>Unmarried</v>
      </c>
      <c r="O186" s="33" t="str">
        <f>IF(F186=1,'Q1'!$O$8,IF(F186=2,'Q1'!$O$9,'Q1'!$O$10))</f>
        <v>Consumer</v>
      </c>
    </row>
    <row r="187" spans="1:15" x14ac:dyDescent="0.25">
      <c r="A187" s="14">
        <v>23</v>
      </c>
      <c r="B187" s="14">
        <v>1</v>
      </c>
      <c r="C187" s="14">
        <v>2</v>
      </c>
      <c r="D187" s="14">
        <v>1</v>
      </c>
      <c r="E187" s="14">
        <v>1</v>
      </c>
      <c r="F187" s="14">
        <v>2</v>
      </c>
      <c r="G187" s="14">
        <v>65</v>
      </c>
      <c r="H187" s="14">
        <v>65</v>
      </c>
      <c r="I187" s="14">
        <v>76.8</v>
      </c>
      <c r="J187" s="14">
        <v>71.5</v>
      </c>
      <c r="K187" s="33" t="str">
        <f>IF(B187=0,'Q1'!$C$8,'Q1'!$C$9)</f>
        <v>Female</v>
      </c>
      <c r="L187" s="33" t="str">
        <f>IF(C187=1,'Q1'!$I$8,IF(C187=2,'Q1'!$I$9,IF(C187=3,'Q1'!$I$10,'Q1'!$I$11)))</f>
        <v>Mail</v>
      </c>
      <c r="M187" s="33" t="str">
        <f>IF(D187=1,'Q1'!$F$8,IF(D187=2,'Q1'!$F$9,'Q1'!$F$10))</f>
        <v>North</v>
      </c>
      <c r="N187" s="33" t="str">
        <f>IF(E187=1,'Q1'!$L$8,'Q1'!$L$9)</f>
        <v>Unmarried</v>
      </c>
      <c r="O187" s="33" t="str">
        <f>IF(F187=1,'Q1'!$O$8,IF(F187=2,'Q1'!$O$9,'Q1'!$O$10))</f>
        <v>Home Office</v>
      </c>
    </row>
    <row r="188" spans="1:15" x14ac:dyDescent="0.25">
      <c r="A188" s="14">
        <v>158</v>
      </c>
      <c r="B188" s="14">
        <v>1</v>
      </c>
      <c r="C188" s="14">
        <v>4</v>
      </c>
      <c r="D188" s="14">
        <v>2</v>
      </c>
      <c r="E188" s="14">
        <v>1</v>
      </c>
      <c r="F188" s="14">
        <v>1</v>
      </c>
      <c r="G188" s="14">
        <v>52</v>
      </c>
      <c r="H188" s="14">
        <v>54</v>
      </c>
      <c r="I188" s="14">
        <v>66</v>
      </c>
      <c r="J188" s="14">
        <v>59.400000000000006</v>
      </c>
      <c r="K188" s="33" t="str">
        <f>IF(B188=0,'Q1'!$C$8,'Q1'!$C$9)</f>
        <v>Female</v>
      </c>
      <c r="L188" s="33" t="str">
        <f>IF(C188=1,'Q1'!$I$8,IF(C188=2,'Q1'!$I$9,IF(C188=3,'Q1'!$I$10,'Q1'!$I$11)))</f>
        <v>Sales</v>
      </c>
      <c r="M188" s="33" t="str">
        <f>IF(D188=1,'Q1'!$F$8,IF(D188=2,'Q1'!$F$9,'Q1'!$F$10))</f>
        <v>West</v>
      </c>
      <c r="N188" s="33" t="str">
        <f>IF(E188=1,'Q1'!$L$8,'Q1'!$L$9)</f>
        <v>Unmarried</v>
      </c>
      <c r="O188" s="33" t="str">
        <f>IF(F188=1,'Q1'!$O$8,IF(F188=2,'Q1'!$O$9,'Q1'!$O$10))</f>
        <v>Corporate</v>
      </c>
    </row>
    <row r="189" spans="1:15" x14ac:dyDescent="0.25">
      <c r="A189" s="14">
        <v>25</v>
      </c>
      <c r="B189" s="14">
        <v>1</v>
      </c>
      <c r="C189" s="14">
        <v>2</v>
      </c>
      <c r="D189" s="14">
        <v>2</v>
      </c>
      <c r="E189" s="14">
        <v>1</v>
      </c>
      <c r="F189" s="14">
        <v>1</v>
      </c>
      <c r="G189" s="14">
        <v>47</v>
      </c>
      <c r="H189" s="14">
        <v>44</v>
      </c>
      <c r="I189" s="14">
        <v>50.4</v>
      </c>
      <c r="J189" s="14">
        <v>48.400000000000006</v>
      </c>
      <c r="K189" s="33" t="str">
        <f>IF(B189=0,'Q1'!$C$8,'Q1'!$C$9)</f>
        <v>Female</v>
      </c>
      <c r="L189" s="33" t="str">
        <f>IF(C189=1,'Q1'!$I$8,IF(C189=2,'Q1'!$I$9,IF(C189=3,'Q1'!$I$10,'Q1'!$I$11)))</f>
        <v>Mail</v>
      </c>
      <c r="M189" s="33" t="str">
        <f>IF(D189=1,'Q1'!$F$8,IF(D189=2,'Q1'!$F$9,'Q1'!$F$10))</f>
        <v>West</v>
      </c>
      <c r="N189" s="33" t="str">
        <f>IF(E189=1,'Q1'!$L$8,'Q1'!$L$9)</f>
        <v>Unmarried</v>
      </c>
      <c r="O189" s="33" t="str">
        <f>IF(F189=1,'Q1'!$O$8,IF(F189=2,'Q1'!$O$9,'Q1'!$O$10))</f>
        <v>Corporate</v>
      </c>
    </row>
    <row r="190" spans="1:15" x14ac:dyDescent="0.25">
      <c r="A190" s="14">
        <v>188</v>
      </c>
      <c r="B190" s="14">
        <v>1</v>
      </c>
      <c r="C190" s="14">
        <v>4</v>
      </c>
      <c r="D190" s="14">
        <v>3</v>
      </c>
      <c r="E190" s="14">
        <v>2</v>
      </c>
      <c r="F190" s="14">
        <v>2</v>
      </c>
      <c r="G190" s="14">
        <v>63</v>
      </c>
      <c r="H190" s="14">
        <v>62</v>
      </c>
      <c r="I190" s="14">
        <v>67.2</v>
      </c>
      <c r="J190" s="14">
        <v>68.2</v>
      </c>
      <c r="K190" s="33" t="str">
        <f>IF(B190=0,'Q1'!$C$8,'Q1'!$C$9)</f>
        <v>Female</v>
      </c>
      <c r="L190" s="33" t="str">
        <f>IF(C190=1,'Q1'!$I$8,IF(C190=2,'Q1'!$I$9,IF(C190=3,'Q1'!$I$10,'Q1'!$I$11)))</f>
        <v>Sales</v>
      </c>
      <c r="M190" s="33" t="str">
        <f>IF(D190=1,'Q1'!$F$8,IF(D190=2,'Q1'!$F$9,'Q1'!$F$10))</f>
        <v>South</v>
      </c>
      <c r="N190" s="33" t="str">
        <f>IF(E190=1,'Q1'!$L$8,'Q1'!$L$9)</f>
        <v>Married</v>
      </c>
      <c r="O190" s="33" t="str">
        <f>IF(F190=1,'Q1'!$O$8,IF(F190=2,'Q1'!$O$9,'Q1'!$O$10))</f>
        <v>Home Office</v>
      </c>
    </row>
    <row r="191" spans="1:15" x14ac:dyDescent="0.25">
      <c r="A191" s="14">
        <v>52</v>
      </c>
      <c r="B191" s="14">
        <v>1</v>
      </c>
      <c r="C191" s="14">
        <v>3</v>
      </c>
      <c r="D191" s="14">
        <v>1</v>
      </c>
      <c r="E191" s="14">
        <v>1</v>
      </c>
      <c r="F191" s="14">
        <v>2</v>
      </c>
      <c r="G191" s="14">
        <v>50</v>
      </c>
      <c r="H191" s="14">
        <v>46</v>
      </c>
      <c r="I191" s="14">
        <v>63.599999999999994</v>
      </c>
      <c r="J191" s="14">
        <v>50.6</v>
      </c>
      <c r="K191" s="33" t="str">
        <f>IF(B191=0,'Q1'!$C$8,'Q1'!$C$9)</f>
        <v>Female</v>
      </c>
      <c r="L191" s="33" t="str">
        <f>IF(C191=1,'Q1'!$I$8,IF(C191=2,'Q1'!$I$9,IF(C191=3,'Q1'!$I$10,'Q1'!$I$11)))</f>
        <v>Phone</v>
      </c>
      <c r="M191" s="33" t="str">
        <f>IF(D191=1,'Q1'!$F$8,IF(D191=2,'Q1'!$F$9,'Q1'!$F$10))</f>
        <v>North</v>
      </c>
      <c r="N191" s="33" t="str">
        <f>IF(E191=1,'Q1'!$L$8,'Q1'!$L$9)</f>
        <v>Unmarried</v>
      </c>
      <c r="O191" s="33" t="str">
        <f>IF(F191=1,'Q1'!$O$8,IF(F191=2,'Q1'!$O$9,'Q1'!$O$10))</f>
        <v>Home Office</v>
      </c>
    </row>
    <row r="192" spans="1:15" x14ac:dyDescent="0.25">
      <c r="A192" s="14">
        <v>124</v>
      </c>
      <c r="B192" s="14">
        <v>1</v>
      </c>
      <c r="C192" s="14">
        <v>4</v>
      </c>
      <c r="D192" s="14">
        <v>1</v>
      </c>
      <c r="E192" s="14">
        <v>1</v>
      </c>
      <c r="F192" s="14">
        <v>3</v>
      </c>
      <c r="G192" s="14">
        <v>42</v>
      </c>
      <c r="H192" s="14">
        <v>54</v>
      </c>
      <c r="I192" s="14">
        <v>49.199999999999996</v>
      </c>
      <c r="J192" s="14">
        <v>59.400000000000006</v>
      </c>
      <c r="K192" s="33" t="str">
        <f>IF(B192=0,'Q1'!$C$8,'Q1'!$C$9)</f>
        <v>Female</v>
      </c>
      <c r="L192" s="33" t="str">
        <f>IF(C192=1,'Q1'!$I$8,IF(C192=2,'Q1'!$I$9,IF(C192=3,'Q1'!$I$10,'Q1'!$I$11)))</f>
        <v>Sales</v>
      </c>
      <c r="M192" s="33" t="str">
        <f>IF(D192=1,'Q1'!$F$8,IF(D192=2,'Q1'!$F$9,'Q1'!$F$10))</f>
        <v>North</v>
      </c>
      <c r="N192" s="33" t="str">
        <f>IF(E192=1,'Q1'!$L$8,'Q1'!$L$9)</f>
        <v>Unmarried</v>
      </c>
      <c r="O192" s="33" t="str">
        <f>IF(F192=1,'Q1'!$O$8,IF(F192=2,'Q1'!$O$9,'Q1'!$O$10))</f>
        <v>Consumer</v>
      </c>
    </row>
    <row r="193" spans="1:15" x14ac:dyDescent="0.25">
      <c r="A193" s="14">
        <v>175</v>
      </c>
      <c r="B193" s="14">
        <v>1</v>
      </c>
      <c r="C193" s="14">
        <v>4</v>
      </c>
      <c r="D193" s="14">
        <v>3</v>
      </c>
      <c r="E193" s="14">
        <v>2</v>
      </c>
      <c r="F193" s="14">
        <v>1</v>
      </c>
      <c r="G193" s="14">
        <v>36</v>
      </c>
      <c r="H193" s="14">
        <v>57</v>
      </c>
      <c r="I193" s="14">
        <v>50.4</v>
      </c>
      <c r="J193" s="14">
        <v>62.7</v>
      </c>
      <c r="K193" s="33" t="str">
        <f>IF(B193=0,'Q1'!$C$8,'Q1'!$C$9)</f>
        <v>Female</v>
      </c>
      <c r="L193" s="33" t="str">
        <f>IF(C193=1,'Q1'!$I$8,IF(C193=2,'Q1'!$I$9,IF(C193=3,'Q1'!$I$10,'Q1'!$I$11)))</f>
        <v>Sales</v>
      </c>
      <c r="M193" s="33" t="str">
        <f>IF(D193=1,'Q1'!$F$8,IF(D193=2,'Q1'!$F$9,'Q1'!$F$10))</f>
        <v>South</v>
      </c>
      <c r="N193" s="33" t="str">
        <f>IF(E193=1,'Q1'!$L$8,'Q1'!$L$9)</f>
        <v>Married</v>
      </c>
      <c r="O193" s="33" t="str">
        <f>IF(F193=1,'Q1'!$O$8,IF(F193=2,'Q1'!$O$9,'Q1'!$O$10))</f>
        <v>Corporate</v>
      </c>
    </row>
    <row r="194" spans="1:15" x14ac:dyDescent="0.25">
      <c r="A194" s="14">
        <v>184</v>
      </c>
      <c r="B194" s="14">
        <v>1</v>
      </c>
      <c r="C194" s="14">
        <v>4</v>
      </c>
      <c r="D194" s="14">
        <v>2</v>
      </c>
      <c r="E194" s="14">
        <v>2</v>
      </c>
      <c r="F194" s="14">
        <v>3</v>
      </c>
      <c r="G194" s="14">
        <v>50</v>
      </c>
      <c r="H194" s="14">
        <v>52</v>
      </c>
      <c r="I194" s="14">
        <v>63.599999999999994</v>
      </c>
      <c r="J194" s="14">
        <v>57.2</v>
      </c>
      <c r="K194" s="33" t="str">
        <f>IF(B194=0,'Q1'!$C$8,'Q1'!$C$9)</f>
        <v>Female</v>
      </c>
      <c r="L194" s="33" t="str">
        <f>IF(C194=1,'Q1'!$I$8,IF(C194=2,'Q1'!$I$9,IF(C194=3,'Q1'!$I$10,'Q1'!$I$11)))</f>
        <v>Sales</v>
      </c>
      <c r="M194" s="33" t="str">
        <f>IF(D194=1,'Q1'!$F$8,IF(D194=2,'Q1'!$F$9,'Q1'!$F$10))</f>
        <v>West</v>
      </c>
      <c r="N194" s="33" t="str">
        <f>IF(E194=1,'Q1'!$L$8,'Q1'!$L$9)</f>
        <v>Married</v>
      </c>
      <c r="O194" s="33" t="str">
        <f>IF(F194=1,'Q1'!$O$8,IF(F194=2,'Q1'!$O$9,'Q1'!$O$10))</f>
        <v>Consumer</v>
      </c>
    </row>
    <row r="195" spans="1:15" x14ac:dyDescent="0.25">
      <c r="A195" s="14">
        <v>30</v>
      </c>
      <c r="B195" s="14">
        <v>1</v>
      </c>
      <c r="C195" s="14">
        <v>2</v>
      </c>
      <c r="D195" s="14">
        <v>3</v>
      </c>
      <c r="E195" s="14">
        <v>1</v>
      </c>
      <c r="F195" s="14">
        <v>2</v>
      </c>
      <c r="G195" s="14">
        <v>41</v>
      </c>
      <c r="H195" s="14">
        <v>59</v>
      </c>
      <c r="I195" s="14">
        <v>50.4</v>
      </c>
      <c r="J195" s="14">
        <v>64.900000000000006</v>
      </c>
      <c r="K195" s="33" t="str">
        <f>IF(B195=0,'Q1'!$C$8,'Q1'!$C$9)</f>
        <v>Female</v>
      </c>
      <c r="L195" s="33" t="str">
        <f>IF(C195=1,'Q1'!$I$8,IF(C195=2,'Q1'!$I$9,IF(C195=3,'Q1'!$I$10,'Q1'!$I$11)))</f>
        <v>Mail</v>
      </c>
      <c r="M195" s="33" t="str">
        <f>IF(D195=1,'Q1'!$F$8,IF(D195=2,'Q1'!$F$9,'Q1'!$F$10))</f>
        <v>South</v>
      </c>
      <c r="N195" s="33" t="str">
        <f>IF(E195=1,'Q1'!$L$8,'Q1'!$L$9)</f>
        <v>Unmarried</v>
      </c>
      <c r="O195" s="33" t="str">
        <f>IF(F195=1,'Q1'!$O$8,IF(F195=2,'Q1'!$O$9,'Q1'!$O$10))</f>
        <v>Home Office</v>
      </c>
    </row>
    <row r="196" spans="1:15" x14ac:dyDescent="0.25">
      <c r="A196" s="14">
        <v>179</v>
      </c>
      <c r="B196" s="14">
        <v>1</v>
      </c>
      <c r="C196" s="14">
        <v>4</v>
      </c>
      <c r="D196" s="14">
        <v>2</v>
      </c>
      <c r="E196" s="14">
        <v>2</v>
      </c>
      <c r="F196" s="14">
        <v>2</v>
      </c>
      <c r="G196" s="14">
        <v>47</v>
      </c>
      <c r="H196" s="14">
        <v>65</v>
      </c>
      <c r="I196" s="14">
        <v>72</v>
      </c>
      <c r="J196" s="14">
        <v>71.5</v>
      </c>
      <c r="K196" s="33" t="str">
        <f>IF(B196=0,'Q1'!$C$8,'Q1'!$C$9)</f>
        <v>Female</v>
      </c>
      <c r="L196" s="33" t="str">
        <f>IF(C196=1,'Q1'!$I$8,IF(C196=2,'Q1'!$I$9,IF(C196=3,'Q1'!$I$10,'Q1'!$I$11)))</f>
        <v>Sales</v>
      </c>
      <c r="M196" s="33" t="str">
        <f>IF(D196=1,'Q1'!$F$8,IF(D196=2,'Q1'!$F$9,'Q1'!$F$10))</f>
        <v>West</v>
      </c>
      <c r="N196" s="33" t="str">
        <f>IF(E196=1,'Q1'!$L$8,'Q1'!$L$9)</f>
        <v>Married</v>
      </c>
      <c r="O196" s="33" t="str">
        <f>IF(F196=1,'Q1'!$O$8,IF(F196=2,'Q1'!$O$9,'Q1'!$O$10))</f>
        <v>Home Office</v>
      </c>
    </row>
    <row r="197" spans="1:15" x14ac:dyDescent="0.25">
      <c r="A197" s="14">
        <v>31</v>
      </c>
      <c r="B197" s="14">
        <v>1</v>
      </c>
      <c r="C197" s="14">
        <v>2</v>
      </c>
      <c r="D197" s="14">
        <v>2</v>
      </c>
      <c r="E197" s="14">
        <v>2</v>
      </c>
      <c r="F197" s="14">
        <v>1</v>
      </c>
      <c r="G197" s="14">
        <v>55</v>
      </c>
      <c r="H197" s="14">
        <v>59</v>
      </c>
      <c r="I197" s="14">
        <v>62.4</v>
      </c>
      <c r="J197" s="14">
        <v>64.900000000000006</v>
      </c>
      <c r="K197" s="33" t="str">
        <f>IF(B197=0,'Q1'!$C$8,'Q1'!$C$9)</f>
        <v>Female</v>
      </c>
      <c r="L197" s="33" t="str">
        <f>IF(C197=1,'Q1'!$I$8,IF(C197=2,'Q1'!$I$9,IF(C197=3,'Q1'!$I$10,'Q1'!$I$11)))</f>
        <v>Mail</v>
      </c>
      <c r="M197" s="33" t="str">
        <f>IF(D197=1,'Q1'!$F$8,IF(D197=2,'Q1'!$F$9,'Q1'!$F$10))</f>
        <v>West</v>
      </c>
      <c r="N197" s="33" t="str">
        <f>IF(E197=1,'Q1'!$L$8,'Q1'!$L$9)</f>
        <v>Married</v>
      </c>
      <c r="O197" s="33" t="str">
        <f>IF(F197=1,'Q1'!$O$8,IF(F197=2,'Q1'!$O$9,'Q1'!$O$10))</f>
        <v>Corporate</v>
      </c>
    </row>
    <row r="198" spans="1:15" x14ac:dyDescent="0.25">
      <c r="A198" s="14">
        <v>145</v>
      </c>
      <c r="B198" s="14">
        <v>1</v>
      </c>
      <c r="C198" s="14">
        <v>4</v>
      </c>
      <c r="D198" s="14">
        <v>2</v>
      </c>
      <c r="E198" s="14">
        <v>1</v>
      </c>
      <c r="F198" s="14">
        <v>3</v>
      </c>
      <c r="G198" s="14">
        <v>42</v>
      </c>
      <c r="H198" s="14">
        <v>46</v>
      </c>
      <c r="I198" s="14">
        <v>45.6</v>
      </c>
      <c r="J198" s="14">
        <v>50.6</v>
      </c>
      <c r="K198" s="33" t="str">
        <f>IF(B198=0,'Q1'!$C$8,'Q1'!$C$9)</f>
        <v>Female</v>
      </c>
      <c r="L198" s="33" t="str">
        <f>IF(C198=1,'Q1'!$I$8,IF(C198=2,'Q1'!$I$9,IF(C198=3,'Q1'!$I$10,'Q1'!$I$11)))</f>
        <v>Sales</v>
      </c>
      <c r="M198" s="33" t="str">
        <f>IF(D198=1,'Q1'!$F$8,IF(D198=2,'Q1'!$F$9,'Q1'!$F$10))</f>
        <v>West</v>
      </c>
      <c r="N198" s="33" t="str">
        <f>IF(E198=1,'Q1'!$L$8,'Q1'!$L$9)</f>
        <v>Unmarried</v>
      </c>
      <c r="O198" s="33" t="str">
        <f>IF(F198=1,'Q1'!$O$8,IF(F198=2,'Q1'!$O$9,'Q1'!$O$10))</f>
        <v>Consumer</v>
      </c>
    </row>
    <row r="199" spans="1:15" x14ac:dyDescent="0.25">
      <c r="A199" s="14">
        <v>187</v>
      </c>
      <c r="B199" s="14">
        <v>1</v>
      </c>
      <c r="C199" s="14">
        <v>4</v>
      </c>
      <c r="D199" s="14">
        <v>2</v>
      </c>
      <c r="E199" s="14">
        <v>2</v>
      </c>
      <c r="F199" s="14">
        <v>1</v>
      </c>
      <c r="G199" s="14">
        <v>57</v>
      </c>
      <c r="H199" s="14">
        <v>41</v>
      </c>
      <c r="I199" s="14">
        <v>68.399999999999991</v>
      </c>
      <c r="J199" s="14">
        <v>45.1</v>
      </c>
      <c r="K199" s="33" t="str">
        <f>IF(B199=0,'Q1'!$C$8,'Q1'!$C$9)</f>
        <v>Female</v>
      </c>
      <c r="L199" s="33" t="str">
        <f>IF(C199=1,'Q1'!$I$8,IF(C199=2,'Q1'!$I$9,IF(C199=3,'Q1'!$I$10,'Q1'!$I$11)))</f>
        <v>Sales</v>
      </c>
      <c r="M199" s="33" t="str">
        <f>IF(D199=1,'Q1'!$F$8,IF(D199=2,'Q1'!$F$9,'Q1'!$F$10))</f>
        <v>West</v>
      </c>
      <c r="N199" s="33" t="str">
        <f>IF(E199=1,'Q1'!$L$8,'Q1'!$L$9)</f>
        <v>Married</v>
      </c>
      <c r="O199" s="33" t="str">
        <f>IF(F199=1,'Q1'!$O$8,IF(F199=2,'Q1'!$O$9,'Q1'!$O$10))</f>
        <v>Corporate</v>
      </c>
    </row>
    <row r="200" spans="1:15" x14ac:dyDescent="0.25">
      <c r="A200" s="14">
        <v>118</v>
      </c>
      <c r="B200" s="14">
        <v>1</v>
      </c>
      <c r="C200" s="14">
        <v>4</v>
      </c>
      <c r="D200" s="14">
        <v>2</v>
      </c>
      <c r="E200" s="14">
        <v>1</v>
      </c>
      <c r="F200" s="14">
        <v>1</v>
      </c>
      <c r="G200" s="14">
        <v>55</v>
      </c>
      <c r="H200" s="14">
        <v>62</v>
      </c>
      <c r="I200" s="14">
        <v>69.599999999999994</v>
      </c>
      <c r="J200" s="14">
        <v>68.2</v>
      </c>
      <c r="K200" s="33" t="str">
        <f>IF(B200=0,'Q1'!$C$8,'Q1'!$C$9)</f>
        <v>Female</v>
      </c>
      <c r="L200" s="33" t="str">
        <f>IF(C200=1,'Q1'!$I$8,IF(C200=2,'Q1'!$I$9,IF(C200=3,'Q1'!$I$10,'Q1'!$I$11)))</f>
        <v>Sales</v>
      </c>
      <c r="M200" s="33" t="str">
        <f>IF(D200=1,'Q1'!$F$8,IF(D200=2,'Q1'!$F$9,'Q1'!$F$10))</f>
        <v>West</v>
      </c>
      <c r="N200" s="33" t="str">
        <f>IF(E200=1,'Q1'!$L$8,'Q1'!$L$9)</f>
        <v>Unmarried</v>
      </c>
      <c r="O200" s="33" t="str">
        <f>IF(F200=1,'Q1'!$O$8,IF(F200=2,'Q1'!$O$9,'Q1'!$O$10))</f>
        <v>Corporate</v>
      </c>
    </row>
    <row r="201" spans="1:15" x14ac:dyDescent="0.25">
      <c r="A201" s="14">
        <v>137</v>
      </c>
      <c r="B201" s="14">
        <v>1</v>
      </c>
      <c r="C201" s="14">
        <v>4</v>
      </c>
      <c r="D201" s="14">
        <v>3</v>
      </c>
      <c r="E201" s="14">
        <v>1</v>
      </c>
      <c r="F201" s="14">
        <v>2</v>
      </c>
      <c r="G201" s="14">
        <v>63</v>
      </c>
      <c r="H201" s="14">
        <v>65</v>
      </c>
      <c r="I201" s="14">
        <v>78</v>
      </c>
      <c r="J201" s="14">
        <v>71.5</v>
      </c>
      <c r="K201" s="33" t="str">
        <f>IF(B201=0,'Q1'!$C$8,'Q1'!$C$9)</f>
        <v>Female</v>
      </c>
      <c r="L201" s="33" t="str">
        <f>IF(C201=1,'Q1'!$I$8,IF(C201=2,'Q1'!$I$9,IF(C201=3,'Q1'!$I$10,'Q1'!$I$11)))</f>
        <v>Sales</v>
      </c>
      <c r="M201" s="33" t="str">
        <f>IF(D201=1,'Q1'!$F$8,IF(D201=2,'Q1'!$F$9,'Q1'!$F$10))</f>
        <v>South</v>
      </c>
      <c r="N201" s="33" t="str">
        <f>IF(E201=1,'Q1'!$L$8,'Q1'!$L$9)</f>
        <v>Unmarried</v>
      </c>
      <c r="O201" s="33" t="str">
        <f>IF(F201=1,'Q1'!$O$8,IF(F201=2,'Q1'!$O$9,'Q1'!$O$10))</f>
        <v>Home Office</v>
      </c>
    </row>
  </sheetData>
  <sheetProtection algorithmName="SHA-512" hashValue="G+83r/hkhckX1CEdD9JL9Lj4uz1SoYXCK8uCBWLN35/4jRccAtESlLHJ1QnOtePEPnTFzz/ZT2s5g5zGlAkSjw==" saltValue="EhOh1vs/qf05A34oMMHBoA==" spinCount="100000" sheet="1" objects="1" scenarios="1" formatCells="0" formatColumns="0" formatRows="0" sort="0" autoFilter="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11"/>
  <sheetViews>
    <sheetView showGridLines="0" zoomScaleNormal="100" workbookViewId="0">
      <selection activeCell="F9" sqref="F9"/>
    </sheetView>
  </sheetViews>
  <sheetFormatPr defaultRowHeight="15" x14ac:dyDescent="0.25"/>
  <cols>
    <col min="3" max="3" width="13.5703125" customWidth="1"/>
    <col min="4" max="4" width="5.7109375" customWidth="1"/>
    <col min="6" max="6" width="14.7109375" customWidth="1"/>
    <col min="7" max="7" width="5.7109375" customWidth="1"/>
    <col min="8" max="8" width="11.140625" customWidth="1"/>
    <col min="9" max="9" width="18.140625" customWidth="1"/>
    <col min="10" max="10" width="5.7109375" customWidth="1"/>
    <col min="12" max="12" width="13.85546875" customWidth="1"/>
    <col min="13" max="13" width="5.7109375" customWidth="1"/>
    <col min="14" max="14" width="10.140625" customWidth="1"/>
    <col min="15" max="15" width="15.42578125" customWidth="1"/>
  </cols>
  <sheetData>
    <row r="3" spans="2:16" x14ac:dyDescent="0.25">
      <c r="B3" s="19" t="s">
        <v>48</v>
      </c>
      <c r="C3" s="20"/>
      <c r="D3" s="20"/>
      <c r="E3" s="20"/>
      <c r="F3" s="20"/>
      <c r="G3" s="20"/>
      <c r="H3" s="20"/>
      <c r="I3" s="20"/>
      <c r="J3" s="20"/>
      <c r="K3" s="20"/>
      <c r="L3" s="20"/>
      <c r="M3" s="20"/>
      <c r="N3" s="20"/>
      <c r="O3" s="20"/>
      <c r="P3" s="20"/>
    </row>
    <row r="6" spans="2:16" x14ac:dyDescent="0.25">
      <c r="B6" s="1" t="s">
        <v>1</v>
      </c>
      <c r="E6" s="1" t="s">
        <v>3</v>
      </c>
      <c r="H6" s="1" t="s">
        <v>2</v>
      </c>
      <c r="K6" s="1" t="s">
        <v>49</v>
      </c>
      <c r="N6" s="1" t="s">
        <v>51</v>
      </c>
    </row>
    <row r="7" spans="2:16" x14ac:dyDescent="0.25">
      <c r="B7" s="21" t="s">
        <v>6</v>
      </c>
      <c r="C7" s="21" t="s">
        <v>7</v>
      </c>
      <c r="E7" s="21" t="s">
        <v>6</v>
      </c>
      <c r="F7" s="21" t="s">
        <v>7</v>
      </c>
      <c r="H7" s="21" t="s">
        <v>6</v>
      </c>
      <c r="I7" s="21" t="s">
        <v>7</v>
      </c>
      <c r="K7" s="21" t="s">
        <v>6</v>
      </c>
      <c r="L7" s="21" t="s">
        <v>7</v>
      </c>
      <c r="N7" s="21" t="s">
        <v>6</v>
      </c>
      <c r="O7" s="21" t="s">
        <v>7</v>
      </c>
    </row>
    <row r="8" spans="2:16" x14ac:dyDescent="0.25">
      <c r="B8" s="22">
        <v>0</v>
      </c>
      <c r="C8" s="22" t="s">
        <v>4</v>
      </c>
      <c r="E8" s="22">
        <v>1</v>
      </c>
      <c r="F8" s="22" t="s">
        <v>14</v>
      </c>
      <c r="H8" s="22">
        <v>1</v>
      </c>
      <c r="I8" s="22" t="s">
        <v>10</v>
      </c>
      <c r="K8" s="22">
        <v>1</v>
      </c>
      <c r="L8" s="22" t="s">
        <v>8</v>
      </c>
      <c r="N8" s="22">
        <v>1</v>
      </c>
      <c r="O8" s="22" t="s">
        <v>52</v>
      </c>
    </row>
    <row r="9" spans="2:16" x14ac:dyDescent="0.25">
      <c r="B9" s="22">
        <v>1</v>
      </c>
      <c r="C9" s="22" t="s">
        <v>5</v>
      </c>
      <c r="E9" s="22">
        <v>2</v>
      </c>
      <c r="F9" s="22" t="s">
        <v>16</v>
      </c>
      <c r="H9" s="22">
        <v>2</v>
      </c>
      <c r="I9" s="22" t="s">
        <v>11</v>
      </c>
      <c r="K9" s="22">
        <v>2</v>
      </c>
      <c r="L9" s="22" t="s">
        <v>9</v>
      </c>
      <c r="N9" s="22">
        <v>2</v>
      </c>
      <c r="O9" s="22" t="s">
        <v>54</v>
      </c>
    </row>
    <row r="10" spans="2:16" x14ac:dyDescent="0.25">
      <c r="E10" s="22">
        <v>3</v>
      </c>
      <c r="F10" s="22" t="s">
        <v>15</v>
      </c>
      <c r="H10" s="22">
        <v>3</v>
      </c>
      <c r="I10" s="22" t="s">
        <v>12</v>
      </c>
      <c r="N10" s="22">
        <v>3</v>
      </c>
      <c r="O10" s="22" t="s">
        <v>53</v>
      </c>
    </row>
    <row r="11" spans="2:16" x14ac:dyDescent="0.25">
      <c r="H11" s="22">
        <v>4</v>
      </c>
      <c r="I11" s="22" t="s">
        <v>13</v>
      </c>
    </row>
  </sheetData>
  <sheetProtection password="CCB6" sheet="1" objects="1" scenarios="1"/>
  <pageMargins left="0.7" right="0.7" top="0.75" bottom="0.75" header="0.3" footer="0.3"/>
  <pageSetup orientation="portrait" horizontalDpi="200" verticalDpi="20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2"/>
  <sheetViews>
    <sheetView showGridLines="0" workbookViewId="0">
      <selection activeCell="G11" sqref="G11"/>
    </sheetView>
  </sheetViews>
  <sheetFormatPr defaultRowHeight="15" x14ac:dyDescent="0.25"/>
  <cols>
    <col min="1" max="1" width="3.28515625" customWidth="1"/>
    <col min="2" max="2" width="9.85546875" bestFit="1" customWidth="1"/>
    <col min="3" max="3" width="10.5703125" bestFit="1" customWidth="1"/>
    <col min="4" max="4" width="15.42578125" customWidth="1"/>
    <col min="5" max="5" width="16" customWidth="1"/>
    <col min="6" max="6" width="3.42578125" customWidth="1"/>
    <col min="7" max="7" width="14" customWidth="1"/>
  </cols>
  <sheetData>
    <row r="2" spans="2:18" x14ac:dyDescent="0.25">
      <c r="B2" s="24" t="s">
        <v>56</v>
      </c>
      <c r="C2" s="24" t="s">
        <v>19</v>
      </c>
      <c r="D2" s="24" t="s">
        <v>29</v>
      </c>
      <c r="E2" s="24" t="s">
        <v>30</v>
      </c>
      <c r="G2" s="19" t="s">
        <v>55</v>
      </c>
      <c r="H2" s="20"/>
      <c r="I2" s="20"/>
      <c r="J2" s="20"/>
      <c r="K2" s="20"/>
      <c r="L2" s="20"/>
      <c r="M2" s="20"/>
      <c r="N2" s="20"/>
      <c r="O2" s="20"/>
      <c r="P2" s="20"/>
      <c r="Q2" s="20"/>
      <c r="R2" s="20"/>
    </row>
    <row r="3" spans="2:18" x14ac:dyDescent="0.25">
      <c r="B3" s="14" t="s">
        <v>20</v>
      </c>
      <c r="C3" s="25">
        <v>2562</v>
      </c>
      <c r="D3" s="30">
        <f>0.2*C3</f>
        <v>512.4</v>
      </c>
      <c r="E3" s="31" t="str">
        <f>IF(D3&gt;850,$G$8,IF(D3&gt;700,$G$9,IF(D3&gt;400,$G$10,$G$11)))</f>
        <v>G3</v>
      </c>
      <c r="G3" s="1" t="s">
        <v>31</v>
      </c>
      <c r="H3" s="26">
        <v>20</v>
      </c>
    </row>
    <row r="4" spans="2:18" x14ac:dyDescent="0.25">
      <c r="B4" s="14" t="s">
        <v>21</v>
      </c>
      <c r="C4" s="25">
        <v>3785</v>
      </c>
      <c r="D4" s="30">
        <f t="shared" ref="D4:D12" si="0">0.2*C4</f>
        <v>757</v>
      </c>
      <c r="E4" s="31" t="str">
        <f t="shared" ref="E4:E12" si="1">IF(D4&gt;850,$G$8,IF(D4&gt;700,$G$9,IF(D4&gt;400,$G$10,$G$11)))</f>
        <v>G2</v>
      </c>
    </row>
    <row r="5" spans="2:18" x14ac:dyDescent="0.25">
      <c r="B5" s="14" t="s">
        <v>22</v>
      </c>
      <c r="C5" s="25">
        <v>1371</v>
      </c>
      <c r="D5" s="30">
        <f t="shared" si="0"/>
        <v>274.2</v>
      </c>
      <c r="E5" s="31" t="str">
        <f t="shared" si="1"/>
        <v>G4</v>
      </c>
    </row>
    <row r="6" spans="2:18" x14ac:dyDescent="0.25">
      <c r="B6" s="14" t="s">
        <v>23</v>
      </c>
      <c r="C6" s="25">
        <v>4992</v>
      </c>
      <c r="D6" s="30">
        <f t="shared" si="0"/>
        <v>998.40000000000009</v>
      </c>
      <c r="E6" s="31" t="str">
        <f t="shared" si="1"/>
        <v>G1</v>
      </c>
    </row>
    <row r="7" spans="2:18" x14ac:dyDescent="0.25">
      <c r="B7" s="14" t="s">
        <v>24</v>
      </c>
      <c r="C7" s="25">
        <v>871</v>
      </c>
      <c r="D7" s="30">
        <f t="shared" si="0"/>
        <v>174.20000000000002</v>
      </c>
      <c r="E7" s="31" t="str">
        <f t="shared" si="1"/>
        <v>G4</v>
      </c>
      <c r="G7" s="19" t="s">
        <v>57</v>
      </c>
      <c r="H7" s="20"/>
      <c r="I7" s="20"/>
      <c r="J7" s="20"/>
      <c r="K7" s="20"/>
      <c r="L7" s="20"/>
      <c r="M7" s="20"/>
      <c r="N7" s="20"/>
      <c r="O7" s="20"/>
      <c r="P7" s="20"/>
      <c r="Q7" s="20"/>
      <c r="R7" s="20"/>
    </row>
    <row r="8" spans="2:18" x14ac:dyDescent="0.25">
      <c r="B8" s="14" t="s">
        <v>25</v>
      </c>
      <c r="C8" s="25">
        <v>2400</v>
      </c>
      <c r="D8" s="30">
        <f t="shared" si="0"/>
        <v>480</v>
      </c>
      <c r="E8" s="31" t="str">
        <f t="shared" si="1"/>
        <v>G3</v>
      </c>
      <c r="G8" s="23" t="s">
        <v>32</v>
      </c>
      <c r="H8" t="s">
        <v>58</v>
      </c>
    </row>
    <row r="9" spans="2:18" x14ac:dyDescent="0.25">
      <c r="B9" s="14" t="s">
        <v>26</v>
      </c>
      <c r="C9" s="25">
        <v>3222</v>
      </c>
      <c r="D9" s="30">
        <f t="shared" si="0"/>
        <v>644.40000000000009</v>
      </c>
      <c r="E9" s="31" t="str">
        <f t="shared" si="1"/>
        <v>G3</v>
      </c>
      <c r="G9" s="23" t="s">
        <v>33</v>
      </c>
      <c r="H9" t="s">
        <v>59</v>
      </c>
    </row>
    <row r="10" spans="2:18" x14ac:dyDescent="0.25">
      <c r="B10" s="14" t="s">
        <v>27</v>
      </c>
      <c r="C10" s="25">
        <v>4250</v>
      </c>
      <c r="D10" s="30">
        <f t="shared" si="0"/>
        <v>850</v>
      </c>
      <c r="E10" s="31" t="str">
        <f t="shared" si="1"/>
        <v>G2</v>
      </c>
      <c r="G10" s="23" t="s">
        <v>34</v>
      </c>
      <c r="H10" t="s">
        <v>60</v>
      </c>
    </row>
    <row r="11" spans="2:18" x14ac:dyDescent="0.25">
      <c r="B11" s="14" t="s">
        <v>28</v>
      </c>
      <c r="C11" s="25">
        <v>3410</v>
      </c>
      <c r="D11" s="30">
        <f t="shared" si="0"/>
        <v>682</v>
      </c>
      <c r="E11" s="31" t="str">
        <f t="shared" si="1"/>
        <v>G3</v>
      </c>
      <c r="G11" s="23" t="s">
        <v>35</v>
      </c>
      <c r="H11" t="s">
        <v>61</v>
      </c>
    </row>
    <row r="12" spans="2:18" x14ac:dyDescent="0.25">
      <c r="B12" s="14" t="s">
        <v>62</v>
      </c>
      <c r="C12" s="25">
        <v>4410</v>
      </c>
      <c r="D12" s="30">
        <f t="shared" si="0"/>
        <v>882</v>
      </c>
      <c r="E12" s="31" t="str">
        <f t="shared" si="1"/>
        <v>G1</v>
      </c>
    </row>
  </sheetData>
  <sheetProtection password="CCB6"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0"/>
  <sheetViews>
    <sheetView showGridLines="0" topLeftCell="A7" workbookViewId="0">
      <selection activeCell="I19" sqref="I19"/>
    </sheetView>
  </sheetViews>
  <sheetFormatPr defaultRowHeight="15" x14ac:dyDescent="0.25"/>
  <cols>
    <col min="2" max="2" width="18.5703125" customWidth="1"/>
    <col min="3" max="3" width="17.7109375" customWidth="1"/>
    <col min="4" max="6" width="17.85546875" customWidth="1"/>
    <col min="7" max="7" width="16.28515625" customWidth="1"/>
  </cols>
  <sheetData>
    <row r="2" spans="2:10" x14ac:dyDescent="0.25">
      <c r="B2" s="19" t="s">
        <v>63</v>
      </c>
      <c r="C2" s="20"/>
      <c r="D2" s="20"/>
      <c r="E2" s="20"/>
      <c r="F2" s="20"/>
      <c r="G2" s="20"/>
      <c r="H2" s="20"/>
      <c r="I2" s="20"/>
      <c r="J2" s="20"/>
    </row>
    <row r="3" spans="2:10" x14ac:dyDescent="0.25">
      <c r="B3" s="1"/>
    </row>
    <row r="4" spans="2:10" x14ac:dyDescent="0.25">
      <c r="B4" s="19" t="s">
        <v>66</v>
      </c>
      <c r="C4" s="20"/>
      <c r="D4" s="20"/>
      <c r="E4" s="20"/>
      <c r="F4" s="20"/>
      <c r="G4" s="20"/>
      <c r="H4" s="20"/>
      <c r="I4" s="20"/>
      <c r="J4" s="20"/>
    </row>
    <row r="5" spans="2:10" x14ac:dyDescent="0.25">
      <c r="B5" s="1"/>
    </row>
    <row r="6" spans="2:10" x14ac:dyDescent="0.25">
      <c r="B6" s="19" t="s">
        <v>67</v>
      </c>
      <c r="C6" s="20"/>
      <c r="D6" s="20"/>
      <c r="E6" s="20"/>
      <c r="F6" s="20"/>
      <c r="G6" s="20"/>
      <c r="H6" s="20"/>
      <c r="I6" s="20"/>
      <c r="J6" s="20"/>
    </row>
    <row r="7" spans="2:10" ht="15.75" thickBot="1" x14ac:dyDescent="0.3">
      <c r="B7" s="1"/>
    </row>
    <row r="8" spans="2:10" ht="20.25" customHeight="1" thickBot="1" x14ac:dyDescent="0.3">
      <c r="B8" s="47" t="s">
        <v>17</v>
      </c>
      <c r="C8" s="48"/>
      <c r="D8" s="48"/>
      <c r="E8" s="48"/>
      <c r="F8" s="48"/>
      <c r="G8" s="49"/>
    </row>
    <row r="9" spans="2:10" x14ac:dyDescent="0.25">
      <c r="B9" s="5"/>
      <c r="C9" s="6"/>
      <c r="D9" s="50" t="s">
        <v>2</v>
      </c>
      <c r="E9" s="51"/>
      <c r="F9" s="51"/>
      <c r="G9" s="52"/>
    </row>
    <row r="10" spans="2:10" x14ac:dyDescent="0.25">
      <c r="B10" s="7"/>
      <c r="C10" s="3"/>
      <c r="D10" s="2" t="s">
        <v>10</v>
      </c>
      <c r="E10" s="2" t="s">
        <v>11</v>
      </c>
      <c r="F10" s="2" t="s">
        <v>12</v>
      </c>
      <c r="G10" s="8" t="s">
        <v>13</v>
      </c>
    </row>
    <row r="11" spans="2:10" x14ac:dyDescent="0.25">
      <c r="B11" s="41" t="s">
        <v>1</v>
      </c>
      <c r="C11" s="2" t="s">
        <v>4</v>
      </c>
      <c r="D11" s="29">
        <f>AVERAGEIFS('Campaign Data'!$G$1:$G$201,'Campaign Data'!$L$1:$L$201,'Q3'!D$10,'Campaign Data'!$K$1:$K$201,'Q3'!$C11)</f>
        <v>47.307692307692307</v>
      </c>
      <c r="E11" s="29">
        <f>AVERAGEIFS('Campaign Data'!$G$1:$G$201,'Campaign Data'!$L$1:$L$201,'Q3'!E$10,'Campaign Data'!$K$1:$K$201,'Q3'!$C11)</f>
        <v>52.333333333333336</v>
      </c>
      <c r="F11" s="29">
        <f>AVERAGEIFS('Campaign Data'!$G$1:$G$201,'Campaign Data'!$L$1:$L$201,'Q3'!F$10,'Campaign Data'!$K$1:$K$201,'Q3'!$C11)</f>
        <v>46.857142857142854</v>
      </c>
      <c r="G11" s="29">
        <f>AVERAGEIFS('Campaign Data'!$G$1:$G$201,'Campaign Data'!$L$1:$L$201,'Q3'!G$10,'Campaign Data'!$K$1:$K$201,'Q3'!$C11)</f>
        <v>54.514705882352942</v>
      </c>
    </row>
    <row r="12" spans="2:10" x14ac:dyDescent="0.25">
      <c r="B12" s="41"/>
      <c r="C12" s="2" t="s">
        <v>5</v>
      </c>
      <c r="D12" s="29">
        <f>AVERAGEIFS('Campaign Data'!$G$1:$G$201,'Campaign Data'!$L$1:$L$201,'Q3'!D$10,'Campaign Data'!$K$1:$K$201,'Q3'!$C12)</f>
        <v>45.909090909090907</v>
      </c>
      <c r="E12" s="29">
        <f>AVERAGEIFS('Campaign Data'!$G$1:$G$201,'Campaign Data'!$L$1:$L$201,'Q3'!E$10,'Campaign Data'!$K$1:$K$201,'Q3'!$C12)</f>
        <v>51.75</v>
      </c>
      <c r="F12" s="29">
        <f>AVERAGEIFS('Campaign Data'!$G$1:$G$201,'Campaign Data'!$L$1:$L$201,'Q3'!F$10,'Campaign Data'!$K$1:$K$201,'Q3'!$C12)</f>
        <v>46.769230769230766</v>
      </c>
      <c r="G12" s="29">
        <f>AVERAGEIFS('Campaign Data'!$G$1:$G$201,'Campaign Data'!$L$1:$L$201,'Q3'!G$10,'Campaign Data'!$K$1:$K$201,'Q3'!$C12)</f>
        <v>53.402597402597401</v>
      </c>
    </row>
    <row r="13" spans="2:10" ht="15" customHeight="1" x14ac:dyDescent="0.25">
      <c r="B13" s="28"/>
      <c r="C13" s="27"/>
      <c r="D13" s="35"/>
      <c r="E13" s="35"/>
      <c r="F13" s="35"/>
      <c r="G13" s="35"/>
    </row>
    <row r="14" spans="2:10" ht="15" customHeight="1" x14ac:dyDescent="0.25">
      <c r="B14" s="41" t="s">
        <v>49</v>
      </c>
      <c r="C14" s="2" t="s">
        <v>8</v>
      </c>
      <c r="D14" s="29">
        <f>AVERAGEIFS('Campaign Data'!$G$1:$G$201,'Campaign Data'!$N$1:$N$201,'Q3'!$C14,'Campaign Data'!$L$1:$L$201,'Q3'!D$10)</f>
        <v>44.863636363636367</v>
      </c>
      <c r="E14" s="29">
        <f>AVERAGEIFS('Campaign Data'!$G$1:$G$201,'Campaign Data'!$N$1:$N$201,'Q3'!$C14,'Campaign Data'!$L$1:$L$201,'Q3'!E$10)</f>
        <v>51.6</v>
      </c>
      <c r="F14" s="29">
        <f>AVERAGEIFS('Campaign Data'!$G$1:$G$201,'Campaign Data'!$N$1:$N$201,'Q3'!$C14,'Campaign Data'!$L$1:$L$201,'Q3'!F$10)</f>
        <v>46.5</v>
      </c>
      <c r="G14" s="29">
        <f>AVERAGEIFS('Campaign Data'!$G$1:$G$201,'Campaign Data'!$N$1:$N$201,'Q3'!$C14,'Campaign Data'!$L$1:$L$201,'Q3'!G$10)</f>
        <v>53.983050847457626</v>
      </c>
    </row>
    <row r="15" spans="2:10" x14ac:dyDescent="0.25">
      <c r="B15" s="41"/>
      <c r="C15" s="2" t="s">
        <v>9</v>
      </c>
      <c r="D15" s="29">
        <f>AVERAGEIFS('Campaign Data'!$G$1:$G$201,'Campaign Data'!$N$1:$N$201,'Q3'!$C15,'Campaign Data'!$L$1:$L$201,'Q3'!D$10)</f>
        <v>66.5</v>
      </c>
      <c r="E15" s="29">
        <f>AVERAGEIFS('Campaign Data'!$G$1:$G$201,'Campaign Data'!$N$1:$N$201,'Q3'!$C15,'Campaign Data'!$L$1:$L$201,'Q3'!E$10)</f>
        <v>55</v>
      </c>
      <c r="F15" s="29">
        <f>AVERAGEIFS('Campaign Data'!$G$1:$G$201,'Campaign Data'!$N$1:$N$201,'Q3'!$C15,'Campaign Data'!$L$1:$L$201,'Q3'!F$10)</f>
        <v>49.5</v>
      </c>
      <c r="G15" s="29">
        <f>AVERAGEIFS('Campaign Data'!$G$1:$G$201,'Campaign Data'!$N$1:$N$201,'Q3'!$C15,'Campaign Data'!$L$1:$L$201,'Q3'!G$10)</f>
        <v>53.666666666666664</v>
      </c>
    </row>
    <row r="16" spans="2:10" x14ac:dyDescent="0.25">
      <c r="B16" s="28"/>
      <c r="C16" s="27"/>
      <c r="D16" s="29"/>
      <c r="E16" s="29"/>
      <c r="F16" s="29"/>
      <c r="G16" s="29"/>
    </row>
    <row r="17" spans="2:7" x14ac:dyDescent="0.25">
      <c r="B17" s="42" t="s">
        <v>3</v>
      </c>
      <c r="C17" s="2" t="s">
        <v>14</v>
      </c>
      <c r="D17" s="29">
        <f>AVERAGEIFS('Campaign Data'!$G$1:$G$201,'Campaign Data'!$M$1:$M$201,'Q3'!$C17,'Campaign Data'!$L$1:$L$201,'Q3'!D$10)</f>
        <v>45.444444444444443</v>
      </c>
      <c r="E17" s="29">
        <f>AVERAGEIFS('Campaign Data'!$G$1:$G$201,'Campaign Data'!$M$1:$M$201,'Q3'!$C17,'Campaign Data'!$L$1:$L$201,'Q3'!E$10)</f>
        <v>58</v>
      </c>
      <c r="F17" s="29">
        <f>AVERAGEIFS('Campaign Data'!$G$1:$G$201,'Campaign Data'!$M$1:$M$201,'Q3'!$C17,'Campaign Data'!$L$1:$L$201,'Q3'!F$10)</f>
        <v>44.454545454545453</v>
      </c>
      <c r="G17" s="29">
        <f>AVERAGEIFS('Campaign Data'!$G$1:$G$201,'Campaign Data'!$M$1:$M$201,'Q3'!$C17,'Campaign Data'!$L$1:$L$201,'Q3'!G$10)</f>
        <v>49.875</v>
      </c>
    </row>
    <row r="18" spans="2:7" x14ac:dyDescent="0.25">
      <c r="B18" s="43"/>
      <c r="C18" s="2" t="s">
        <v>16</v>
      </c>
      <c r="D18" s="29">
        <f>AVERAGEIFS('Campaign Data'!$G$1:$G$201,'Campaign Data'!$M$1:$M$201,'Q3'!$C18,'Campaign Data'!$L$1:$L$201,'Q3'!D$10)</f>
        <v>44.727272727272727</v>
      </c>
      <c r="E18" s="29">
        <f>AVERAGEIFS('Campaign Data'!$G$1:$G$201,'Campaign Data'!$M$1:$M$201,'Q3'!$C18,'Campaign Data'!$L$1:$L$201,'Q3'!E$10)</f>
        <v>49.2</v>
      </c>
      <c r="F18" s="29">
        <f>AVERAGEIFS('Campaign Data'!$G$1:$G$201,'Campaign Data'!$M$1:$M$201,'Q3'!$C18,'Campaign Data'!$L$1:$L$201,'Q3'!F$10)</f>
        <v>48.166666666666664</v>
      </c>
      <c r="G18" s="29">
        <f>AVERAGEIFS('Campaign Data'!$G$1:$G$201,'Campaign Data'!$M$1:$M$201,'Q3'!$C18,'Campaign Data'!$L$1:$L$201,'Q3'!G$10)</f>
        <v>53.054794520547944</v>
      </c>
    </row>
    <row r="19" spans="2:7" x14ac:dyDescent="0.25">
      <c r="B19" s="44"/>
      <c r="C19" s="2" t="s">
        <v>15</v>
      </c>
      <c r="D19" s="29">
        <f>AVERAGEIFS('Campaign Data'!$G$1:$G$201,'Campaign Data'!$M$1:$M$201,'Q3'!$C19,'Campaign Data'!$L$1:$L$201,'Q3'!D$10)</f>
        <v>54.75</v>
      </c>
      <c r="E19" s="29">
        <f>AVERAGEIFS('Campaign Data'!$G$1:$G$201,'Campaign Data'!$M$1:$M$201,'Q3'!$C19,'Campaign Data'!$L$1:$L$201,'Q3'!E$10)</f>
        <v>50.333333333333336</v>
      </c>
      <c r="F19" s="29">
        <f>AVERAGEIFS('Campaign Data'!$G$1:$G$201,'Campaign Data'!$M$1:$M$201,'Q3'!$C19,'Campaign Data'!$L$1:$L$201,'Q3'!F$10)</f>
        <v>52.666666666666664</v>
      </c>
      <c r="G19" s="29">
        <f>AVERAGEIFS('Campaign Data'!$G$1:$G$201,'Campaign Data'!$M$1:$M$201,'Q3'!$C19,'Campaign Data'!$L$1:$L$201,'Q3'!G$10)</f>
        <v>57.270833333333336</v>
      </c>
    </row>
    <row r="20" spans="2:7" ht="33.75" customHeight="1" thickBot="1" x14ac:dyDescent="0.3">
      <c r="B20" s="45" t="s">
        <v>72</v>
      </c>
      <c r="C20" s="46"/>
      <c r="D20" s="34">
        <f>AVERAGE(D11:D19)</f>
        <v>49.928876678876684</v>
      </c>
      <c r="E20" s="34">
        <f t="shared" ref="E20:G20" si="0">AVERAGE(E11:E19)</f>
        <v>52.602380952380948</v>
      </c>
      <c r="F20" s="34">
        <f t="shared" si="0"/>
        <v>47.844893202036062</v>
      </c>
      <c r="G20" s="34">
        <f t="shared" si="0"/>
        <v>53.681092664707982</v>
      </c>
    </row>
  </sheetData>
  <sheetProtection algorithmName="SHA-512" hashValue="1SrRy9N8cWi/+NlY74NhwI6zNpln74N4iPGYUDweGCKiSTRDZR5LrcoMt5Oq9RQLlwejGRk5pSgco54MZNnzdw==" saltValue="bsGSmqdsy8NQBohwrL70zg==" spinCount="100000" sheet="1" objects="1" scenarios="1" formatCells="0" formatColumns="0" formatRows="0"/>
  <mergeCells count="6">
    <mergeCell ref="B11:B12"/>
    <mergeCell ref="B14:B15"/>
    <mergeCell ref="B17:B19"/>
    <mergeCell ref="B20:C20"/>
    <mergeCell ref="B8:G8"/>
    <mergeCell ref="D9:G9"/>
  </mergeCells>
  <conditionalFormatting sqref="D11:G19">
    <cfRule type="containsBlanks" dxfId="2" priority="1">
      <formula>LEN(TRIM(D11))=0</formula>
    </cfRule>
    <cfRule type="expression" dxfId="1" priority="4" stopIfTrue="1">
      <formula>D11&gt;D$20*0.1+D$20</formula>
    </cfRule>
  </conditionalFormatting>
  <conditionalFormatting sqref="D11:G19">
    <cfRule type="expression" dxfId="0" priority="2">
      <formula>D11&lt;D$20-D$20*0.1</formula>
    </cfRule>
  </conditionalFormatting>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9"/>
  <sheetViews>
    <sheetView showGridLines="0" workbookViewId="0">
      <selection activeCell="E16" sqref="E16"/>
    </sheetView>
  </sheetViews>
  <sheetFormatPr defaultRowHeight="15" x14ac:dyDescent="0.25"/>
  <cols>
    <col min="2" max="2" width="13.140625" customWidth="1"/>
    <col min="3" max="3" width="34" bestFit="1" customWidth="1"/>
    <col min="4" max="4" width="25.85546875" customWidth="1"/>
    <col min="5" max="5" width="25" bestFit="1" customWidth="1"/>
  </cols>
  <sheetData>
    <row r="2" spans="2:18" x14ac:dyDescent="0.25">
      <c r="B2" s="19" t="s">
        <v>64</v>
      </c>
      <c r="C2" s="20"/>
      <c r="D2" s="20"/>
      <c r="E2" s="20"/>
      <c r="F2" s="20"/>
      <c r="G2" s="20"/>
      <c r="H2" s="20"/>
      <c r="I2" s="20"/>
      <c r="J2" s="20"/>
      <c r="K2" s="20"/>
      <c r="L2" s="20"/>
      <c r="M2" s="20"/>
      <c r="N2" s="20"/>
      <c r="O2" s="20"/>
      <c r="P2" s="20"/>
      <c r="Q2" s="20"/>
      <c r="R2" s="20"/>
    </row>
    <row r="4" spans="2:18" x14ac:dyDescent="0.25">
      <c r="B4" s="32"/>
    </row>
    <row r="5" spans="2:18" x14ac:dyDescent="0.25">
      <c r="B5" s="36" t="s">
        <v>75</v>
      </c>
      <c r="C5" t="s">
        <v>78</v>
      </c>
      <c r="D5" t="s">
        <v>77</v>
      </c>
      <c r="E5" t="s">
        <v>79</v>
      </c>
    </row>
    <row r="6" spans="2:18" x14ac:dyDescent="0.25">
      <c r="B6" s="37" t="s">
        <v>14</v>
      </c>
      <c r="C6" s="38">
        <v>2379</v>
      </c>
      <c r="D6" s="38">
        <v>2269</v>
      </c>
      <c r="E6" s="39">
        <v>4.6237915090374108E-2</v>
      </c>
    </row>
    <row r="7" spans="2:18" x14ac:dyDescent="0.25">
      <c r="B7" s="37" t="s">
        <v>15</v>
      </c>
      <c r="C7" s="38">
        <v>3243</v>
      </c>
      <c r="D7" s="38">
        <v>3277</v>
      </c>
      <c r="E7" s="39">
        <v>-1.0484119642306507E-2</v>
      </c>
    </row>
    <row r="8" spans="2:18" x14ac:dyDescent="0.25">
      <c r="B8" s="37" t="s">
        <v>16</v>
      </c>
      <c r="C8" s="38">
        <v>4933</v>
      </c>
      <c r="D8" s="38">
        <v>4900</v>
      </c>
      <c r="E8" s="39">
        <v>6.6896411919724307E-3</v>
      </c>
    </row>
    <row r="9" spans="2:18" x14ac:dyDescent="0.25">
      <c r="B9" s="37" t="s">
        <v>76</v>
      </c>
      <c r="C9" s="38">
        <v>10555</v>
      </c>
      <c r="D9" s="38">
        <v>10446</v>
      </c>
      <c r="E9" s="38">
        <v>1.0326859308384652E-2</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9"/>
  <sheetViews>
    <sheetView showGridLines="0" workbookViewId="0">
      <selection activeCell="D8" sqref="D8"/>
    </sheetView>
  </sheetViews>
  <sheetFormatPr defaultRowHeight="15" x14ac:dyDescent="0.25"/>
  <cols>
    <col min="3" max="3" width="12.28515625" bestFit="1" customWidth="1"/>
    <col min="4" max="4" width="21.140625" bestFit="1" customWidth="1"/>
    <col min="5" max="5" width="11" bestFit="1" customWidth="1"/>
  </cols>
  <sheetData>
    <row r="2" spans="2:16" x14ac:dyDescent="0.25">
      <c r="B2" s="19" t="s">
        <v>65</v>
      </c>
      <c r="C2" s="20"/>
      <c r="D2" s="20"/>
      <c r="E2" s="20"/>
      <c r="F2" s="20"/>
      <c r="G2" s="20"/>
      <c r="H2" s="20"/>
      <c r="I2" s="20"/>
      <c r="J2" s="20"/>
      <c r="K2" s="20"/>
      <c r="L2" s="20"/>
      <c r="M2" s="20"/>
      <c r="N2" s="20"/>
      <c r="O2" s="20"/>
      <c r="P2" s="20"/>
    </row>
    <row r="5" spans="2:16" x14ac:dyDescent="0.25">
      <c r="B5" s="20" t="s">
        <v>3</v>
      </c>
      <c r="C5" s="20" t="s">
        <v>83</v>
      </c>
      <c r="D5" s="20" t="s">
        <v>84</v>
      </c>
      <c r="E5" s="20" t="s">
        <v>85</v>
      </c>
    </row>
    <row r="6" spans="2:16" x14ac:dyDescent="0.25">
      <c r="B6" t="s">
        <v>14</v>
      </c>
      <c r="C6">
        <f>SUMIFS('Campaign Data'!$I$2:$I$201,'Campaign Data'!$M$2:$M$201,'Q5'!B7)</f>
        <v>5952.0000000000018</v>
      </c>
      <c r="D6">
        <v>5952.0000000000018</v>
      </c>
      <c r="E6" s="54">
        <f>D6/$C$9</f>
        <v>0.47107987463196888</v>
      </c>
    </row>
    <row r="7" spans="2:16" x14ac:dyDescent="0.25">
      <c r="B7" t="s">
        <v>16</v>
      </c>
      <c r="C7">
        <f>SUMIFS('Campaign Data'!$I$2:$I$201,'Campaign Data'!$M$2:$M$201,'Q5'!B8)</f>
        <v>3909.6</v>
      </c>
      <c r="D7">
        <f>D6+C7</f>
        <v>9861.6000000000022</v>
      </c>
      <c r="E7" s="54">
        <f t="shared" ref="E7:E8" si="0">D7/$C$9</f>
        <v>0.78051096970272582</v>
      </c>
    </row>
    <row r="8" spans="2:16" x14ac:dyDescent="0.25">
      <c r="B8" t="s">
        <v>15</v>
      </c>
      <c r="C8">
        <f>SUMIFS('Campaign Data'!$I$2:$I$201,'Campaign Data'!$M$2:$M$201,'Q5'!B6)</f>
        <v>2773.2</v>
      </c>
      <c r="D8">
        <f>D7+C8</f>
        <v>12634.800000000003</v>
      </c>
      <c r="E8" s="54">
        <f t="shared" si="0"/>
        <v>1</v>
      </c>
    </row>
    <row r="9" spans="2:16" x14ac:dyDescent="0.25">
      <c r="C9">
        <f>SUM(C6:C8)</f>
        <v>12634.800000000003</v>
      </c>
    </row>
  </sheetData>
  <sortState ref="C6:C8">
    <sortCondition descending="1" ref="C6:C8"/>
  </sortState>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4"/>
  <sheetViews>
    <sheetView showGridLines="0" tabSelected="1" workbookViewId="0">
      <selection activeCell="D6" sqref="D6"/>
    </sheetView>
  </sheetViews>
  <sheetFormatPr defaultRowHeight="15" x14ac:dyDescent="0.25"/>
  <cols>
    <col min="1" max="1" width="4" customWidth="1"/>
    <col min="3" max="3" width="10.5703125" bestFit="1" customWidth="1"/>
    <col min="5" max="5" width="12.7109375" customWidth="1"/>
    <col min="9" max="9" width="13.140625" bestFit="1" customWidth="1"/>
  </cols>
  <sheetData>
    <row r="2" spans="2:17" x14ac:dyDescent="0.25">
      <c r="B2" s="19" t="s">
        <v>73</v>
      </c>
      <c r="C2" s="20"/>
      <c r="D2" s="20"/>
      <c r="E2" s="20"/>
      <c r="F2" s="20"/>
      <c r="G2" s="20"/>
      <c r="H2" s="20"/>
      <c r="I2" s="20"/>
      <c r="J2" s="20"/>
      <c r="K2" s="20"/>
      <c r="L2" s="20"/>
      <c r="M2" s="20"/>
      <c r="N2" s="20"/>
      <c r="O2" s="20"/>
      <c r="P2" s="20"/>
      <c r="Q2" s="20"/>
    </row>
    <row r="4" spans="2:17" x14ac:dyDescent="0.25">
      <c r="B4" s="19" t="s">
        <v>74</v>
      </c>
      <c r="C4" s="20"/>
      <c r="D4" s="20"/>
      <c r="E4" s="20"/>
      <c r="F4" s="20"/>
      <c r="G4" s="20"/>
      <c r="H4" s="20"/>
      <c r="I4" s="20"/>
      <c r="J4" s="20"/>
      <c r="K4" s="20"/>
      <c r="L4" s="20"/>
      <c r="M4" s="20"/>
      <c r="N4" s="20"/>
      <c r="O4" s="20"/>
      <c r="P4" s="20"/>
      <c r="Q4" s="20"/>
    </row>
    <row r="5" spans="2:17" x14ac:dyDescent="0.25">
      <c r="B5" s="1"/>
    </row>
    <row r="6" spans="2:17" x14ac:dyDescent="0.25">
      <c r="C6" s="4" t="s">
        <v>18</v>
      </c>
      <c r="D6" s="40" t="s">
        <v>12</v>
      </c>
      <c r="E6" s="53"/>
    </row>
    <row r="10" spans="2:17" ht="45" x14ac:dyDescent="0.25">
      <c r="G10" s="18" t="s">
        <v>41</v>
      </c>
      <c r="I10" t="s">
        <v>80</v>
      </c>
      <c r="J10">
        <f>SUMIFS('Campaign Data'!$G$2:$G$201,'Campaign Data'!$L$2:$L$201,'Q6'!$D$6)</f>
        <v>936</v>
      </c>
    </row>
    <row r="11" spans="2:17" x14ac:dyDescent="0.25">
      <c r="G11" s="33" t="s">
        <v>13</v>
      </c>
      <c r="I11" t="s">
        <v>81</v>
      </c>
      <c r="J11">
        <f>SUMIFS('Campaign Data'!$H$2:$H$201,'Campaign Data'!$L$2:$L$201,'Q6'!$D$6)</f>
        <v>964</v>
      </c>
    </row>
    <row r="12" spans="2:17" x14ac:dyDescent="0.25">
      <c r="G12" s="33" t="s">
        <v>12</v>
      </c>
      <c r="I12" t="s">
        <v>82</v>
      </c>
      <c r="J12">
        <f>SUMIFS('Campaign Data'!$J$2:$J$201,'Campaign Data'!$L$2:$L$201,'Q6'!$D$6)</f>
        <v>1060.4000000000003</v>
      </c>
    </row>
    <row r="13" spans="2:17" x14ac:dyDescent="0.25">
      <c r="G13" s="33" t="s">
        <v>10</v>
      </c>
    </row>
    <row r="14" spans="2:17" x14ac:dyDescent="0.25">
      <c r="G14" s="33" t="s">
        <v>11</v>
      </c>
    </row>
  </sheetData>
  <dataValidations count="1">
    <dataValidation type="list" allowBlank="1" showInputMessage="1" showErrorMessage="1" sqref="D6">
      <formula1>$G$11:$G$14</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Disclaimer</vt:lpstr>
      <vt:lpstr>Campaign Data</vt:lpstr>
      <vt:lpstr>Q1</vt:lpstr>
      <vt:lpstr>Q2</vt:lpstr>
      <vt:lpstr>Q3</vt:lpstr>
      <vt:lpstr>Q4</vt:lpstr>
      <vt:lpstr>Q5</vt:lpstr>
      <vt:lpstr>Q6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Ashish kushwaha</cp:lastModifiedBy>
  <dcterms:created xsi:type="dcterms:W3CDTF">2017-05-03T10:03:40Z</dcterms:created>
  <dcterms:modified xsi:type="dcterms:W3CDTF">2019-07-20T13:32:35Z</dcterms:modified>
</cp:coreProperties>
</file>