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/>
  </bookViews>
  <sheets>
    <sheet name="Summary Sheet" sheetId="1" state="visible" r:id="rId1"/>
    <sheet name="Locations" sheetId="2" state="visible" r:id="rId2"/>
    <sheet name="Pivot " sheetId="3" state="visible" r:id="rId3"/>
    <sheet name="Characters to remove" sheetId="4" state="visible" r:id="rId4"/>
  </sheets>
  <externalReferences>
    <externalReference r:id="rId5"/>
  </externalReferences>
  <definedNames>
    <definedName hidden="1" localSheetId="1" name="_xlnm._FilterDatabase">Locations!$A$1:$AB$1</definedName>
    <definedName name="Exposure_Data">[1]ExposureSummary!$A$3:$AE$115</definedName>
    <definedName hidden="1" localSheetId="1" name="_xlnm._FilterDatabase">Locations!$A$1:$AB$1</definedName>
  </definedNames>
  <calcPr calcId="124519" fullCalcOnLoad="1"/>
</workbook>
</file>

<file path=xl/sharedStrings.xml><?xml version="1.0" encoding="utf-8"?>
<sst xmlns="http://schemas.openxmlformats.org/spreadsheetml/2006/main" uniqueCount="153">
  <si>
    <t>Xceedance Terrorism Cleansing Template</t>
  </si>
  <si>
    <t xml:space="preserve">Account Name: </t>
  </si>
  <si>
    <t>Values</t>
  </si>
  <si>
    <t>Quote or Account</t>
  </si>
  <si>
    <t>Cleaned</t>
  </si>
  <si>
    <t>Difference</t>
  </si>
  <si>
    <t>PD</t>
  </si>
  <si>
    <t>Cur</t>
  </si>
  <si>
    <t>BI</t>
  </si>
  <si>
    <t>TIV</t>
  </si>
  <si>
    <t>Location Count:</t>
  </si>
  <si>
    <t xml:space="preserve">Difference: </t>
  </si>
  <si>
    <t>Prorated TIV (%):</t>
  </si>
  <si>
    <t>Analyst Name:</t>
  </si>
  <si>
    <t>Mohit Bansal</t>
  </si>
  <si>
    <t>Proration Note:</t>
  </si>
  <si>
    <t>No Proration</t>
  </si>
  <si>
    <t>Location No</t>
  </si>
  <si>
    <t>Company</t>
  </si>
  <si>
    <t>House Number</t>
  </si>
  <si>
    <t>Street</t>
  </si>
  <si>
    <t>Original City</t>
  </si>
  <si>
    <t>Original County</t>
  </si>
  <si>
    <t>Original State</t>
  </si>
  <si>
    <t>Original Postcode</t>
  </si>
  <si>
    <t>Country</t>
  </si>
  <si>
    <t>Latitude</t>
  </si>
  <si>
    <t>Longitude</t>
  </si>
  <si>
    <t>Notes</t>
  </si>
  <si>
    <t>PD - Physical Damage Currency</t>
  </si>
  <si>
    <t>PD - Physical Damage Value</t>
  </si>
  <si>
    <t>BI - Business Interruption Currency</t>
  </si>
  <si>
    <t>BI - Business Interruption Value</t>
  </si>
  <si>
    <t>BI - Business Interruption Indemnity Period</t>
  </si>
  <si>
    <t>Reference</t>
  </si>
  <si>
    <t>City</t>
  </si>
  <si>
    <t>County</t>
  </si>
  <si>
    <t>State</t>
  </si>
  <si>
    <t>Zip</t>
  </si>
  <si>
    <t>Loc_1</t>
  </si>
  <si>
    <t>1003 NE 31st Ave</t>
  </si>
  <si>
    <t>Gainesville</t>
  </si>
  <si>
    <t>US</t>
  </si>
  <si>
    <t>route</t>
  </si>
  <si>
    <t>NE 31st Ave</t>
  </si>
  <si>
    <t>Alachua County</t>
  </si>
  <si>
    <t>Florida</t>
  </si>
  <si>
    <t>32609</t>
  </si>
  <si>
    <t>United States</t>
  </si>
  <si>
    <t>Loc_2</t>
  </si>
  <si>
    <t>Loc_3</t>
  </si>
  <si>
    <t>1031 NW 6th St</t>
  </si>
  <si>
    <t>Loc_4</t>
  </si>
  <si>
    <t>1100 SE 27th St</t>
  </si>
  <si>
    <t>Loc_5</t>
  </si>
  <si>
    <t>Loc_6</t>
  </si>
  <si>
    <t>Loc_7</t>
  </si>
  <si>
    <t>11700 SE Hawthorne Rd</t>
  </si>
  <si>
    <t>Loc_8</t>
  </si>
  <si>
    <t>Loc_9</t>
  </si>
  <si>
    <t>Loc_10</t>
  </si>
  <si>
    <t>Loc_11</t>
  </si>
  <si>
    <t>12 SE 1st St</t>
  </si>
  <si>
    <t>Loc_12</t>
  </si>
  <si>
    <t>12 SE 1st Street</t>
  </si>
  <si>
    <t>Loc_13</t>
  </si>
  <si>
    <t>Loc_14</t>
  </si>
  <si>
    <t>Loc_15</t>
  </si>
  <si>
    <t>Loc_16</t>
  </si>
  <si>
    <t>120 S Main St</t>
  </si>
  <si>
    <t>Loc_17</t>
  </si>
  <si>
    <t>120 W University Ave</t>
  </si>
  <si>
    <t>Loc_18</t>
  </si>
  <si>
    <t>Loc_19</t>
  </si>
  <si>
    <t>1314 NE 32nd Ave</t>
  </si>
  <si>
    <t>Loc_20</t>
  </si>
  <si>
    <t>1320 SE 43 St</t>
  </si>
  <si>
    <t>Loc_21</t>
  </si>
  <si>
    <t>Loc_299</t>
  </si>
  <si>
    <t>Various</t>
  </si>
  <si>
    <t>LaBelle</t>
  </si>
  <si>
    <t>Loc_300</t>
  </si>
  <si>
    <t>Loc_301</t>
  </si>
  <si>
    <t>Loc_458</t>
  </si>
  <si>
    <t>Apopka</t>
  </si>
  <si>
    <t>Loc_459</t>
  </si>
  <si>
    <t>Loc_460</t>
  </si>
  <si>
    <t>Loc_526</t>
  </si>
  <si>
    <t>Belle Glade</t>
  </si>
  <si>
    <t>Loc_527</t>
  </si>
  <si>
    <t>Loc_528</t>
  </si>
  <si>
    <t>Loc_599</t>
  </si>
  <si>
    <t>Brooksville</t>
  </si>
  <si>
    <t>Loc_601</t>
  </si>
  <si>
    <t>Loc_755</t>
  </si>
  <si>
    <t>DeLand</t>
  </si>
  <si>
    <t>Loc_756</t>
  </si>
  <si>
    <t>Loc_757</t>
  </si>
  <si>
    <t>Loc_758</t>
  </si>
  <si>
    <t>Loc_913</t>
  </si>
  <si>
    <t>Eustis</t>
  </si>
  <si>
    <t>ö</t>
  </si>
  <si>
    <t>ß</t>
  </si>
  <si>
    <t>ø</t>
  </si>
  <si>
    <t>ü</t>
  </si>
  <si>
    <t>ä</t>
  </si>
  <si>
    <t>å</t>
  </si>
  <si>
    <t>º</t>
  </si>
  <si>
    <t>á</t>
  </si>
  <si>
    <t>ç</t>
  </si>
  <si>
    <t>ã</t>
  </si>
  <si>
    <t>ú</t>
  </si>
  <si>
    <t>NW 6th St</t>
  </si>
  <si>
    <t>street_address</t>
  </si>
  <si>
    <t>1100</t>
  </si>
  <si>
    <t>SE 27th St</t>
  </si>
  <si>
    <t>32641</t>
  </si>
  <si>
    <t>SE Hawthorne Rd</t>
  </si>
  <si>
    <t>SE 1st St</t>
  </si>
  <si>
    <t>32601</t>
  </si>
  <si>
    <t>32602</t>
  </si>
  <si>
    <t>High Springs Main St</t>
  </si>
  <si>
    <t>High Springs</t>
  </si>
  <si>
    <t>32643</t>
  </si>
  <si>
    <t>W University Ave</t>
  </si>
  <si>
    <t>NE 32 Ave</t>
  </si>
  <si>
    <t>SE 43rd St</t>
  </si>
  <si>
    <t>postal_code</t>
  </si>
  <si>
    <t>Lee County</t>
  </si>
  <si>
    <t>33975</t>
  </si>
  <si>
    <t>establishment</t>
  </si>
  <si>
    <t>1488</t>
  </si>
  <si>
    <t>E Semoran Blvd</t>
  </si>
  <si>
    <t>Orange County</t>
  </si>
  <si>
    <t>32703</t>
  </si>
  <si>
    <t>Belle Isle Ln</t>
  </si>
  <si>
    <t>Many</t>
  </si>
  <si>
    <t>Sabine Parish</t>
  </si>
  <si>
    <t>Louisiana</t>
  </si>
  <si>
    <t>71449</t>
  </si>
  <si>
    <t>10411</t>
  </si>
  <si>
    <t>Broad St</t>
  </si>
  <si>
    <t>Hernando County</t>
  </si>
  <si>
    <t>34601</t>
  </si>
  <si>
    <t>car_repair</t>
  </si>
  <si>
    <t>819</t>
  </si>
  <si>
    <t>S Spring Garden Ave</t>
  </si>
  <si>
    <t>Volusia County</t>
  </si>
  <si>
    <t>32720</t>
  </si>
  <si>
    <t>211</t>
  </si>
  <si>
    <t>W Atwater Ave</t>
  </si>
  <si>
    <t>Lake County</t>
  </si>
  <si>
    <t>32726</t>
  </si>
</sst>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0.000000" numFmtId="165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C000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rgb="FF00000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borderId="0" fillId="0" fontId="4" numFmtId="0"/>
    <xf borderId="0" fillId="0" fontId="4" numFmtId="0"/>
  </cellStyleXfs>
  <cellXfs count="38">
    <xf borderId="0" fillId="0" fontId="0" numFmtId="0" pivotButton="0" quotePrefix="0" xfId="0"/>
    <xf applyAlignment="1" borderId="0" fillId="4" fontId="2" numFmtId="0" pivotButton="0" quotePrefix="0" xfId="0">
      <alignment horizontal="center" vertical="center" wrapText="1"/>
    </xf>
    <xf applyAlignment="1" borderId="0" fillId="4" fontId="2" numFmtId="49" pivotButton="0" quotePrefix="0" xfId="0">
      <alignment horizontal="center" vertical="center" wrapText="1"/>
    </xf>
    <xf applyAlignment="1" borderId="0" fillId="4" fontId="2" numFmtId="165" pivotButton="0" quotePrefix="0" xfId="0">
      <alignment horizontal="center" vertical="center" wrapText="1"/>
    </xf>
    <xf applyAlignment="1" borderId="0" fillId="4" fontId="2" numFmtId="164" pivotButton="0" quotePrefix="0" xfId="0">
      <alignment horizontal="center" vertical="center" wrapText="1"/>
    </xf>
    <xf applyAlignment="1" borderId="0" fillId="0" fontId="3" numFmtId="49" pivotButton="0" quotePrefix="0" xfId="0">
      <alignment horizontal="center"/>
    </xf>
    <xf borderId="0" fillId="0" fontId="3" numFmtId="164" pivotButton="0" quotePrefix="0" xfId="0"/>
    <xf applyAlignment="1" borderId="0" fillId="0" fontId="3" numFmtId="164" pivotButton="0" quotePrefix="0" xfId="0">
      <alignment horizontal="left"/>
    </xf>
    <xf applyAlignment="1" borderId="0" fillId="0" fontId="3" numFmtId="165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2" fillId="0" fontId="5" numFmtId="164" pivotButton="0" quotePrefix="0" xfId="1">
      <alignment horizontal="right"/>
    </xf>
    <xf applyAlignment="1" borderId="6" fillId="0" fontId="5" numFmtId="164" pivotButton="0" quotePrefix="0" xfId="1">
      <alignment horizontal="right"/>
    </xf>
    <xf applyAlignment="1" borderId="2" fillId="5" fontId="5" numFmtId="164" pivotButton="0" quotePrefix="0" xfId="1">
      <alignment horizontal="right"/>
    </xf>
    <xf applyAlignment="1" borderId="6" fillId="5" fontId="5" numFmtId="164" pivotButton="0" quotePrefix="0" xfId="1">
      <alignment horizontal="right"/>
    </xf>
    <xf applyAlignment="1" borderId="2" fillId="0" fontId="6" numFmtId="164" pivotButton="0" quotePrefix="0" xfId="1">
      <alignment horizontal="right"/>
    </xf>
    <xf applyAlignment="1" borderId="6" fillId="0" fontId="6" numFmtId="164" pivotButton="0" quotePrefix="0" xfId="1">
      <alignment horizontal="right"/>
    </xf>
    <xf applyAlignment="1" borderId="4" fillId="5" fontId="5" numFmtId="164" pivotButton="0" quotePrefix="0" xfId="1">
      <alignment horizontal="right"/>
    </xf>
    <xf applyAlignment="1" borderId="7" fillId="5" fontId="5" numFmtId="164" pivotButton="0" quotePrefix="0" xfId="1">
      <alignment horizontal="right"/>
    </xf>
    <xf borderId="5" fillId="0" fontId="6" numFmtId="0" pivotButton="0" quotePrefix="0" xfId="0"/>
    <xf borderId="1" fillId="0" fontId="6" numFmtId="0" pivotButton="0" quotePrefix="0" xfId="0"/>
    <xf borderId="0" fillId="0" fontId="1" numFmtId="164" pivotButton="0" quotePrefix="0" xfId="0"/>
    <xf applyAlignment="1" borderId="0" fillId="0" fontId="5" numFmtId="164" pivotButton="0" quotePrefix="0" xfId="1">
      <alignment horizontal="right"/>
    </xf>
    <xf borderId="1" fillId="5" fontId="5" numFmtId="0" pivotButton="0" quotePrefix="0" xfId="0"/>
    <xf applyAlignment="1" borderId="0" fillId="5" fontId="5" numFmtId="164" pivotButton="0" quotePrefix="0" xfId="1">
      <alignment horizontal="right"/>
    </xf>
    <xf applyAlignment="1" borderId="0" fillId="0" fontId="6" numFmtId="164" pivotButton="0" quotePrefix="0" xfId="1">
      <alignment horizontal="right"/>
    </xf>
    <xf applyAlignment="1" borderId="1" fillId="5" fontId="5" numFmtId="164" pivotButton="0" quotePrefix="0" xfId="1">
      <alignment horizontal="left"/>
    </xf>
    <xf applyAlignment="1" borderId="3" fillId="5" fontId="5" numFmtId="164" pivotButton="0" quotePrefix="0" xfId="1">
      <alignment horizontal="right"/>
    </xf>
    <xf applyAlignment="1" borderId="0" fillId="0" fontId="4" numFmtId="164" pivotButton="0" quotePrefix="0" xfId="1">
      <alignment horizontal="left"/>
    </xf>
    <xf applyAlignment="1" borderId="0" fillId="0" fontId="4" numFmtId="164" pivotButton="0" quotePrefix="0" xfId="1">
      <alignment horizontal="right"/>
    </xf>
    <xf borderId="0" fillId="0" fontId="0" numFmtId="164" pivotButton="0" quotePrefix="0" xfId="0"/>
    <xf applyAlignment="1" borderId="0" fillId="6" fontId="1" numFmtId="0" pivotButton="0" quotePrefix="0" xfId="0">
      <alignment horizontal="center" vertical="center"/>
    </xf>
    <xf borderId="0" fillId="0" fontId="3" numFmtId="0" pivotButton="0" quotePrefix="0" xfId="0"/>
    <xf borderId="0" fillId="0" fontId="0" numFmtId="0" pivotButton="0" quotePrefix="0" xfId="0"/>
    <xf applyAlignment="1" borderId="0" fillId="2" fontId="7" numFmtId="0" pivotButton="0" quotePrefix="0" xfId="0">
      <alignment horizontal="center" vertical="center"/>
    </xf>
    <xf borderId="0" fillId="0" fontId="0" numFmtId="0" pivotButton="0" quotePrefix="0" xfId="0"/>
    <xf applyAlignment="1" borderId="0" fillId="3" fontId="7" numFmtId="164" pivotButton="0" quotePrefix="0" xfId="0">
      <alignment horizontal="center" vertical="center"/>
    </xf>
    <xf borderId="0" fillId="0" fontId="1" numFmtId="0" pivotButton="0" quotePrefix="0" xfId="0"/>
    <xf borderId="0" fillId="0" fontId="8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2014%20Insurance/2014-Property/Renewal-Allocation/Prop-Alloc-PY14-021714(4)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xposureSummary"/>
      <sheetName val="Main"/>
      <sheetName val="Allocation"/>
      <sheetName val="Sheet1"/>
      <sheetName val="Data_Map"/>
      <sheetName val="2013Info"/>
      <sheetName val="QuoteLetter"/>
      <sheetName val="2013_Adjustments"/>
      <sheetName val="TaxRatesbyState"/>
      <sheetName val="WorldSourceReference"/>
      <sheetName val="PeachTreeCodes"/>
      <sheetName val="TerrorismQuoteLetter"/>
      <sheetName val="PeachTreeExport"/>
    </sheetNames>
    <sheetDataSet>
      <sheetData refreshError="1" sheetId="0">
        <row r="3">
          <cell r="A3" t="str">
            <v>Member ID</v>
          </cell>
          <cell r="B3" t="str">
            <v>Member Name</v>
          </cell>
          <cell r="C3" t="str">
            <v>Site State</v>
          </cell>
          <cell r="D3" t="str">
            <v># of Guest Rooms</v>
          </cell>
          <cell r="E3" t="str">
            <v># of Square Feet</v>
          </cell>
          <cell r="F3" t="str">
            <v>Building Value (1)</v>
          </cell>
          <cell r="G3" t="str">
            <v>Personal Property (2)*</v>
          </cell>
          <cell r="H3" t="str">
            <v>Machinery &amp; Equip incl EDP(3)</v>
          </cell>
          <cell r="I3" t="str">
            <v>Machinery Equipment 'Other" Hershey Only</v>
          </cell>
          <cell r="J3" t="str">
            <v>Total Values @ 100% Replacement Cost (1)+(2)+(3)</v>
          </cell>
          <cell r="K3" t="str">
            <v>Fine Arts Total Value</v>
          </cell>
          <cell r="L3" t="str">
            <v>Other Value Land</v>
          </cell>
          <cell r="M3" t="str">
            <v>Other Value Sea Walls</v>
          </cell>
          <cell r="N3" t="str">
            <v>Other Value Plants</v>
          </cell>
          <cell r="O3" t="str">
            <v>Total 'Other' Values</v>
          </cell>
          <cell r="P3" t="str">
            <v>Number of Holes</v>
          </cell>
          <cell r="Q3" t="str">
            <v>Golf Course Replacement Cost</v>
          </cell>
          <cell r="R3" t="str">
            <v>Total Swimming Pools</v>
          </cell>
          <cell r="S3" t="str">
            <v>Total Cost of Swimming Pools</v>
          </cell>
          <cell r="T3" t="str">
            <v>Total Tennis Courts</v>
          </cell>
          <cell r="U3" t="str">
            <v>Total Cost Tennis Courts</v>
          </cell>
          <cell r="V3" t="str">
            <v>Building Under Construction Estimated 100% Values</v>
          </cell>
          <cell r="W3" t="str">
            <v>Building Proposed Construction Estimated 100% Values</v>
          </cell>
          <cell r="X3" t="str">
            <v>Total BI Values Next</v>
          </cell>
          <cell r="Y3" t="str">
            <v>Insured Ordinary Payroll Next</v>
          </cell>
          <cell r="Z3" t="str">
            <v>TOTAL BI and Payroll Next</v>
          </cell>
          <cell r="AA3" t="str">
            <v>TIV INCLUDING BI</v>
          </cell>
          <cell r="AB3" t="str">
            <v>Begin</v>
          </cell>
          <cell r="AC3" t="str">
            <v>Source</v>
          </cell>
          <cell r="AD3" t="str">
            <v>Formula</v>
          </cell>
          <cell r="AE3" t="str">
            <v>Check</v>
          </cell>
        </row>
        <row r="4">
          <cell r="A4" t="str">
            <v>A00500</v>
          </cell>
          <cell r="B4" t="str">
            <v>Alisal Properties, Inc dba The Alisal dba Alisal Guest Ranch and Resort</v>
          </cell>
          <cell r="C4" t="str">
            <v>CA</v>
          </cell>
          <cell r="D4">
            <v>74</v>
          </cell>
          <cell r="E4">
            <v>143331</v>
          </cell>
          <cell r="F4">
            <v>24777224.807039998</v>
          </cell>
          <cell r="G4">
            <v>4037005.9846399999</v>
          </cell>
          <cell r="H4">
            <v>4206325.7555999998</v>
          </cell>
          <cell r="J4">
            <v>33020556.547279999</v>
          </cell>
          <cell r="K4">
            <v>250000</v>
          </cell>
          <cell r="L4">
            <v>1715000</v>
          </cell>
          <cell r="M4">
            <v>0</v>
          </cell>
          <cell r="N4">
            <v>360000</v>
          </cell>
          <cell r="O4">
            <v>2075000</v>
          </cell>
          <cell r="P4">
            <v>36</v>
          </cell>
          <cell r="Q4">
            <v>7857000</v>
          </cell>
          <cell r="R4">
            <v>1</v>
          </cell>
          <cell r="S4">
            <v>200899</v>
          </cell>
          <cell r="T4">
            <v>6</v>
          </cell>
          <cell r="U4">
            <v>113656</v>
          </cell>
          <cell r="V4">
            <v>0</v>
          </cell>
          <cell r="W4">
            <v>0</v>
          </cell>
          <cell r="X4">
            <v>6050298</v>
          </cell>
          <cell r="Y4">
            <v>681834.75</v>
          </cell>
          <cell r="Z4">
            <v>6732132.75</v>
          </cell>
          <cell r="AA4">
            <v>50249244.297279999</v>
          </cell>
          <cell r="AC4" t="str">
            <v>RHA</v>
          </cell>
          <cell r="AD4">
            <v>1</v>
          </cell>
          <cell r="AE4" t="str">
            <v>A00500</v>
          </cell>
        </row>
        <row r="5">
          <cell r="A5" t="str">
            <v>A00700</v>
          </cell>
          <cell r="B5" t="str">
            <v>Canyon Teton, LLC dba Amangani Hotel</v>
          </cell>
          <cell r="C5" t="str">
            <v>WY</v>
          </cell>
          <cell r="D5">
            <v>40</v>
          </cell>
          <cell r="E5">
            <v>80750</v>
          </cell>
          <cell r="F5">
            <v>31262743</v>
          </cell>
          <cell r="G5">
            <v>5743836</v>
          </cell>
          <cell r="H5">
            <v>306000</v>
          </cell>
          <cell r="J5">
            <v>37312579</v>
          </cell>
          <cell r="K5">
            <v>25000</v>
          </cell>
          <cell r="L5">
            <v>500000</v>
          </cell>
          <cell r="M5">
            <v>0</v>
          </cell>
          <cell r="N5">
            <v>150000</v>
          </cell>
          <cell r="O5">
            <v>650000</v>
          </cell>
          <cell r="R5">
            <v>1</v>
          </cell>
          <cell r="S5">
            <v>795906</v>
          </cell>
          <cell r="T5">
            <v>0</v>
          </cell>
          <cell r="U5">
            <v>0</v>
          </cell>
          <cell r="X5">
            <v>2909910</v>
          </cell>
          <cell r="Y5">
            <v>0</v>
          </cell>
          <cell r="Z5">
            <v>2909910</v>
          </cell>
          <cell r="AA5">
            <v>41693395</v>
          </cell>
          <cell r="AC5" t="str">
            <v>RHA</v>
          </cell>
          <cell r="AD5">
            <v>1</v>
          </cell>
          <cell r="AE5" t="str">
            <v>A00700</v>
          </cell>
        </row>
        <row r="6">
          <cell r="A6" t="str">
            <v>A00800</v>
          </cell>
          <cell r="B6" t="str">
            <v>Canyon Land Development LLC dba Amangiri</v>
          </cell>
          <cell r="C6" t="str">
            <v>UT</v>
          </cell>
          <cell r="D6">
            <v>34</v>
          </cell>
          <cell r="E6">
            <v>107134</v>
          </cell>
          <cell r="F6">
            <v>49718897</v>
          </cell>
          <cell r="G6">
            <v>6259270</v>
          </cell>
          <cell r="H6">
            <v>1400484</v>
          </cell>
          <cell r="I6">
            <v>39600</v>
          </cell>
          <cell r="J6">
            <v>57378651</v>
          </cell>
          <cell r="K6">
            <v>200000</v>
          </cell>
          <cell r="L6">
            <v>2317000</v>
          </cell>
          <cell r="M6">
            <v>0</v>
          </cell>
          <cell r="N6">
            <v>505720</v>
          </cell>
          <cell r="O6">
            <v>2822720</v>
          </cell>
          <cell r="R6">
            <v>1</v>
          </cell>
          <cell r="S6">
            <v>520000</v>
          </cell>
          <cell r="T6">
            <v>0</v>
          </cell>
          <cell r="U6">
            <v>0</v>
          </cell>
          <cell r="X6">
            <v>4642720</v>
          </cell>
          <cell r="Y6">
            <v>0</v>
          </cell>
          <cell r="Z6">
            <v>4642720</v>
          </cell>
          <cell r="AA6">
            <v>65564091</v>
          </cell>
          <cell r="AC6" t="str">
            <v>RHA</v>
          </cell>
          <cell r="AD6">
            <v>1</v>
          </cell>
          <cell r="AE6" t="str">
            <v>A00800</v>
          </cell>
        </row>
        <row r="7">
          <cell r="A7" t="str">
            <v>A05000</v>
          </cell>
          <cell r="B7" t="str">
            <v>Arizona Inn Company Limited Partnership LLP</v>
          </cell>
          <cell r="C7" t="str">
            <v>AZ</v>
          </cell>
          <cell r="D7">
            <v>110</v>
          </cell>
          <cell r="E7">
            <v>122319</v>
          </cell>
          <cell r="F7">
            <v>15567665.83776</v>
          </cell>
          <cell r="G7">
            <v>2183265.4586399999</v>
          </cell>
          <cell r="H7">
            <v>245712.10032</v>
          </cell>
          <cell r="J7">
            <v>17996643.39672</v>
          </cell>
          <cell r="K7">
            <v>230000</v>
          </cell>
          <cell r="L7">
            <v>120000</v>
          </cell>
          <cell r="M7">
            <v>0</v>
          </cell>
          <cell r="N7">
            <v>0</v>
          </cell>
          <cell r="O7">
            <v>120000</v>
          </cell>
          <cell r="R7">
            <v>1</v>
          </cell>
          <cell r="S7">
            <v>276020</v>
          </cell>
          <cell r="T7">
            <v>1</v>
          </cell>
          <cell r="U7">
            <v>110408</v>
          </cell>
          <cell r="X7">
            <v>2270000</v>
          </cell>
          <cell r="Y7">
            <v>0</v>
          </cell>
          <cell r="Z7">
            <v>2270000</v>
          </cell>
          <cell r="AA7">
            <v>21003071.39672</v>
          </cell>
          <cell r="AC7" t="str">
            <v>RHA</v>
          </cell>
          <cell r="AD7">
            <v>1</v>
          </cell>
          <cell r="AE7" t="str">
            <v>A05000</v>
          </cell>
        </row>
        <row r="8">
          <cell r="A8" t="str">
            <v>B01000</v>
          </cell>
          <cell r="B8" t="str">
            <v>Bald Head Island Limited, LLC</v>
          </cell>
          <cell r="C8" t="str">
            <v>NC</v>
          </cell>
          <cell r="D8">
            <v>7</v>
          </cell>
          <cell r="E8">
            <v>187028</v>
          </cell>
          <cell r="F8">
            <v>38299619.972000003</v>
          </cell>
          <cell r="G8">
            <v>5063789.68</v>
          </cell>
          <cell r="H8">
            <v>149861</v>
          </cell>
          <cell r="I8">
            <v>19811</v>
          </cell>
          <cell r="J8">
            <v>43513270.652000003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R8">
            <v>3</v>
          </cell>
          <cell r="S8">
            <v>416658</v>
          </cell>
          <cell r="T8">
            <v>0</v>
          </cell>
          <cell r="U8">
            <v>0</v>
          </cell>
          <cell r="V8">
            <v>275000</v>
          </cell>
          <cell r="W8">
            <v>0</v>
          </cell>
          <cell r="X8">
            <v>9912658</v>
          </cell>
          <cell r="Y8">
            <v>0</v>
          </cell>
          <cell r="Z8">
            <v>9912658</v>
          </cell>
          <cell r="AA8">
            <v>54117586.652000003</v>
          </cell>
          <cell r="AC8" t="str">
            <v>RHA</v>
          </cell>
          <cell r="AD8">
            <v>1</v>
          </cell>
          <cell r="AE8" t="str">
            <v>B01000</v>
          </cell>
        </row>
        <row r="9">
          <cell r="A9" t="str">
            <v>B03000</v>
          </cell>
          <cell r="B9" t="str">
            <v>Beach Properties, Inc. dba Basin Harbor Club</v>
          </cell>
          <cell r="C9" t="str">
            <v>VT</v>
          </cell>
          <cell r="D9">
            <v>147</v>
          </cell>
          <cell r="E9">
            <v>163671</v>
          </cell>
          <cell r="F9">
            <v>34256557.200000003</v>
          </cell>
          <cell r="G9">
            <v>6869598</v>
          </cell>
          <cell r="H9">
            <v>2880398.4</v>
          </cell>
          <cell r="J9">
            <v>44006553.600000001</v>
          </cell>
          <cell r="K9">
            <v>60000</v>
          </cell>
          <cell r="L9">
            <v>788000</v>
          </cell>
          <cell r="M9">
            <v>210000</v>
          </cell>
          <cell r="N9">
            <v>125000</v>
          </cell>
          <cell r="O9">
            <v>1123000</v>
          </cell>
          <cell r="P9">
            <v>18</v>
          </cell>
          <cell r="Q9">
            <v>3575000</v>
          </cell>
          <cell r="R9">
            <v>1</v>
          </cell>
          <cell r="S9">
            <v>535500</v>
          </cell>
          <cell r="T9">
            <v>5</v>
          </cell>
          <cell r="U9">
            <v>372300</v>
          </cell>
          <cell r="X9">
            <v>3489000</v>
          </cell>
          <cell r="Y9">
            <v>2600000</v>
          </cell>
          <cell r="Z9">
            <v>6089000</v>
          </cell>
          <cell r="AA9">
            <v>55761353.600000001</v>
          </cell>
          <cell r="AC9" t="str">
            <v>RHA</v>
          </cell>
          <cell r="AD9">
            <v>1</v>
          </cell>
          <cell r="AE9" t="str">
            <v>B03000</v>
          </cell>
        </row>
        <row r="10">
          <cell r="A10" t="str">
            <v>B03300</v>
          </cell>
          <cell r="B10" t="str">
            <v>AGRE NV HH Property Owner, LLC</v>
          </cell>
          <cell r="C10" t="str">
            <v>SC</v>
          </cell>
          <cell r="D10">
            <v>202</v>
          </cell>
          <cell r="E10">
            <v>126600</v>
          </cell>
          <cell r="F10">
            <v>25926920</v>
          </cell>
          <cell r="G10">
            <v>4382000</v>
          </cell>
          <cell r="H10">
            <v>1091000</v>
          </cell>
          <cell r="J10">
            <v>31399920</v>
          </cell>
          <cell r="L10">
            <v>112500</v>
          </cell>
          <cell r="M10">
            <v>50000</v>
          </cell>
          <cell r="N10">
            <v>70000</v>
          </cell>
          <cell r="O10">
            <v>232500</v>
          </cell>
          <cell r="R10">
            <v>1</v>
          </cell>
          <cell r="S10">
            <v>153000</v>
          </cell>
          <cell r="T10">
            <v>0</v>
          </cell>
          <cell r="U10">
            <v>0</v>
          </cell>
          <cell r="X10">
            <v>5913440</v>
          </cell>
          <cell r="Y10">
            <v>201713.5</v>
          </cell>
          <cell r="Z10">
            <v>6115153.5</v>
          </cell>
          <cell r="AA10">
            <v>37900573.5</v>
          </cell>
          <cell r="AC10" t="str">
            <v>RHA</v>
          </cell>
          <cell r="AD10">
            <v>1</v>
          </cell>
          <cell r="AE10" t="str">
            <v>B03300</v>
          </cell>
        </row>
        <row r="11">
          <cell r="A11" t="str">
            <v>B03500</v>
          </cell>
          <cell r="B11" t="str">
            <v>Old Post &amp; Pony, LLC</v>
          </cell>
          <cell r="C11" t="str">
            <v>NY</v>
          </cell>
          <cell r="D11">
            <v>16</v>
          </cell>
          <cell r="E11">
            <v>10000</v>
          </cell>
          <cell r="F11">
            <v>8323200</v>
          </cell>
          <cell r="G11">
            <v>832320</v>
          </cell>
          <cell r="H11">
            <v>856060</v>
          </cell>
          <cell r="J11">
            <v>10011580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X11">
            <v>6774000</v>
          </cell>
          <cell r="Y11">
            <v>0</v>
          </cell>
          <cell r="Z11">
            <v>6774000</v>
          </cell>
          <cell r="AA11">
            <v>16785580</v>
          </cell>
          <cell r="AC11" t="str">
            <v>RHA</v>
          </cell>
          <cell r="AD11">
            <v>1</v>
          </cell>
          <cell r="AE11" t="str">
            <v>B03500</v>
          </cell>
        </row>
        <row r="12">
          <cell r="A12" t="str">
            <v>B10000</v>
          </cell>
          <cell r="B12" t="str">
            <v>Flagler System, Inc.</v>
          </cell>
          <cell r="C12" t="str">
            <v>FL</v>
          </cell>
          <cell r="D12">
            <v>540</v>
          </cell>
          <cell r="E12">
            <v>1235463</v>
          </cell>
          <cell r="F12">
            <v>205394804.51719999</v>
          </cell>
          <cell r="G12">
            <v>22142057.7324</v>
          </cell>
          <cell r="H12">
            <v>6916143.3147999998</v>
          </cell>
          <cell r="J12">
            <v>234453005.56439999</v>
          </cell>
          <cell r="K12">
            <v>789000</v>
          </cell>
          <cell r="L12">
            <v>2778100</v>
          </cell>
          <cell r="M12">
            <v>5500000</v>
          </cell>
          <cell r="N12">
            <v>2000000</v>
          </cell>
          <cell r="O12">
            <v>10278100</v>
          </cell>
          <cell r="P12">
            <v>36</v>
          </cell>
          <cell r="Q12">
            <v>9000000</v>
          </cell>
          <cell r="R12">
            <v>6</v>
          </cell>
          <cell r="S12">
            <v>1978601</v>
          </cell>
          <cell r="T12">
            <v>17</v>
          </cell>
          <cell r="U12">
            <v>382896</v>
          </cell>
          <cell r="W12">
            <v>0</v>
          </cell>
          <cell r="X12">
            <v>94861788</v>
          </cell>
          <cell r="Y12">
            <v>13574762.5</v>
          </cell>
          <cell r="Z12">
            <v>108436550.5</v>
          </cell>
          <cell r="AA12">
            <v>365318153.06440002</v>
          </cell>
          <cell r="AC12" t="str">
            <v>RHA</v>
          </cell>
          <cell r="AD12">
            <v>1</v>
          </cell>
          <cell r="AE12" t="str">
            <v>B10000</v>
          </cell>
        </row>
        <row r="13">
          <cell r="A13" t="str">
            <v>C02000</v>
          </cell>
          <cell r="B13" t="str">
            <v>Callaway Gardens Resort, Inc</v>
          </cell>
          <cell r="C13" t="str">
            <v>GA</v>
          </cell>
          <cell r="D13">
            <v>620</v>
          </cell>
          <cell r="E13">
            <v>992086</v>
          </cell>
          <cell r="F13">
            <v>153862809.24513599</v>
          </cell>
          <cell r="G13">
            <v>22443061.478944</v>
          </cell>
          <cell r="H13">
            <v>579620.13631199999</v>
          </cell>
          <cell r="J13">
            <v>176885490.860392</v>
          </cell>
          <cell r="K13">
            <v>2899380</v>
          </cell>
          <cell r="L13">
            <v>6000000</v>
          </cell>
          <cell r="M13">
            <v>105060</v>
          </cell>
          <cell r="N13">
            <v>525300</v>
          </cell>
          <cell r="O13">
            <v>6630360</v>
          </cell>
          <cell r="P13">
            <v>36</v>
          </cell>
          <cell r="Q13">
            <v>7009695</v>
          </cell>
          <cell r="R13">
            <v>5</v>
          </cell>
          <cell r="S13">
            <v>992385</v>
          </cell>
          <cell r="T13">
            <v>10</v>
          </cell>
          <cell r="U13">
            <v>295787</v>
          </cell>
          <cell r="X13">
            <v>14058300</v>
          </cell>
          <cell r="Y13">
            <v>4250000</v>
          </cell>
          <cell r="Z13">
            <v>18308300</v>
          </cell>
          <cell r="AA13">
            <v>213021397.860392</v>
          </cell>
          <cell r="AC13" t="str">
            <v>RHA</v>
          </cell>
          <cell r="AD13">
            <v>1</v>
          </cell>
          <cell r="AE13" t="str">
            <v>C02000</v>
          </cell>
        </row>
        <row r="14">
          <cell r="A14" t="str">
            <v>C02020</v>
          </cell>
          <cell r="B14" t="str">
            <v>Campbell's Lodge, Inc.</v>
          </cell>
          <cell r="C14" t="str">
            <v>WA</v>
          </cell>
          <cell r="D14">
            <v>170</v>
          </cell>
          <cell r="E14">
            <v>189506</v>
          </cell>
          <cell r="F14">
            <v>24652123</v>
          </cell>
          <cell r="G14">
            <v>4019000</v>
          </cell>
          <cell r="H14">
            <v>0</v>
          </cell>
          <cell r="J14">
            <v>28671123</v>
          </cell>
          <cell r="L14">
            <v>0</v>
          </cell>
          <cell r="M14">
            <v>0</v>
          </cell>
          <cell r="N14">
            <v>50000</v>
          </cell>
          <cell r="O14">
            <v>50000</v>
          </cell>
          <cell r="R14">
            <v>2</v>
          </cell>
          <cell r="S14">
            <v>150000</v>
          </cell>
          <cell r="T14">
            <v>0</v>
          </cell>
          <cell r="U14">
            <v>0</v>
          </cell>
          <cell r="X14">
            <v>6399962</v>
          </cell>
          <cell r="Y14">
            <v>0</v>
          </cell>
          <cell r="Z14">
            <v>6399962</v>
          </cell>
          <cell r="AA14">
            <v>35271085</v>
          </cell>
          <cell r="AC14" t="str">
            <v>RHA</v>
          </cell>
          <cell r="AD14">
            <v>1</v>
          </cell>
          <cell r="AE14" t="str">
            <v>C02020</v>
          </cell>
        </row>
        <row r="15">
          <cell r="A15" t="str">
            <v>C02080</v>
          </cell>
          <cell r="B15" t="str">
            <v>Canoe Island Lodge, Inc.</v>
          </cell>
          <cell r="C15" t="str">
            <v>NY</v>
          </cell>
          <cell r="D15">
            <v>47</v>
          </cell>
          <cell r="E15">
            <v>38608</v>
          </cell>
          <cell r="F15">
            <v>6755000</v>
          </cell>
          <cell r="G15">
            <v>898500</v>
          </cell>
          <cell r="H15">
            <v>289000</v>
          </cell>
          <cell r="I15">
            <v>160000</v>
          </cell>
          <cell r="J15">
            <v>7942500</v>
          </cell>
          <cell r="L15">
            <v>220000</v>
          </cell>
          <cell r="M15">
            <v>60000</v>
          </cell>
          <cell r="N15">
            <v>0</v>
          </cell>
          <cell r="O15">
            <v>280000</v>
          </cell>
          <cell r="R15">
            <v>0</v>
          </cell>
          <cell r="S15">
            <v>0</v>
          </cell>
          <cell r="T15">
            <v>2</v>
          </cell>
          <cell r="U15">
            <v>100000</v>
          </cell>
          <cell r="X15">
            <v>965880</v>
          </cell>
          <cell r="Y15">
            <v>100000</v>
          </cell>
          <cell r="Z15">
            <v>1065880</v>
          </cell>
          <cell r="AA15">
            <v>9388380</v>
          </cell>
          <cell r="AC15" t="str">
            <v>RHA</v>
          </cell>
          <cell r="AD15">
            <v>1</v>
          </cell>
          <cell r="AE15" t="str">
            <v>C02080</v>
          </cell>
        </row>
        <row r="16">
          <cell r="A16" t="str">
            <v>C02500</v>
          </cell>
          <cell r="B16" t="str">
            <v>Carneros Holdings, LLC</v>
          </cell>
          <cell r="C16" t="str">
            <v>CA</v>
          </cell>
          <cell r="D16">
            <v>127</v>
          </cell>
          <cell r="E16">
            <v>177421</v>
          </cell>
          <cell r="F16">
            <v>50211031.530000001</v>
          </cell>
          <cell r="G16">
            <v>9760450.1760000009</v>
          </cell>
          <cell r="H16">
            <v>1513782</v>
          </cell>
          <cell r="J16">
            <v>61485263.706</v>
          </cell>
          <cell r="K16">
            <v>30000</v>
          </cell>
          <cell r="L16">
            <v>1000000</v>
          </cell>
          <cell r="M16">
            <v>0</v>
          </cell>
          <cell r="N16">
            <v>1000000</v>
          </cell>
          <cell r="O16">
            <v>2000000</v>
          </cell>
          <cell r="R16">
            <v>3</v>
          </cell>
          <cell r="S16">
            <v>1324450</v>
          </cell>
          <cell r="T16">
            <v>0</v>
          </cell>
          <cell r="U16">
            <v>0</v>
          </cell>
          <cell r="V16">
            <v>0</v>
          </cell>
          <cell r="W16">
            <v>800000</v>
          </cell>
          <cell r="X16">
            <v>13760000</v>
          </cell>
          <cell r="Y16">
            <v>5875000</v>
          </cell>
          <cell r="Z16">
            <v>19635000</v>
          </cell>
          <cell r="AA16">
            <v>84474713.706</v>
          </cell>
          <cell r="AC16" t="str">
            <v>RHA</v>
          </cell>
          <cell r="AD16">
            <v>1</v>
          </cell>
          <cell r="AE16" t="str">
            <v>C02500</v>
          </cell>
        </row>
        <row r="17">
          <cell r="A17" t="str">
            <v>C04000</v>
          </cell>
          <cell r="B17" t="str">
            <v>Chico Hot Springs, Inc</v>
          </cell>
          <cell r="C17" t="str">
            <v>MT</v>
          </cell>
          <cell r="D17">
            <v>111</v>
          </cell>
          <cell r="E17">
            <v>113458</v>
          </cell>
          <cell r="F17">
            <v>21700245</v>
          </cell>
          <cell r="G17">
            <v>2272444.7400000002</v>
          </cell>
          <cell r="H17">
            <v>758418.96</v>
          </cell>
          <cell r="J17">
            <v>24731108.699999999</v>
          </cell>
          <cell r="K17">
            <v>81647</v>
          </cell>
          <cell r="L17">
            <v>452650</v>
          </cell>
          <cell r="M17">
            <v>0</v>
          </cell>
          <cell r="N17">
            <v>100000</v>
          </cell>
          <cell r="O17">
            <v>552650</v>
          </cell>
          <cell r="R17">
            <v>2</v>
          </cell>
          <cell r="S17">
            <v>274063</v>
          </cell>
          <cell r="T17">
            <v>0</v>
          </cell>
          <cell r="U17">
            <v>0</v>
          </cell>
          <cell r="X17">
            <v>4247186</v>
          </cell>
          <cell r="Y17">
            <v>2305295</v>
          </cell>
          <cell r="Z17">
            <v>6552481</v>
          </cell>
          <cell r="AA17">
            <v>32191949.699999999</v>
          </cell>
          <cell r="AC17" t="str">
            <v>RHA</v>
          </cell>
          <cell r="AD17">
            <v>1</v>
          </cell>
          <cell r="AE17" t="str">
            <v>C04000</v>
          </cell>
        </row>
        <row r="18">
          <cell r="A18" t="str">
            <v>C04500</v>
          </cell>
          <cell r="B18" t="str">
            <v>City Club Hotel LLC Etal</v>
          </cell>
          <cell r="C18" t="str">
            <v>NY</v>
          </cell>
          <cell r="D18">
            <v>65</v>
          </cell>
          <cell r="E18">
            <v>33480</v>
          </cell>
          <cell r="F18">
            <v>22160520</v>
          </cell>
          <cell r="G18">
            <v>2080800</v>
          </cell>
          <cell r="H18">
            <v>0</v>
          </cell>
          <cell r="J18">
            <v>24241320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X18">
            <v>4745000</v>
          </cell>
          <cell r="Y18">
            <v>0</v>
          </cell>
          <cell r="Z18">
            <v>4745000</v>
          </cell>
          <cell r="AA18">
            <v>28986320</v>
          </cell>
          <cell r="AC18" t="str">
            <v>RHA</v>
          </cell>
          <cell r="AD18">
            <v>1</v>
          </cell>
          <cell r="AE18" t="str">
            <v>C04500</v>
          </cell>
        </row>
        <row r="19">
          <cell r="A19" t="str">
            <v>C06001</v>
          </cell>
          <cell r="B19" t="str">
            <v>Simsbury 1820 House, LLC</v>
          </cell>
          <cell r="C19" t="str">
            <v>CT</v>
          </cell>
          <cell r="D19">
            <v>34</v>
          </cell>
          <cell r="E19">
            <v>22591</v>
          </cell>
          <cell r="F19">
            <v>3852200</v>
          </cell>
          <cell r="G19">
            <v>750000</v>
          </cell>
          <cell r="H19">
            <v>103640</v>
          </cell>
          <cell r="J19">
            <v>4705840</v>
          </cell>
          <cell r="L19">
            <v>60000</v>
          </cell>
          <cell r="M19">
            <v>0</v>
          </cell>
          <cell r="N19">
            <v>60000</v>
          </cell>
          <cell r="O19">
            <v>120000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X19">
            <v>301000</v>
          </cell>
          <cell r="Y19">
            <v>102500</v>
          </cell>
          <cell r="Z19">
            <v>403500</v>
          </cell>
          <cell r="AA19">
            <v>5229340</v>
          </cell>
          <cell r="AC19" t="str">
            <v>RHA</v>
          </cell>
          <cell r="AD19">
            <v>1</v>
          </cell>
          <cell r="AE19" t="str">
            <v>C06001</v>
          </cell>
        </row>
        <row r="20">
          <cell r="A20" t="str">
            <v>C06002</v>
          </cell>
          <cell r="B20" t="str">
            <v>Corner House Limited Partnership, d/b/a Farmington Inn</v>
          </cell>
          <cell r="C20" t="str">
            <v>CT</v>
          </cell>
          <cell r="D20">
            <v>74</v>
          </cell>
          <cell r="E20">
            <v>50148</v>
          </cell>
          <cell r="F20">
            <v>10047700</v>
          </cell>
          <cell r="G20">
            <v>1252200</v>
          </cell>
          <cell r="H20">
            <v>144040</v>
          </cell>
          <cell r="J20">
            <v>11443940</v>
          </cell>
          <cell r="K20">
            <v>79300</v>
          </cell>
          <cell r="L20">
            <v>55000</v>
          </cell>
          <cell r="M20">
            <v>0</v>
          </cell>
          <cell r="N20">
            <v>55000</v>
          </cell>
          <cell r="O20">
            <v>110000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X20">
            <v>939000</v>
          </cell>
          <cell r="Y20">
            <v>302500</v>
          </cell>
          <cell r="Z20">
            <v>1241500</v>
          </cell>
          <cell r="AA20">
            <v>12874740</v>
          </cell>
          <cell r="AC20" t="str">
            <v>RHA</v>
          </cell>
          <cell r="AD20">
            <v>1</v>
          </cell>
          <cell r="AE20" t="str">
            <v>C06002</v>
          </cell>
        </row>
        <row r="21">
          <cell r="A21" t="str">
            <v>C06003</v>
          </cell>
          <cell r="B21" t="str">
            <v>Jackson Inc.  d/b/a Avon Old Farms Hotel</v>
          </cell>
          <cell r="C21" t="str">
            <v>CT</v>
          </cell>
          <cell r="D21">
            <v>160</v>
          </cell>
          <cell r="E21">
            <v>86099</v>
          </cell>
          <cell r="F21">
            <v>17476500</v>
          </cell>
          <cell r="G21">
            <v>5062000</v>
          </cell>
          <cell r="H21">
            <v>111502</v>
          </cell>
          <cell r="J21">
            <v>22650002</v>
          </cell>
          <cell r="L21">
            <v>115000</v>
          </cell>
          <cell r="M21">
            <v>0</v>
          </cell>
          <cell r="N21">
            <v>125000</v>
          </cell>
          <cell r="O21">
            <v>240000</v>
          </cell>
          <cell r="R21">
            <v>1</v>
          </cell>
          <cell r="S21">
            <v>158100</v>
          </cell>
          <cell r="T21">
            <v>0</v>
          </cell>
          <cell r="U21">
            <v>0</v>
          </cell>
          <cell r="X21">
            <v>1452500</v>
          </cell>
          <cell r="Y21">
            <v>875000</v>
          </cell>
          <cell r="Z21">
            <v>2327500</v>
          </cell>
          <cell r="AA21">
            <v>25375602</v>
          </cell>
          <cell r="AC21" t="str">
            <v>RHA</v>
          </cell>
          <cell r="AD21">
            <v>1</v>
          </cell>
          <cell r="AE21" t="str">
            <v>C06003</v>
          </cell>
        </row>
        <row r="22">
          <cell r="A22" t="str">
            <v>C06004</v>
          </cell>
          <cell r="B22" t="str">
            <v>Talcott Hotel Limited d/b/a Simsbury Inn</v>
          </cell>
          <cell r="C22" t="str">
            <v>CT</v>
          </cell>
          <cell r="D22">
            <v>100</v>
          </cell>
          <cell r="E22">
            <v>63052</v>
          </cell>
          <cell r="F22">
            <v>13268850</v>
          </cell>
          <cell r="G22">
            <v>4352000</v>
          </cell>
          <cell r="H22">
            <v>264160</v>
          </cell>
          <cell r="J22">
            <v>17885010</v>
          </cell>
          <cell r="L22">
            <v>85000</v>
          </cell>
          <cell r="M22">
            <v>0</v>
          </cell>
          <cell r="N22">
            <v>85000</v>
          </cell>
          <cell r="O22">
            <v>170000</v>
          </cell>
          <cell r="R22">
            <v>1</v>
          </cell>
          <cell r="S22">
            <v>153000</v>
          </cell>
          <cell r="T22">
            <v>1</v>
          </cell>
          <cell r="U22">
            <v>30600</v>
          </cell>
          <cell r="X22">
            <v>1489500</v>
          </cell>
          <cell r="Y22">
            <v>947500</v>
          </cell>
          <cell r="Z22">
            <v>2437000</v>
          </cell>
          <cell r="AA22">
            <v>20675610</v>
          </cell>
          <cell r="AC22" t="str">
            <v>RHA</v>
          </cell>
          <cell r="AD22">
            <v>1</v>
          </cell>
          <cell r="AE22" t="str">
            <v>C06004</v>
          </cell>
        </row>
        <row r="23">
          <cell r="A23" t="str">
            <v>D09000</v>
          </cell>
          <cell r="B23" t="str">
            <v>Dunton Hot Springs, Inc.</v>
          </cell>
          <cell r="C23" t="str">
            <v>CO</v>
          </cell>
          <cell r="D23">
            <v>26</v>
          </cell>
          <cell r="E23">
            <v>45170</v>
          </cell>
          <cell r="F23">
            <v>13432781.5</v>
          </cell>
          <cell r="G23">
            <v>1273657</v>
          </cell>
          <cell r="H23">
            <v>41820</v>
          </cell>
          <cell r="I23">
            <v>0</v>
          </cell>
          <cell r="J23">
            <v>14748258.5</v>
          </cell>
          <cell r="K23">
            <v>125000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1341164</v>
          </cell>
          <cell r="Y23">
            <v>0</v>
          </cell>
          <cell r="Z23">
            <v>1341164</v>
          </cell>
          <cell r="AA23">
            <v>16214422.5</v>
          </cell>
          <cell r="AC23" t="str">
            <v>RHA</v>
          </cell>
          <cell r="AD23">
            <v>1</v>
          </cell>
          <cell r="AE23" t="str">
            <v>D09000</v>
          </cell>
        </row>
        <row r="24">
          <cell r="A24" t="str">
            <v>E01000</v>
          </cell>
          <cell r="B24" t="str">
            <v>Eagle Mountain House, LLC</v>
          </cell>
          <cell r="C24" t="str">
            <v>NH</v>
          </cell>
          <cell r="D24">
            <v>97</v>
          </cell>
          <cell r="E24">
            <v>78030</v>
          </cell>
          <cell r="F24">
            <v>9304433</v>
          </cell>
          <cell r="G24">
            <v>1126229</v>
          </cell>
          <cell r="H24">
            <v>406716</v>
          </cell>
          <cell r="J24">
            <v>10837378</v>
          </cell>
          <cell r="L24">
            <v>0</v>
          </cell>
          <cell r="M24">
            <v>0</v>
          </cell>
          <cell r="N24">
            <v>50000</v>
          </cell>
          <cell r="O24">
            <v>50000</v>
          </cell>
          <cell r="P24">
            <v>0</v>
          </cell>
          <cell r="Q24">
            <v>0</v>
          </cell>
          <cell r="R24">
            <v>1</v>
          </cell>
          <cell r="S24">
            <v>58582</v>
          </cell>
          <cell r="T24">
            <v>1</v>
          </cell>
          <cell r="U24">
            <v>40204</v>
          </cell>
          <cell r="W24">
            <v>0</v>
          </cell>
          <cell r="X24">
            <v>1598660</v>
          </cell>
          <cell r="Y24">
            <v>0</v>
          </cell>
          <cell r="Z24">
            <v>1598660</v>
          </cell>
          <cell r="AA24">
            <v>12584824</v>
          </cell>
          <cell r="AC24" t="str">
            <v>RHA</v>
          </cell>
          <cell r="AD24">
            <v>1</v>
          </cell>
          <cell r="AE24" t="str">
            <v>E01000</v>
          </cell>
        </row>
        <row r="25">
          <cell r="A25" t="str">
            <v>E02000</v>
          </cell>
          <cell r="B25" t="str">
            <v>New Enchantment, LLC</v>
          </cell>
          <cell r="C25" t="str">
            <v>AZ</v>
          </cell>
          <cell r="D25">
            <v>238</v>
          </cell>
          <cell r="E25">
            <v>288695</v>
          </cell>
          <cell r="F25">
            <v>74998385.355599999</v>
          </cell>
          <cell r="G25">
            <v>11891003.144400001</v>
          </cell>
          <cell r="H25">
            <v>881781.99973200005</v>
          </cell>
          <cell r="J25">
            <v>87771170.499732003</v>
          </cell>
          <cell r="K25">
            <v>494225</v>
          </cell>
          <cell r="L25">
            <v>862000</v>
          </cell>
          <cell r="M25">
            <v>0</v>
          </cell>
          <cell r="N25">
            <v>1000000</v>
          </cell>
          <cell r="O25">
            <v>1862000</v>
          </cell>
          <cell r="P25">
            <v>6</v>
          </cell>
          <cell r="Q25">
            <v>106000</v>
          </cell>
          <cell r="R25">
            <v>9</v>
          </cell>
          <cell r="S25">
            <v>1107511</v>
          </cell>
          <cell r="T25">
            <v>6</v>
          </cell>
          <cell r="U25">
            <v>172107</v>
          </cell>
          <cell r="V25">
            <v>100000</v>
          </cell>
          <cell r="W25">
            <v>0</v>
          </cell>
          <cell r="X25">
            <v>15528578</v>
          </cell>
          <cell r="Y25">
            <v>13434144</v>
          </cell>
          <cell r="Z25">
            <v>28962722</v>
          </cell>
          <cell r="AA25">
            <v>120575735.499732</v>
          </cell>
          <cell r="AC25" t="str">
            <v>RHA</v>
          </cell>
          <cell r="AD25">
            <v>1</v>
          </cell>
          <cell r="AE25" t="str">
            <v>E02000</v>
          </cell>
        </row>
        <row r="26">
          <cell r="A26" t="str">
            <v>E10001</v>
          </cell>
          <cell r="B26" t="str">
            <v>Evans Hotels, etal -Bahia Resort Hotel</v>
          </cell>
          <cell r="C26" t="str">
            <v>CA</v>
          </cell>
          <cell r="D26">
            <v>315</v>
          </cell>
          <cell r="E26">
            <v>230347</v>
          </cell>
          <cell r="F26">
            <v>32356873.846799999</v>
          </cell>
          <cell r="G26">
            <v>14213549.448000001</v>
          </cell>
          <cell r="H26">
            <v>2069610.4979999999</v>
          </cell>
          <cell r="I26">
            <v>0</v>
          </cell>
          <cell r="J26">
            <v>48640033.792800002</v>
          </cell>
          <cell r="K26">
            <v>100000</v>
          </cell>
          <cell r="L26">
            <v>510000</v>
          </cell>
          <cell r="M26">
            <v>900000</v>
          </cell>
          <cell r="N26">
            <v>1157700</v>
          </cell>
          <cell r="O26">
            <v>2567700</v>
          </cell>
          <cell r="R26">
            <v>1</v>
          </cell>
          <cell r="S26">
            <v>344604.96</v>
          </cell>
          <cell r="T26">
            <v>1</v>
          </cell>
          <cell r="U26">
            <v>287168.76</v>
          </cell>
          <cell r="V26">
            <v>0</v>
          </cell>
          <cell r="X26">
            <v>17421300</v>
          </cell>
          <cell r="Y26">
            <v>0</v>
          </cell>
          <cell r="Z26">
            <v>17421300</v>
          </cell>
          <cell r="AA26">
            <v>69360807.512799993</v>
          </cell>
          <cell r="AC26" t="str">
            <v>RHA</v>
          </cell>
          <cell r="AD26">
            <v>1</v>
          </cell>
          <cell r="AE26" t="str">
            <v>E10001</v>
          </cell>
        </row>
        <row r="27">
          <cell r="A27" t="str">
            <v>E10002</v>
          </cell>
          <cell r="B27" t="str">
            <v>Evans Hotels, etal -Lodge at Torrey Pines</v>
          </cell>
          <cell r="C27" t="str">
            <v>CA</v>
          </cell>
          <cell r="D27">
            <v>175</v>
          </cell>
          <cell r="E27">
            <v>280667</v>
          </cell>
          <cell r="F27">
            <v>57012666.318000004</v>
          </cell>
          <cell r="G27">
            <v>5811769.0763999997</v>
          </cell>
          <cell r="H27">
            <v>3744343.4183999998</v>
          </cell>
          <cell r="J27">
            <v>66568778.812799998</v>
          </cell>
          <cell r="K27">
            <v>183800</v>
          </cell>
          <cell r="L27">
            <v>1078804</v>
          </cell>
          <cell r="M27">
            <v>0</v>
          </cell>
          <cell r="N27">
            <v>596380</v>
          </cell>
          <cell r="O27">
            <v>1675184</v>
          </cell>
          <cell r="R27">
            <v>1</v>
          </cell>
          <cell r="S27">
            <v>459471.24</v>
          </cell>
          <cell r="T27">
            <v>0</v>
          </cell>
          <cell r="U27">
            <v>0</v>
          </cell>
          <cell r="X27">
            <v>15764100</v>
          </cell>
          <cell r="Y27">
            <v>0</v>
          </cell>
          <cell r="Z27">
            <v>15764100</v>
          </cell>
          <cell r="AA27">
            <v>84651334.0528</v>
          </cell>
          <cell r="AC27" t="str">
            <v>RHA</v>
          </cell>
          <cell r="AD27">
            <v>1</v>
          </cell>
          <cell r="AE27" t="str">
            <v>E10002</v>
          </cell>
        </row>
        <row r="28">
          <cell r="A28" t="str">
            <v>E10004</v>
          </cell>
          <cell r="B28" t="str">
            <v>Braemar Partnership dba Catamaran Resort Hotel, Catamaran Spa, Catamaran Pier</v>
          </cell>
          <cell r="C28" t="str">
            <v>CA</v>
          </cell>
          <cell r="D28">
            <v>310</v>
          </cell>
          <cell r="E28">
            <v>320462</v>
          </cell>
          <cell r="F28">
            <v>39577005.352799997</v>
          </cell>
          <cell r="G28">
            <v>10671973.747199999</v>
          </cell>
          <cell r="H28">
            <v>1559090.3796000001</v>
          </cell>
          <cell r="I28">
            <v>0</v>
          </cell>
          <cell r="J28">
            <v>51808069.479599997</v>
          </cell>
          <cell r="K28">
            <v>153000</v>
          </cell>
          <cell r="L28">
            <v>306000</v>
          </cell>
          <cell r="M28">
            <v>0</v>
          </cell>
          <cell r="N28">
            <v>1157700</v>
          </cell>
          <cell r="O28">
            <v>1463700</v>
          </cell>
          <cell r="R28">
            <v>1</v>
          </cell>
          <cell r="S28">
            <v>344604.96</v>
          </cell>
          <cell r="T28">
            <v>0</v>
          </cell>
          <cell r="U28">
            <v>0</v>
          </cell>
          <cell r="X28">
            <v>12823100</v>
          </cell>
          <cell r="Y28">
            <v>0</v>
          </cell>
          <cell r="Z28">
            <v>12823100</v>
          </cell>
          <cell r="AA28">
            <v>66592474.439599998</v>
          </cell>
          <cell r="AC28" t="str">
            <v>RHA</v>
          </cell>
          <cell r="AD28">
            <v>1</v>
          </cell>
          <cell r="AE28" t="str">
            <v>E10004</v>
          </cell>
        </row>
        <row r="29">
          <cell r="A29" t="str">
            <v>E10005</v>
          </cell>
          <cell r="B29" t="str">
            <v>Evans Hotels, etal - Belmont Laundry/Evans Museum</v>
          </cell>
          <cell r="C29" t="str">
            <v>CA</v>
          </cell>
          <cell r="D29">
            <v>0</v>
          </cell>
          <cell r="E29">
            <v>17010</v>
          </cell>
          <cell r="F29">
            <v>875871.14399999997</v>
          </cell>
          <cell r="G29">
            <v>86107.665599999993</v>
          </cell>
          <cell r="H29">
            <v>1744014.1968</v>
          </cell>
          <cell r="J29">
            <v>2705993.0063999998</v>
          </cell>
          <cell r="K29">
            <v>394156</v>
          </cell>
          <cell r="L29">
            <v>150000</v>
          </cell>
          <cell r="M29">
            <v>0</v>
          </cell>
          <cell r="N29">
            <v>0</v>
          </cell>
          <cell r="O29">
            <v>150000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X29">
            <v>575600</v>
          </cell>
          <cell r="Y29">
            <v>0</v>
          </cell>
          <cell r="Z29">
            <v>575600</v>
          </cell>
          <cell r="AA29">
            <v>3825749.0063999998</v>
          </cell>
          <cell r="AC29" t="str">
            <v>RHA</v>
          </cell>
          <cell r="AD29">
            <v>1</v>
          </cell>
          <cell r="AE29" t="str">
            <v>E10005</v>
          </cell>
        </row>
        <row r="30">
          <cell r="A30" t="str">
            <v>E10007</v>
          </cell>
          <cell r="B30" t="str">
            <v>Evans Hotels- Ware Court</v>
          </cell>
          <cell r="C30" t="str">
            <v>CA</v>
          </cell>
          <cell r="D30">
            <v>0</v>
          </cell>
          <cell r="E30">
            <v>23000</v>
          </cell>
          <cell r="F30">
            <v>1675044</v>
          </cell>
          <cell r="G30">
            <v>0</v>
          </cell>
          <cell r="H30">
            <v>108243.216</v>
          </cell>
          <cell r="J30">
            <v>1783287.216</v>
          </cell>
          <cell r="L30">
            <v>200000</v>
          </cell>
          <cell r="M30">
            <v>0</v>
          </cell>
          <cell r="N30">
            <v>0</v>
          </cell>
          <cell r="O30">
            <v>200000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X30">
            <v>464100</v>
          </cell>
          <cell r="Y30">
            <v>0</v>
          </cell>
          <cell r="Z30">
            <v>464100</v>
          </cell>
          <cell r="AA30">
            <v>2447387.216</v>
          </cell>
          <cell r="AC30" t="str">
            <v>RHA</v>
          </cell>
          <cell r="AD30">
            <v>1</v>
          </cell>
          <cell r="AE30" t="str">
            <v>E10007</v>
          </cell>
        </row>
        <row r="31">
          <cell r="A31" t="str">
            <v>F06900</v>
          </cell>
          <cell r="B31" t="str">
            <v>Blue Sky Resorts, LLC</v>
          </cell>
          <cell r="C31" t="str">
            <v>IN</v>
          </cell>
          <cell r="D31">
            <v>718</v>
          </cell>
          <cell r="E31">
            <v>1615445</v>
          </cell>
          <cell r="F31">
            <v>258286000</v>
          </cell>
          <cell r="G31">
            <v>63716500</v>
          </cell>
          <cell r="H31">
            <v>2550000</v>
          </cell>
          <cell r="I31">
            <v>2550000</v>
          </cell>
          <cell r="J31">
            <v>324552500</v>
          </cell>
          <cell r="K31">
            <v>1000000</v>
          </cell>
          <cell r="L31">
            <v>150000</v>
          </cell>
          <cell r="M31">
            <v>0</v>
          </cell>
          <cell r="N31">
            <v>300000</v>
          </cell>
          <cell r="O31">
            <v>450000</v>
          </cell>
          <cell r="P31">
            <v>63</v>
          </cell>
          <cell r="Q31">
            <v>5500000</v>
          </cell>
          <cell r="R31">
            <v>4</v>
          </cell>
          <cell r="S31">
            <v>816000</v>
          </cell>
          <cell r="T31">
            <v>4</v>
          </cell>
          <cell r="U31">
            <v>61200</v>
          </cell>
          <cell r="V31">
            <v>14500000</v>
          </cell>
          <cell r="W31">
            <v>100000</v>
          </cell>
          <cell r="X31">
            <v>61491918</v>
          </cell>
          <cell r="Y31">
            <v>15859077.5</v>
          </cell>
          <cell r="Z31">
            <v>77350995.5</v>
          </cell>
          <cell r="AA31">
            <v>424230695.5</v>
          </cell>
          <cell r="AC31" t="str">
            <v>RHA</v>
          </cell>
          <cell r="AD31">
            <v>1</v>
          </cell>
          <cell r="AE31" t="str">
            <v>F06900</v>
          </cell>
        </row>
        <row r="32">
          <cell r="A32" t="str">
            <v>F07500</v>
          </cell>
          <cell r="B32" t="str">
            <v>The Fritz Property Group</v>
          </cell>
          <cell r="C32" t="str">
            <v>CA</v>
          </cell>
          <cell r="D32">
            <v>69</v>
          </cell>
          <cell r="E32">
            <v>271200</v>
          </cell>
          <cell r="F32">
            <v>70227000</v>
          </cell>
          <cell r="G32">
            <v>570684.42000000004</v>
          </cell>
          <cell r="H32">
            <v>10404</v>
          </cell>
          <cell r="J32">
            <v>70808088.420000002</v>
          </cell>
          <cell r="K32">
            <v>20000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255000</v>
          </cell>
          <cell r="X32">
            <v>5420602</v>
          </cell>
          <cell r="Y32">
            <v>287500</v>
          </cell>
          <cell r="Z32">
            <v>5708102</v>
          </cell>
          <cell r="AA32">
            <v>76791190.420000002</v>
          </cell>
          <cell r="AC32" t="str">
            <v>RHA</v>
          </cell>
          <cell r="AD32">
            <v>1</v>
          </cell>
          <cell r="AE32" t="str">
            <v>F07500</v>
          </cell>
        </row>
        <row r="33">
          <cell r="A33" t="str">
            <v>G05000</v>
          </cell>
          <cell r="B33" t="str">
            <v>Grand Hotel, LLC</v>
          </cell>
          <cell r="C33" t="str">
            <v>MI</v>
          </cell>
          <cell r="D33">
            <v>387</v>
          </cell>
          <cell r="E33">
            <v>542168</v>
          </cell>
          <cell r="F33">
            <v>150491556.80992001</v>
          </cell>
          <cell r="G33">
            <v>12832411.982224001</v>
          </cell>
          <cell r="H33">
            <v>980559.47966399998</v>
          </cell>
          <cell r="J33">
            <v>164304528.271808</v>
          </cell>
          <cell r="K33">
            <v>3634500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</v>
          </cell>
          <cell r="S33">
            <v>0</v>
          </cell>
          <cell r="T33">
            <v>2</v>
          </cell>
          <cell r="U33">
            <v>0</v>
          </cell>
          <cell r="V33">
            <v>500000</v>
          </cell>
          <cell r="W33">
            <v>500000</v>
          </cell>
          <cell r="X33">
            <v>19265000</v>
          </cell>
          <cell r="Y33">
            <v>0</v>
          </cell>
          <cell r="Z33">
            <v>19265000</v>
          </cell>
          <cell r="AA33">
            <v>187704028.271808</v>
          </cell>
          <cell r="AC33" t="str">
            <v>RHA</v>
          </cell>
          <cell r="AD33">
            <v>1</v>
          </cell>
          <cell r="AE33" t="str">
            <v>G05000</v>
          </cell>
        </row>
        <row r="34">
          <cell r="A34" t="str">
            <v>G06502</v>
          </cell>
          <cell r="B34" t="str">
            <v>Great Inns of the Rockies, Inc.</v>
          </cell>
          <cell r="C34" t="str">
            <v>NM</v>
          </cell>
          <cell r="D34">
            <v>59</v>
          </cell>
          <cell r="E34">
            <v>50872</v>
          </cell>
          <cell r="F34">
            <v>7875420</v>
          </cell>
          <cell r="G34">
            <v>1569780</v>
          </cell>
          <cell r="H34">
            <v>147900</v>
          </cell>
          <cell r="J34">
            <v>9593100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9</v>
          </cell>
          <cell r="Q34">
            <v>1000000</v>
          </cell>
          <cell r="R34">
            <v>1</v>
          </cell>
          <cell r="S34">
            <v>132600</v>
          </cell>
          <cell r="T34">
            <v>0</v>
          </cell>
          <cell r="U34">
            <v>0</v>
          </cell>
          <cell r="X34">
            <v>1571000</v>
          </cell>
          <cell r="Y34">
            <v>425000</v>
          </cell>
          <cell r="Z34">
            <v>1996000</v>
          </cell>
          <cell r="AA34">
            <v>12721700</v>
          </cell>
          <cell r="AC34" t="str">
            <v>RHA</v>
          </cell>
          <cell r="AD34">
            <v>1</v>
          </cell>
          <cell r="AE34" t="str">
            <v>G06502</v>
          </cell>
        </row>
        <row r="35">
          <cell r="A35" t="str">
            <v>G07100</v>
          </cell>
          <cell r="B35" t="str">
            <v>Justice Family Group, LLC</v>
          </cell>
          <cell r="C35" t="str">
            <v>WV</v>
          </cell>
          <cell r="D35">
            <v>556</v>
          </cell>
          <cell r="E35">
            <v>1396943</v>
          </cell>
          <cell r="F35">
            <v>569576771.51999998</v>
          </cell>
          <cell r="G35">
            <v>83137087.160799995</v>
          </cell>
          <cell r="H35">
            <v>27270571.488000002</v>
          </cell>
          <cell r="I35">
            <v>0</v>
          </cell>
          <cell r="J35">
            <v>679984430.1688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63</v>
          </cell>
          <cell r="Q35">
            <v>16700000</v>
          </cell>
          <cell r="R35">
            <v>2</v>
          </cell>
          <cell r="S35">
            <v>2080800</v>
          </cell>
          <cell r="T35">
            <v>10</v>
          </cell>
          <cell r="U35">
            <v>520200</v>
          </cell>
          <cell r="X35">
            <v>110117092</v>
          </cell>
          <cell r="Y35">
            <v>39924201</v>
          </cell>
          <cell r="Z35">
            <v>150041293</v>
          </cell>
          <cell r="AA35">
            <v>849326723.1688</v>
          </cell>
          <cell r="AC35" t="str">
            <v>RHA</v>
          </cell>
          <cell r="AD35">
            <v>1</v>
          </cell>
          <cell r="AE35" t="str">
            <v>G07100</v>
          </cell>
        </row>
        <row r="36">
          <cell r="A36" t="str">
            <v>G07101</v>
          </cell>
          <cell r="B36" t="str">
            <v>The Greenbrier Sporting Club, Inc.</v>
          </cell>
          <cell r="C36" t="str">
            <v>WV</v>
          </cell>
          <cell r="D36">
            <v>0</v>
          </cell>
          <cell r="E36">
            <v>83567</v>
          </cell>
          <cell r="F36">
            <v>19974706.491599999</v>
          </cell>
          <cell r="G36">
            <v>4020350.4</v>
          </cell>
          <cell r="H36">
            <v>1560600</v>
          </cell>
          <cell r="J36">
            <v>25555656.891600002</v>
          </cell>
          <cell r="K36">
            <v>100000</v>
          </cell>
          <cell r="L36">
            <v>1081932</v>
          </cell>
          <cell r="M36">
            <v>0</v>
          </cell>
          <cell r="N36">
            <v>250000</v>
          </cell>
          <cell r="O36">
            <v>1331932</v>
          </cell>
          <cell r="P36">
            <v>18</v>
          </cell>
          <cell r="Q36">
            <v>5400000</v>
          </cell>
          <cell r="R36">
            <v>2</v>
          </cell>
          <cell r="S36">
            <v>590427</v>
          </cell>
          <cell r="T36">
            <v>3</v>
          </cell>
          <cell r="U36">
            <v>124848</v>
          </cell>
          <cell r="X36">
            <v>16527820</v>
          </cell>
          <cell r="Y36">
            <v>781186</v>
          </cell>
          <cell r="Z36">
            <v>17309006</v>
          </cell>
          <cell r="AA36">
            <v>50411869.891599998</v>
          </cell>
          <cell r="AC36" t="str">
            <v>RHA</v>
          </cell>
          <cell r="AD36">
            <v>1</v>
          </cell>
          <cell r="AE36" t="str">
            <v>G07101</v>
          </cell>
        </row>
        <row r="37">
          <cell r="A37" t="str">
            <v>G07102</v>
          </cell>
          <cell r="B37" t="str">
            <v>James C. Justice Companies, Inc.</v>
          </cell>
          <cell r="C37" t="str">
            <v>VA</v>
          </cell>
          <cell r="D37">
            <v>31</v>
          </cell>
          <cell r="E37">
            <v>58650</v>
          </cell>
          <cell r="F37">
            <v>7439928</v>
          </cell>
          <cell r="G37">
            <v>850485</v>
          </cell>
          <cell r="H37">
            <v>203967</v>
          </cell>
          <cell r="J37">
            <v>8494380</v>
          </cell>
          <cell r="K37">
            <v>1000000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X37">
            <v>548445</v>
          </cell>
          <cell r="Y37">
            <v>40000</v>
          </cell>
          <cell r="Z37">
            <v>588445</v>
          </cell>
          <cell r="AA37">
            <v>10082825</v>
          </cell>
          <cell r="AC37" t="str">
            <v>RHA</v>
          </cell>
          <cell r="AD37">
            <v>1</v>
          </cell>
          <cell r="AE37" t="str">
            <v>G07102</v>
          </cell>
        </row>
        <row r="38">
          <cell r="A38" t="str">
            <v>H00201</v>
          </cell>
          <cell r="B38" t="str">
            <v>H &amp; C Service Corp. DBA Hawthorne Hotel</v>
          </cell>
          <cell r="C38" t="str">
            <v>MA</v>
          </cell>
          <cell r="D38">
            <v>93</v>
          </cell>
          <cell r="E38">
            <v>86220</v>
          </cell>
          <cell r="F38">
            <v>14297324.078207999</v>
          </cell>
          <cell r="G38">
            <v>2961884.9759999998</v>
          </cell>
          <cell r="H38">
            <v>0</v>
          </cell>
          <cell r="J38">
            <v>17259209.054207999</v>
          </cell>
          <cell r="K38">
            <v>102000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X38">
            <v>3270604</v>
          </cell>
          <cell r="Y38">
            <v>650000</v>
          </cell>
          <cell r="Z38">
            <v>3920604</v>
          </cell>
          <cell r="AA38">
            <v>21281813.054207999</v>
          </cell>
          <cell r="AC38" t="str">
            <v>RHA</v>
          </cell>
          <cell r="AD38">
            <v>1</v>
          </cell>
          <cell r="AE38" t="str">
            <v>H00201</v>
          </cell>
        </row>
        <row r="39">
          <cell r="A39" t="str">
            <v>H00202</v>
          </cell>
          <cell r="B39" t="str">
            <v>H &amp; C - Publick House</v>
          </cell>
          <cell r="C39" t="str">
            <v>MA</v>
          </cell>
          <cell r="D39">
            <v>115</v>
          </cell>
          <cell r="E39">
            <v>93711</v>
          </cell>
          <cell r="F39">
            <v>14793692.104404001</v>
          </cell>
          <cell r="G39">
            <v>1389039.6318119999</v>
          </cell>
          <cell r="H39">
            <v>179989.2</v>
          </cell>
          <cell r="J39">
            <v>16362720.936216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R39">
            <v>1</v>
          </cell>
          <cell r="S39">
            <v>130050</v>
          </cell>
          <cell r="T39">
            <v>1</v>
          </cell>
          <cell r="U39">
            <v>33122</v>
          </cell>
          <cell r="X39">
            <v>2361289</v>
          </cell>
          <cell r="Y39">
            <v>787500</v>
          </cell>
          <cell r="Z39">
            <v>3148789</v>
          </cell>
          <cell r="AA39">
            <v>19674681.936216</v>
          </cell>
          <cell r="AC39" t="str">
            <v>RHA</v>
          </cell>
          <cell r="AD39">
            <v>1</v>
          </cell>
          <cell r="AE39" t="str">
            <v>H00202</v>
          </cell>
        </row>
        <row r="40">
          <cell r="A40" t="str">
            <v>H00300</v>
          </cell>
          <cell r="B40" t="str">
            <v>Guest Ranch Resort II LLC dba Hacienda del Sol Guest Ranch</v>
          </cell>
          <cell r="C40" t="str">
            <v>AZ</v>
          </cell>
          <cell r="D40">
            <v>60</v>
          </cell>
          <cell r="E40">
            <v>71039</v>
          </cell>
          <cell r="F40">
            <v>8110810</v>
          </cell>
          <cell r="G40">
            <v>1063415</v>
          </cell>
          <cell r="H40">
            <v>151980</v>
          </cell>
          <cell r="J40">
            <v>9326205</v>
          </cell>
          <cell r="K40">
            <v>50000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R40">
            <v>1</v>
          </cell>
          <cell r="S40">
            <v>53060</v>
          </cell>
          <cell r="T40">
            <v>0</v>
          </cell>
          <cell r="U40">
            <v>0</v>
          </cell>
          <cell r="X40">
            <v>2222500</v>
          </cell>
          <cell r="Y40">
            <v>0</v>
          </cell>
          <cell r="Z40">
            <v>2222500</v>
          </cell>
          <cell r="AA40">
            <v>11651765</v>
          </cell>
          <cell r="AC40" t="str">
            <v>RHA</v>
          </cell>
          <cell r="AD40">
            <v>1</v>
          </cell>
          <cell r="AE40" t="str">
            <v>H00300</v>
          </cell>
        </row>
        <row r="41">
          <cell r="A41" t="str">
            <v>H00500</v>
          </cell>
          <cell r="B41" t="str">
            <v>Handlery Hotels, Inc</v>
          </cell>
          <cell r="C41" t="str">
            <v>CA</v>
          </cell>
          <cell r="D41">
            <v>599</v>
          </cell>
          <cell r="E41">
            <v>552263</v>
          </cell>
          <cell r="F41">
            <v>88659636.814664006</v>
          </cell>
          <cell r="G41">
            <v>18069727.732303999</v>
          </cell>
          <cell r="H41">
            <v>0</v>
          </cell>
          <cell r="J41">
            <v>106729364.546968</v>
          </cell>
          <cell r="K41">
            <v>25500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R41">
            <v>2</v>
          </cell>
          <cell r="S41">
            <v>324729</v>
          </cell>
          <cell r="T41">
            <v>0</v>
          </cell>
          <cell r="U41">
            <v>0</v>
          </cell>
          <cell r="X41">
            <v>17598250</v>
          </cell>
          <cell r="Y41">
            <v>6119039</v>
          </cell>
          <cell r="Z41">
            <v>23717289</v>
          </cell>
          <cell r="AA41">
            <v>130796882.546968</v>
          </cell>
          <cell r="AC41" t="str">
            <v>RHA</v>
          </cell>
          <cell r="AD41">
            <v>1</v>
          </cell>
          <cell r="AE41" t="str">
            <v>H00500</v>
          </cell>
        </row>
        <row r="42">
          <cell r="A42" t="str">
            <v>H01000</v>
          </cell>
          <cell r="B42" t="str">
            <v>HIMR, Inc. d/b/a Hawk Inn &amp; Mountain Resort</v>
          </cell>
          <cell r="C42" t="str">
            <v>VT</v>
          </cell>
          <cell r="D42">
            <v>54</v>
          </cell>
          <cell r="E42">
            <v>56274</v>
          </cell>
          <cell r="F42">
            <v>8164597.0751280002</v>
          </cell>
          <cell r="G42">
            <v>1675250.6962679999</v>
          </cell>
          <cell r="H42">
            <v>434928.81599999999</v>
          </cell>
          <cell r="J42">
            <v>10274776.587396</v>
          </cell>
          <cell r="K42">
            <v>88434</v>
          </cell>
          <cell r="L42">
            <v>925000</v>
          </cell>
          <cell r="M42">
            <v>0</v>
          </cell>
          <cell r="N42">
            <v>0</v>
          </cell>
          <cell r="O42">
            <v>925000</v>
          </cell>
          <cell r="R42">
            <v>2</v>
          </cell>
          <cell r="S42">
            <v>666376</v>
          </cell>
          <cell r="T42">
            <v>3</v>
          </cell>
          <cell r="U42">
            <v>69495</v>
          </cell>
          <cell r="V42">
            <v>1500000</v>
          </cell>
          <cell r="X42">
            <v>1095500</v>
          </cell>
          <cell r="Y42">
            <v>0</v>
          </cell>
          <cell r="Z42">
            <v>1095500</v>
          </cell>
          <cell r="AA42">
            <v>14619581.587396</v>
          </cell>
          <cell r="AC42" t="str">
            <v>RHA</v>
          </cell>
          <cell r="AD42">
            <v>1</v>
          </cell>
          <cell r="AE42" t="str">
            <v>H01000</v>
          </cell>
        </row>
        <row r="43">
          <cell r="A43" t="str">
            <v>H02400</v>
          </cell>
          <cell r="B43" t="str">
            <v>The Hermitage Inn, LLC</v>
          </cell>
          <cell r="C43" t="str">
            <v>VT</v>
          </cell>
          <cell r="D43">
            <v>15</v>
          </cell>
          <cell r="E43">
            <v>58352</v>
          </cell>
          <cell r="F43">
            <v>9251201</v>
          </cell>
          <cell r="G43">
            <v>1971230</v>
          </cell>
          <cell r="H43">
            <v>6231791</v>
          </cell>
          <cell r="I43">
            <v>2828662</v>
          </cell>
          <cell r="J43">
            <v>17454222</v>
          </cell>
          <cell r="K43">
            <v>600000</v>
          </cell>
          <cell r="L43">
            <v>150000</v>
          </cell>
          <cell r="M43">
            <v>0</v>
          </cell>
          <cell r="N43">
            <v>0</v>
          </cell>
          <cell r="O43">
            <v>150000</v>
          </cell>
          <cell r="P43">
            <v>18</v>
          </cell>
          <cell r="Q43">
            <v>1000000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X43">
            <v>2952650</v>
          </cell>
          <cell r="Y43">
            <v>750000</v>
          </cell>
          <cell r="Z43">
            <v>3702650</v>
          </cell>
          <cell r="AA43">
            <v>22906872</v>
          </cell>
          <cell r="AC43" t="str">
            <v>RHA</v>
          </cell>
          <cell r="AD43">
            <v>1</v>
          </cell>
          <cell r="AE43" t="str">
            <v>H02400</v>
          </cell>
        </row>
        <row r="44">
          <cell r="A44" t="str">
            <v>H02800</v>
          </cell>
          <cell r="B44" t="str">
            <v>High Hampton, Inc.</v>
          </cell>
          <cell r="C44" t="str">
            <v>NC</v>
          </cell>
          <cell r="D44">
            <v>43</v>
          </cell>
          <cell r="E44">
            <v>60428</v>
          </cell>
          <cell r="F44">
            <v>8932874.4000000004</v>
          </cell>
          <cell r="G44">
            <v>666896.4</v>
          </cell>
          <cell r="H44">
            <v>130050</v>
          </cell>
          <cell r="J44">
            <v>9729820.8000000007</v>
          </cell>
          <cell r="L44">
            <v>0</v>
          </cell>
          <cell r="M44">
            <v>0</v>
          </cell>
          <cell r="N44">
            <v>100000</v>
          </cell>
          <cell r="O44">
            <v>100000</v>
          </cell>
          <cell r="P44">
            <v>18</v>
          </cell>
          <cell r="Q44">
            <v>0</v>
          </cell>
          <cell r="R44">
            <v>0</v>
          </cell>
          <cell r="S44">
            <v>0</v>
          </cell>
          <cell r="T44">
            <v>6</v>
          </cell>
          <cell r="U44">
            <v>0</v>
          </cell>
          <cell r="X44">
            <v>0</v>
          </cell>
          <cell r="Y44">
            <v>0</v>
          </cell>
          <cell r="Z44">
            <v>0</v>
          </cell>
          <cell r="AA44">
            <v>9829820.8000000007</v>
          </cell>
          <cell r="AC44" t="str">
            <v>RHA</v>
          </cell>
          <cell r="AD44">
            <v>1</v>
          </cell>
          <cell r="AE44" t="str">
            <v>H02800</v>
          </cell>
        </row>
        <row r="45">
          <cell r="A45" t="str">
            <v>H03000</v>
          </cell>
          <cell r="B45" t="str">
            <v>Omni Hilton Head Oceanfront Resort</v>
          </cell>
          <cell r="C45" t="str">
            <v>SC</v>
          </cell>
          <cell r="D45">
            <v>328</v>
          </cell>
          <cell r="E45">
            <v>279070</v>
          </cell>
          <cell r="F45">
            <v>43838133.240000002</v>
          </cell>
          <cell r="G45">
            <v>12861716.52</v>
          </cell>
          <cell r="H45">
            <v>1652696.82</v>
          </cell>
          <cell r="J45">
            <v>58352546.579999998</v>
          </cell>
          <cell r="L45">
            <v>699700</v>
          </cell>
          <cell r="M45">
            <v>0</v>
          </cell>
          <cell r="N45">
            <v>1449126</v>
          </cell>
          <cell r="O45">
            <v>2148826</v>
          </cell>
          <cell r="R45">
            <v>3</v>
          </cell>
          <cell r="S45">
            <v>2610000</v>
          </cell>
          <cell r="T45">
            <v>0</v>
          </cell>
          <cell r="U45">
            <v>0</v>
          </cell>
          <cell r="W45">
            <v>0</v>
          </cell>
          <cell r="X45">
            <v>14071113</v>
          </cell>
          <cell r="Y45">
            <v>5804286</v>
          </cell>
          <cell r="Z45">
            <v>19875399</v>
          </cell>
          <cell r="AA45">
            <v>82986771.579999998</v>
          </cell>
          <cell r="AC45" t="str">
            <v>RHA</v>
          </cell>
          <cell r="AD45">
            <v>1</v>
          </cell>
          <cell r="AE45" t="str">
            <v>H03000</v>
          </cell>
        </row>
        <row r="46">
          <cell r="A46" t="str">
            <v>H04900</v>
          </cell>
          <cell r="B46" t="str">
            <v>Legacy Homestead, LLC</v>
          </cell>
          <cell r="C46" t="str">
            <v>UT</v>
          </cell>
          <cell r="D46">
            <v>124</v>
          </cell>
          <cell r="E46">
            <v>104482</v>
          </cell>
          <cell r="F46">
            <v>13087865.800000001</v>
          </cell>
          <cell r="G46">
            <v>1927198.46</v>
          </cell>
          <cell r="H46">
            <v>1496890.92</v>
          </cell>
          <cell r="J46">
            <v>16511955.18</v>
          </cell>
          <cell r="K46">
            <v>50000</v>
          </cell>
          <cell r="L46">
            <v>25000</v>
          </cell>
          <cell r="M46">
            <v>0</v>
          </cell>
          <cell r="N46">
            <v>0</v>
          </cell>
          <cell r="O46">
            <v>25000</v>
          </cell>
          <cell r="P46">
            <v>18</v>
          </cell>
          <cell r="Q46">
            <v>2000000</v>
          </cell>
          <cell r="R46">
            <v>4</v>
          </cell>
          <cell r="S46">
            <v>142800</v>
          </cell>
          <cell r="T46">
            <v>2</v>
          </cell>
          <cell r="U46">
            <v>41820</v>
          </cell>
          <cell r="W46">
            <v>0</v>
          </cell>
          <cell r="X46">
            <v>279911</v>
          </cell>
          <cell r="Y46">
            <v>582220.5</v>
          </cell>
          <cell r="Z46">
            <v>862131.5</v>
          </cell>
          <cell r="AA46">
            <v>19633706.68</v>
          </cell>
          <cell r="AC46" t="str">
            <v>RHA</v>
          </cell>
          <cell r="AD46">
            <v>1</v>
          </cell>
          <cell r="AE46" t="str">
            <v>H04900</v>
          </cell>
        </row>
        <row r="47">
          <cell r="A47" t="str">
            <v>H09000</v>
          </cell>
          <cell r="B47" t="str">
            <v>Grace International Consortia, Inc.</v>
          </cell>
          <cell r="C47" t="str">
            <v>CA</v>
          </cell>
          <cell r="D47">
            <v>135</v>
          </cell>
          <cell r="E47">
            <v>127000</v>
          </cell>
          <cell r="F47">
            <v>29580000</v>
          </cell>
          <cell r="G47">
            <v>2754000</v>
          </cell>
          <cell r="H47">
            <v>775200</v>
          </cell>
          <cell r="J47">
            <v>33109200</v>
          </cell>
          <cell r="K47">
            <v>109390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R47">
            <v>1</v>
          </cell>
          <cell r="S47">
            <v>143523.18</v>
          </cell>
          <cell r="T47">
            <v>0</v>
          </cell>
          <cell r="U47">
            <v>0</v>
          </cell>
          <cell r="X47">
            <v>12804025</v>
          </cell>
          <cell r="Y47">
            <v>0</v>
          </cell>
          <cell r="Z47">
            <v>12804025</v>
          </cell>
          <cell r="AA47">
            <v>46166138.18</v>
          </cell>
          <cell r="AC47" t="str">
            <v>RHA</v>
          </cell>
          <cell r="AD47">
            <v>1</v>
          </cell>
          <cell r="AE47" t="str">
            <v>H09000</v>
          </cell>
        </row>
        <row r="48">
          <cell r="A48" t="str">
            <v>I07000</v>
          </cell>
          <cell r="B48" t="str">
            <v>Island Holdings LLC, et al</v>
          </cell>
          <cell r="C48" t="str">
            <v>MA</v>
          </cell>
          <cell r="D48">
            <v>96</v>
          </cell>
          <cell r="E48">
            <v>118675</v>
          </cell>
          <cell r="F48">
            <v>31902869</v>
          </cell>
          <cell r="G48">
            <v>3484320</v>
          </cell>
          <cell r="H48">
            <v>331500</v>
          </cell>
          <cell r="J48">
            <v>35718689</v>
          </cell>
          <cell r="L48">
            <v>0</v>
          </cell>
          <cell r="M48">
            <v>0</v>
          </cell>
          <cell r="N48">
            <v>100000</v>
          </cell>
          <cell r="O48">
            <v>100000</v>
          </cell>
          <cell r="R48">
            <v>2</v>
          </cell>
          <cell r="S48">
            <v>153000</v>
          </cell>
          <cell r="T48">
            <v>1</v>
          </cell>
          <cell r="U48">
            <v>40800</v>
          </cell>
          <cell r="V48">
            <v>0</v>
          </cell>
          <cell r="X48">
            <v>5043717</v>
          </cell>
          <cell r="Y48">
            <v>0</v>
          </cell>
          <cell r="Z48">
            <v>5043717</v>
          </cell>
          <cell r="AA48">
            <v>41056206</v>
          </cell>
          <cell r="AC48" t="str">
            <v>RHA</v>
          </cell>
          <cell r="AD48">
            <v>1</v>
          </cell>
          <cell r="AE48" t="str">
            <v>I07000</v>
          </cell>
        </row>
        <row r="49">
          <cell r="A49" t="str">
            <v>L00500</v>
          </cell>
          <cell r="B49" t="str">
            <v>Lago Mar Properties, Inc.</v>
          </cell>
          <cell r="C49" t="str">
            <v>FL</v>
          </cell>
          <cell r="D49">
            <v>204</v>
          </cell>
          <cell r="E49">
            <v>252555</v>
          </cell>
          <cell r="F49">
            <v>29403013</v>
          </cell>
          <cell r="G49">
            <v>2512012</v>
          </cell>
          <cell r="H49">
            <v>260100</v>
          </cell>
          <cell r="J49">
            <v>32175125</v>
          </cell>
          <cell r="L49">
            <v>0</v>
          </cell>
          <cell r="M49">
            <v>100000</v>
          </cell>
          <cell r="N49">
            <v>0</v>
          </cell>
          <cell r="O49">
            <v>100000</v>
          </cell>
          <cell r="P49">
            <v>0</v>
          </cell>
          <cell r="Q49">
            <v>0</v>
          </cell>
          <cell r="R49">
            <v>2</v>
          </cell>
          <cell r="S49">
            <v>484500</v>
          </cell>
          <cell r="T49">
            <v>6</v>
          </cell>
          <cell r="U49">
            <v>102000</v>
          </cell>
          <cell r="X49">
            <v>15359264</v>
          </cell>
          <cell r="Y49">
            <v>0</v>
          </cell>
          <cell r="Z49">
            <v>15359264</v>
          </cell>
          <cell r="AA49">
            <v>48220889</v>
          </cell>
          <cell r="AC49" t="str">
            <v>RHA</v>
          </cell>
          <cell r="AD49">
            <v>1</v>
          </cell>
          <cell r="AE49" t="str">
            <v>L00500</v>
          </cell>
        </row>
        <row r="50">
          <cell r="A50" t="str">
            <v>L01000</v>
          </cell>
          <cell r="B50" t="str">
            <v>La Jolla Beach &amp; Tennis Club Partners L.P.</v>
          </cell>
          <cell r="C50" t="str">
            <v>CA</v>
          </cell>
          <cell r="D50">
            <v>243</v>
          </cell>
          <cell r="E50">
            <v>398276</v>
          </cell>
          <cell r="F50">
            <v>48861358.084799998</v>
          </cell>
          <cell r="G50">
            <v>8422053.6060000006</v>
          </cell>
          <cell r="H50">
            <v>4592171.6207999997</v>
          </cell>
          <cell r="J50">
            <v>61875583.3116</v>
          </cell>
          <cell r="L50">
            <v>576575</v>
          </cell>
          <cell r="M50">
            <v>500000</v>
          </cell>
          <cell r="N50">
            <v>281540</v>
          </cell>
          <cell r="O50">
            <v>1358115</v>
          </cell>
          <cell r="P50">
            <v>9</v>
          </cell>
          <cell r="Q50">
            <v>200000</v>
          </cell>
          <cell r="R50">
            <v>2</v>
          </cell>
          <cell r="S50">
            <v>597317</v>
          </cell>
          <cell r="T50">
            <v>14</v>
          </cell>
          <cell r="U50">
            <v>298658</v>
          </cell>
          <cell r="X50">
            <v>19442124</v>
          </cell>
          <cell r="Y50">
            <v>2140000</v>
          </cell>
          <cell r="Z50">
            <v>21582124</v>
          </cell>
          <cell r="AA50">
            <v>85911797.3116</v>
          </cell>
          <cell r="AC50" t="str">
            <v>RHA</v>
          </cell>
          <cell r="AD50">
            <v>1</v>
          </cell>
          <cell r="AE50" t="str">
            <v>L01000</v>
          </cell>
        </row>
        <row r="51">
          <cell r="A51" t="str">
            <v>L01500</v>
          </cell>
          <cell r="B51" t="str">
            <v>Lake Austin Spa Investors, Ltd. dba Lake Austin Spa Resort</v>
          </cell>
          <cell r="C51" t="str">
            <v>TX</v>
          </cell>
          <cell r="D51">
            <v>40</v>
          </cell>
          <cell r="E51">
            <v>278744</v>
          </cell>
          <cell r="F51">
            <v>28940480</v>
          </cell>
          <cell r="G51">
            <v>5815163</v>
          </cell>
          <cell r="H51">
            <v>587994</v>
          </cell>
          <cell r="I51">
            <v>70171</v>
          </cell>
          <cell r="J51">
            <v>35343637</v>
          </cell>
          <cell r="K51">
            <v>446352.25</v>
          </cell>
          <cell r="L51">
            <v>1273366</v>
          </cell>
          <cell r="M51">
            <v>307039</v>
          </cell>
          <cell r="N51">
            <v>1800000</v>
          </cell>
          <cell r="O51">
            <v>3380405</v>
          </cell>
          <cell r="R51">
            <v>3</v>
          </cell>
          <cell r="S51">
            <v>682781</v>
          </cell>
          <cell r="T51">
            <v>0</v>
          </cell>
          <cell r="U51">
            <v>0</v>
          </cell>
          <cell r="X51">
            <v>8061477</v>
          </cell>
          <cell r="Y51">
            <v>523542.75</v>
          </cell>
          <cell r="Z51">
            <v>8585019.75</v>
          </cell>
          <cell r="AA51">
            <v>48438195</v>
          </cell>
          <cell r="AC51" t="str">
            <v>RHA</v>
          </cell>
          <cell r="AD51">
            <v>1</v>
          </cell>
          <cell r="AE51" t="str">
            <v>L01500</v>
          </cell>
        </row>
        <row r="52">
          <cell r="A52" t="str">
            <v>L02500</v>
          </cell>
          <cell r="B52" t="str">
            <v>Paraiso Los Cabos, S. de R.L. de C.V.</v>
          </cell>
          <cell r="C52" t="str">
            <v>MEXICO</v>
          </cell>
          <cell r="D52">
            <v>189</v>
          </cell>
          <cell r="E52">
            <v>297059</v>
          </cell>
          <cell r="F52">
            <v>94090910.299199998</v>
          </cell>
          <cell r="G52">
            <v>18085619.932799999</v>
          </cell>
          <cell r="H52">
            <v>93958.524000000005</v>
          </cell>
          <cell r="J52">
            <v>112270488.756</v>
          </cell>
          <cell r="K52">
            <v>131589</v>
          </cell>
          <cell r="L52">
            <v>6438842</v>
          </cell>
          <cell r="M52">
            <v>0</v>
          </cell>
          <cell r="N52">
            <v>1203880</v>
          </cell>
          <cell r="O52">
            <v>7642722</v>
          </cell>
          <cell r="R52">
            <v>24</v>
          </cell>
          <cell r="S52">
            <v>1982983</v>
          </cell>
          <cell r="T52">
            <v>2</v>
          </cell>
          <cell r="U52">
            <v>117265</v>
          </cell>
          <cell r="W52">
            <v>0</v>
          </cell>
          <cell r="X52">
            <v>28891000</v>
          </cell>
          <cell r="Y52">
            <v>2672150</v>
          </cell>
          <cell r="Z52">
            <v>31563150</v>
          </cell>
          <cell r="AA52">
            <v>153708197.75600001</v>
          </cell>
          <cell r="AC52" t="str">
            <v>RHA</v>
          </cell>
          <cell r="AD52">
            <v>1</v>
          </cell>
          <cell r="AE52" t="str">
            <v>L02500</v>
          </cell>
        </row>
        <row r="53">
          <cell r="A53" t="str">
            <v>L06000</v>
          </cell>
          <cell r="B53" t="str">
            <v>The Lighthouse Inn Inc ATIMA</v>
          </cell>
          <cell r="C53" t="str">
            <v>MA</v>
          </cell>
          <cell r="D53">
            <v>68</v>
          </cell>
          <cell r="E53">
            <v>49565</v>
          </cell>
          <cell r="F53">
            <v>8891491.4495999999</v>
          </cell>
          <cell r="G53">
            <v>1002597.066</v>
          </cell>
          <cell r="H53">
            <v>314462.98080000002</v>
          </cell>
          <cell r="J53">
            <v>10208551.496400001</v>
          </cell>
          <cell r="K53">
            <v>50000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R53">
            <v>1</v>
          </cell>
          <cell r="S53">
            <v>145656</v>
          </cell>
          <cell r="T53">
            <v>1</v>
          </cell>
          <cell r="U53">
            <v>78050</v>
          </cell>
          <cell r="X53">
            <v>1294000</v>
          </cell>
          <cell r="Y53">
            <v>550000</v>
          </cell>
          <cell r="Z53">
            <v>1844000</v>
          </cell>
          <cell r="AA53">
            <v>12326257.496400001</v>
          </cell>
          <cell r="AC53" t="str">
            <v>RHA</v>
          </cell>
          <cell r="AD53">
            <v>1</v>
          </cell>
          <cell r="AE53" t="str">
            <v>L06000</v>
          </cell>
        </row>
        <row r="54">
          <cell r="A54" t="str">
            <v>L08000</v>
          </cell>
          <cell r="B54" t="str">
            <v>Ventana Canyon Hotel Associates, an Arizona General Partnership</v>
          </cell>
          <cell r="C54" t="str">
            <v>AZ</v>
          </cell>
          <cell r="D54">
            <v>398</v>
          </cell>
          <cell r="E54">
            <v>381224</v>
          </cell>
          <cell r="F54">
            <v>93479966</v>
          </cell>
          <cell r="G54">
            <v>10615978.66</v>
          </cell>
          <cell r="H54">
            <v>5254020</v>
          </cell>
          <cell r="I54">
            <v>0</v>
          </cell>
          <cell r="J54">
            <v>109349964.66</v>
          </cell>
          <cell r="K54">
            <v>500000</v>
          </cell>
          <cell r="L54">
            <v>1089174</v>
          </cell>
          <cell r="M54">
            <v>0</v>
          </cell>
          <cell r="N54">
            <v>0</v>
          </cell>
          <cell r="O54">
            <v>1089174</v>
          </cell>
          <cell r="R54">
            <v>2</v>
          </cell>
          <cell r="S54">
            <v>1880523</v>
          </cell>
          <cell r="T54">
            <v>4</v>
          </cell>
          <cell r="U54">
            <v>220565</v>
          </cell>
          <cell r="X54">
            <v>15994988</v>
          </cell>
          <cell r="Y54">
            <v>1854166.5</v>
          </cell>
          <cell r="Z54">
            <v>17849154.5</v>
          </cell>
          <cell r="AA54">
            <v>130889381.16</v>
          </cell>
          <cell r="AC54" t="str">
            <v>RHA</v>
          </cell>
          <cell r="AD54">
            <v>1</v>
          </cell>
          <cell r="AE54" t="str">
            <v>L08000</v>
          </cell>
        </row>
        <row r="55">
          <cell r="A55" t="str">
            <v>L08300</v>
          </cell>
          <cell r="B55" t="str">
            <v>Big Sky Ranch Partners, LLC DBA:  Lone Mountain Ranch</v>
          </cell>
          <cell r="C55" t="str">
            <v>MT</v>
          </cell>
          <cell r="D55">
            <v>31</v>
          </cell>
          <cell r="E55">
            <v>60063</v>
          </cell>
          <cell r="F55">
            <v>8849000</v>
          </cell>
          <cell r="G55">
            <v>1080000</v>
          </cell>
          <cell r="H55">
            <v>5000</v>
          </cell>
          <cell r="J55">
            <v>9934000</v>
          </cell>
          <cell r="L55">
            <v>25000</v>
          </cell>
          <cell r="M55">
            <v>0</v>
          </cell>
          <cell r="N55">
            <v>100000</v>
          </cell>
          <cell r="O55">
            <v>125000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X55">
            <v>2145000</v>
          </cell>
          <cell r="Y55">
            <v>0</v>
          </cell>
          <cell r="Z55">
            <v>2145000</v>
          </cell>
          <cell r="AA55">
            <v>12204000</v>
          </cell>
          <cell r="AC55" t="str">
            <v>RHA</v>
          </cell>
          <cell r="AD55">
            <v>1</v>
          </cell>
          <cell r="AE55" t="str">
            <v>L08300</v>
          </cell>
        </row>
        <row r="56">
          <cell r="A56" t="str">
            <v>L08500</v>
          </cell>
          <cell r="B56" t="str">
            <v>Lowell Hotel Properties, LLC</v>
          </cell>
          <cell r="C56" t="str">
            <v>NY</v>
          </cell>
          <cell r="D56">
            <v>72</v>
          </cell>
          <cell r="E56">
            <v>72000</v>
          </cell>
          <cell r="F56">
            <v>46772743</v>
          </cell>
          <cell r="G56">
            <v>10388394</v>
          </cell>
          <cell r="H56">
            <v>697562</v>
          </cell>
          <cell r="J56">
            <v>57858699</v>
          </cell>
          <cell r="K56">
            <v>62000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X56">
            <v>11288758</v>
          </cell>
          <cell r="Y56">
            <v>5348061</v>
          </cell>
          <cell r="Z56">
            <v>16636819</v>
          </cell>
          <cell r="AA56">
            <v>74557518</v>
          </cell>
          <cell r="AC56" t="str">
            <v>RHA</v>
          </cell>
          <cell r="AD56">
            <v>1</v>
          </cell>
          <cell r="AE56" t="str">
            <v>L08500</v>
          </cell>
        </row>
        <row r="57">
          <cell r="A57" t="str">
            <v>M00100</v>
          </cell>
          <cell r="B57" t="str">
            <v>The Timbers Inc. t/a Rod's Steak &amp; Seafood Grille and The Madison Hotel and GK's Red Dog Tavern</v>
          </cell>
          <cell r="C57" t="str">
            <v>NJ</v>
          </cell>
          <cell r="D57">
            <v>186</v>
          </cell>
          <cell r="E57">
            <v>195542</v>
          </cell>
          <cell r="F57">
            <v>36238843.415200002</v>
          </cell>
          <cell r="G57">
            <v>3234502.7303999998</v>
          </cell>
          <cell r="H57">
            <v>1310123.5532</v>
          </cell>
          <cell r="J57">
            <v>40783469.698799998</v>
          </cell>
          <cell r="K57">
            <v>1051500</v>
          </cell>
          <cell r="L57">
            <v>65000</v>
          </cell>
          <cell r="M57">
            <v>0</v>
          </cell>
          <cell r="N57">
            <v>0</v>
          </cell>
          <cell r="O57">
            <v>65000</v>
          </cell>
          <cell r="R57">
            <v>1</v>
          </cell>
          <cell r="S57">
            <v>1563518</v>
          </cell>
          <cell r="T57">
            <v>0</v>
          </cell>
          <cell r="U57">
            <v>0</v>
          </cell>
          <cell r="V57">
            <v>0</v>
          </cell>
          <cell r="X57">
            <v>9581000</v>
          </cell>
          <cell r="Y57">
            <v>775000</v>
          </cell>
          <cell r="Z57">
            <v>10356000</v>
          </cell>
          <cell r="AA57">
            <v>53819487.698799998</v>
          </cell>
          <cell r="AC57" t="str">
            <v>RHA</v>
          </cell>
          <cell r="AD57">
            <v>1</v>
          </cell>
          <cell r="AE57" t="str">
            <v>M00100</v>
          </cell>
        </row>
        <row r="58">
          <cell r="A58" t="str">
            <v>M01800</v>
          </cell>
          <cell r="B58" t="str">
            <v>Milwaukee Athletic Club, Inc.</v>
          </cell>
          <cell r="C58" t="str">
            <v>WI</v>
          </cell>
          <cell r="D58">
            <v>60</v>
          </cell>
          <cell r="E58">
            <v>204830</v>
          </cell>
          <cell r="F58">
            <v>68637685</v>
          </cell>
          <cell r="G58">
            <v>11425985</v>
          </cell>
          <cell r="H58">
            <v>780300</v>
          </cell>
          <cell r="J58">
            <v>80843970</v>
          </cell>
          <cell r="K58">
            <v>850000</v>
          </cell>
          <cell r="L58">
            <v>48000</v>
          </cell>
          <cell r="M58">
            <v>0</v>
          </cell>
          <cell r="N58">
            <v>0</v>
          </cell>
          <cell r="O58">
            <v>48000</v>
          </cell>
          <cell r="P58">
            <v>0</v>
          </cell>
          <cell r="Q58">
            <v>0</v>
          </cell>
          <cell r="R58">
            <v>2</v>
          </cell>
          <cell r="S58">
            <v>702270</v>
          </cell>
          <cell r="T58">
            <v>0</v>
          </cell>
          <cell r="U58">
            <v>0</v>
          </cell>
          <cell r="V58">
            <v>205000</v>
          </cell>
          <cell r="W58">
            <v>0</v>
          </cell>
          <cell r="X58">
            <v>2960000</v>
          </cell>
          <cell r="Y58">
            <v>1450000</v>
          </cell>
          <cell r="Z58">
            <v>4410000</v>
          </cell>
          <cell r="AA58">
            <v>87059240</v>
          </cell>
          <cell r="AC58" t="str">
            <v>RHA</v>
          </cell>
          <cell r="AD58">
            <v>1</v>
          </cell>
          <cell r="AE58" t="str">
            <v>M01800</v>
          </cell>
        </row>
        <row r="59">
          <cell r="A59" t="str">
            <v>M02500</v>
          </cell>
          <cell r="B59" t="str">
            <v>The Cottage Corp dba Mirror Lake Inn Resort &amp; Spa</v>
          </cell>
          <cell r="C59" t="str">
            <v>NY</v>
          </cell>
          <cell r="D59">
            <v>136</v>
          </cell>
          <cell r="E59">
            <v>181349</v>
          </cell>
          <cell r="F59">
            <v>30868400</v>
          </cell>
          <cell r="G59">
            <v>2957480</v>
          </cell>
          <cell r="H59">
            <v>344368</v>
          </cell>
          <cell r="J59">
            <v>34170248</v>
          </cell>
          <cell r="K59">
            <v>107560</v>
          </cell>
          <cell r="L59">
            <v>315000</v>
          </cell>
          <cell r="M59">
            <v>25000</v>
          </cell>
          <cell r="N59">
            <v>200000</v>
          </cell>
          <cell r="O59">
            <v>540000</v>
          </cell>
          <cell r="R59">
            <v>3</v>
          </cell>
          <cell r="S59">
            <v>209100</v>
          </cell>
          <cell r="T59">
            <v>1</v>
          </cell>
          <cell r="U59">
            <v>33150</v>
          </cell>
          <cell r="X59">
            <v>6600000</v>
          </cell>
          <cell r="Y59">
            <v>2100000</v>
          </cell>
          <cell r="Z59">
            <v>8700000</v>
          </cell>
          <cell r="AA59">
            <v>43760058</v>
          </cell>
          <cell r="AC59" t="str">
            <v>RHA</v>
          </cell>
          <cell r="AD59">
            <v>1</v>
          </cell>
          <cell r="AE59" t="str">
            <v>M02500</v>
          </cell>
        </row>
        <row r="60">
          <cell r="A60" t="str">
            <v>M04000</v>
          </cell>
          <cell r="B60" t="str">
            <v>Smiley Brothers, Inc d/b/a Mohonk Mountain House</v>
          </cell>
          <cell r="C60" t="str">
            <v>NY</v>
          </cell>
          <cell r="D60">
            <v>252</v>
          </cell>
          <cell r="E60">
            <v>563451</v>
          </cell>
          <cell r="F60">
            <v>82562584</v>
          </cell>
          <cell r="G60">
            <v>15816362</v>
          </cell>
          <cell r="H60">
            <v>5422602</v>
          </cell>
          <cell r="J60">
            <v>103801548</v>
          </cell>
          <cell r="K60">
            <v>1668246</v>
          </cell>
          <cell r="L60">
            <v>2500000</v>
          </cell>
          <cell r="M60">
            <v>30000</v>
          </cell>
          <cell r="N60">
            <v>1000000</v>
          </cell>
          <cell r="O60">
            <v>3530000</v>
          </cell>
          <cell r="P60">
            <v>9</v>
          </cell>
          <cell r="Q60">
            <v>2000000</v>
          </cell>
          <cell r="R60">
            <v>1</v>
          </cell>
          <cell r="S60">
            <v>3162000</v>
          </cell>
          <cell r="T60">
            <v>6</v>
          </cell>
          <cell r="U60">
            <v>586500</v>
          </cell>
          <cell r="V60">
            <v>0</v>
          </cell>
          <cell r="X60">
            <v>13453000</v>
          </cell>
          <cell r="Y60">
            <v>7750000</v>
          </cell>
          <cell r="Z60">
            <v>21203000</v>
          </cell>
          <cell r="AA60">
            <v>135951294</v>
          </cell>
          <cell r="AC60" t="str">
            <v>RHA</v>
          </cell>
          <cell r="AD60">
            <v>1</v>
          </cell>
          <cell r="AE60" t="str">
            <v>M04000</v>
          </cell>
        </row>
        <row r="61">
          <cell r="A61" t="str">
            <v>M05000</v>
          </cell>
          <cell r="B61" t="str">
            <v>Chittenden Resorts, LLC dba Mountain Top Inn &amp; Resort</v>
          </cell>
          <cell r="C61" t="str">
            <v>VT</v>
          </cell>
          <cell r="D61">
            <v>39</v>
          </cell>
          <cell r="E61">
            <v>53513</v>
          </cell>
          <cell r="F61">
            <v>7259985</v>
          </cell>
          <cell r="G61">
            <v>823470</v>
          </cell>
          <cell r="H61">
            <v>518532</v>
          </cell>
          <cell r="J61">
            <v>8601987</v>
          </cell>
          <cell r="L61">
            <v>412000</v>
          </cell>
          <cell r="M61">
            <v>10000</v>
          </cell>
          <cell r="N61">
            <v>50000</v>
          </cell>
          <cell r="O61">
            <v>472000</v>
          </cell>
          <cell r="R61">
            <v>1</v>
          </cell>
          <cell r="S61">
            <v>168300</v>
          </cell>
          <cell r="T61">
            <v>1</v>
          </cell>
          <cell r="U61">
            <v>30600</v>
          </cell>
          <cell r="V61">
            <v>220000</v>
          </cell>
          <cell r="X61">
            <v>1502300</v>
          </cell>
          <cell r="Y61">
            <v>161500</v>
          </cell>
          <cell r="Z61">
            <v>1663800</v>
          </cell>
          <cell r="AA61">
            <v>11156687</v>
          </cell>
          <cell r="AC61" t="str">
            <v>RHA</v>
          </cell>
          <cell r="AD61">
            <v>1</v>
          </cell>
          <cell r="AE61" t="str">
            <v>M05000</v>
          </cell>
        </row>
        <row r="62">
          <cell r="A62" t="str">
            <v>M10000</v>
          </cell>
          <cell r="B62" t="str">
            <v>Myrtle Beach National Company</v>
          </cell>
          <cell r="C62" t="str">
            <v>SC</v>
          </cell>
          <cell r="D62">
            <v>298</v>
          </cell>
          <cell r="E62">
            <v>286057</v>
          </cell>
          <cell r="F62">
            <v>49493043.666720003</v>
          </cell>
          <cell r="G62">
            <v>4951765.4024599995</v>
          </cell>
          <cell r="H62">
            <v>2601</v>
          </cell>
          <cell r="J62">
            <v>54447410.069179997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R62">
            <v>6</v>
          </cell>
          <cell r="S62">
            <v>1874605</v>
          </cell>
          <cell r="T62">
            <v>0</v>
          </cell>
          <cell r="U62">
            <v>0</v>
          </cell>
          <cell r="X62">
            <v>7208000</v>
          </cell>
          <cell r="Y62">
            <v>0</v>
          </cell>
          <cell r="Z62">
            <v>7208000</v>
          </cell>
          <cell r="AA62">
            <v>63530015.069179997</v>
          </cell>
          <cell r="AC62" t="str">
            <v>RHA</v>
          </cell>
          <cell r="AD62">
            <v>1</v>
          </cell>
          <cell r="AE62" t="str">
            <v>M10000</v>
          </cell>
        </row>
        <row r="63">
          <cell r="A63" t="str">
            <v>M10004</v>
          </cell>
          <cell r="B63" t="str">
            <v>National Golf Management LLC</v>
          </cell>
          <cell r="C63" t="str">
            <v>SC</v>
          </cell>
          <cell r="D63">
            <v>0</v>
          </cell>
          <cell r="E63">
            <v>319177</v>
          </cell>
          <cell r="F63">
            <v>29806746.940000001</v>
          </cell>
          <cell r="G63">
            <v>5281022.46</v>
          </cell>
          <cell r="H63">
            <v>16212607.560000001</v>
          </cell>
          <cell r="I63">
            <v>0</v>
          </cell>
          <cell r="J63">
            <v>51300376.960000001</v>
          </cell>
          <cell r="K63">
            <v>100000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R63">
            <v>4</v>
          </cell>
          <cell r="S63">
            <v>1224000</v>
          </cell>
          <cell r="T63">
            <v>19</v>
          </cell>
          <cell r="U63">
            <v>68544</v>
          </cell>
          <cell r="AA63">
            <v>52692920.960000001</v>
          </cell>
          <cell r="AC63" t="str">
            <v>RHA</v>
          </cell>
          <cell r="AD63">
            <v>1</v>
          </cell>
          <cell r="AE63" t="str">
            <v>M10004</v>
          </cell>
        </row>
        <row r="64">
          <cell r="A64" t="str">
            <v>N02000</v>
          </cell>
          <cell r="B64" t="str">
            <v>Naples Golf &amp; Beach Club, Inc dba Naples Beach Hotel &amp; Golf Club</v>
          </cell>
          <cell r="C64" t="str">
            <v>FL</v>
          </cell>
          <cell r="D64">
            <v>319</v>
          </cell>
          <cell r="E64">
            <v>327826</v>
          </cell>
          <cell r="F64">
            <v>47672652.759488001</v>
          </cell>
          <cell r="G64">
            <v>6220184.7828040002</v>
          </cell>
          <cell r="H64">
            <v>4668765.9782199999</v>
          </cell>
          <cell r="J64">
            <v>58561603.520512</v>
          </cell>
          <cell r="K64">
            <v>200000</v>
          </cell>
          <cell r="L64">
            <v>216487</v>
          </cell>
          <cell r="M64">
            <v>188700</v>
          </cell>
          <cell r="N64">
            <v>1147500</v>
          </cell>
          <cell r="O64">
            <v>1552687</v>
          </cell>
          <cell r="P64">
            <v>18</v>
          </cell>
          <cell r="Q64">
            <v>3213000</v>
          </cell>
          <cell r="R64">
            <v>2</v>
          </cell>
          <cell r="S64">
            <v>364140</v>
          </cell>
          <cell r="T64">
            <v>6</v>
          </cell>
          <cell r="U64">
            <v>186506</v>
          </cell>
          <cell r="X64">
            <v>16842755</v>
          </cell>
          <cell r="Y64">
            <v>3750000</v>
          </cell>
          <cell r="Z64">
            <v>20592755</v>
          </cell>
          <cell r="AA64">
            <v>84670691.520512</v>
          </cell>
          <cell r="AC64" t="str">
            <v>RHA</v>
          </cell>
          <cell r="AD64">
            <v>1</v>
          </cell>
          <cell r="AE64" t="str">
            <v>N02000</v>
          </cell>
        </row>
        <row r="65">
          <cell r="A65" t="str">
            <v>O01500</v>
          </cell>
          <cell r="B65" t="str">
            <v>Ocean House Management, LLC</v>
          </cell>
          <cell r="C65" t="str">
            <v>RI</v>
          </cell>
          <cell r="D65">
            <v>87</v>
          </cell>
          <cell r="E65">
            <v>234212</v>
          </cell>
          <cell r="F65">
            <v>97622211</v>
          </cell>
          <cell r="G65">
            <v>6860448</v>
          </cell>
          <cell r="H65">
            <v>102000</v>
          </cell>
          <cell r="J65">
            <v>104584659</v>
          </cell>
          <cell r="L65">
            <v>650000</v>
          </cell>
          <cell r="M65">
            <v>0</v>
          </cell>
          <cell r="N65">
            <v>200000</v>
          </cell>
          <cell r="O65">
            <v>850000</v>
          </cell>
          <cell r="P65">
            <v>1</v>
          </cell>
          <cell r="Q65">
            <v>100000</v>
          </cell>
          <cell r="R65">
            <v>1</v>
          </cell>
          <cell r="S65">
            <v>0</v>
          </cell>
          <cell r="T65">
            <v>0</v>
          </cell>
          <cell r="U65">
            <v>0</v>
          </cell>
          <cell r="X65">
            <v>7095859</v>
          </cell>
          <cell r="Y65">
            <v>425968.25</v>
          </cell>
          <cell r="Z65">
            <v>7521827.25</v>
          </cell>
          <cell r="AA65">
            <v>113056486.25</v>
          </cell>
          <cell r="AC65" t="str">
            <v>RHA</v>
          </cell>
          <cell r="AD65">
            <v>1</v>
          </cell>
          <cell r="AE65" t="str">
            <v>O01500</v>
          </cell>
        </row>
        <row r="66">
          <cell r="A66" t="str">
            <v>O01501</v>
          </cell>
          <cell r="B66" t="str">
            <v>Weekapaug Inn &amp; Cottages, LLC</v>
          </cell>
          <cell r="C66" t="str">
            <v>RI</v>
          </cell>
          <cell r="D66">
            <v>31</v>
          </cell>
          <cell r="E66">
            <v>55111</v>
          </cell>
          <cell r="F66">
            <v>16117000</v>
          </cell>
          <cell r="G66">
            <v>2952000</v>
          </cell>
          <cell r="H66">
            <v>663000</v>
          </cell>
          <cell r="I66">
            <v>663000</v>
          </cell>
          <cell r="J66">
            <v>19732000</v>
          </cell>
          <cell r="K66">
            <v>50000</v>
          </cell>
          <cell r="L66">
            <v>490000</v>
          </cell>
          <cell r="M66">
            <v>0</v>
          </cell>
          <cell r="N66">
            <v>500000</v>
          </cell>
          <cell r="O66">
            <v>990000</v>
          </cell>
          <cell r="R66">
            <v>1</v>
          </cell>
          <cell r="S66">
            <v>382500</v>
          </cell>
          <cell r="T66">
            <v>0</v>
          </cell>
          <cell r="U66">
            <v>0</v>
          </cell>
          <cell r="V66">
            <v>0</v>
          </cell>
          <cell r="X66">
            <v>2717404</v>
          </cell>
          <cell r="Y66">
            <v>131516.75</v>
          </cell>
          <cell r="Z66">
            <v>2848920.75</v>
          </cell>
          <cell r="AA66">
            <v>24003420.75</v>
          </cell>
          <cell r="AC66" t="str">
            <v>RHA</v>
          </cell>
          <cell r="AD66">
            <v>1</v>
          </cell>
          <cell r="AE66" t="str">
            <v>O01501</v>
          </cell>
        </row>
        <row r="67">
          <cell r="A67" t="str">
            <v>O02000</v>
          </cell>
          <cell r="B67" t="str">
            <v>Ocean Reef Club, Inc</v>
          </cell>
          <cell r="C67" t="str">
            <v>FL</v>
          </cell>
          <cell r="D67">
            <v>142</v>
          </cell>
          <cell r="E67">
            <v>581442</v>
          </cell>
          <cell r="F67">
            <v>88294337</v>
          </cell>
          <cell r="G67">
            <v>26814624</v>
          </cell>
          <cell r="H67">
            <v>13793052</v>
          </cell>
          <cell r="J67">
            <v>128902013</v>
          </cell>
          <cell r="L67">
            <v>2600000</v>
          </cell>
          <cell r="M67">
            <v>3050000</v>
          </cell>
          <cell r="N67">
            <v>2000000</v>
          </cell>
          <cell r="O67">
            <v>7650000</v>
          </cell>
          <cell r="P67">
            <v>36</v>
          </cell>
          <cell r="Q67">
            <v>10000000</v>
          </cell>
          <cell r="R67">
            <v>3</v>
          </cell>
          <cell r="S67">
            <v>6155006</v>
          </cell>
          <cell r="T67">
            <v>20</v>
          </cell>
          <cell r="U67">
            <v>1020000</v>
          </cell>
          <cell r="V67">
            <v>0</v>
          </cell>
          <cell r="X67">
            <v>8992106</v>
          </cell>
          <cell r="Y67">
            <v>10967500</v>
          </cell>
          <cell r="Z67">
            <v>19959606</v>
          </cell>
          <cell r="AA67">
            <v>173686625</v>
          </cell>
          <cell r="AC67" t="str">
            <v>RHA</v>
          </cell>
          <cell r="AD67">
            <v>1</v>
          </cell>
          <cell r="AE67" t="str">
            <v>O02000</v>
          </cell>
        </row>
        <row r="68">
          <cell r="A68" t="str">
            <v>O03200</v>
          </cell>
          <cell r="B68" t="str">
            <v>Ojo Caliente Holdings, Inc dba Ojo Caliente Mineral Springs</v>
          </cell>
          <cell r="C68" t="str">
            <v>NM</v>
          </cell>
          <cell r="D68">
            <v>51</v>
          </cell>
          <cell r="E68">
            <v>60192</v>
          </cell>
          <cell r="F68">
            <v>9504054</v>
          </cell>
          <cell r="G68">
            <v>931158</v>
          </cell>
          <cell r="H68">
            <v>525402</v>
          </cell>
          <cell r="I68">
            <v>10404</v>
          </cell>
          <cell r="J68">
            <v>10960614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R68">
            <v>1</v>
          </cell>
          <cell r="S68">
            <v>104040</v>
          </cell>
          <cell r="T68">
            <v>0</v>
          </cell>
          <cell r="U68">
            <v>0</v>
          </cell>
          <cell r="V68">
            <v>100000</v>
          </cell>
          <cell r="W68">
            <v>0</v>
          </cell>
          <cell r="X68">
            <v>3899250</v>
          </cell>
          <cell r="Y68">
            <v>1600000</v>
          </cell>
          <cell r="Z68">
            <v>5499250</v>
          </cell>
          <cell r="AA68">
            <v>16663904</v>
          </cell>
          <cell r="AC68" t="str">
            <v>RHA</v>
          </cell>
          <cell r="AD68">
            <v>1</v>
          </cell>
          <cell r="AE68" t="str">
            <v>O03200</v>
          </cell>
        </row>
        <row r="69">
          <cell r="A69" t="str">
            <v>P00100</v>
          </cell>
          <cell r="B69" t="str">
            <v>The Pacific-Union Club</v>
          </cell>
          <cell r="C69" t="str">
            <v>CA</v>
          </cell>
          <cell r="D69">
            <v>29</v>
          </cell>
          <cell r="E69">
            <v>67474</v>
          </cell>
          <cell r="F69">
            <v>38760000</v>
          </cell>
          <cell r="G69">
            <v>9646849</v>
          </cell>
          <cell r="H69">
            <v>278567</v>
          </cell>
          <cell r="J69">
            <v>48685416</v>
          </cell>
          <cell r="K69">
            <v>6950000</v>
          </cell>
          <cell r="L69">
            <v>1695000</v>
          </cell>
          <cell r="M69">
            <v>0</v>
          </cell>
          <cell r="N69">
            <v>229000</v>
          </cell>
          <cell r="O69">
            <v>1924000</v>
          </cell>
          <cell r="R69">
            <v>1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7268400</v>
          </cell>
          <cell r="Y69">
            <v>1100000</v>
          </cell>
          <cell r="Z69">
            <v>8368400</v>
          </cell>
          <cell r="AA69">
            <v>65927816</v>
          </cell>
          <cell r="AC69" t="str">
            <v>RHA</v>
          </cell>
          <cell r="AD69">
            <v>1</v>
          </cell>
          <cell r="AE69" t="str">
            <v>P00100</v>
          </cell>
        </row>
        <row r="70">
          <cell r="A70" t="str">
            <v>P00110</v>
          </cell>
          <cell r="B70" t="str">
            <v>Majestic Industry Hills, LLC, DBA: Pacific Palms Hotel &amp; Conference Center</v>
          </cell>
          <cell r="C70" t="str">
            <v>CA</v>
          </cell>
          <cell r="D70">
            <v>292</v>
          </cell>
          <cell r="E70">
            <v>416672</v>
          </cell>
          <cell r="F70">
            <v>74353536.480000004</v>
          </cell>
          <cell r="G70">
            <v>21976539.539999999</v>
          </cell>
          <cell r="H70">
            <v>510000</v>
          </cell>
          <cell r="I70">
            <v>0</v>
          </cell>
          <cell r="J70">
            <v>96840076.019999996</v>
          </cell>
          <cell r="L70">
            <v>0</v>
          </cell>
          <cell r="M70">
            <v>0</v>
          </cell>
          <cell r="N70">
            <v>2275000</v>
          </cell>
          <cell r="O70">
            <v>2275000</v>
          </cell>
          <cell r="P70">
            <v>36</v>
          </cell>
          <cell r="Q70">
            <v>12350000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X70">
            <v>15337780</v>
          </cell>
          <cell r="Y70">
            <v>0</v>
          </cell>
          <cell r="Z70">
            <v>15337780</v>
          </cell>
          <cell r="AA70">
            <v>126802856.02</v>
          </cell>
          <cell r="AC70" t="str">
            <v>RHA</v>
          </cell>
          <cell r="AD70">
            <v>1</v>
          </cell>
          <cell r="AE70" t="str">
            <v>P00110</v>
          </cell>
        </row>
        <row r="71">
          <cell r="A71" t="str">
            <v>P00500</v>
          </cell>
          <cell r="B71" t="str">
            <v>Pebble Beach Company, A California General Partnership</v>
          </cell>
          <cell r="C71" t="str">
            <v>CA</v>
          </cell>
          <cell r="D71">
            <v>463</v>
          </cell>
          <cell r="E71">
            <v>851217</v>
          </cell>
          <cell r="F71">
            <v>203118514.56</v>
          </cell>
          <cell r="G71">
            <v>32393940.951200001</v>
          </cell>
          <cell r="H71">
            <v>5144317.5288000004</v>
          </cell>
          <cell r="J71">
            <v>240656773.03999999</v>
          </cell>
          <cell r="K71">
            <v>4990400</v>
          </cell>
          <cell r="L71">
            <v>10500000</v>
          </cell>
          <cell r="M71">
            <v>7000000</v>
          </cell>
          <cell r="N71">
            <v>2500000</v>
          </cell>
          <cell r="O71">
            <v>20000000</v>
          </cell>
          <cell r="P71">
            <v>81</v>
          </cell>
          <cell r="Q71">
            <v>42312000</v>
          </cell>
          <cell r="R71">
            <v>3</v>
          </cell>
          <cell r="S71">
            <v>312120</v>
          </cell>
          <cell r="T71">
            <v>20</v>
          </cell>
          <cell r="U71">
            <v>520200</v>
          </cell>
          <cell r="V71">
            <v>1400000</v>
          </cell>
          <cell r="X71">
            <v>136665562</v>
          </cell>
          <cell r="Y71">
            <v>0</v>
          </cell>
          <cell r="Z71">
            <v>136665562</v>
          </cell>
          <cell r="AA71">
            <v>446857055.04000002</v>
          </cell>
          <cell r="AC71" t="str">
            <v>RHA</v>
          </cell>
          <cell r="AD71">
            <v>1</v>
          </cell>
          <cell r="AE71" t="str">
            <v>P00500</v>
          </cell>
        </row>
        <row r="72">
          <cell r="A72" t="str">
            <v>P05000</v>
          </cell>
          <cell r="B72" t="str">
            <v>Plaza Athenee Hotel Company Limited DBA Plaza Athenee Hotel</v>
          </cell>
          <cell r="C72" t="str">
            <v>NY</v>
          </cell>
          <cell r="D72">
            <v>149</v>
          </cell>
          <cell r="E72">
            <v>129586</v>
          </cell>
          <cell r="F72">
            <v>88350000</v>
          </cell>
          <cell r="G72">
            <v>6375000</v>
          </cell>
          <cell r="H72">
            <v>630000</v>
          </cell>
          <cell r="J72">
            <v>95355000</v>
          </cell>
          <cell r="K72">
            <v>100000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X72">
            <v>27105124</v>
          </cell>
          <cell r="Y72">
            <v>2640000</v>
          </cell>
          <cell r="Z72">
            <v>29745124</v>
          </cell>
          <cell r="AA72">
            <v>125200124</v>
          </cell>
          <cell r="AC72" t="str">
            <v>RHA</v>
          </cell>
          <cell r="AD72">
            <v>1</v>
          </cell>
          <cell r="AE72" t="str">
            <v>P05000</v>
          </cell>
        </row>
        <row r="73">
          <cell r="A73" t="str">
            <v>P06000</v>
          </cell>
          <cell r="B73" t="str">
            <v>PlumpJack Squaw Valley Inn</v>
          </cell>
          <cell r="C73" t="str">
            <v>CA</v>
          </cell>
          <cell r="D73">
            <v>56</v>
          </cell>
          <cell r="E73">
            <v>59900</v>
          </cell>
          <cell r="F73">
            <v>24719904</v>
          </cell>
          <cell r="G73">
            <v>1649089.59</v>
          </cell>
          <cell r="H73">
            <v>536742.36</v>
          </cell>
          <cell r="J73">
            <v>26905735.949999999</v>
          </cell>
          <cell r="L73">
            <v>200000</v>
          </cell>
          <cell r="M73">
            <v>0</v>
          </cell>
          <cell r="N73">
            <v>113557</v>
          </cell>
          <cell r="O73">
            <v>313557</v>
          </cell>
          <cell r="R73">
            <v>1</v>
          </cell>
          <cell r="S73">
            <v>182070</v>
          </cell>
          <cell r="T73">
            <v>0</v>
          </cell>
          <cell r="U73">
            <v>0</v>
          </cell>
          <cell r="X73">
            <v>2150000</v>
          </cell>
          <cell r="Y73">
            <v>1350000</v>
          </cell>
          <cell r="Z73">
            <v>3500000</v>
          </cell>
          <cell r="AA73">
            <v>30901362.949999999</v>
          </cell>
          <cell r="AC73" t="str">
            <v>RHA</v>
          </cell>
          <cell r="AD73">
            <v>1</v>
          </cell>
          <cell r="AE73" t="str">
            <v>P06000</v>
          </cell>
        </row>
        <row r="74">
          <cell r="A74" t="str">
            <v>P08000</v>
          </cell>
          <cell r="B74" t="str">
            <v>Pridwin</v>
          </cell>
          <cell r="C74" t="str">
            <v>NY</v>
          </cell>
          <cell r="D74">
            <v>49</v>
          </cell>
          <cell r="E74">
            <v>26787</v>
          </cell>
          <cell r="F74">
            <v>5982710</v>
          </cell>
          <cell r="G74">
            <v>1165700</v>
          </cell>
          <cell r="H74">
            <v>73440</v>
          </cell>
          <cell r="J74">
            <v>7221850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R74">
            <v>1</v>
          </cell>
          <cell r="S74">
            <v>127500</v>
          </cell>
          <cell r="T74">
            <v>0</v>
          </cell>
          <cell r="U74">
            <v>76500</v>
          </cell>
          <cell r="X74">
            <v>641000</v>
          </cell>
          <cell r="Y74">
            <v>0</v>
          </cell>
          <cell r="Z74">
            <v>641000</v>
          </cell>
          <cell r="AA74">
            <v>8066850</v>
          </cell>
          <cell r="AC74" t="str">
            <v>RHA</v>
          </cell>
          <cell r="AD74">
            <v>1</v>
          </cell>
          <cell r="AE74" t="str">
            <v>P08000</v>
          </cell>
        </row>
        <row r="75">
          <cell r="A75" t="str">
            <v>P10000</v>
          </cell>
          <cell r="B75" t="str">
            <v>Purity Spring Resort, Inc. DBA Purity Spring Resort</v>
          </cell>
          <cell r="C75" t="str">
            <v>NH</v>
          </cell>
          <cell r="D75">
            <v>89</v>
          </cell>
          <cell r="E75">
            <v>135766</v>
          </cell>
          <cell r="F75">
            <v>16077897.560000001</v>
          </cell>
          <cell r="G75">
            <v>969030.2</v>
          </cell>
          <cell r="H75">
            <v>2848372</v>
          </cell>
          <cell r="I75">
            <v>94500</v>
          </cell>
          <cell r="J75">
            <v>19895299.760000002</v>
          </cell>
          <cell r="K75">
            <v>8127</v>
          </cell>
          <cell r="L75">
            <v>650000</v>
          </cell>
          <cell r="M75">
            <v>0</v>
          </cell>
          <cell r="N75">
            <v>0</v>
          </cell>
          <cell r="O75">
            <v>650000</v>
          </cell>
          <cell r="P75">
            <v>0</v>
          </cell>
          <cell r="Q75">
            <v>0</v>
          </cell>
          <cell r="R75">
            <v>6</v>
          </cell>
          <cell r="S75">
            <v>624654</v>
          </cell>
          <cell r="T75">
            <v>12</v>
          </cell>
          <cell r="U75">
            <v>226191</v>
          </cell>
          <cell r="V75">
            <v>0</v>
          </cell>
          <cell r="X75">
            <v>3823633</v>
          </cell>
          <cell r="Y75">
            <v>0</v>
          </cell>
          <cell r="Z75">
            <v>3823633</v>
          </cell>
          <cell r="AA75">
            <v>25227904.760000002</v>
          </cell>
          <cell r="AC75" t="str">
            <v>RHA</v>
          </cell>
          <cell r="AD75">
            <v>1</v>
          </cell>
          <cell r="AE75" t="str">
            <v>P10000</v>
          </cell>
        </row>
        <row r="76">
          <cell r="A76" t="str">
            <v>Q03300</v>
          </cell>
          <cell r="B76" t="str">
            <v>AGRE NV Q&amp;C Property Owner, LLC</v>
          </cell>
          <cell r="C76" t="str">
            <v>LA</v>
          </cell>
          <cell r="D76">
            <v>196</v>
          </cell>
          <cell r="E76">
            <v>93160</v>
          </cell>
          <cell r="F76">
            <v>16545948</v>
          </cell>
          <cell r="G76">
            <v>1670000</v>
          </cell>
          <cell r="H76">
            <v>0</v>
          </cell>
          <cell r="J76">
            <v>18215948</v>
          </cell>
          <cell r="L76">
            <v>100000</v>
          </cell>
          <cell r="M76">
            <v>0</v>
          </cell>
          <cell r="N76">
            <v>0</v>
          </cell>
          <cell r="O76">
            <v>100000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X76">
            <v>3049799</v>
          </cell>
          <cell r="Y76">
            <v>331500</v>
          </cell>
          <cell r="Z76">
            <v>3381299</v>
          </cell>
          <cell r="AA76">
            <v>21697247</v>
          </cell>
          <cell r="AC76" t="str">
            <v>RHA</v>
          </cell>
          <cell r="AD76">
            <v>1</v>
          </cell>
          <cell r="AE76" t="str">
            <v>Q03300</v>
          </cell>
        </row>
        <row r="77">
          <cell r="A77" t="str">
            <v>R00600</v>
          </cell>
          <cell r="B77" t="str">
            <v>The Rainier Club</v>
          </cell>
          <cell r="C77" t="str">
            <v>WA</v>
          </cell>
          <cell r="D77">
            <v>6</v>
          </cell>
          <cell r="E77">
            <v>57000</v>
          </cell>
          <cell r="F77">
            <v>17798184</v>
          </cell>
          <cell r="G77">
            <v>2019600</v>
          </cell>
          <cell r="H77">
            <v>273666</v>
          </cell>
          <cell r="J77">
            <v>20091450</v>
          </cell>
          <cell r="K77">
            <v>8611290</v>
          </cell>
          <cell r="L77">
            <v>250000</v>
          </cell>
          <cell r="M77">
            <v>0</v>
          </cell>
          <cell r="N77">
            <v>0</v>
          </cell>
          <cell r="O77">
            <v>250000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X77">
            <v>4353500</v>
          </cell>
          <cell r="Y77">
            <v>1853000</v>
          </cell>
          <cell r="Z77">
            <v>6206500</v>
          </cell>
          <cell r="AA77">
            <v>35159240</v>
          </cell>
          <cell r="AC77" t="str">
            <v>RHA</v>
          </cell>
          <cell r="AD77">
            <v>1</v>
          </cell>
          <cell r="AE77" t="str">
            <v>R00600</v>
          </cell>
        </row>
        <row r="78">
          <cell r="A78" t="str">
            <v>R01000</v>
          </cell>
          <cell r="B78" t="str">
            <v>Rancho de los Caballeros</v>
          </cell>
          <cell r="C78" t="str">
            <v>AZ</v>
          </cell>
          <cell r="D78">
            <v>80</v>
          </cell>
          <cell r="E78">
            <v>162882</v>
          </cell>
          <cell r="F78">
            <v>9941842.7172960006</v>
          </cell>
          <cell r="G78">
            <v>1657967.2252799999</v>
          </cell>
          <cell r="H78">
            <v>800999.65560000006</v>
          </cell>
          <cell r="J78">
            <v>12400809.598176001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18</v>
          </cell>
          <cell r="Q78">
            <v>3000000</v>
          </cell>
          <cell r="R78">
            <v>1</v>
          </cell>
          <cell r="S78">
            <v>270608.03999999998</v>
          </cell>
          <cell r="T78">
            <v>4</v>
          </cell>
          <cell r="U78">
            <v>312120</v>
          </cell>
          <cell r="AA78">
            <v>15983537.638176</v>
          </cell>
          <cell r="AC78" t="str">
            <v>RHA</v>
          </cell>
          <cell r="AD78">
            <v>1</v>
          </cell>
          <cell r="AE78" t="str">
            <v>R01000</v>
          </cell>
        </row>
        <row r="79">
          <cell r="A79" t="str">
            <v>R07000</v>
          </cell>
          <cell r="B79" t="str">
            <v>New RH, LLC dba Roche Harbor Resort</v>
          </cell>
          <cell r="C79" t="str">
            <v>WA</v>
          </cell>
          <cell r="D79">
            <v>49</v>
          </cell>
          <cell r="E79">
            <v>61970</v>
          </cell>
          <cell r="F79">
            <v>10644720</v>
          </cell>
          <cell r="G79">
            <v>1633020</v>
          </cell>
          <cell r="H79">
            <v>183600</v>
          </cell>
          <cell r="J79">
            <v>12461340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R79">
            <v>1</v>
          </cell>
          <cell r="S79">
            <v>178500</v>
          </cell>
          <cell r="T79">
            <v>1</v>
          </cell>
          <cell r="U79">
            <v>40800</v>
          </cell>
          <cell r="X79">
            <v>3598334</v>
          </cell>
          <cell r="Y79">
            <v>1057923.25</v>
          </cell>
          <cell r="Z79">
            <v>4656257.25</v>
          </cell>
          <cell r="AA79">
            <v>17336897.25</v>
          </cell>
          <cell r="AC79" t="str">
            <v>RHA</v>
          </cell>
          <cell r="AD79">
            <v>1</v>
          </cell>
          <cell r="AE79" t="str">
            <v>R07000</v>
          </cell>
        </row>
        <row r="80">
          <cell r="A80" t="str">
            <v>S00101</v>
          </cell>
          <cell r="B80" t="str">
            <v>Scout Harbor View Property 1, LLC</v>
          </cell>
          <cell r="C80" t="str">
            <v>MA</v>
          </cell>
          <cell r="D80">
            <v>168</v>
          </cell>
          <cell r="E80">
            <v>132250</v>
          </cell>
          <cell r="F80">
            <v>50666274</v>
          </cell>
          <cell r="G80">
            <v>4805000</v>
          </cell>
          <cell r="H80">
            <v>1325000</v>
          </cell>
          <cell r="I80">
            <v>0</v>
          </cell>
          <cell r="J80">
            <v>56796274</v>
          </cell>
          <cell r="L80">
            <v>0</v>
          </cell>
          <cell r="M80">
            <v>0</v>
          </cell>
          <cell r="N80">
            <v>25000</v>
          </cell>
          <cell r="O80">
            <v>25000</v>
          </cell>
          <cell r="R80">
            <v>2</v>
          </cell>
          <cell r="S80">
            <v>202000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6552541</v>
          </cell>
          <cell r="Y80">
            <v>1115250</v>
          </cell>
          <cell r="Z80">
            <v>7667791</v>
          </cell>
          <cell r="AA80">
            <v>64691065</v>
          </cell>
          <cell r="AC80" t="str">
            <v>RHA</v>
          </cell>
          <cell r="AD80">
            <v>1</v>
          </cell>
          <cell r="AE80" t="str">
            <v>S00101</v>
          </cell>
        </row>
        <row r="81">
          <cell r="A81" t="str">
            <v>S00102</v>
          </cell>
          <cell r="B81" t="str">
            <v>Sea Scout Partners LLC</v>
          </cell>
          <cell r="C81" t="str">
            <v>MA</v>
          </cell>
          <cell r="D81">
            <v>266</v>
          </cell>
          <cell r="E81">
            <v>188628</v>
          </cell>
          <cell r="F81">
            <v>36844166</v>
          </cell>
          <cell r="G81">
            <v>7040000</v>
          </cell>
          <cell r="H81">
            <v>2325000</v>
          </cell>
          <cell r="J81">
            <v>46209166</v>
          </cell>
          <cell r="L81">
            <v>200000</v>
          </cell>
          <cell r="M81">
            <v>400000</v>
          </cell>
          <cell r="N81">
            <v>50000</v>
          </cell>
          <cell r="O81">
            <v>650000</v>
          </cell>
          <cell r="R81">
            <v>2</v>
          </cell>
          <cell r="S81">
            <v>204000</v>
          </cell>
          <cell r="T81">
            <v>0</v>
          </cell>
          <cell r="U81">
            <v>0</v>
          </cell>
          <cell r="V81">
            <v>0</v>
          </cell>
          <cell r="X81">
            <v>6703236</v>
          </cell>
          <cell r="Y81">
            <v>1154750</v>
          </cell>
          <cell r="Z81">
            <v>7857986</v>
          </cell>
          <cell r="AA81">
            <v>54921152</v>
          </cell>
          <cell r="AC81" t="str">
            <v>RHA</v>
          </cell>
          <cell r="AD81">
            <v>1</v>
          </cell>
          <cell r="AE81" t="str">
            <v>S00102</v>
          </cell>
        </row>
        <row r="82">
          <cell r="A82" t="str">
            <v>S00103</v>
          </cell>
          <cell r="B82" t="str">
            <v>Scout Plantation Owner LLC</v>
          </cell>
          <cell r="C82" t="str">
            <v>FL</v>
          </cell>
          <cell r="D82">
            <v>196</v>
          </cell>
          <cell r="E82">
            <v>173204</v>
          </cell>
          <cell r="F82">
            <v>20626685</v>
          </cell>
          <cell r="G82">
            <v>5949949</v>
          </cell>
          <cell r="H82">
            <v>2250000</v>
          </cell>
          <cell r="J82">
            <v>28826634</v>
          </cell>
          <cell r="L82">
            <v>100000</v>
          </cell>
          <cell r="M82">
            <v>0</v>
          </cell>
          <cell r="N82">
            <v>100000</v>
          </cell>
          <cell r="O82">
            <v>200000</v>
          </cell>
          <cell r="R82">
            <v>1</v>
          </cell>
          <cell r="S82">
            <v>102000</v>
          </cell>
          <cell r="T82">
            <v>0</v>
          </cell>
          <cell r="U82">
            <v>0</v>
          </cell>
          <cell r="X82">
            <v>3665200</v>
          </cell>
          <cell r="Y82">
            <v>767000</v>
          </cell>
          <cell r="Z82">
            <v>4432200</v>
          </cell>
          <cell r="AA82">
            <v>33560834</v>
          </cell>
          <cell r="AC82" t="str">
            <v>RHA</v>
          </cell>
          <cell r="AD82">
            <v>1</v>
          </cell>
          <cell r="AE82" t="str">
            <v>S00103</v>
          </cell>
        </row>
        <row r="83">
          <cell r="A83" t="str">
            <v>S01000</v>
          </cell>
          <cell r="B83" t="str">
            <v>Saddlebrook Holdings, Inc.</v>
          </cell>
          <cell r="C83" t="str">
            <v>FL</v>
          </cell>
          <cell r="D83">
            <v>645</v>
          </cell>
          <cell r="E83">
            <v>836976</v>
          </cell>
          <cell r="F83">
            <v>89185395.459199995</v>
          </cell>
          <cell r="G83">
            <v>8854606.0600000005</v>
          </cell>
          <cell r="H83">
            <v>16191869.881999999</v>
          </cell>
          <cell r="I83">
            <v>597407</v>
          </cell>
          <cell r="J83">
            <v>114231871.4012</v>
          </cell>
          <cell r="L83">
            <v>4140487</v>
          </cell>
          <cell r="M83">
            <v>0</v>
          </cell>
          <cell r="N83">
            <v>1750000</v>
          </cell>
          <cell r="O83">
            <v>5890487</v>
          </cell>
          <cell r="P83">
            <v>36</v>
          </cell>
          <cell r="Q83">
            <v>8095155</v>
          </cell>
          <cell r="R83">
            <v>3</v>
          </cell>
          <cell r="S83">
            <v>2601000</v>
          </cell>
          <cell r="T83">
            <v>45</v>
          </cell>
          <cell r="U83">
            <v>2509200</v>
          </cell>
          <cell r="V83">
            <v>515000</v>
          </cell>
          <cell r="W83">
            <v>0</v>
          </cell>
          <cell r="X83">
            <v>11631116</v>
          </cell>
          <cell r="Y83">
            <v>3544797</v>
          </cell>
          <cell r="Z83">
            <v>15175913</v>
          </cell>
          <cell r="AA83">
            <v>149018626.4012</v>
          </cell>
          <cell r="AC83" t="str">
            <v>RHA</v>
          </cell>
          <cell r="AD83">
            <v>1</v>
          </cell>
          <cell r="AE83" t="str">
            <v>S01000</v>
          </cell>
        </row>
        <row r="84">
          <cell r="A84" t="str">
            <v>S01500</v>
          </cell>
          <cell r="B84" t="str">
            <v>SAFCO Management, Inc.</v>
          </cell>
          <cell r="C84" t="str">
            <v>NH</v>
          </cell>
          <cell r="D84">
            <v>140</v>
          </cell>
          <cell r="E84">
            <v>193471</v>
          </cell>
          <cell r="F84">
            <v>19841380.964784</v>
          </cell>
          <cell r="G84">
            <v>2054613.2880599999</v>
          </cell>
          <cell r="H84">
            <v>78030</v>
          </cell>
          <cell r="J84">
            <v>21974024.252843998</v>
          </cell>
          <cell r="K84">
            <v>15000</v>
          </cell>
          <cell r="L84">
            <v>375000</v>
          </cell>
          <cell r="M84">
            <v>0</v>
          </cell>
          <cell r="N84">
            <v>0</v>
          </cell>
          <cell r="O84">
            <v>375000</v>
          </cell>
          <cell r="R84">
            <v>5</v>
          </cell>
          <cell r="S84">
            <v>318362</v>
          </cell>
          <cell r="T84">
            <v>4</v>
          </cell>
          <cell r="U84">
            <v>47754</v>
          </cell>
          <cell r="X84">
            <v>4239185</v>
          </cell>
          <cell r="Y84">
            <v>733474.5</v>
          </cell>
          <cell r="Z84">
            <v>4972659.5</v>
          </cell>
          <cell r="AA84">
            <v>27702799.752843998</v>
          </cell>
          <cell r="AC84" t="str">
            <v>RHA</v>
          </cell>
          <cell r="AD84">
            <v>1</v>
          </cell>
          <cell r="AE84" t="str">
            <v>S01500</v>
          </cell>
        </row>
        <row r="85">
          <cell r="A85" t="str">
            <v>S02100</v>
          </cell>
          <cell r="B85" t="str">
            <v>Sagamore Institute of the Adirondacks, Inc.</v>
          </cell>
          <cell r="C85" t="str">
            <v>NY</v>
          </cell>
          <cell r="D85">
            <v>36</v>
          </cell>
          <cell r="E85">
            <v>44572</v>
          </cell>
          <cell r="F85">
            <v>11239220</v>
          </cell>
          <cell r="G85">
            <v>968780</v>
          </cell>
          <cell r="H85">
            <v>109845</v>
          </cell>
          <cell r="J85">
            <v>12317845</v>
          </cell>
          <cell r="K85">
            <v>100000</v>
          </cell>
          <cell r="L85">
            <v>135000</v>
          </cell>
          <cell r="M85">
            <v>15000</v>
          </cell>
          <cell r="N85">
            <v>50000</v>
          </cell>
          <cell r="O85">
            <v>200000</v>
          </cell>
          <cell r="R85">
            <v>0</v>
          </cell>
          <cell r="S85">
            <v>0</v>
          </cell>
          <cell r="T85">
            <v>1</v>
          </cell>
          <cell r="U85">
            <v>22889</v>
          </cell>
          <cell r="X85">
            <v>681500</v>
          </cell>
          <cell r="Y85">
            <v>500000</v>
          </cell>
          <cell r="Z85">
            <v>1181500</v>
          </cell>
          <cell r="AA85">
            <v>13822234</v>
          </cell>
          <cell r="AC85" t="str">
            <v>RHA</v>
          </cell>
          <cell r="AD85">
            <v>1</v>
          </cell>
          <cell r="AE85" t="str">
            <v>S02100</v>
          </cell>
        </row>
        <row r="86">
          <cell r="A86" t="str">
            <v>S02150</v>
          </cell>
          <cell r="B86" t="str">
            <v>FMC NV Sanderling SPE, LLC</v>
          </cell>
          <cell r="C86" t="str">
            <v>NC</v>
          </cell>
          <cell r="D86">
            <v>92</v>
          </cell>
          <cell r="E86">
            <v>130927</v>
          </cell>
          <cell r="F86">
            <v>21941745</v>
          </cell>
          <cell r="G86">
            <v>6996670</v>
          </cell>
          <cell r="H86">
            <v>10000</v>
          </cell>
          <cell r="I86">
            <v>0</v>
          </cell>
          <cell r="J86">
            <v>28948415</v>
          </cell>
          <cell r="K86">
            <v>526875</v>
          </cell>
          <cell r="L86">
            <v>1283509</v>
          </cell>
          <cell r="M86">
            <v>1000000</v>
          </cell>
          <cell r="N86">
            <v>565839</v>
          </cell>
          <cell r="O86">
            <v>2849348</v>
          </cell>
          <cell r="R86">
            <v>5</v>
          </cell>
          <cell r="S86">
            <v>784323</v>
          </cell>
          <cell r="T86">
            <v>0</v>
          </cell>
          <cell r="U86">
            <v>0</v>
          </cell>
          <cell r="X86">
            <v>5071205</v>
          </cell>
          <cell r="Y86">
            <v>403864.25</v>
          </cell>
          <cell r="Z86">
            <v>5475069.25</v>
          </cell>
          <cell r="AA86">
            <v>38584030.25</v>
          </cell>
          <cell r="AC86" t="str">
            <v>RHA</v>
          </cell>
          <cell r="AD86">
            <v>1</v>
          </cell>
          <cell r="AE86" t="str">
            <v>S02150</v>
          </cell>
        </row>
        <row r="87">
          <cell r="A87" t="str">
            <v>S02200</v>
          </cell>
          <cell r="B87" t="str">
            <v>San Ysidro BB Property, LLC</v>
          </cell>
          <cell r="C87" t="str">
            <v>CA</v>
          </cell>
          <cell r="D87">
            <v>40</v>
          </cell>
          <cell r="E87">
            <v>49648</v>
          </cell>
          <cell r="F87">
            <v>55364483.598775998</v>
          </cell>
          <cell r="G87">
            <v>8543478.7973560002</v>
          </cell>
          <cell r="H87">
            <v>471770.4204</v>
          </cell>
          <cell r="I87">
            <v>0</v>
          </cell>
          <cell r="J87">
            <v>64379732.816532001</v>
          </cell>
          <cell r="K87">
            <v>40142</v>
          </cell>
          <cell r="L87">
            <v>17770987</v>
          </cell>
          <cell r="M87">
            <v>0</v>
          </cell>
          <cell r="N87">
            <v>4035024</v>
          </cell>
          <cell r="O87">
            <v>21806011</v>
          </cell>
          <cell r="R87">
            <v>2</v>
          </cell>
          <cell r="S87">
            <v>631583</v>
          </cell>
          <cell r="T87">
            <v>0</v>
          </cell>
          <cell r="U87">
            <v>0</v>
          </cell>
          <cell r="X87">
            <v>10803903</v>
          </cell>
          <cell r="Y87">
            <v>2771298.5</v>
          </cell>
          <cell r="Z87">
            <v>13575201.5</v>
          </cell>
          <cell r="AA87">
            <v>100432670.316532</v>
          </cell>
          <cell r="AC87" t="str">
            <v>RHA</v>
          </cell>
          <cell r="AD87">
            <v>1</v>
          </cell>
          <cell r="AE87" t="str">
            <v>S02200</v>
          </cell>
        </row>
        <row r="88">
          <cell r="A88" t="str">
            <v>S02400</v>
          </cell>
          <cell r="B88" t="str">
            <v>Saybrook Point Inn, LLC</v>
          </cell>
          <cell r="C88" t="str">
            <v>CT</v>
          </cell>
          <cell r="D88">
            <v>88</v>
          </cell>
          <cell r="E88">
            <v>113345</v>
          </cell>
          <cell r="F88">
            <v>19812371.9848</v>
          </cell>
          <cell r="G88">
            <v>4642017.2967999997</v>
          </cell>
          <cell r="H88">
            <v>438130</v>
          </cell>
          <cell r="I88">
            <v>0</v>
          </cell>
          <cell r="J88">
            <v>24892519.281599998</v>
          </cell>
          <cell r="K88">
            <v>33588</v>
          </cell>
          <cell r="L88">
            <v>450000</v>
          </cell>
          <cell r="M88">
            <v>750000</v>
          </cell>
          <cell r="N88">
            <v>200000</v>
          </cell>
          <cell r="O88">
            <v>1400000</v>
          </cell>
          <cell r="R88">
            <v>2</v>
          </cell>
          <cell r="S88">
            <v>150858</v>
          </cell>
          <cell r="T88">
            <v>0</v>
          </cell>
          <cell r="U88">
            <v>0</v>
          </cell>
          <cell r="V88">
            <v>600000</v>
          </cell>
          <cell r="W88">
            <v>0</v>
          </cell>
          <cell r="X88">
            <v>6391327</v>
          </cell>
          <cell r="Y88">
            <v>875000</v>
          </cell>
          <cell r="Z88">
            <v>7266327</v>
          </cell>
          <cell r="AA88">
            <v>34343292.281599998</v>
          </cell>
          <cell r="AC88" t="str">
            <v>RHA</v>
          </cell>
          <cell r="AD88">
            <v>1</v>
          </cell>
          <cell r="AE88" t="str">
            <v>S02400</v>
          </cell>
        </row>
        <row r="89">
          <cell r="A89" t="str">
            <v>S02900</v>
          </cell>
          <cell r="B89" t="str">
            <v>The Dawson Companies, Ltd.</v>
          </cell>
          <cell r="C89" t="str">
            <v>AZ</v>
          </cell>
          <cell r="D89">
            <v>406</v>
          </cell>
          <cell r="E89">
            <v>334898</v>
          </cell>
          <cell r="F89">
            <v>72006146.205200002</v>
          </cell>
          <cell r="G89">
            <v>21357169.656399999</v>
          </cell>
          <cell r="H89">
            <v>1939719.08</v>
          </cell>
          <cell r="J89">
            <v>95303034.941599995</v>
          </cell>
          <cell r="K89">
            <v>162754</v>
          </cell>
          <cell r="L89">
            <v>1500000</v>
          </cell>
          <cell r="M89">
            <v>0</v>
          </cell>
          <cell r="N89">
            <v>0</v>
          </cell>
          <cell r="O89">
            <v>1500000</v>
          </cell>
          <cell r="P89">
            <v>0</v>
          </cell>
          <cell r="Q89">
            <v>0</v>
          </cell>
          <cell r="R89">
            <v>5</v>
          </cell>
          <cell r="S89">
            <v>769376</v>
          </cell>
          <cell r="T89">
            <v>2</v>
          </cell>
          <cell r="U89">
            <v>132651</v>
          </cell>
          <cell r="X89">
            <v>11557100</v>
          </cell>
          <cell r="Y89">
            <v>3500000</v>
          </cell>
          <cell r="Z89">
            <v>15057100</v>
          </cell>
          <cell r="AA89">
            <v>112924915.94159999</v>
          </cell>
          <cell r="AC89" t="str">
            <v>RHA</v>
          </cell>
          <cell r="AD89">
            <v>1</v>
          </cell>
          <cell r="AE89" t="str">
            <v>S02900</v>
          </cell>
        </row>
        <row r="90">
          <cell r="A90" t="str">
            <v>S04000</v>
          </cell>
          <cell r="B90" t="str">
            <v>Seattle Yacht Club</v>
          </cell>
          <cell r="C90" t="str">
            <v>WA</v>
          </cell>
          <cell r="D90">
            <v>2</v>
          </cell>
          <cell r="E90">
            <v>54897</v>
          </cell>
          <cell r="F90">
            <v>22791247.432799999</v>
          </cell>
          <cell r="G90">
            <v>937400.4</v>
          </cell>
          <cell r="H90">
            <v>520200</v>
          </cell>
          <cell r="J90">
            <v>24248847.832800001</v>
          </cell>
          <cell r="K90">
            <v>1757140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250000</v>
          </cell>
          <cell r="W90">
            <v>0</v>
          </cell>
          <cell r="X90">
            <v>3368300</v>
          </cell>
          <cell r="Y90">
            <v>0</v>
          </cell>
          <cell r="Z90">
            <v>3368300</v>
          </cell>
          <cell r="AA90">
            <v>29624287.832800001</v>
          </cell>
          <cell r="AC90" t="str">
            <v>RHA</v>
          </cell>
          <cell r="AD90">
            <v>1</v>
          </cell>
          <cell r="AE90" t="str">
            <v>S04000</v>
          </cell>
        </row>
        <row r="91">
          <cell r="A91" t="str">
            <v>S04001</v>
          </cell>
          <cell r="B91" t="str">
            <v>Seattle Yacht Club (Canadian Locations)</v>
          </cell>
          <cell r="C91" t="str">
            <v>BC</v>
          </cell>
          <cell r="D91">
            <v>0</v>
          </cell>
          <cell r="E91">
            <v>23029</v>
          </cell>
          <cell r="F91">
            <v>2767692</v>
          </cell>
          <cell r="G91">
            <v>0</v>
          </cell>
          <cell r="H91">
            <v>0</v>
          </cell>
          <cell r="J91">
            <v>2767692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AA91">
            <v>2767692</v>
          </cell>
          <cell r="AC91" t="str">
            <v>RHA</v>
          </cell>
          <cell r="AD91">
            <v>1</v>
          </cell>
          <cell r="AE91" t="str">
            <v>S04001</v>
          </cell>
        </row>
        <row r="92">
          <cell r="A92" t="str">
            <v>S05000</v>
          </cell>
          <cell r="B92" t="str">
            <v>Skytop Lodge Corporation also d/b/a Skytop Lodge</v>
          </cell>
          <cell r="C92" t="str">
            <v>PA</v>
          </cell>
          <cell r="D92">
            <v>265</v>
          </cell>
          <cell r="E92">
            <v>354145</v>
          </cell>
          <cell r="F92">
            <v>82741419.575184003</v>
          </cell>
          <cell r="G92">
            <v>4983386.0436359998</v>
          </cell>
          <cell r="H92">
            <v>10103853.62394</v>
          </cell>
          <cell r="I92">
            <v>208080</v>
          </cell>
          <cell r="J92">
            <v>97828659.242760003</v>
          </cell>
          <cell r="K92">
            <v>116025</v>
          </cell>
          <cell r="L92">
            <v>2524501</v>
          </cell>
          <cell r="M92">
            <v>0</v>
          </cell>
          <cell r="N92">
            <v>0</v>
          </cell>
          <cell r="O92">
            <v>2524501</v>
          </cell>
          <cell r="P92">
            <v>18</v>
          </cell>
          <cell r="Q92">
            <v>0</v>
          </cell>
          <cell r="R92">
            <v>2</v>
          </cell>
          <cell r="S92">
            <v>278229</v>
          </cell>
          <cell r="T92">
            <v>6</v>
          </cell>
          <cell r="U92">
            <v>0</v>
          </cell>
          <cell r="V92">
            <v>100000</v>
          </cell>
          <cell r="W92">
            <v>0</v>
          </cell>
          <cell r="X92">
            <v>8434000</v>
          </cell>
          <cell r="Y92">
            <v>2085750</v>
          </cell>
          <cell r="Z92">
            <v>10519750</v>
          </cell>
          <cell r="AA92">
            <v>111367164.24276</v>
          </cell>
          <cell r="AC92" t="str">
            <v>RHA</v>
          </cell>
          <cell r="AD92">
            <v>1</v>
          </cell>
          <cell r="AE92" t="str">
            <v>S05000</v>
          </cell>
        </row>
        <row r="93">
          <cell r="A93" t="str">
            <v>S07000</v>
          </cell>
          <cell r="B93" t="str">
            <v>Sonnenalp Properties, Inc.</v>
          </cell>
          <cell r="C93" t="str">
            <v>CO</v>
          </cell>
          <cell r="D93">
            <v>127</v>
          </cell>
          <cell r="E93">
            <v>142600</v>
          </cell>
          <cell r="F93">
            <v>57645765.119999997</v>
          </cell>
          <cell r="G93">
            <v>4206084.24</v>
          </cell>
          <cell r="H93">
            <v>1208865.24</v>
          </cell>
          <cell r="J93">
            <v>63060714.600000001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18</v>
          </cell>
          <cell r="Q93">
            <v>3000000</v>
          </cell>
          <cell r="R93">
            <v>3</v>
          </cell>
          <cell r="S93">
            <v>216487</v>
          </cell>
          <cell r="T93">
            <v>4</v>
          </cell>
          <cell r="U93">
            <v>173189</v>
          </cell>
          <cell r="X93">
            <v>14490000</v>
          </cell>
          <cell r="Y93">
            <v>0</v>
          </cell>
          <cell r="Z93">
            <v>14490000</v>
          </cell>
          <cell r="AA93">
            <v>80940390.599999994</v>
          </cell>
          <cell r="AC93" t="str">
            <v>RHA</v>
          </cell>
          <cell r="AD93">
            <v>1</v>
          </cell>
          <cell r="AE93" t="str">
            <v>S07000</v>
          </cell>
        </row>
        <row r="94">
          <cell r="A94" t="str">
            <v>S07825</v>
          </cell>
          <cell r="B94" t="str">
            <v>Stage Neck Inn Inc.</v>
          </cell>
          <cell r="C94" t="str">
            <v>ME</v>
          </cell>
          <cell r="D94">
            <v>71</v>
          </cell>
          <cell r="E94">
            <v>61690</v>
          </cell>
          <cell r="F94">
            <v>16256765</v>
          </cell>
          <cell r="G94">
            <v>2580608</v>
          </cell>
          <cell r="H94">
            <v>264987</v>
          </cell>
          <cell r="J94">
            <v>19102360</v>
          </cell>
          <cell r="K94">
            <v>8000</v>
          </cell>
          <cell r="L94">
            <v>591150</v>
          </cell>
          <cell r="M94">
            <v>500000</v>
          </cell>
          <cell r="N94">
            <v>0</v>
          </cell>
          <cell r="O94">
            <v>1091150</v>
          </cell>
          <cell r="R94">
            <v>2</v>
          </cell>
          <cell r="S94">
            <v>360234</v>
          </cell>
          <cell r="T94">
            <v>1</v>
          </cell>
          <cell r="U94">
            <v>90059</v>
          </cell>
          <cell r="V94">
            <v>0</v>
          </cell>
          <cell r="W94">
            <v>60000</v>
          </cell>
          <cell r="X94">
            <v>3623000</v>
          </cell>
          <cell r="Y94">
            <v>375000</v>
          </cell>
          <cell r="Z94">
            <v>3998000</v>
          </cell>
          <cell r="AA94">
            <v>24649803</v>
          </cell>
          <cell r="AC94" t="str">
            <v>RHA</v>
          </cell>
          <cell r="AD94">
            <v>1</v>
          </cell>
          <cell r="AE94" t="str">
            <v>S07825</v>
          </cell>
        </row>
        <row r="95">
          <cell r="A95" t="str">
            <v>S07900</v>
          </cell>
          <cell r="B95" t="str">
            <v>Baraw Enterprises, Inc. dba Stoweflake Mountain Resort &amp; Spa</v>
          </cell>
          <cell r="C95" t="str">
            <v>VT</v>
          </cell>
          <cell r="D95">
            <v>117</v>
          </cell>
          <cell r="E95">
            <v>164443</v>
          </cell>
          <cell r="F95">
            <v>24075626</v>
          </cell>
          <cell r="G95">
            <v>2570446</v>
          </cell>
          <cell r="H95">
            <v>2987512</v>
          </cell>
          <cell r="J95">
            <v>29633584</v>
          </cell>
          <cell r="K95">
            <v>20000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9</v>
          </cell>
          <cell r="Q95">
            <v>200000</v>
          </cell>
          <cell r="R95">
            <v>2</v>
          </cell>
          <cell r="S95">
            <v>132057</v>
          </cell>
          <cell r="T95">
            <v>2</v>
          </cell>
          <cell r="U95">
            <v>56287</v>
          </cell>
          <cell r="X95">
            <v>4220000</v>
          </cell>
          <cell r="Y95">
            <v>350000</v>
          </cell>
          <cell r="Z95">
            <v>4570000</v>
          </cell>
          <cell r="AA95">
            <v>34611928</v>
          </cell>
          <cell r="AC95" t="str">
            <v>RHA</v>
          </cell>
          <cell r="AD95">
            <v>1</v>
          </cell>
          <cell r="AE95" t="str">
            <v>S07900</v>
          </cell>
        </row>
        <row r="96">
          <cell r="A96" t="str">
            <v>S08000</v>
          </cell>
          <cell r="B96" t="str">
            <v>Haub Brothers Enterprises Trust</v>
          </cell>
          <cell r="C96" t="str">
            <v>WA</v>
          </cell>
          <cell r="D96">
            <v>120</v>
          </cell>
          <cell r="E96">
            <v>223381</v>
          </cell>
          <cell r="F96">
            <v>36752656.930399999</v>
          </cell>
          <cell r="G96">
            <v>2716697.6896000002</v>
          </cell>
          <cell r="H96">
            <v>932303.4804</v>
          </cell>
          <cell r="J96">
            <v>40401658.100400001</v>
          </cell>
          <cell r="K96">
            <v>129000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R96">
            <v>2</v>
          </cell>
          <cell r="S96">
            <v>622399</v>
          </cell>
          <cell r="T96">
            <v>1</v>
          </cell>
          <cell r="U96">
            <v>52020</v>
          </cell>
          <cell r="X96">
            <v>1826342</v>
          </cell>
          <cell r="Y96">
            <v>576030.25</v>
          </cell>
          <cell r="Z96">
            <v>2402372.25</v>
          </cell>
          <cell r="AA96">
            <v>43607449.350400001</v>
          </cell>
          <cell r="AC96" t="str">
            <v>RHA</v>
          </cell>
          <cell r="AD96">
            <v>1</v>
          </cell>
          <cell r="AE96" t="str">
            <v>S08000</v>
          </cell>
        </row>
        <row r="97">
          <cell r="A97" t="str">
            <v>S10000</v>
          </cell>
          <cell r="B97" t="str">
            <v>Sea Island Acquisition, LLC</v>
          </cell>
          <cell r="C97" t="str">
            <v>GA</v>
          </cell>
          <cell r="D97">
            <v>392</v>
          </cell>
          <cell r="E97">
            <v>881767</v>
          </cell>
          <cell r="F97">
            <v>293604550</v>
          </cell>
          <cell r="G97">
            <v>82259502</v>
          </cell>
          <cell r="H97">
            <v>32967754</v>
          </cell>
          <cell r="J97">
            <v>408831806</v>
          </cell>
          <cell r="K97">
            <v>1543130</v>
          </cell>
          <cell r="L97">
            <v>16093594</v>
          </cell>
          <cell r="M97">
            <v>13408119</v>
          </cell>
          <cell r="N97">
            <v>7119675</v>
          </cell>
          <cell r="O97">
            <v>36621388</v>
          </cell>
          <cell r="P97">
            <v>72</v>
          </cell>
          <cell r="Q97">
            <v>31550401</v>
          </cell>
          <cell r="R97">
            <v>10</v>
          </cell>
          <cell r="S97">
            <v>1891107</v>
          </cell>
          <cell r="T97">
            <v>16</v>
          </cell>
          <cell r="U97">
            <v>725879</v>
          </cell>
          <cell r="V97">
            <v>0</v>
          </cell>
          <cell r="X97">
            <v>57885531</v>
          </cell>
          <cell r="Y97">
            <v>25216250.5</v>
          </cell>
          <cell r="Z97">
            <v>83101781.5</v>
          </cell>
          <cell r="AA97">
            <v>564265492.5</v>
          </cell>
          <cell r="AC97" t="str">
            <v>RHA</v>
          </cell>
          <cell r="AD97">
            <v>1</v>
          </cell>
          <cell r="AE97" t="str">
            <v>S10000</v>
          </cell>
        </row>
        <row r="98">
          <cell r="A98" t="str">
            <v>S11000</v>
          </cell>
          <cell r="B98" t="str">
            <v>The Sea Island Resort Tracts Owners' Association, Inc.</v>
          </cell>
          <cell r="C98" t="str">
            <v>GA</v>
          </cell>
          <cell r="D98">
            <v>126</v>
          </cell>
          <cell r="E98">
            <v>495820</v>
          </cell>
          <cell r="F98">
            <v>241654748.40000001</v>
          </cell>
          <cell r="G98">
            <v>2080800</v>
          </cell>
          <cell r="H98">
            <v>0</v>
          </cell>
          <cell r="J98">
            <v>243735548.40000001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R98">
            <v>6</v>
          </cell>
          <cell r="S98">
            <v>10826402.4</v>
          </cell>
          <cell r="T98">
            <v>0</v>
          </cell>
          <cell r="U98">
            <v>0</v>
          </cell>
          <cell r="AA98">
            <v>254561950.80000001</v>
          </cell>
          <cell r="AC98" t="str">
            <v>RHA</v>
          </cell>
          <cell r="AD98">
            <v>1</v>
          </cell>
          <cell r="AE98" t="str">
            <v>S11000</v>
          </cell>
        </row>
        <row r="99">
          <cell r="A99" t="str">
            <v>T03000</v>
          </cell>
          <cell r="B99" t="str">
            <v>New Tides, LLC</v>
          </cell>
          <cell r="C99" t="str">
            <v>VA</v>
          </cell>
          <cell r="D99">
            <v>201</v>
          </cell>
          <cell r="E99">
            <v>166008</v>
          </cell>
          <cell r="F99">
            <v>31324409.227864001</v>
          </cell>
          <cell r="G99">
            <v>4749188.968564</v>
          </cell>
          <cell r="H99">
            <v>2667418.4</v>
          </cell>
          <cell r="I99">
            <v>0</v>
          </cell>
          <cell r="J99">
            <v>38741016.596427999</v>
          </cell>
          <cell r="K99">
            <v>74300</v>
          </cell>
          <cell r="L99">
            <v>235000</v>
          </cell>
          <cell r="M99">
            <v>255000</v>
          </cell>
          <cell r="N99">
            <v>765000</v>
          </cell>
          <cell r="O99">
            <v>1255000</v>
          </cell>
          <cell r="P99">
            <v>27</v>
          </cell>
          <cell r="Q99">
            <v>6883925</v>
          </cell>
          <cell r="R99">
            <v>3</v>
          </cell>
          <cell r="S99">
            <v>252711</v>
          </cell>
          <cell r="T99">
            <v>4</v>
          </cell>
          <cell r="U99">
            <v>137843</v>
          </cell>
          <cell r="X99">
            <v>5664823</v>
          </cell>
          <cell r="Y99">
            <v>3034584</v>
          </cell>
          <cell r="Z99">
            <v>8699407</v>
          </cell>
          <cell r="AA99">
            <v>56044202.596427999</v>
          </cell>
          <cell r="AC99" t="str">
            <v>RHA</v>
          </cell>
          <cell r="AD99">
            <v>1</v>
          </cell>
          <cell r="AE99" t="str">
            <v>T03000</v>
          </cell>
        </row>
        <row r="100">
          <cell r="A100" t="str">
            <v>T03500</v>
          </cell>
          <cell r="B100" t="str">
            <v>Zihuatanejo Newco, S de RL de CV</v>
          </cell>
          <cell r="C100" t="str">
            <v>MEXICO</v>
          </cell>
          <cell r="D100">
            <v>72</v>
          </cell>
          <cell r="E100">
            <v>109382</v>
          </cell>
          <cell r="F100">
            <v>16123699</v>
          </cell>
          <cell r="G100">
            <v>1055000</v>
          </cell>
          <cell r="H100">
            <v>1559000</v>
          </cell>
          <cell r="J100">
            <v>18737699</v>
          </cell>
          <cell r="K100">
            <v>8000</v>
          </cell>
          <cell r="L100">
            <v>1316284</v>
          </cell>
          <cell r="M100">
            <v>185000</v>
          </cell>
          <cell r="N100">
            <v>192308</v>
          </cell>
          <cell r="O100">
            <v>1693592</v>
          </cell>
          <cell r="P100">
            <v>0</v>
          </cell>
          <cell r="Q100">
            <v>0</v>
          </cell>
          <cell r="R100">
            <v>3</v>
          </cell>
          <cell r="S100">
            <v>162845</v>
          </cell>
          <cell r="T100">
            <v>2</v>
          </cell>
          <cell r="U100">
            <v>67500</v>
          </cell>
          <cell r="X100">
            <v>5072360</v>
          </cell>
          <cell r="Y100">
            <v>397131.75</v>
          </cell>
          <cell r="Z100">
            <v>5469491.75</v>
          </cell>
          <cell r="AA100">
            <v>26139127.75</v>
          </cell>
          <cell r="AC100" t="str">
            <v>RHA</v>
          </cell>
          <cell r="AD100">
            <v>1</v>
          </cell>
          <cell r="AE100" t="str">
            <v>T03500</v>
          </cell>
        </row>
        <row r="101">
          <cell r="A101" t="str">
            <v>T07000</v>
          </cell>
          <cell r="B101" t="str">
            <v>Trapp Family Lodge, Inc.</v>
          </cell>
          <cell r="C101" t="str">
            <v>VT</v>
          </cell>
          <cell r="D101">
            <v>96</v>
          </cell>
          <cell r="E101">
            <v>145456</v>
          </cell>
          <cell r="F101">
            <v>20394679.577764001</v>
          </cell>
          <cell r="G101">
            <v>3936045.691296</v>
          </cell>
          <cell r="H101">
            <v>1040400</v>
          </cell>
          <cell r="I101">
            <v>0</v>
          </cell>
          <cell r="J101">
            <v>25371125.269060001</v>
          </cell>
          <cell r="K101">
            <v>165858</v>
          </cell>
          <cell r="L101">
            <v>225000</v>
          </cell>
          <cell r="M101">
            <v>0</v>
          </cell>
          <cell r="N101">
            <v>75000</v>
          </cell>
          <cell r="O101">
            <v>300000</v>
          </cell>
          <cell r="R101">
            <v>3</v>
          </cell>
          <cell r="S101">
            <v>273855</v>
          </cell>
          <cell r="T101">
            <v>4</v>
          </cell>
          <cell r="U101">
            <v>110408</v>
          </cell>
          <cell r="V101">
            <v>12500000</v>
          </cell>
          <cell r="W101">
            <v>0</v>
          </cell>
          <cell r="X101">
            <v>5810000</v>
          </cell>
          <cell r="Y101">
            <v>0</v>
          </cell>
          <cell r="Z101">
            <v>5810000</v>
          </cell>
          <cell r="AA101">
            <v>44531246.269060001</v>
          </cell>
          <cell r="AC101" t="str">
            <v>RHA</v>
          </cell>
          <cell r="AD101">
            <v>1</v>
          </cell>
          <cell r="AE101" t="str">
            <v>T07000</v>
          </cell>
        </row>
        <row r="102">
          <cell r="A102" t="str">
            <v>T09200</v>
          </cell>
          <cell r="B102" t="str">
            <v>Twin Farms, LLC</v>
          </cell>
          <cell r="C102" t="str">
            <v>VT</v>
          </cell>
          <cell r="D102">
            <v>20</v>
          </cell>
          <cell r="E102">
            <v>56202</v>
          </cell>
          <cell r="F102">
            <v>30392440</v>
          </cell>
          <cell r="G102">
            <v>4871360</v>
          </cell>
          <cell r="H102">
            <v>1230320</v>
          </cell>
          <cell r="J102">
            <v>36494120</v>
          </cell>
          <cell r="K102">
            <v>3597502</v>
          </cell>
          <cell r="L102">
            <v>215000</v>
          </cell>
          <cell r="M102">
            <v>0</v>
          </cell>
          <cell r="N102">
            <v>50000</v>
          </cell>
          <cell r="O102">
            <v>265000</v>
          </cell>
          <cell r="R102">
            <v>0</v>
          </cell>
          <cell r="S102">
            <v>0</v>
          </cell>
          <cell r="T102">
            <v>1</v>
          </cell>
          <cell r="U102">
            <v>40000</v>
          </cell>
          <cell r="X102">
            <v>3288000</v>
          </cell>
          <cell r="Y102">
            <v>909000</v>
          </cell>
          <cell r="Z102">
            <v>4197000</v>
          </cell>
          <cell r="AA102">
            <v>44593622</v>
          </cell>
          <cell r="AC102" t="str">
            <v>RHA</v>
          </cell>
          <cell r="AD102">
            <v>1</v>
          </cell>
          <cell r="AE102" t="str">
            <v>T09200</v>
          </cell>
        </row>
        <row r="103">
          <cell r="A103" t="str">
            <v>T10000</v>
          </cell>
          <cell r="B103" t="str">
            <v>The Tyler Place, Inc.</v>
          </cell>
          <cell r="C103" t="str">
            <v>VT</v>
          </cell>
          <cell r="D103">
            <v>69</v>
          </cell>
          <cell r="E103">
            <v>131888</v>
          </cell>
          <cell r="F103">
            <v>11569952.67822</v>
          </cell>
          <cell r="G103">
            <v>995362.88674800005</v>
          </cell>
          <cell r="H103">
            <v>979085</v>
          </cell>
          <cell r="I103">
            <v>36414</v>
          </cell>
          <cell r="J103">
            <v>13544400.564967999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9</v>
          </cell>
          <cell r="Q103">
            <v>10000</v>
          </cell>
          <cell r="R103">
            <v>2</v>
          </cell>
          <cell r="S103">
            <v>276020.15999999997</v>
          </cell>
          <cell r="T103">
            <v>6</v>
          </cell>
          <cell r="U103">
            <v>324729.24</v>
          </cell>
          <cell r="X103">
            <v>4059589</v>
          </cell>
          <cell r="Y103">
            <v>1142190.5</v>
          </cell>
          <cell r="Z103">
            <v>5201779.5</v>
          </cell>
          <cell r="AA103">
            <v>19356929.464968</v>
          </cell>
          <cell r="AC103" t="str">
            <v>RHA</v>
          </cell>
          <cell r="AD103">
            <v>1</v>
          </cell>
          <cell r="AE103" t="str">
            <v>T10000</v>
          </cell>
        </row>
        <row r="104">
          <cell r="A104" t="str">
            <v>U04100</v>
          </cell>
          <cell r="B104" t="str">
            <v>University Club of Chicago</v>
          </cell>
          <cell r="C104" t="str">
            <v>IL</v>
          </cell>
          <cell r="D104">
            <v>60</v>
          </cell>
          <cell r="E104">
            <v>205270</v>
          </cell>
          <cell r="F104">
            <v>99369100</v>
          </cell>
          <cell r="G104">
            <v>8849900</v>
          </cell>
          <cell r="H104">
            <v>583000</v>
          </cell>
          <cell r="J104">
            <v>108802000</v>
          </cell>
          <cell r="K104">
            <v>3818000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R104">
            <v>1</v>
          </cell>
          <cell r="S104">
            <v>0</v>
          </cell>
          <cell r="T104">
            <v>0</v>
          </cell>
          <cell r="U104">
            <v>0</v>
          </cell>
          <cell r="X104">
            <v>12231843</v>
          </cell>
          <cell r="Y104">
            <v>0</v>
          </cell>
          <cell r="Z104">
            <v>12231843</v>
          </cell>
          <cell r="AA104">
            <v>124851843</v>
          </cell>
          <cell r="AC104" t="str">
            <v>RHA</v>
          </cell>
          <cell r="AD104">
            <v>1</v>
          </cell>
          <cell r="AE104" t="str">
            <v>U04100</v>
          </cell>
        </row>
        <row r="105">
          <cell r="A105" t="str">
            <v>W01300</v>
          </cell>
          <cell r="B105" t="str">
            <v>Talisker Canyons (WA Dakota), LLC but only as respects the operations at or related to the Waldorf Astoria Park city</v>
          </cell>
          <cell r="C105" t="str">
            <v>UT</v>
          </cell>
          <cell r="D105">
            <v>134</v>
          </cell>
          <cell r="E105">
            <v>267000</v>
          </cell>
          <cell r="F105">
            <v>72697950</v>
          </cell>
          <cell r="G105">
            <v>7360830</v>
          </cell>
          <cell r="H105">
            <v>2132820</v>
          </cell>
          <cell r="J105">
            <v>82191600</v>
          </cell>
          <cell r="L105">
            <v>500000</v>
          </cell>
          <cell r="M105">
            <v>0</v>
          </cell>
          <cell r="N105">
            <v>150000</v>
          </cell>
          <cell r="O105">
            <v>650000</v>
          </cell>
          <cell r="R105">
            <v>1</v>
          </cell>
          <cell r="S105">
            <v>357000</v>
          </cell>
          <cell r="T105">
            <v>0</v>
          </cell>
          <cell r="U105">
            <v>0</v>
          </cell>
          <cell r="X105">
            <v>4118463</v>
          </cell>
          <cell r="Y105">
            <v>1246051.25</v>
          </cell>
          <cell r="Z105">
            <v>5364514.25</v>
          </cell>
          <cell r="AA105">
            <v>88563114.25</v>
          </cell>
          <cell r="AC105" t="str">
            <v>RHA</v>
          </cell>
          <cell r="AD105">
            <v>1</v>
          </cell>
          <cell r="AE105" t="str">
            <v>W01300</v>
          </cell>
        </row>
        <row r="106">
          <cell r="A106" t="str">
            <v>W01500</v>
          </cell>
          <cell r="B106" t="str">
            <v>Washington Athletic Club</v>
          </cell>
          <cell r="C106" t="str">
            <v>WA</v>
          </cell>
          <cell r="D106">
            <v>109</v>
          </cell>
          <cell r="E106">
            <v>429790</v>
          </cell>
          <cell r="F106">
            <v>88118536</v>
          </cell>
          <cell r="G106">
            <v>4225000</v>
          </cell>
          <cell r="H106">
            <v>2200000</v>
          </cell>
          <cell r="J106">
            <v>94543536</v>
          </cell>
          <cell r="K106">
            <v>546848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R106">
            <v>1</v>
          </cell>
          <cell r="S106">
            <v>0</v>
          </cell>
          <cell r="T106">
            <v>0</v>
          </cell>
          <cell r="U106">
            <v>0</v>
          </cell>
          <cell r="X106">
            <v>10728900</v>
          </cell>
          <cell r="Y106">
            <v>0</v>
          </cell>
          <cell r="Z106">
            <v>10728900</v>
          </cell>
          <cell r="AA106">
            <v>105819284</v>
          </cell>
          <cell r="AC106" t="str">
            <v>RHA</v>
          </cell>
          <cell r="AD106">
            <v>1</v>
          </cell>
          <cell r="AE106" t="str">
            <v>W01500</v>
          </cell>
        </row>
        <row r="107">
          <cell r="A107" t="str">
            <v>W02000</v>
          </cell>
          <cell r="B107" t="str">
            <v>Wequassett Inn, LLP dba Wequassett Inn Resort &amp; Golf Club</v>
          </cell>
          <cell r="C107" t="str">
            <v>MA</v>
          </cell>
          <cell r="D107">
            <v>121</v>
          </cell>
          <cell r="E107">
            <v>111322</v>
          </cell>
          <cell r="F107">
            <v>18734504.970663998</v>
          </cell>
          <cell r="G107">
            <v>3933915.2430719999</v>
          </cell>
          <cell r="H107">
            <v>154372.92000000001</v>
          </cell>
          <cell r="J107">
            <v>22822793.133735999</v>
          </cell>
          <cell r="K107">
            <v>66555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R107">
            <v>1</v>
          </cell>
          <cell r="S107">
            <v>0</v>
          </cell>
          <cell r="T107">
            <v>0</v>
          </cell>
          <cell r="U107">
            <v>60343</v>
          </cell>
          <cell r="V107">
            <v>4400000</v>
          </cell>
          <cell r="W107">
            <v>0</v>
          </cell>
          <cell r="X107">
            <v>9532553</v>
          </cell>
          <cell r="Y107">
            <v>0</v>
          </cell>
          <cell r="Z107">
            <v>9532553</v>
          </cell>
          <cell r="AA107">
            <v>36882244.133735999</v>
          </cell>
          <cell r="AC107" t="str">
            <v>RHA</v>
          </cell>
          <cell r="AD107">
            <v>1</v>
          </cell>
          <cell r="AE107" t="str">
            <v>W02000</v>
          </cell>
        </row>
        <row r="108">
          <cell r="A108" t="str">
            <v>W03900</v>
          </cell>
          <cell r="B108" t="str">
            <v>Nantucket Resorts, Inc.</v>
          </cell>
          <cell r="C108" t="str">
            <v>MA</v>
          </cell>
          <cell r="D108">
            <v>25</v>
          </cell>
          <cell r="E108">
            <v>77768</v>
          </cell>
          <cell r="F108">
            <v>32263763.280000001</v>
          </cell>
          <cell r="G108">
            <v>5583463.8399999999</v>
          </cell>
          <cell r="H108">
            <v>1728816.74</v>
          </cell>
          <cell r="J108">
            <v>39576043.859999999</v>
          </cell>
          <cell r="K108">
            <v>319923</v>
          </cell>
          <cell r="L108">
            <v>549000</v>
          </cell>
          <cell r="M108">
            <v>0</v>
          </cell>
          <cell r="N108">
            <v>950000</v>
          </cell>
          <cell r="O108">
            <v>1499000</v>
          </cell>
          <cell r="R108">
            <v>1</v>
          </cell>
          <cell r="S108">
            <v>420322</v>
          </cell>
          <cell r="T108">
            <v>0</v>
          </cell>
          <cell r="U108">
            <v>0</v>
          </cell>
          <cell r="X108">
            <v>4879727</v>
          </cell>
          <cell r="Y108">
            <v>302971.5</v>
          </cell>
          <cell r="Z108">
            <v>5182698.5</v>
          </cell>
          <cell r="AA108">
            <v>46997987.359999999</v>
          </cell>
          <cell r="AC108" t="str">
            <v>RHA</v>
          </cell>
          <cell r="AD108">
            <v>1</v>
          </cell>
          <cell r="AE108" t="str">
            <v>W03900</v>
          </cell>
        </row>
        <row r="109">
          <cell r="A109" t="str">
            <v>W05001</v>
          </cell>
          <cell r="B109" t="str">
            <v>Winvian Farm LLC</v>
          </cell>
          <cell r="C109" t="str">
            <v>CT</v>
          </cell>
          <cell r="D109">
            <v>18</v>
          </cell>
          <cell r="E109">
            <v>44329</v>
          </cell>
          <cell r="F109">
            <v>14520070.0152</v>
          </cell>
          <cell r="G109">
            <v>1199811.1284</v>
          </cell>
          <cell r="H109">
            <v>202878</v>
          </cell>
          <cell r="J109">
            <v>15922759.1436</v>
          </cell>
          <cell r="K109">
            <v>485795</v>
          </cell>
          <cell r="L109">
            <v>435000</v>
          </cell>
          <cell r="M109">
            <v>0</v>
          </cell>
          <cell r="N109">
            <v>705000</v>
          </cell>
          <cell r="O109">
            <v>1140000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X109">
            <v>2552000</v>
          </cell>
          <cell r="Y109">
            <v>0</v>
          </cell>
          <cell r="Z109">
            <v>2552000</v>
          </cell>
          <cell r="AA109">
            <v>20100554.143599998</v>
          </cell>
          <cell r="AC109" t="str">
            <v>RHA</v>
          </cell>
          <cell r="AD109">
            <v>1</v>
          </cell>
          <cell r="AE109" t="str">
            <v>W05001</v>
          </cell>
        </row>
        <row r="110">
          <cell r="A110" t="str">
            <v>W05002</v>
          </cell>
          <cell r="B110" t="str">
            <v>MDS Holdings, Inc. dba The Pitcher Inn</v>
          </cell>
          <cell r="C110" t="str">
            <v>VT</v>
          </cell>
          <cell r="D110">
            <v>11</v>
          </cell>
          <cell r="E110">
            <v>24862</v>
          </cell>
          <cell r="F110">
            <v>6127441.0020000003</v>
          </cell>
          <cell r="G110">
            <v>1484994.132</v>
          </cell>
          <cell r="H110">
            <v>55141.2</v>
          </cell>
          <cell r="J110">
            <v>7667576.3339999998</v>
          </cell>
          <cell r="K110">
            <v>313600</v>
          </cell>
          <cell r="L110">
            <v>668000</v>
          </cell>
          <cell r="M110">
            <v>0</v>
          </cell>
          <cell r="N110">
            <v>0</v>
          </cell>
          <cell r="O110">
            <v>668000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X110">
            <v>1539500</v>
          </cell>
          <cell r="Y110">
            <v>0</v>
          </cell>
          <cell r="Z110">
            <v>1539500</v>
          </cell>
          <cell r="AA110">
            <v>10188676.334000001</v>
          </cell>
          <cell r="AC110" t="str">
            <v>RHA</v>
          </cell>
          <cell r="AD110">
            <v>1</v>
          </cell>
          <cell r="AE110" t="str">
            <v>W05002</v>
          </cell>
        </row>
        <row r="111">
          <cell r="A111" t="str">
            <v>W06000</v>
          </cell>
          <cell r="B111" t="str">
            <v>Woodloch Pines, Inc.</v>
          </cell>
          <cell r="C111" t="str">
            <v>PA</v>
          </cell>
          <cell r="D111">
            <v>152</v>
          </cell>
          <cell r="E111">
            <v>376692</v>
          </cell>
          <cell r="F111">
            <v>54759724.578964002</v>
          </cell>
          <cell r="G111">
            <v>8786303.3148079999</v>
          </cell>
          <cell r="H111">
            <v>1023162.0204</v>
          </cell>
          <cell r="I111">
            <v>416160</v>
          </cell>
          <cell r="J111">
            <v>64569189.914172001</v>
          </cell>
          <cell r="L111">
            <v>1415800</v>
          </cell>
          <cell r="M111">
            <v>20000</v>
          </cell>
          <cell r="N111">
            <v>2500000</v>
          </cell>
          <cell r="O111">
            <v>3935800</v>
          </cell>
          <cell r="P111">
            <v>18</v>
          </cell>
          <cell r="Q111">
            <v>3162000</v>
          </cell>
          <cell r="R111">
            <v>8</v>
          </cell>
          <cell r="S111">
            <v>3447835</v>
          </cell>
          <cell r="T111">
            <v>8</v>
          </cell>
          <cell r="U111">
            <v>264980</v>
          </cell>
          <cell r="V111">
            <v>1335000</v>
          </cell>
          <cell r="W111">
            <v>0</v>
          </cell>
          <cell r="X111">
            <v>9894400</v>
          </cell>
          <cell r="Y111">
            <v>1812500</v>
          </cell>
          <cell r="Z111">
            <v>11706900</v>
          </cell>
          <cell r="AA111">
            <v>88421704.914171994</v>
          </cell>
          <cell r="AC111" t="str">
            <v>RHA</v>
          </cell>
          <cell r="AD111">
            <v>1</v>
          </cell>
          <cell r="AE111" t="str">
            <v>W06000</v>
          </cell>
        </row>
        <row r="112">
          <cell r="A112" t="str">
            <v>W06500</v>
          </cell>
          <cell r="B112" t="str">
            <v>Woodloch Spa Resort, LP</v>
          </cell>
          <cell r="C112" t="str">
            <v>PA</v>
          </cell>
          <cell r="D112">
            <v>60</v>
          </cell>
          <cell r="E112">
            <v>102050</v>
          </cell>
          <cell r="F112">
            <v>30420592</v>
          </cell>
          <cell r="G112">
            <v>4768165.3600000003</v>
          </cell>
          <cell r="H112">
            <v>2700000</v>
          </cell>
          <cell r="J112">
            <v>37888757.359999999</v>
          </cell>
          <cell r="K112">
            <v>221081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R112">
            <v>1</v>
          </cell>
          <cell r="S112">
            <v>0</v>
          </cell>
          <cell r="T112">
            <v>0</v>
          </cell>
          <cell r="U112">
            <v>0</v>
          </cell>
          <cell r="X112">
            <v>8035000</v>
          </cell>
          <cell r="Y112">
            <v>0</v>
          </cell>
          <cell r="Z112">
            <v>8035000</v>
          </cell>
          <cell r="AA112">
            <v>46144838.359999999</v>
          </cell>
          <cell r="AC112" t="str">
            <v>RHA</v>
          </cell>
          <cell r="AD112">
            <v>1</v>
          </cell>
          <cell r="AE112" t="str">
            <v>W06500</v>
          </cell>
        </row>
        <row r="113">
          <cell r="A113" t="str">
            <v>W07000</v>
          </cell>
          <cell r="B113" t="str">
            <v>Woodstock Resort Corporation dba Woodstock Inn &amp; Resort</v>
          </cell>
          <cell r="C113" t="str">
            <v>VT</v>
          </cell>
          <cell r="D113">
            <v>143</v>
          </cell>
          <cell r="E113">
            <v>420406</v>
          </cell>
          <cell r="F113">
            <v>101138101.88</v>
          </cell>
          <cell r="G113">
            <v>5150604.0999999996</v>
          </cell>
          <cell r="H113">
            <v>4553098.66</v>
          </cell>
          <cell r="J113">
            <v>110841804.64</v>
          </cell>
          <cell r="K113">
            <v>816725</v>
          </cell>
          <cell r="L113">
            <v>665000</v>
          </cell>
          <cell r="M113">
            <v>0</v>
          </cell>
          <cell r="N113">
            <v>590660</v>
          </cell>
          <cell r="O113">
            <v>1255660</v>
          </cell>
          <cell r="P113">
            <v>18</v>
          </cell>
          <cell r="Q113">
            <v>4254900</v>
          </cell>
          <cell r="R113">
            <v>2</v>
          </cell>
          <cell r="S113">
            <v>216403</v>
          </cell>
          <cell r="T113">
            <v>12</v>
          </cell>
          <cell r="U113">
            <v>468180</v>
          </cell>
          <cell r="V113">
            <v>0</v>
          </cell>
          <cell r="X113">
            <v>9731600</v>
          </cell>
          <cell r="Y113">
            <v>1382200</v>
          </cell>
          <cell r="Z113">
            <v>11113800</v>
          </cell>
          <cell r="AA113">
            <v>128967472.64</v>
          </cell>
          <cell r="AC113" t="str">
            <v>RHA</v>
          </cell>
          <cell r="AD113">
            <v>1</v>
          </cell>
          <cell r="AE113" t="str">
            <v>W07000</v>
          </cell>
        </row>
        <row r="114">
          <cell r="A114" t="str">
            <v>W09500</v>
          </cell>
          <cell r="B114" t="str">
            <v>Wychmere Harbor Functions Limited Partnership</v>
          </cell>
          <cell r="C114" t="str">
            <v>MA</v>
          </cell>
          <cell r="D114">
            <v>18</v>
          </cell>
          <cell r="E114">
            <v>116028</v>
          </cell>
          <cell r="F114">
            <v>28285741.100000001</v>
          </cell>
          <cell r="G114">
            <v>2339900.4</v>
          </cell>
          <cell r="H114">
            <v>3649393</v>
          </cell>
          <cell r="I114">
            <v>41939</v>
          </cell>
          <cell r="J114">
            <v>34275034.5</v>
          </cell>
          <cell r="L114">
            <v>250000</v>
          </cell>
          <cell r="M114">
            <v>500000</v>
          </cell>
          <cell r="N114">
            <v>0</v>
          </cell>
          <cell r="O114">
            <v>750000</v>
          </cell>
          <cell r="R114">
            <v>2</v>
          </cell>
          <cell r="S114">
            <v>208080</v>
          </cell>
          <cell r="T114">
            <v>11</v>
          </cell>
          <cell r="U114">
            <v>156060</v>
          </cell>
          <cell r="V114">
            <v>0</v>
          </cell>
          <cell r="W114">
            <v>12000000</v>
          </cell>
          <cell r="X114">
            <v>6327430</v>
          </cell>
          <cell r="Y114">
            <v>250000</v>
          </cell>
          <cell r="Z114">
            <v>6577430</v>
          </cell>
          <cell r="AA114">
            <v>41966604.5</v>
          </cell>
          <cell r="AC114" t="str">
            <v>RHA</v>
          </cell>
          <cell r="AD114">
            <v>1</v>
          </cell>
          <cell r="AE114" t="str">
            <v>W09500</v>
          </cell>
        </row>
        <row r="115">
          <cell r="A115" t="str">
            <v>W09501</v>
          </cell>
          <cell r="B115" t="str">
            <v>Longwood Events, Inc.</v>
          </cell>
          <cell r="C115" t="str">
            <v>MA</v>
          </cell>
          <cell r="D115">
            <v>0</v>
          </cell>
          <cell r="E115">
            <v>24278</v>
          </cell>
          <cell r="F115">
            <v>4875600</v>
          </cell>
          <cell r="G115">
            <v>5296000</v>
          </cell>
          <cell r="H115">
            <v>153000</v>
          </cell>
          <cell r="J115">
            <v>10324600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X115">
            <v>11524191</v>
          </cell>
          <cell r="Y115">
            <v>250000</v>
          </cell>
          <cell r="Z115">
            <v>11774191</v>
          </cell>
          <cell r="AA115">
            <v>22098791</v>
          </cell>
          <cell r="AC115" t="str">
            <v>RHA</v>
          </cell>
          <cell r="AD115">
            <v>1</v>
          </cell>
          <cell r="AE115" t="str">
            <v>W09501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8"/>
  <sheetViews>
    <sheetView workbookViewId="0">
      <selection activeCell="E8" sqref="E8"/>
    </sheetView>
  </sheetViews>
  <sheetFormatPr baseColWidth="8" defaultColWidth="11.42578125" defaultRowHeight="15" outlineLevelCol="0"/>
  <cols>
    <col customWidth="1" max="1" min="1" style="34" width="17.28515625"/>
    <col customWidth="1" max="2" min="2" style="34" width="39.28515625"/>
    <col customWidth="1" max="3" min="3" style="34" width="33.42578125"/>
    <col customWidth="1" max="4" min="4" style="34" width="24.140625"/>
    <col customWidth="1" max="5" min="5" style="34" width="10.85546875"/>
    <col customWidth="1" max="228" min="6" style="34" width="11.42578125"/>
    <col customWidth="1" max="16384" min="229" style="34" width="11.42578125"/>
  </cols>
  <sheetData>
    <row customHeight="1" ht="27.75" r="1" s="34" spans="1:6">
      <c r="A1" s="33" t="s">
        <v>0</v>
      </c>
    </row>
    <row customHeight="1" ht="21.75" r="3" s="34" spans="1:6">
      <c r="A3" s="30" t="s">
        <v>1</v>
      </c>
      <c r="B3" s="35" t="n"/>
    </row>
    <row customHeight="1" ht="15.75" r="4" s="34" spans="1:6">
      <c r="F4" s="29" t="n"/>
    </row>
    <row customHeight="1" ht="16.5" r="5" s="34" spans="1:6">
      <c r="A5" s="18" t="s">
        <v>2</v>
      </c>
      <c r="B5" s="19" t="s">
        <v>3</v>
      </c>
      <c r="C5" s="19" t="s">
        <v>4</v>
      </c>
      <c r="D5" s="19" t="s">
        <v>5</v>
      </c>
      <c r="F5" s="20" t="n"/>
    </row>
    <row customHeight="1" ht="16.5" r="6" s="34" spans="1:6">
      <c r="A6" s="19" t="s">
        <v>6</v>
      </c>
      <c r="B6" s="21" t="n"/>
      <c r="C6" s="10">
        <f>SUM(Locations!N:N)</f>
        <v/>
      </c>
      <c r="D6" s="11">
        <f>B6-C6</f>
        <v/>
      </c>
    </row>
    <row customHeight="1" ht="16.5" r="7" s="34" spans="1:6">
      <c r="A7" s="22" t="s">
        <v>7</v>
      </c>
      <c r="B7" s="23" t="n"/>
      <c r="C7" s="12">
        <f>Locations!#REF!</f>
        <v/>
      </c>
      <c r="D7" s="13">
        <f>IF(B7=C7,"No","Yes")</f>
        <v/>
      </c>
    </row>
    <row customHeight="1" ht="16.5" r="8" s="34" spans="1:6">
      <c r="A8" s="19" t="s">
        <v>8</v>
      </c>
      <c r="B8" s="21" t="n"/>
      <c r="C8" s="10">
        <f>SUM(Locations!P:P)</f>
        <v/>
      </c>
      <c r="D8" s="11">
        <f>B8-C8</f>
        <v/>
      </c>
    </row>
    <row customHeight="1" ht="16.5" r="9" s="34" spans="1:6">
      <c r="A9" s="22" t="s">
        <v>7</v>
      </c>
      <c r="B9" s="23" t="n"/>
      <c r="C9" s="12">
        <f>Locations!#REF!</f>
        <v/>
      </c>
      <c r="D9" s="13">
        <f>IF(B9=C9,"No","Yes")</f>
        <v/>
      </c>
    </row>
    <row customHeight="1" ht="16.5" r="10" s="34" spans="1:6">
      <c r="A10" s="19" t="s">
        <v>9</v>
      </c>
      <c r="B10" s="24" t="n"/>
      <c r="C10" s="14">
        <f>SUM(Locations!R:R)</f>
        <v/>
      </c>
      <c r="D10" s="15">
        <f>B10-C10</f>
        <v/>
      </c>
    </row>
    <row customHeight="1" ht="16.5" r="11" s="34" spans="1:6">
      <c r="A11" s="25" t="s">
        <v>7</v>
      </c>
      <c r="B11" s="26" t="n"/>
      <c r="C11" s="16">
        <f>C9</f>
        <v/>
      </c>
      <c r="D11" s="17">
        <f>IF(B11=C11,"No","Yes")</f>
        <v/>
      </c>
    </row>
    <row r="12" spans="1:6">
      <c r="A12" s="27" t="n"/>
      <c r="B12" s="28" t="n"/>
      <c r="C12" s="28" t="n"/>
    </row>
    <row r="13" spans="1:6">
      <c r="A13" t="s">
        <v>10</v>
      </c>
      <c r="B13">
        <f>COUNT(Locations!A:A)</f>
        <v/>
      </c>
    </row>
    <row r="14" spans="1:6">
      <c r="A14" t="s">
        <v>11</v>
      </c>
      <c r="B14" s="29">
        <f>B10-C10</f>
        <v/>
      </c>
    </row>
    <row r="15" spans="1:6">
      <c r="A15" t="s">
        <v>12</v>
      </c>
    </row>
    <row r="16" spans="1:6">
      <c r="A16" t="s">
        <v>13</v>
      </c>
      <c r="B16" t="s">
        <v>14</v>
      </c>
    </row>
    <row r="18" spans="1:6">
      <c r="A18" t="s">
        <v>15</v>
      </c>
      <c r="B18" t="s">
        <v>16</v>
      </c>
    </row>
  </sheetData>
  <mergeCells count="2">
    <mergeCell ref="A1:D1"/>
    <mergeCell ref="B3:D3"/>
  </mergeCells>
  <pageMargins bottom="1" footer="0.5" header="0.5" left="0.75" right="0.75" top="1"/>
  <pageSetup horizontalDpi="4294967294"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Z38"/>
  <sheetViews>
    <sheetView tabSelected="1" workbookViewId="0" zoomScaleNormal="100">
      <selection activeCell="A1" sqref="A1"/>
    </sheetView>
  </sheetViews>
  <sheetFormatPr baseColWidth="8" defaultColWidth="11.42578125" defaultRowHeight="15" outlineLevelCol="0"/>
  <cols>
    <col bestFit="1" customWidth="1" max="1" min="1" style="9" width="12.140625"/>
    <col customWidth="1" max="2" min="2" style="9" width="12.140625"/>
    <col customWidth="1" max="3" min="3" style="9" width="17.42578125"/>
    <col customWidth="1" max="4" min="4" style="9" width="50.7109375"/>
    <col bestFit="1" customWidth="1" max="5" min="5" style="9" width="24"/>
    <col bestFit="1" customWidth="1" max="6" min="6" style="9" width="20.140625"/>
    <col bestFit="1" customWidth="1" max="7" min="7" style="5" width="22.7109375"/>
    <col customWidth="1" max="8" min="8" style="5" width="15.28515625"/>
    <col customWidth="1" max="9" min="9" style="9" width="13.85546875"/>
    <col bestFit="1" customWidth="1" max="10" min="10" style="8" width="39.28515625"/>
    <col bestFit="1" customWidth="1" max="11" min="11" style="31" width="14"/>
    <col bestFit="1" customWidth="1" max="12" min="12" style="6" width="27.5703125"/>
    <col customWidth="1" max="13" min="13" style="6" width="27.5703125"/>
    <col customWidth="1" max="14" min="14" style="6" width="30.85546875"/>
    <col customWidth="1" max="15" min="15" style="6" width="31"/>
    <col customWidth="1" max="17" min="16" style="6" width="34.85546875"/>
    <col customWidth="1" max="18" min="18" style="7" width="20.85546875"/>
    <col customWidth="1" max="19" min="19" style="31" width="59.5703125"/>
    <col bestFit="1" customWidth="1" max="20" min="20" style="31" width="17.42578125"/>
    <col bestFit="1" customWidth="1" max="21" min="21" style="31" width="14.7109375"/>
    <col bestFit="1" customWidth="1" max="22" min="22" style="34" width="15"/>
    <col bestFit="1" customWidth="1" max="23" min="23" style="34" width="27.7109375"/>
    <col bestFit="1" customWidth="1" max="24" min="24" style="34" width="11.5703125"/>
    <col bestFit="1" customWidth="1" max="25" min="25" style="34" width="12.7109375"/>
    <col bestFit="1" customWidth="1" max="26" min="26" style="34" width="15.42578125"/>
  </cols>
  <sheetData>
    <row customFormat="1" customHeight="1" ht="34.5" r="1" s="31" spans="1:2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2" t="s">
        <v>24</v>
      </c>
      <c r="I1" s="2" t="s">
        <v>25</v>
      </c>
      <c r="J1" s="3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4" t="s">
        <v>9</v>
      </c>
      <c r="S1" s="2" t="s">
        <v>34</v>
      </c>
      <c r="T1" s="2" t="s">
        <v>19</v>
      </c>
      <c r="U1" s="2" t="s">
        <v>20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25</v>
      </c>
    </row>
    <row r="2" spans="1:26">
      <c r="A2" s="36" t="n">
        <v>1</v>
      </c>
      <c r="B2" s="36" t="s">
        <v>39</v>
      </c>
      <c r="D2" s="36" t="s">
        <v>40</v>
      </c>
      <c r="E2" s="36" t="s">
        <v>41</v>
      </c>
      <c r="H2" s="36" t="n">
        <v>32609</v>
      </c>
      <c r="I2" s="36" t="s">
        <v>42</v>
      </c>
      <c r="J2" t="n">
        <v>29.681395</v>
      </c>
      <c r="K2" t="n">
        <v>-82.3053539</v>
      </c>
      <c r="L2" t="s">
        <v>43</v>
      </c>
      <c r="U2" t="s">
        <v>44</v>
      </c>
      <c r="V2" t="s">
        <v>41</v>
      </c>
      <c r="W2" t="s">
        <v>45</v>
      </c>
      <c r="X2" t="s">
        <v>46</v>
      </c>
      <c r="Y2" t="s">
        <v>47</v>
      </c>
      <c r="Z2" t="s">
        <v>48</v>
      </c>
    </row>
    <row r="3" spans="1:26">
      <c r="A3" s="36" t="n">
        <v>2</v>
      </c>
      <c r="B3" s="36" t="s">
        <v>49</v>
      </c>
      <c r="D3" s="36" t="s">
        <v>40</v>
      </c>
      <c r="E3" s="36" t="s">
        <v>41</v>
      </c>
      <c r="H3" s="36" t="n">
        <v>32609</v>
      </c>
      <c r="I3" s="36" t="s">
        <v>42</v>
      </c>
      <c r="J3" t="n">
        <v>29.681395</v>
      </c>
      <c r="K3" t="n">
        <v>-82.3053539</v>
      </c>
      <c r="L3" t="s">
        <v>43</v>
      </c>
      <c r="U3" t="s">
        <v>44</v>
      </c>
      <c r="V3" t="s">
        <v>41</v>
      </c>
      <c r="W3" t="s">
        <v>45</v>
      </c>
      <c r="X3" t="s">
        <v>46</v>
      </c>
      <c r="Y3" t="s">
        <v>47</v>
      </c>
      <c r="Z3" t="s">
        <v>48</v>
      </c>
    </row>
    <row r="4" spans="1:26">
      <c r="A4" s="36" t="n">
        <v>3</v>
      </c>
      <c r="B4" s="36" t="s">
        <v>50</v>
      </c>
      <c r="D4" s="36" t="s">
        <v>51</v>
      </c>
      <c r="E4" s="36" t="s">
        <v>41</v>
      </c>
      <c r="H4" s="36" t="n">
        <v>32601</v>
      </c>
      <c r="I4" s="36" t="s">
        <v>42</v>
      </c>
      <c r="J4" t="n">
        <v>29.6594219</v>
      </c>
      <c r="K4" t="n">
        <v>-82.330882</v>
      </c>
      <c r="L4" t="s">
        <v>43</v>
      </c>
      <c r="U4" t="s">
        <v>112</v>
      </c>
      <c r="V4" t="s">
        <v>41</v>
      </c>
      <c r="W4" t="s">
        <v>45</v>
      </c>
      <c r="X4" t="s">
        <v>46</v>
      </c>
      <c r="Z4" t="s">
        <v>48</v>
      </c>
    </row>
    <row r="5" spans="1:26">
      <c r="A5" s="36" t="n">
        <v>4</v>
      </c>
      <c r="B5" s="36" t="s">
        <v>52</v>
      </c>
      <c r="D5" s="36" t="s">
        <v>53</v>
      </c>
      <c r="E5" s="36" t="s">
        <v>41</v>
      </c>
      <c r="H5" s="36" t="n">
        <v>32609</v>
      </c>
      <c r="I5" s="36" t="s">
        <v>42</v>
      </c>
      <c r="J5" t="n">
        <v>29.64138579999999</v>
      </c>
      <c r="K5" t="n">
        <v>-82.29018569999999</v>
      </c>
      <c r="L5" t="s">
        <v>113</v>
      </c>
      <c r="T5" t="s">
        <v>114</v>
      </c>
      <c r="U5" t="s">
        <v>115</v>
      </c>
      <c r="V5" t="s">
        <v>41</v>
      </c>
      <c r="W5" t="s">
        <v>45</v>
      </c>
      <c r="X5" t="s">
        <v>46</v>
      </c>
      <c r="Y5" t="s">
        <v>116</v>
      </c>
      <c r="Z5" t="s">
        <v>48</v>
      </c>
    </row>
    <row r="6" spans="1:26">
      <c r="A6" s="36" t="n">
        <v>5</v>
      </c>
      <c r="B6" s="36" t="s">
        <v>54</v>
      </c>
      <c r="D6" s="36" t="s">
        <v>53</v>
      </c>
      <c r="E6" s="36" t="s">
        <v>41</v>
      </c>
      <c r="H6" s="36" t="n">
        <v>32609</v>
      </c>
      <c r="I6" s="36" t="s">
        <v>42</v>
      </c>
      <c r="J6" t="n">
        <v>29.64138579999999</v>
      </c>
      <c r="K6" t="n">
        <v>-82.29018569999999</v>
      </c>
      <c r="L6" t="s">
        <v>113</v>
      </c>
      <c r="T6" t="s">
        <v>114</v>
      </c>
      <c r="U6" t="s">
        <v>115</v>
      </c>
      <c r="V6" t="s">
        <v>41</v>
      </c>
      <c r="W6" t="s">
        <v>45</v>
      </c>
      <c r="X6" t="s">
        <v>46</v>
      </c>
      <c r="Y6" t="s">
        <v>116</v>
      </c>
      <c r="Z6" t="s">
        <v>48</v>
      </c>
    </row>
    <row r="7" spans="1:26">
      <c r="A7" s="36" t="n">
        <v>6</v>
      </c>
      <c r="B7" s="36" t="s">
        <v>55</v>
      </c>
      <c r="D7" s="36" t="s">
        <v>53</v>
      </c>
      <c r="E7" s="36" t="s">
        <v>41</v>
      </c>
      <c r="H7" s="36" t="n">
        <v>32609</v>
      </c>
      <c r="I7" s="36" t="s">
        <v>42</v>
      </c>
      <c r="J7" t="n">
        <v>29.64138579999999</v>
      </c>
      <c r="K7" t="n">
        <v>-82.29018569999999</v>
      </c>
      <c r="L7" t="s">
        <v>113</v>
      </c>
      <c r="T7" t="s">
        <v>114</v>
      </c>
      <c r="U7" t="s">
        <v>115</v>
      </c>
      <c r="V7" t="s">
        <v>41</v>
      </c>
      <c r="W7" t="s">
        <v>45</v>
      </c>
      <c r="X7" t="s">
        <v>46</v>
      </c>
      <c r="Y7" t="s">
        <v>116</v>
      </c>
      <c r="Z7" t="s">
        <v>48</v>
      </c>
    </row>
    <row r="8" spans="1:26">
      <c r="A8" s="36" t="n">
        <v>7</v>
      </c>
      <c r="B8" s="36" t="s">
        <v>56</v>
      </c>
      <c r="D8" s="36" t="s">
        <v>57</v>
      </c>
      <c r="E8" s="36" t="s">
        <v>41</v>
      </c>
      <c r="H8" s="36" t="n">
        <v>32641</v>
      </c>
      <c r="I8" s="36" t="s">
        <v>42</v>
      </c>
      <c r="J8" t="n">
        <v>29.6225191</v>
      </c>
      <c r="K8" t="n">
        <v>-82.25673739999999</v>
      </c>
      <c r="L8" t="s">
        <v>43</v>
      </c>
      <c r="U8" t="s">
        <v>117</v>
      </c>
      <c r="V8" t="s">
        <v>41</v>
      </c>
      <c r="W8" t="s">
        <v>45</v>
      </c>
      <c r="X8" t="s">
        <v>46</v>
      </c>
      <c r="Z8" t="s">
        <v>48</v>
      </c>
    </row>
    <row r="9" spans="1:26">
      <c r="A9" s="36" t="n">
        <v>8</v>
      </c>
      <c r="B9" s="36" t="s">
        <v>58</v>
      </c>
      <c r="D9" s="36" t="s">
        <v>57</v>
      </c>
      <c r="E9" s="36" t="s">
        <v>41</v>
      </c>
      <c r="H9" s="36" t="n">
        <v>32641</v>
      </c>
      <c r="I9" s="36" t="s">
        <v>42</v>
      </c>
      <c r="J9" t="n">
        <v>29.6225191</v>
      </c>
      <c r="K9" t="n">
        <v>-82.25673739999999</v>
      </c>
      <c r="L9" t="s">
        <v>43</v>
      </c>
      <c r="U9" t="s">
        <v>117</v>
      </c>
      <c r="V9" t="s">
        <v>41</v>
      </c>
      <c r="W9" t="s">
        <v>45</v>
      </c>
      <c r="X9" t="s">
        <v>46</v>
      </c>
      <c r="Z9" t="s">
        <v>48</v>
      </c>
    </row>
    <row r="10" spans="1:26">
      <c r="A10" s="36" t="n">
        <v>9</v>
      </c>
      <c r="B10" s="36" t="s">
        <v>59</v>
      </c>
      <c r="D10" s="36" t="s">
        <v>57</v>
      </c>
      <c r="E10" s="36" t="s">
        <v>41</v>
      </c>
      <c r="H10" s="36" t="n">
        <v>32641</v>
      </c>
      <c r="I10" s="36" t="s">
        <v>42</v>
      </c>
      <c r="J10" t="n">
        <v>29.6225191</v>
      </c>
      <c r="K10" t="n">
        <v>-82.25673739999999</v>
      </c>
      <c r="L10" t="s">
        <v>43</v>
      </c>
      <c r="U10" t="s">
        <v>117</v>
      </c>
      <c r="V10" t="s">
        <v>41</v>
      </c>
      <c r="W10" t="s">
        <v>45</v>
      </c>
      <c r="X10" t="s">
        <v>46</v>
      </c>
      <c r="Z10" t="s">
        <v>48</v>
      </c>
    </row>
    <row r="11" spans="1:26">
      <c r="A11" s="36" t="n">
        <v>10</v>
      </c>
      <c r="B11" s="36" t="s">
        <v>60</v>
      </c>
      <c r="D11" s="36" t="s">
        <v>57</v>
      </c>
      <c r="E11" s="36" t="s">
        <v>41</v>
      </c>
      <c r="H11" s="36" t="n">
        <v>32641</v>
      </c>
      <c r="I11" s="36" t="s">
        <v>42</v>
      </c>
      <c r="J11" t="n">
        <v>29.6225191</v>
      </c>
      <c r="K11" t="n">
        <v>-82.25673739999999</v>
      </c>
      <c r="L11" t="s">
        <v>43</v>
      </c>
      <c r="U11" t="s">
        <v>117</v>
      </c>
      <c r="V11" t="s">
        <v>41</v>
      </c>
      <c r="W11" t="s">
        <v>45</v>
      </c>
      <c r="X11" t="s">
        <v>46</v>
      </c>
      <c r="Z11" t="s">
        <v>48</v>
      </c>
    </row>
    <row r="12" spans="1:26">
      <c r="A12" s="36" t="n">
        <v>11</v>
      </c>
      <c r="B12" s="36" t="s">
        <v>61</v>
      </c>
      <c r="D12" s="36" t="s">
        <v>62</v>
      </c>
      <c r="E12" s="36" t="s">
        <v>41</v>
      </c>
      <c r="H12" s="36" t="n">
        <v>32601</v>
      </c>
      <c r="I12" s="36" t="s">
        <v>42</v>
      </c>
      <c r="J12" t="n">
        <v>29.6458758</v>
      </c>
      <c r="K12" t="n">
        <v>-82.3238382</v>
      </c>
      <c r="L12" t="s">
        <v>43</v>
      </c>
      <c r="U12" t="s">
        <v>118</v>
      </c>
      <c r="V12" t="s">
        <v>41</v>
      </c>
      <c r="W12" t="s">
        <v>45</v>
      </c>
      <c r="X12" t="s">
        <v>46</v>
      </c>
      <c r="Y12" t="s">
        <v>119</v>
      </c>
      <c r="Z12" t="s">
        <v>48</v>
      </c>
    </row>
    <row r="13" spans="1:26">
      <c r="A13" s="37" t="n">
        <v>12</v>
      </c>
      <c r="B13" s="37" t="s">
        <v>63</v>
      </c>
      <c r="D13" s="37" t="s">
        <v>64</v>
      </c>
      <c r="E13" s="37" t="s">
        <v>41</v>
      </c>
      <c r="H13" s="37" t="n">
        <v>32602</v>
      </c>
      <c r="I13" s="37" t="s">
        <v>42</v>
      </c>
      <c r="J13" t="n">
        <v>29.6458758</v>
      </c>
      <c r="K13" t="n">
        <v>-82.3238382</v>
      </c>
      <c r="L13" t="s">
        <v>43</v>
      </c>
      <c r="U13" t="s">
        <v>118</v>
      </c>
      <c r="V13" t="s">
        <v>41</v>
      </c>
      <c r="W13" t="s">
        <v>45</v>
      </c>
      <c r="X13" t="s">
        <v>46</v>
      </c>
      <c r="Y13" t="s">
        <v>119</v>
      </c>
      <c r="Z13" t="s">
        <v>48</v>
      </c>
    </row>
    <row r="14" spans="1:26">
      <c r="A14" s="37" t="n">
        <v>13</v>
      </c>
      <c r="B14" s="37" t="s">
        <v>65</v>
      </c>
      <c r="D14" s="37" t="s">
        <v>64</v>
      </c>
      <c r="E14" s="37" t="s">
        <v>41</v>
      </c>
      <c r="H14" s="37" t="n">
        <v>32602</v>
      </c>
      <c r="I14" s="37" t="s">
        <v>42</v>
      </c>
      <c r="J14" t="n">
        <v>29.6458758</v>
      </c>
      <c r="K14" t="n">
        <v>-82.3238382</v>
      </c>
      <c r="L14" t="s">
        <v>43</v>
      </c>
      <c r="U14" t="s">
        <v>118</v>
      </c>
      <c r="V14" t="s">
        <v>41</v>
      </c>
      <c r="W14" t="s">
        <v>45</v>
      </c>
      <c r="X14" t="s">
        <v>46</v>
      </c>
      <c r="Y14" t="s">
        <v>119</v>
      </c>
      <c r="Z14" t="s">
        <v>48</v>
      </c>
    </row>
    <row r="15" spans="1:26">
      <c r="A15" s="37" t="n">
        <v>14</v>
      </c>
      <c r="B15" s="37" t="s">
        <v>66</v>
      </c>
      <c r="D15" s="37" t="s">
        <v>64</v>
      </c>
      <c r="E15" s="37" t="s">
        <v>41</v>
      </c>
      <c r="H15" s="37" t="n">
        <v>32602</v>
      </c>
      <c r="I15" s="37" t="s">
        <v>42</v>
      </c>
      <c r="J15" t="n">
        <v>29.6458758</v>
      </c>
      <c r="K15" t="n">
        <v>-82.3238382</v>
      </c>
      <c r="L15" t="s">
        <v>43</v>
      </c>
      <c r="U15" t="s">
        <v>118</v>
      </c>
      <c r="V15" t="s">
        <v>41</v>
      </c>
      <c r="W15" t="s">
        <v>45</v>
      </c>
      <c r="X15" t="s">
        <v>46</v>
      </c>
      <c r="Y15" t="s">
        <v>119</v>
      </c>
      <c r="Z15" t="s">
        <v>48</v>
      </c>
    </row>
    <row r="16" spans="1:26">
      <c r="A16" s="37" t="n">
        <v>15</v>
      </c>
      <c r="B16" s="37" t="s">
        <v>67</v>
      </c>
      <c r="D16" s="37" t="s">
        <v>64</v>
      </c>
      <c r="E16" s="37" t="s">
        <v>41</v>
      </c>
      <c r="H16" s="37" t="n">
        <v>32602</v>
      </c>
      <c r="I16" s="37" t="s">
        <v>42</v>
      </c>
      <c r="J16" t="n">
        <v>29.6458758</v>
      </c>
      <c r="K16" t="n">
        <v>-82.3238382</v>
      </c>
      <c r="L16" t="s">
        <v>43</v>
      </c>
      <c r="U16" t="s">
        <v>118</v>
      </c>
      <c r="V16" t="s">
        <v>41</v>
      </c>
      <c r="W16" t="s">
        <v>45</v>
      </c>
      <c r="X16" t="s">
        <v>46</v>
      </c>
      <c r="Y16" t="s">
        <v>119</v>
      </c>
      <c r="Z16" t="s">
        <v>48</v>
      </c>
    </row>
    <row r="17" spans="1:26">
      <c r="A17" s="36" t="n">
        <v>16</v>
      </c>
      <c r="B17" s="36" t="s">
        <v>68</v>
      </c>
      <c r="D17" s="36" t="s">
        <v>69</v>
      </c>
      <c r="E17" s="36" t="s">
        <v>41</v>
      </c>
      <c r="H17" s="36" t="n">
        <v>32602</v>
      </c>
      <c r="I17" s="36" t="s">
        <v>42</v>
      </c>
      <c r="J17" t="n">
        <v>29.8260387</v>
      </c>
      <c r="K17" t="n">
        <v>-82.59742039999999</v>
      </c>
      <c r="L17" t="s">
        <v>113</v>
      </c>
      <c r="T17" t="s">
        <v>120</v>
      </c>
      <c r="U17" t="s">
        <v>121</v>
      </c>
      <c r="V17" t="s">
        <v>122</v>
      </c>
      <c r="W17" t="s">
        <v>45</v>
      </c>
      <c r="X17" t="s">
        <v>46</v>
      </c>
      <c r="Y17" t="s">
        <v>123</v>
      </c>
      <c r="Z17" t="s">
        <v>48</v>
      </c>
    </row>
    <row r="18" spans="1:26">
      <c r="A18" s="36" t="n">
        <v>17</v>
      </c>
      <c r="B18" s="36" t="s">
        <v>70</v>
      </c>
      <c r="D18" s="36" t="s">
        <v>71</v>
      </c>
      <c r="E18" s="36" t="s">
        <v>41</v>
      </c>
      <c r="H18" s="36" t="n">
        <v>32601</v>
      </c>
      <c r="I18" s="36" t="s">
        <v>42</v>
      </c>
      <c r="J18" t="n">
        <v>29.6520562</v>
      </c>
      <c r="K18" t="n">
        <v>-82.33245749999999</v>
      </c>
      <c r="L18" t="s">
        <v>43</v>
      </c>
      <c r="U18" t="s">
        <v>124</v>
      </c>
      <c r="V18" t="s">
        <v>41</v>
      </c>
      <c r="W18" t="s">
        <v>45</v>
      </c>
      <c r="X18" t="s">
        <v>46</v>
      </c>
      <c r="Z18" t="s">
        <v>48</v>
      </c>
    </row>
    <row r="19" spans="1:26">
      <c r="A19" s="36" t="n">
        <v>18</v>
      </c>
      <c r="B19" s="36" t="s">
        <v>72</v>
      </c>
      <c r="D19" s="36" t="s">
        <v>71</v>
      </c>
      <c r="E19" s="36" t="s">
        <v>41</v>
      </c>
      <c r="H19" s="36" t="n">
        <v>32601</v>
      </c>
      <c r="I19" s="36" t="s">
        <v>42</v>
      </c>
      <c r="J19" t="n">
        <v>29.6520562</v>
      </c>
      <c r="K19" t="n">
        <v>-82.33245749999999</v>
      </c>
      <c r="L19" t="s">
        <v>43</v>
      </c>
      <c r="U19" t="s">
        <v>124</v>
      </c>
      <c r="V19" t="s">
        <v>41</v>
      </c>
      <c r="W19" t="s">
        <v>45</v>
      </c>
      <c r="X19" t="s">
        <v>46</v>
      </c>
      <c r="Z19" t="s">
        <v>48</v>
      </c>
    </row>
    <row r="20" spans="1:26">
      <c r="A20" s="36" t="n">
        <v>19</v>
      </c>
      <c r="B20" s="36" t="s">
        <v>73</v>
      </c>
      <c r="D20" s="36" t="s">
        <v>74</v>
      </c>
      <c r="E20" s="36" t="s">
        <v>41</v>
      </c>
      <c r="H20" s="36" t="n">
        <v>32609</v>
      </c>
      <c r="I20" s="36" t="s">
        <v>42</v>
      </c>
      <c r="J20" t="n">
        <v>29.6829886</v>
      </c>
      <c r="K20" t="n">
        <v>-82.3081854</v>
      </c>
      <c r="L20" t="s">
        <v>43</v>
      </c>
      <c r="U20" t="s">
        <v>125</v>
      </c>
      <c r="V20" t="s">
        <v>41</v>
      </c>
      <c r="W20" t="s">
        <v>45</v>
      </c>
      <c r="X20" t="s">
        <v>46</v>
      </c>
      <c r="Y20" t="s">
        <v>47</v>
      </c>
      <c r="Z20" t="s">
        <v>48</v>
      </c>
    </row>
    <row r="21" spans="1:26">
      <c r="A21" s="37" t="n">
        <v>20</v>
      </c>
      <c r="B21" s="37" t="s">
        <v>75</v>
      </c>
      <c r="D21" s="37" t="s">
        <v>76</v>
      </c>
      <c r="E21" s="37" t="s">
        <v>41</v>
      </c>
      <c r="H21" s="37" t="n">
        <v>32601</v>
      </c>
      <c r="I21" s="37" t="s">
        <v>42</v>
      </c>
      <c r="J21" t="n">
        <v>29.6434249</v>
      </c>
      <c r="K21" t="n">
        <v>-82.2724485</v>
      </c>
      <c r="L21" t="s">
        <v>43</v>
      </c>
      <c r="U21" t="s">
        <v>126</v>
      </c>
      <c r="V21" t="s">
        <v>41</v>
      </c>
      <c r="W21" t="s">
        <v>45</v>
      </c>
      <c r="X21" t="s">
        <v>46</v>
      </c>
      <c r="Y21" t="s">
        <v>116</v>
      </c>
      <c r="Z21" t="s">
        <v>48</v>
      </c>
    </row>
    <row r="22" spans="1:26">
      <c r="A22" s="37" t="n">
        <v>21</v>
      </c>
      <c r="B22" s="37" t="s">
        <v>77</v>
      </c>
      <c r="D22" s="37" t="s">
        <v>76</v>
      </c>
      <c r="E22" s="37" t="s">
        <v>41</v>
      </c>
      <c r="H22" s="37" t="n">
        <v>32601</v>
      </c>
      <c r="I22" s="37" t="s">
        <v>42</v>
      </c>
      <c r="J22" t="n">
        <v>29.6434249</v>
      </c>
      <c r="K22" t="n">
        <v>-82.2724485</v>
      </c>
      <c r="L22" t="s">
        <v>43</v>
      </c>
      <c r="U22" t="s">
        <v>126</v>
      </c>
      <c r="V22" t="s">
        <v>41</v>
      </c>
      <c r="W22" t="s">
        <v>45</v>
      </c>
      <c r="X22" t="s">
        <v>46</v>
      </c>
      <c r="Y22" t="s">
        <v>116</v>
      </c>
      <c r="Z22" t="s">
        <v>48</v>
      </c>
    </row>
    <row r="23" spans="1:26">
      <c r="A23" t="n">
        <v>22</v>
      </c>
      <c r="B23" t="s">
        <v>78</v>
      </c>
      <c r="D23" t="s">
        <v>79</v>
      </c>
      <c r="E23" t="s">
        <v>80</v>
      </c>
      <c r="H23" t="n">
        <v>33975</v>
      </c>
      <c r="I23" s="37" t="s">
        <v>42</v>
      </c>
      <c r="J23" t="n">
        <v>26.6073587</v>
      </c>
      <c r="K23" t="n">
        <v>-81.6547611</v>
      </c>
      <c r="L23" t="s">
        <v>127</v>
      </c>
      <c r="V23" t="s">
        <v>80</v>
      </c>
      <c r="W23" t="s">
        <v>128</v>
      </c>
      <c r="X23" t="s">
        <v>46</v>
      </c>
      <c r="Y23" t="s">
        <v>129</v>
      </c>
      <c r="Z23" t="s">
        <v>48</v>
      </c>
    </row>
    <row r="24" spans="1:26">
      <c r="A24" t="n">
        <v>23</v>
      </c>
      <c r="B24" t="s">
        <v>81</v>
      </c>
      <c r="D24" t="s">
        <v>79</v>
      </c>
      <c r="E24" t="s">
        <v>80</v>
      </c>
      <c r="H24" t="n">
        <v>33975</v>
      </c>
      <c r="I24" s="37" t="s">
        <v>42</v>
      </c>
      <c r="J24" t="n">
        <v>26.6073587</v>
      </c>
      <c r="K24" t="n">
        <v>-81.6547611</v>
      </c>
      <c r="L24" t="s">
        <v>127</v>
      </c>
      <c r="V24" t="s">
        <v>80</v>
      </c>
      <c r="W24" t="s">
        <v>128</v>
      </c>
      <c r="X24" t="s">
        <v>46</v>
      </c>
      <c r="Y24" t="s">
        <v>129</v>
      </c>
      <c r="Z24" t="s">
        <v>48</v>
      </c>
    </row>
    <row r="25" spans="1:26">
      <c r="A25" t="n">
        <v>24</v>
      </c>
      <c r="B25" t="s">
        <v>82</v>
      </c>
      <c r="D25" t="s">
        <v>79</v>
      </c>
      <c r="E25" t="s">
        <v>80</v>
      </c>
      <c r="H25" t="n">
        <v>33975</v>
      </c>
      <c r="I25" s="37" t="s">
        <v>42</v>
      </c>
      <c r="J25" t="n">
        <v>26.6073587</v>
      </c>
      <c r="K25" t="n">
        <v>-81.6547611</v>
      </c>
      <c r="L25" t="s">
        <v>127</v>
      </c>
      <c r="V25" t="s">
        <v>80</v>
      </c>
      <c r="W25" t="s">
        <v>128</v>
      </c>
      <c r="X25" t="s">
        <v>46</v>
      </c>
      <c r="Y25" t="s">
        <v>129</v>
      </c>
      <c r="Z25" t="s">
        <v>48</v>
      </c>
    </row>
    <row r="26" spans="1:26">
      <c r="A26" t="n">
        <v>25</v>
      </c>
      <c r="B26" t="s">
        <v>83</v>
      </c>
      <c r="D26" t="s">
        <v>79</v>
      </c>
      <c r="E26" t="s">
        <v>84</v>
      </c>
      <c r="H26" t="n">
        <v>32703</v>
      </c>
      <c r="I26" s="37" t="s">
        <v>42</v>
      </c>
      <c r="J26" t="n">
        <v>28.6724347</v>
      </c>
      <c r="K26" t="n">
        <v>-81.48295899999999</v>
      </c>
      <c r="L26" t="s">
        <v>130</v>
      </c>
      <c r="T26" t="s">
        <v>131</v>
      </c>
      <c r="U26" t="s">
        <v>132</v>
      </c>
      <c r="V26" t="s">
        <v>84</v>
      </c>
      <c r="W26" t="s">
        <v>133</v>
      </c>
      <c r="X26" t="s">
        <v>46</v>
      </c>
      <c r="Y26" t="s">
        <v>134</v>
      </c>
      <c r="Z26" t="s">
        <v>48</v>
      </c>
    </row>
    <row r="27" spans="1:26">
      <c r="A27" t="n">
        <v>26</v>
      </c>
      <c r="B27" t="s">
        <v>85</v>
      </c>
      <c r="D27" t="s">
        <v>79</v>
      </c>
      <c r="E27" t="s">
        <v>84</v>
      </c>
      <c r="H27" t="n">
        <v>32703</v>
      </c>
      <c r="I27" s="37" t="s">
        <v>42</v>
      </c>
      <c r="J27" t="n">
        <v>28.6724347</v>
      </c>
      <c r="K27" t="n">
        <v>-81.48295899999999</v>
      </c>
      <c r="L27" t="s">
        <v>130</v>
      </c>
      <c r="T27" t="s">
        <v>131</v>
      </c>
      <c r="U27" t="s">
        <v>132</v>
      </c>
      <c r="V27" t="s">
        <v>84</v>
      </c>
      <c r="W27" t="s">
        <v>133</v>
      </c>
      <c r="X27" t="s">
        <v>46</v>
      </c>
      <c r="Y27" t="s">
        <v>134</v>
      </c>
      <c r="Z27" t="s">
        <v>48</v>
      </c>
    </row>
    <row r="28" spans="1:26">
      <c r="A28" t="n">
        <v>27</v>
      </c>
      <c r="B28" t="s">
        <v>86</v>
      </c>
      <c r="D28" t="s">
        <v>79</v>
      </c>
      <c r="E28" t="s">
        <v>84</v>
      </c>
      <c r="H28" t="n">
        <v>32703</v>
      </c>
      <c r="I28" s="37" t="s">
        <v>42</v>
      </c>
      <c r="J28" t="n">
        <v>28.6724347</v>
      </c>
      <c r="K28" t="n">
        <v>-81.48295899999999</v>
      </c>
      <c r="L28" t="s">
        <v>130</v>
      </c>
      <c r="T28" t="s">
        <v>131</v>
      </c>
      <c r="U28" t="s">
        <v>132</v>
      </c>
      <c r="V28" t="s">
        <v>84</v>
      </c>
      <c r="W28" t="s">
        <v>133</v>
      </c>
      <c r="X28" t="s">
        <v>46</v>
      </c>
      <c r="Y28" t="s">
        <v>134</v>
      </c>
      <c r="Z28" t="s">
        <v>48</v>
      </c>
    </row>
    <row r="29" spans="1:26">
      <c r="A29" t="n">
        <v>28</v>
      </c>
      <c r="B29" t="s">
        <v>87</v>
      </c>
      <c r="D29" t="s">
        <v>79</v>
      </c>
      <c r="E29" t="s">
        <v>88</v>
      </c>
      <c r="H29" t="n">
        <v>33430</v>
      </c>
      <c r="I29" s="37" t="s">
        <v>42</v>
      </c>
      <c r="J29" t="n">
        <v>31.3978653</v>
      </c>
      <c r="K29" t="n">
        <v>-93.63913699999999</v>
      </c>
      <c r="L29" t="s">
        <v>43</v>
      </c>
      <c r="U29" t="s">
        <v>135</v>
      </c>
      <c r="V29" t="s">
        <v>136</v>
      </c>
      <c r="W29" t="s">
        <v>137</v>
      </c>
      <c r="X29" t="s">
        <v>138</v>
      </c>
      <c r="Y29" t="s">
        <v>139</v>
      </c>
      <c r="Z29" t="s">
        <v>48</v>
      </c>
    </row>
    <row r="30" spans="1:26">
      <c r="A30" t="n">
        <v>29</v>
      </c>
      <c r="B30" t="s">
        <v>89</v>
      </c>
      <c r="D30" t="s">
        <v>79</v>
      </c>
      <c r="E30" t="s">
        <v>88</v>
      </c>
      <c r="H30" t="n">
        <v>33430</v>
      </c>
      <c r="I30" s="37" t="s">
        <v>42</v>
      </c>
      <c r="J30" t="n">
        <v>31.3978653</v>
      </c>
      <c r="K30" t="n">
        <v>-93.63913699999999</v>
      </c>
      <c r="L30" t="s">
        <v>43</v>
      </c>
      <c r="U30" t="s">
        <v>135</v>
      </c>
      <c r="V30" t="s">
        <v>136</v>
      </c>
      <c r="W30" t="s">
        <v>137</v>
      </c>
      <c r="X30" t="s">
        <v>138</v>
      </c>
      <c r="Y30" t="s">
        <v>139</v>
      </c>
      <c r="Z30" t="s">
        <v>48</v>
      </c>
    </row>
    <row r="31" spans="1:26">
      <c r="A31" t="n">
        <v>30</v>
      </c>
      <c r="B31" t="s">
        <v>90</v>
      </c>
      <c r="D31" t="s">
        <v>79</v>
      </c>
      <c r="E31" t="s">
        <v>88</v>
      </c>
      <c r="H31" t="n">
        <v>33430</v>
      </c>
      <c r="I31" s="37" t="s">
        <v>42</v>
      </c>
      <c r="J31" t="n">
        <v>31.3978653</v>
      </c>
      <c r="K31" t="n">
        <v>-93.63913699999999</v>
      </c>
      <c r="L31" t="s">
        <v>43</v>
      </c>
      <c r="U31" t="s">
        <v>135</v>
      </c>
      <c r="V31" t="s">
        <v>136</v>
      </c>
      <c r="W31" t="s">
        <v>137</v>
      </c>
      <c r="X31" t="s">
        <v>138</v>
      </c>
      <c r="Y31" t="s">
        <v>139</v>
      </c>
      <c r="Z31" t="s">
        <v>48</v>
      </c>
    </row>
    <row r="32" spans="1:26">
      <c r="A32" t="n">
        <v>31</v>
      </c>
      <c r="B32" t="s">
        <v>91</v>
      </c>
      <c r="D32" t="s">
        <v>79</v>
      </c>
      <c r="E32" t="s">
        <v>92</v>
      </c>
      <c r="H32" t="n">
        <v>34601</v>
      </c>
      <c r="I32" s="37" t="s">
        <v>42</v>
      </c>
      <c r="J32" t="n">
        <v>28.5811608</v>
      </c>
      <c r="K32" t="n">
        <v>-82.37610000000001</v>
      </c>
      <c r="L32" t="s">
        <v>130</v>
      </c>
      <c r="T32" t="s">
        <v>140</v>
      </c>
      <c r="U32" t="s">
        <v>141</v>
      </c>
      <c r="V32" t="s">
        <v>92</v>
      </c>
      <c r="W32" t="s">
        <v>142</v>
      </c>
      <c r="X32" t="s">
        <v>46</v>
      </c>
      <c r="Y32" t="s">
        <v>143</v>
      </c>
      <c r="Z32" t="s">
        <v>48</v>
      </c>
    </row>
    <row r="33" spans="1:26">
      <c r="A33" t="n">
        <v>32</v>
      </c>
      <c r="B33" t="s">
        <v>93</v>
      </c>
      <c r="D33" t="s">
        <v>79</v>
      </c>
      <c r="E33" t="s">
        <v>92</v>
      </c>
      <c r="H33" t="n">
        <v>34601</v>
      </c>
      <c r="I33" s="37" t="s">
        <v>42</v>
      </c>
      <c r="J33" t="n">
        <v>28.5811608</v>
      </c>
      <c r="K33" t="n">
        <v>-82.37610000000001</v>
      </c>
      <c r="L33" t="s">
        <v>130</v>
      </c>
      <c r="T33" t="s">
        <v>140</v>
      </c>
      <c r="U33" t="s">
        <v>141</v>
      </c>
      <c r="V33" t="s">
        <v>92</v>
      </c>
      <c r="W33" t="s">
        <v>142</v>
      </c>
      <c r="X33" t="s">
        <v>46</v>
      </c>
      <c r="Y33" t="s">
        <v>143</v>
      </c>
      <c r="Z33" t="s">
        <v>48</v>
      </c>
    </row>
    <row r="34" spans="1:26">
      <c r="A34" t="n">
        <v>33</v>
      </c>
      <c r="B34" t="s">
        <v>94</v>
      </c>
      <c r="D34" t="s">
        <v>79</v>
      </c>
      <c r="E34" t="s">
        <v>95</v>
      </c>
      <c r="H34" t="n">
        <v>32724</v>
      </c>
      <c r="I34" s="37" t="s">
        <v>42</v>
      </c>
      <c r="J34" t="n">
        <v>29.0142253</v>
      </c>
      <c r="K34" t="n">
        <v>-81.32327219999999</v>
      </c>
      <c r="L34" t="s">
        <v>144</v>
      </c>
      <c r="T34" t="s">
        <v>145</v>
      </c>
      <c r="U34" t="s">
        <v>146</v>
      </c>
      <c r="V34" t="s">
        <v>95</v>
      </c>
      <c r="W34" t="s">
        <v>147</v>
      </c>
      <c r="X34" t="s">
        <v>46</v>
      </c>
      <c r="Y34" t="s">
        <v>148</v>
      </c>
      <c r="Z34" t="s">
        <v>48</v>
      </c>
    </row>
    <row r="35" spans="1:26">
      <c r="A35" t="n">
        <v>34</v>
      </c>
      <c r="B35" t="s">
        <v>96</v>
      </c>
      <c r="D35" t="s">
        <v>79</v>
      </c>
      <c r="E35" t="s">
        <v>95</v>
      </c>
      <c r="H35" t="n">
        <v>32724</v>
      </c>
      <c r="I35" s="37" t="s">
        <v>42</v>
      </c>
      <c r="J35" t="n">
        <v>29.0142253</v>
      </c>
      <c r="K35" t="n">
        <v>-81.32327219999999</v>
      </c>
      <c r="L35" t="s">
        <v>144</v>
      </c>
      <c r="T35" t="s">
        <v>145</v>
      </c>
      <c r="U35" t="s">
        <v>146</v>
      </c>
      <c r="V35" t="s">
        <v>95</v>
      </c>
      <c r="W35" t="s">
        <v>147</v>
      </c>
      <c r="X35" t="s">
        <v>46</v>
      </c>
      <c r="Y35" t="s">
        <v>148</v>
      </c>
      <c r="Z35" t="s">
        <v>48</v>
      </c>
    </row>
    <row r="36" spans="1:26">
      <c r="A36" t="n">
        <v>35</v>
      </c>
      <c r="B36" t="s">
        <v>97</v>
      </c>
      <c r="D36" t="s">
        <v>79</v>
      </c>
      <c r="E36" t="s">
        <v>95</v>
      </c>
      <c r="H36" t="n">
        <v>32724</v>
      </c>
      <c r="I36" s="37" t="s">
        <v>42</v>
      </c>
      <c r="J36" t="n">
        <v>29.0142253</v>
      </c>
      <c r="K36" t="n">
        <v>-81.32327219999999</v>
      </c>
      <c r="L36" t="s">
        <v>144</v>
      </c>
      <c r="T36" t="s">
        <v>145</v>
      </c>
      <c r="U36" t="s">
        <v>146</v>
      </c>
      <c r="V36" t="s">
        <v>95</v>
      </c>
      <c r="W36" t="s">
        <v>147</v>
      </c>
      <c r="X36" t="s">
        <v>46</v>
      </c>
      <c r="Y36" t="s">
        <v>148</v>
      </c>
      <c r="Z36" t="s">
        <v>48</v>
      </c>
    </row>
    <row r="37" spans="1:26">
      <c r="A37" t="n">
        <v>36</v>
      </c>
      <c r="B37" t="s">
        <v>98</v>
      </c>
      <c r="D37" t="s">
        <v>79</v>
      </c>
      <c r="E37" t="s">
        <v>95</v>
      </c>
      <c r="H37" t="n">
        <v>32724</v>
      </c>
      <c r="I37" s="37" t="s">
        <v>42</v>
      </c>
      <c r="J37" t="n">
        <v>29.0142253</v>
      </c>
      <c r="K37" t="n">
        <v>-81.32327219999999</v>
      </c>
      <c r="L37" t="s">
        <v>144</v>
      </c>
      <c r="T37" t="s">
        <v>145</v>
      </c>
      <c r="U37" t="s">
        <v>146</v>
      </c>
      <c r="V37" t="s">
        <v>95</v>
      </c>
      <c r="W37" t="s">
        <v>147</v>
      </c>
      <c r="X37" t="s">
        <v>46</v>
      </c>
      <c r="Y37" t="s">
        <v>148</v>
      </c>
      <c r="Z37" t="s">
        <v>48</v>
      </c>
    </row>
    <row r="38" spans="1:26">
      <c r="A38" t="n">
        <v>37</v>
      </c>
      <c r="B38" t="s">
        <v>99</v>
      </c>
      <c r="D38" t="s">
        <v>79</v>
      </c>
      <c r="E38" t="s">
        <v>100</v>
      </c>
      <c r="H38" t="n">
        <v>32726</v>
      </c>
      <c r="I38" s="37" t="s">
        <v>42</v>
      </c>
      <c r="J38" t="n">
        <v>28.8403405</v>
      </c>
      <c r="K38" t="n">
        <v>-81.68840259999999</v>
      </c>
      <c r="L38" t="s">
        <v>130</v>
      </c>
      <c r="T38" t="s">
        <v>149</v>
      </c>
      <c r="U38" t="s">
        <v>150</v>
      </c>
      <c r="V38" t="s">
        <v>100</v>
      </c>
      <c r="W38" t="s">
        <v>151</v>
      </c>
      <c r="X38" t="s">
        <v>46</v>
      </c>
      <c r="Y38" t="s">
        <v>152</v>
      </c>
      <c r="Z38" t="s">
        <v>48</v>
      </c>
    </row>
  </sheetData>
  <autoFilter ref="A1:AB1"/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34:C49"/>
  <sheetViews>
    <sheetView workbookViewId="0">
      <selection activeCell="A1" sqref="A1"/>
    </sheetView>
  </sheetViews>
  <sheetFormatPr baseColWidth="8" defaultColWidth="11.42578125" defaultRowHeight="15" outlineLevelCol="0"/>
  <cols>
    <col customWidth="1" max="1" min="1" style="34" width="13.140625"/>
    <col customWidth="1" max="2" min="2" style="34" width="24.42578125"/>
    <col customWidth="1" max="3" min="3" style="29" width="41.5703125"/>
    <col customWidth="1" max="4" min="4" style="34" width="14.28515625"/>
    <col customWidth="1" max="5" min="5" style="34" width="22"/>
  </cols>
  <sheetData>
    <row r="34" spans="1:3">
      <c r="A34" s="5" t="n"/>
      <c r="C34" s="9" t="n"/>
    </row>
    <row r="35" spans="1:3">
      <c r="A35" s="5" t="n"/>
      <c r="C35" s="9" t="n"/>
    </row>
    <row r="36" spans="1:3">
      <c r="A36" s="5" t="n"/>
      <c r="C36" s="9" t="n"/>
    </row>
    <row r="37" spans="1:3">
      <c r="A37" s="5" t="n"/>
      <c r="C37" s="9" t="n"/>
    </row>
    <row r="38" spans="1:3">
      <c r="A38" s="5" t="n"/>
      <c r="C38" s="9" t="n"/>
    </row>
    <row r="39" spans="1:3">
      <c r="A39" s="5" t="n"/>
      <c r="C39" s="9" t="n"/>
    </row>
    <row r="40" spans="1:3">
      <c r="A40" s="5" t="n"/>
      <c r="C40" s="9" t="n"/>
    </row>
    <row r="41" spans="1:3">
      <c r="A41" s="5" t="n"/>
      <c r="C41" s="9" t="n"/>
    </row>
    <row r="42" spans="1:3">
      <c r="A42" s="5" t="n"/>
      <c r="C42" s="9" t="n"/>
    </row>
    <row r="43" spans="1:3">
      <c r="A43" s="5" t="n"/>
      <c r="C43" s="9" t="n"/>
    </row>
    <row r="44" spans="1:3">
      <c r="A44" s="5" t="n"/>
      <c r="C44" s="9" t="n"/>
    </row>
    <row r="45" spans="1:3">
      <c r="A45" s="5" t="n"/>
      <c r="C45" s="9" t="n"/>
    </row>
    <row r="46" spans="1:3">
      <c r="A46" s="5" t="n"/>
      <c r="C46" s="9" t="n"/>
    </row>
    <row r="47" spans="1:3">
      <c r="A47" s="5" t="n"/>
      <c r="C47" s="9" t="n"/>
    </row>
    <row r="48" spans="1:3">
      <c r="A48" s="5" t="n"/>
      <c r="C48" s="9" t="n"/>
    </row>
    <row r="49" spans="1:3">
      <c r="A49" s="5" t="n"/>
      <c r="C49" s="9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11"/>
  <sheetViews>
    <sheetView workbookViewId="0">
      <selection activeCell="A11" sqref="A11"/>
    </sheetView>
  </sheetViews>
  <sheetFormatPr baseColWidth="8" defaultColWidth="11.42578125" defaultRowHeight="15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8" spans="1:1">
      <c r="A8" t="s">
        <v>108</v>
      </c>
    </row>
    <row r="9" spans="1:1">
      <c r="A9" t="s">
        <v>109</v>
      </c>
    </row>
    <row r="10" spans="1:1">
      <c r="A10" t="s">
        <v>110</v>
      </c>
    </row>
    <row r="11" spans="1:1">
      <c r="A11" t="s">
        <v>111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Mohit Bansal</dc:creator>
  <dcterms:created xsi:type="dcterms:W3CDTF">2015-06-30T05:57:25Z</dcterms:created>
  <dcterms:modified xsi:type="dcterms:W3CDTF">2018-04-27T10:44:59Z</dcterms:modified>
  <cp:lastModifiedBy>Ashish Baboo</cp:lastModifiedBy>
</cp:coreProperties>
</file>