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C:\Users\Dell\Downloads\Coca-Cola excel project\"/>
    </mc:Choice>
  </mc:AlternateContent>
  <xr:revisionPtr revIDLastSave="0" documentId="13_ncr:1_{89BCC1E2-6A2F-495B-9FB2-35AF637841D5}" xr6:coauthVersionLast="36" xr6:coauthVersionMax="47" xr10:uidLastSave="{00000000-0000-0000-0000-000000000000}"/>
  <bookViews>
    <workbookView xWindow="0" yWindow="0" windowWidth="19200" windowHeight="6930" activeTab="3" xr2:uid="{AA3C1E50-38F1-6644-B051-514CE6CAA6A2}"/>
  </bookViews>
  <sheets>
    <sheet name="Data" sheetId="1" r:id="rId1"/>
    <sheet name="Analyze" sheetId="8" r:id="rId2"/>
    <sheet name="Analyze 2" sheetId="9" r:id="rId3"/>
    <sheet name="Dashboard" sheetId="5" r:id="rId4"/>
  </sheets>
  <definedNames>
    <definedName name="_xlcn.WorksheetConnection_DashboardStart1.xlsxTable11" hidden="1">Table1[]</definedName>
    <definedName name="Slicer_Invoice_Date__Year">#N/A</definedName>
    <definedName name="Slicer_Region">#N/A</definedName>
  </definedNames>
  <calcPr calcId="191029"/>
  <pivotCaches>
    <pivotCache cacheId="249" r:id="rId5"/>
    <pivotCache cacheId="250" r:id="rId6"/>
    <pivotCache cacheId="251" r:id="rId7"/>
    <pivotCache cacheId="252" r:id="rId8"/>
    <pivotCache cacheId="253" r:id="rId9"/>
    <pivotCache cacheId="254" r:id="rId10"/>
    <pivotCache cacheId="255" r:id="rId11"/>
    <pivotCache cacheId="256" r:id="rId12"/>
  </pivotCaches>
  <extLst>
    <ext xmlns:x14="http://schemas.microsoft.com/office/spreadsheetml/2009/9/main" uri="{876F7934-8845-4945-9796-88D515C7AA90}">
      <x14:pivotCaches>
        <pivotCache cacheId="257"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shboard Start (1).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Lst>
</workbook>
</file>

<file path=xl/calcChain.xml><?xml version="1.0" encoding="utf-8"?>
<calcChain xmlns="http://schemas.openxmlformats.org/spreadsheetml/2006/main">
  <c r="E27" i="9" l="1"/>
  <c r="I15" i="5"/>
  <c r="J15" i="5"/>
  <c r="K15" i="5"/>
  <c r="L15" i="5"/>
  <c r="I16" i="5"/>
  <c r="J16" i="5"/>
  <c r="K16" i="5"/>
  <c r="L16" i="5"/>
  <c r="I17" i="5"/>
  <c r="J17" i="5"/>
  <c r="K17" i="5"/>
  <c r="L17" i="5"/>
  <c r="I18" i="5"/>
  <c r="J18" i="5"/>
  <c r="K18" i="5"/>
  <c r="L18" i="5"/>
  <c r="I19" i="5"/>
  <c r="J19" i="5"/>
  <c r="K19" i="5"/>
  <c r="L19" i="5"/>
  <c r="J14" i="5"/>
  <c r="K14" i="5"/>
  <c r="L14" i="5"/>
  <c r="I14" i="5"/>
  <c r="F28" i="9"/>
  <c r="G28" i="9"/>
  <c r="H28" i="9"/>
  <c r="F29" i="9"/>
  <c r="G29" i="9"/>
  <c r="H29" i="9"/>
  <c r="F30" i="9"/>
  <c r="G30" i="9"/>
  <c r="H30" i="9"/>
  <c r="E31" i="9"/>
  <c r="F31" i="9"/>
  <c r="G31" i="9"/>
  <c r="H31" i="9"/>
  <c r="F32" i="9"/>
  <c r="G32" i="9"/>
  <c r="H32" i="9"/>
  <c r="F33" i="9"/>
  <c r="G33" i="9"/>
  <c r="H33" i="9"/>
  <c r="F34" i="9"/>
  <c r="G34" i="9"/>
  <c r="H34" i="9"/>
  <c r="F27" i="9"/>
  <c r="G27" i="9"/>
  <c r="H27" i="9"/>
  <c r="D14" i="5"/>
  <c r="C15" i="5"/>
  <c r="D15" i="5"/>
  <c r="E15" i="5"/>
  <c r="C16" i="5"/>
  <c r="D16" i="5"/>
  <c r="E16" i="5"/>
  <c r="C17" i="5"/>
  <c r="D17" i="5"/>
  <c r="E17" i="5"/>
  <c r="C18" i="5"/>
  <c r="D18" i="5"/>
  <c r="E18" i="5"/>
  <c r="C19" i="5"/>
  <c r="D19" i="5"/>
  <c r="E19" i="5"/>
  <c r="E14" i="5"/>
  <c r="C14" i="5"/>
  <c r="F28" i="8"/>
  <c r="G28" i="8"/>
  <c r="H28" i="8"/>
  <c r="F29" i="8"/>
  <c r="G29" i="8"/>
  <c r="H29" i="8"/>
  <c r="F30" i="8"/>
  <c r="G30" i="8"/>
  <c r="H30" i="8"/>
  <c r="E31" i="8"/>
  <c r="F31" i="8"/>
  <c r="G31" i="8"/>
  <c r="H31" i="8"/>
  <c r="F32" i="8"/>
  <c r="G32" i="8"/>
  <c r="H32" i="8"/>
  <c r="F33" i="8"/>
  <c r="G33" i="8"/>
  <c r="H33" i="8"/>
  <c r="F34" i="8"/>
  <c r="G34" i="8"/>
  <c r="H34" i="8"/>
  <c r="F27" i="8"/>
  <c r="G27" i="8"/>
  <c r="H27" i="8"/>
  <c r="E27" i="8"/>
  <c r="F17" i="5" l="1"/>
  <c r="K20" i="5"/>
  <c r="F18" i="5"/>
  <c r="F19" i="5"/>
  <c r="F15" i="5"/>
  <c r="E20" i="5"/>
  <c r="L20" i="5"/>
  <c r="D20" i="5"/>
  <c r="F16" i="5"/>
  <c r="J20" i="5"/>
  <c r="F14" i="5"/>
  <c r="F20"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C8257F-BBD2-4F82-9104-54D7C129E14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5F2E29C-8947-4E8E-834F-2C5598A5FB8B}" name="WorksheetConnection_Dashboard Start (1).xlsx!Table1" type="102" refreshedVersion="6" minRefreshableVersion="5">
    <extLst>
      <ext xmlns:x15="http://schemas.microsoft.com/office/spreadsheetml/2010/11/main" uri="{DE250136-89BD-433C-8126-D09CA5730AF9}">
        <x15:connection id="Table1" autoDelete="1">
          <x15:rangePr sourceName="_xlcn.WorksheetConnection_DashboardStart1.xlsxTable11"/>
        </x15:connection>
      </ext>
    </extLst>
  </connection>
</connections>
</file>

<file path=xl/sharedStrings.xml><?xml version="1.0" encoding="utf-8"?>
<sst xmlns="http://schemas.openxmlformats.org/spreadsheetml/2006/main" count="48349" uniqueCount="158">
  <si>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</si>
  <si>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</si>
  <si>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</si>
  <si>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</si>
  <si>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</si>
  <si>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</si>
  <si>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</si>
  <si>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</si>
  <si>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</si>
  <si>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</si>
  <si>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</si>
  <si>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</si>
  <si>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</si>
  <si>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</si>
  <si>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</si>
  <si>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</si>
  <si>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</si>
  <si>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</si>
  <si>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</si>
  <si>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</si>
  <si>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</si>
  <si>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</si>
  <si>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</si>
  <si>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</si>
  <si>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</si>
  <si>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</si>
  <si>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</si>
  <si>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</si>
  <si>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</si>
  <si>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</si>
  <si>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</si>
  <si>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</si>
  <si>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</si>
  <si>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</si>
  <si>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</si>
  <si>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</si>
  <si>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</si>
  <si>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</si>
  <si>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</si>
  <si>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</si>
  <si>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</si>
  <si>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</si>
  <si>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</si>
  <si>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</si>
  <si>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</si>
  <si>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</si>
  <si>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</si>
  <si>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</si>
  <si>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</si>
  <si>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</si>
  <si>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</si>
  <si>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</si>
  <si>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</si>
  <si>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</si>
  <si>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</si>
  <si>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</si>
  <si>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</si>
  <si>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</si>
  <si>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</si>
  <si>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</si>
  <si>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</si>
  <si>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</si>
  <si>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</si>
  <si>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</si>
  <si>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</si>
  <si>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</si>
  <si>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</si>
  <si>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</si>
  <si>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</si>
  <si>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</si>
  <si>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</si>
  <si>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</si>
  <si>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</si>
  <si>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</si>
  <si>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</si>
  <si>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</si>
  <si>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</si>
  <si>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</si>
  <si>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</si>
  <si>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</si>
  <si>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</si>
  <si>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</si>
  <si>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</si>
  <si>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</si>
  <si>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</si>
  <si>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</si>
  <si>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</si>
  <si>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</si>
  <si>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</si>
  <si>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</si>
  <si>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</si>
  <si>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</si>
  <si>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</si>
  <si>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</si>
  <si>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</si>
  <si>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</si>
  <si>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</si>
  <si>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</si>
  <si>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</si>
  <si>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</si>
  <si>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</si>
  <si>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</si>
  <si>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</si>
  <si>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</si>
  <si>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</si>
  <si>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</si>
  <si>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</si>
  <si>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</si>
  <si>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</si>
  <si>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</si>
  <si>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</si>
  <si>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</si>
  <si>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</si>
  <si>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</si>
  <si>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</si>
  <si>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</si>
  <si>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</si>
  <si>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</si>
  <si>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</si>
  <si>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</si>
  <si>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</si>
  <si>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</si>
  <si>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</si>
  <si>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</si>
  <si>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</si>
  <si>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</si>
  <si>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</si>
  <si>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</si>
  <si>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</si>
  <si>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</si>
  <si>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</si>
  <si>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</si>
  <si>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</si>
  <si>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</si>
  <si>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</si>
  <si>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 xml:space="preserve">   Sales 2023</t>
  </si>
  <si>
    <t xml:space="preserve">     Sales 2023</t>
  </si>
  <si>
    <t>Sales2022</t>
  </si>
  <si>
    <t>Sales and Operating Profit Margin by Quarter</t>
  </si>
  <si>
    <t>Sum of Total Sales</t>
  </si>
  <si>
    <t>Sum of Units Sold</t>
  </si>
  <si>
    <t>Average of Price per Unit</t>
  </si>
  <si>
    <t>Sum of Operating Profit</t>
  </si>
  <si>
    <t>Row Labels</t>
  </si>
  <si>
    <t>Grand Total</t>
  </si>
  <si>
    <t>Column Labels</t>
  </si>
  <si>
    <t>2022</t>
  </si>
  <si>
    <t>2023</t>
  </si>
  <si>
    <t>Qtr1</t>
  </si>
  <si>
    <t>Qtr2</t>
  </si>
  <si>
    <t>Qtr3</t>
  </si>
  <si>
    <t>Qtr4</t>
  </si>
  <si>
    <t>Average of Operating Margin</t>
  </si>
  <si>
    <t>Invoice Date (Year)</t>
  </si>
  <si>
    <t>Invoice Date (Quarter)</t>
  </si>
  <si>
    <t xml:space="preserve">   </t>
  </si>
  <si>
    <t>Total</t>
  </si>
  <si>
    <t xml:space="preserve">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</si>
</sst>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7"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theme="0"/>
      <name val="Calibri"/>
      <family val="2"/>
      <scheme val="minor"/>
    </font>
    <font>
      <b/>
      <sz val="12"/>
      <color theme="1"/>
      <name val="Calibri"/>
      <family val="2"/>
      <scheme val="minor"/>
    </font>
  </fonts>
  <fills count="7">
    <fill>
      <patternFill patternType="none"/>
    </fill>
    <fill>
      <patternFill patternType="gray125"/>
    </fill>
    <fill>
      <patternFill patternType="solid">
        <fgColor rgb="FF2A3E68"/>
        <bgColor indexed="64"/>
      </patternFill>
    </fill>
    <fill>
      <patternFill patternType="solid">
        <fgColor theme="4" tint="-0.499984740745262"/>
        <bgColor indexed="64"/>
      </patternFill>
    </fill>
    <fill>
      <patternFill patternType="solid">
        <fgColor rgb="FF073673"/>
        <bgColor indexed="64"/>
      </patternFill>
    </fill>
    <fill>
      <patternFill patternType="solid">
        <fgColor theme="4" tint="0.39997558519241921"/>
        <bgColor indexed="64"/>
      </patternFill>
    </fill>
    <fill>
      <patternFill patternType="solid">
        <fgColor rgb="FF92D050"/>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8" fontId="0" fillId="0" borderId="0" xfId="0" applyNumberFormat="1" applyAlignment="1">
      <alignment horizontal="center"/>
    </xf>
    <xf numFmtId="3" fontId="0" fillId="0" borderId="0" xfId="0" applyNumberFormat="1" applyAlignment="1">
      <alignment horizontal="center"/>
    </xf>
    <xf numFmtId="6"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0" fillId="3" borderId="0" xfId="0" applyFill="1"/>
    <xf numFmtId="0" fontId="5" fillId="4" borderId="0" xfId="0" applyFont="1" applyFill="1" applyAlignment="1">
      <alignment horizontal="centerContinuous"/>
    </xf>
    <xf numFmtId="0" fontId="0" fillId="0" borderId="0" xfId="0" applyAlignment="1">
      <alignment horizontal="left"/>
    </xf>
    <xf numFmtId="0" fontId="0" fillId="5" borderId="0" xfId="0" applyFill="1" applyAlignment="1">
      <alignment vertical="center"/>
    </xf>
    <xf numFmtId="0" fontId="0" fillId="5" borderId="0" xfId="0" applyFill="1" applyAlignment="1"/>
    <xf numFmtId="0" fontId="0" fillId="0" borderId="0" xfId="0" applyNumberFormat="1"/>
    <xf numFmtId="0" fontId="0" fillId="0" borderId="0" xfId="0" pivotButton="1"/>
    <xf numFmtId="3" fontId="0" fillId="0" borderId="0" xfId="0" applyNumberFormat="1"/>
    <xf numFmtId="3" fontId="0" fillId="0" borderId="0" xfId="0" applyNumberFormat="1" applyAlignment="1">
      <alignment horizontal="right"/>
    </xf>
    <xf numFmtId="0" fontId="6" fillId="6" borderId="2" xfId="0" applyFont="1" applyFill="1" applyBorder="1"/>
    <xf numFmtId="3" fontId="6" fillId="6" borderId="2" xfId="0" applyNumberFormat="1" applyFont="1" applyFill="1" applyBorder="1"/>
    <xf numFmtId="3" fontId="6" fillId="6" borderId="2" xfId="0" applyNumberFormat="1" applyFont="1" applyFill="1" applyBorder="1" applyAlignment="1">
      <alignment horizontal="right"/>
    </xf>
    <xf numFmtId="164" fontId="0" fillId="0" borderId="0" xfId="0" applyNumberFormat="1"/>
  </cellXfs>
  <cellStyles count="2">
    <cellStyle name="Hyperlink 2" xfId="1" xr:uid="{229837FD-7C70-47AC-B854-CBC5538B0B97}"/>
    <cellStyle name="Normal" xfId="0" builtinId="0"/>
  </cellStyles>
  <dxfs count="21">
    <dxf>
      <numFmt numFmtId="164" formatCode="&quot;$&quot;#,##0.00"/>
    </dxf>
    <dxf>
      <numFmt numFmtId="3" formatCode="#,##0"/>
    </dxf>
    <dxf>
      <numFmt numFmtId="3" formatCode="#,##0"/>
    </dxf>
    <dxf>
      <numFmt numFmtId="3" formatCode="#,##0"/>
    </dxf>
    <dxf>
      <numFmt numFmtId="164" formatCode="&quot;$&quot;#,##0.00"/>
    </dxf>
    <dxf>
      <numFmt numFmtId="3" formatCode="#,##0"/>
    </dxf>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0" defaultTableStyle="TableStyleMedium2" defaultPivotStyle="PivotStyleLight16"/>
  <colors>
    <mruColors>
      <color rgb="FF07367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tyles" Target="styles.xml"/><Relationship Id="rId26" Type="http://schemas.openxmlformats.org/officeDocument/2006/relationships/customXml" Target="../customXml/item5.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connections" Target="connections.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846595788429675E-2"/>
          <c:y val="0.17634259259259263"/>
          <c:w val="0.87395031266253009"/>
          <c:h val="0.6714577865266842"/>
        </c:manualLayout>
      </c:layout>
      <c:barChart>
        <c:barDir val="col"/>
        <c:grouping val="clustered"/>
        <c:varyColors val="0"/>
        <c:ser>
          <c:idx val="0"/>
          <c:order val="0"/>
          <c:tx>
            <c:v>Sales</c:v>
          </c:tx>
          <c:spPr>
            <a:solidFill>
              <a:srgbClr val="073673"/>
            </a:solidFill>
            <a:ln>
              <a:noFill/>
            </a:ln>
            <a:effectLst/>
          </c:spPr>
          <c:invertIfNegative val="0"/>
          <c:cat>
            <c:multiLvlStrRef>
              <c:f>'Analyze 2'!$E$27:$F$34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 2'!$G$27:$G$34</c:f>
              <c:numCache>
                <c:formatCode>General</c:formatCode>
                <c:ptCount val="8"/>
                <c:pt idx="0">
                  <c:v>692776.1</c:v>
                </c:pt>
                <c:pt idx="1">
                  <c:v>644203.89999999956</c:v>
                </c:pt>
                <c:pt idx="2">
                  <c:v>719170.39999999979</c:v>
                </c:pt>
                <c:pt idx="3">
                  <c:v>367582.10000000009</c:v>
                </c:pt>
                <c:pt idx="4">
                  <c:v>1877584.2999999996</c:v>
                </c:pt>
                <c:pt idx="5">
                  <c:v>2379424.8000000031</c:v>
                </c:pt>
                <c:pt idx="6">
                  <c:v>2805752.5000000005</c:v>
                </c:pt>
                <c:pt idx="7">
                  <c:v>2530170.8999999994</c:v>
                </c:pt>
              </c:numCache>
            </c:numRef>
          </c:val>
          <c:extLst>
            <c:ext xmlns:c16="http://schemas.microsoft.com/office/drawing/2014/chart" uri="{C3380CC4-5D6E-409C-BE32-E72D297353CC}">
              <c16:uniqueId val="{00000000-EBB9-41E2-8254-56977FC9C8B2}"/>
            </c:ext>
          </c:extLst>
        </c:ser>
        <c:dLbls>
          <c:showLegendKey val="0"/>
          <c:showVal val="0"/>
          <c:showCatName val="0"/>
          <c:showSerName val="0"/>
          <c:showPercent val="0"/>
          <c:showBubbleSize val="0"/>
        </c:dLbls>
        <c:gapWidth val="219"/>
        <c:axId val="596434127"/>
        <c:axId val="481634863"/>
      </c:barChart>
      <c:lineChart>
        <c:grouping val="standard"/>
        <c:varyColors val="0"/>
        <c:ser>
          <c:idx val="1"/>
          <c:order val="1"/>
          <c:tx>
            <c:v>Operating Profit Margin</c:v>
          </c:tx>
          <c:spPr>
            <a:ln w="28575" cap="rnd">
              <a:solidFill>
                <a:srgbClr val="FF0000"/>
              </a:solidFill>
              <a:round/>
            </a:ln>
            <a:effectLst/>
          </c:spPr>
          <c:marker>
            <c:symbol val="circle"/>
            <c:size val="5"/>
            <c:spPr>
              <a:solidFill>
                <a:schemeClr val="bg1"/>
              </a:solidFill>
              <a:ln w="12700">
                <a:solidFill>
                  <a:srgbClr val="FF0000"/>
                </a:solidFill>
              </a:ln>
              <a:effectLst/>
            </c:spPr>
          </c:marker>
          <c:cat>
            <c:multiLvlStrRef>
              <c:f>'Analyze 2'!$E$27:$F$34</c:f>
              <c:multiLvlStrCache>
                <c:ptCount val="8"/>
                <c:lvl>
                  <c:pt idx="0">
                    <c:v>Qtr1</c:v>
                  </c:pt>
                  <c:pt idx="1">
                    <c:v>Qtr2</c:v>
                  </c:pt>
                  <c:pt idx="2">
                    <c:v>Qtr3</c:v>
                  </c:pt>
                  <c:pt idx="3">
                    <c:v>Qtr4</c:v>
                  </c:pt>
                  <c:pt idx="4">
                    <c:v>Qtr1</c:v>
                  </c:pt>
                  <c:pt idx="5">
                    <c:v>Qtr2</c:v>
                  </c:pt>
                  <c:pt idx="6">
                    <c:v>Qtr3</c:v>
                  </c:pt>
                  <c:pt idx="7">
                    <c:v>Qtr4</c:v>
                  </c:pt>
                </c:lvl>
                <c:lvl>
                  <c:pt idx="0">
                    <c:v>2022</c:v>
                  </c:pt>
                  <c:pt idx="4">
                    <c:v>2023</c:v>
                  </c:pt>
                </c:lvl>
              </c:multiLvlStrCache>
            </c:multiLvlStrRef>
          </c:cat>
          <c:val>
            <c:numRef>
              <c:f>'Analyze 2'!$H$27:$H$34</c:f>
              <c:numCache>
                <c:formatCode>General</c:formatCode>
                <c:ptCount val="8"/>
                <c:pt idx="0">
                  <c:v>0.40174683544303796</c:v>
                </c:pt>
                <c:pt idx="1">
                  <c:v>0.40000000000000019</c:v>
                </c:pt>
                <c:pt idx="2">
                  <c:v>0.41026548672566376</c:v>
                </c:pt>
                <c:pt idx="3">
                  <c:v>0.40243816254416964</c:v>
                </c:pt>
                <c:pt idx="4">
                  <c:v>0.41657045009784788</c:v>
                </c:pt>
                <c:pt idx="5">
                  <c:v>0.42755819477434698</c:v>
                </c:pt>
                <c:pt idx="6">
                  <c:v>0.43470170454545393</c:v>
                </c:pt>
                <c:pt idx="7">
                  <c:v>0.4248393285371706</c:v>
                </c:pt>
              </c:numCache>
            </c:numRef>
          </c:val>
          <c:smooth val="0"/>
          <c:extLst>
            <c:ext xmlns:c16="http://schemas.microsoft.com/office/drawing/2014/chart" uri="{C3380CC4-5D6E-409C-BE32-E72D297353CC}">
              <c16:uniqueId val="{00000001-EBB9-41E2-8254-56977FC9C8B2}"/>
            </c:ext>
          </c:extLst>
        </c:ser>
        <c:dLbls>
          <c:showLegendKey val="0"/>
          <c:showVal val="0"/>
          <c:showCatName val="0"/>
          <c:showSerName val="0"/>
          <c:showPercent val="0"/>
          <c:showBubbleSize val="0"/>
        </c:dLbls>
        <c:marker val="1"/>
        <c:smooth val="0"/>
        <c:axId val="1623324767"/>
        <c:axId val="1344104815"/>
      </c:lineChart>
      <c:valAx>
        <c:axId val="481634863"/>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434127"/>
        <c:crosses val="max"/>
        <c:crossBetween val="between"/>
      </c:valAx>
      <c:catAx>
        <c:axId val="596434127"/>
        <c:scaling>
          <c:orientation val="minMax"/>
        </c:scaling>
        <c:delete val="1"/>
        <c:axPos val="b"/>
        <c:numFmt formatCode="General" sourceLinked="1"/>
        <c:majorTickMark val="out"/>
        <c:minorTickMark val="none"/>
        <c:tickLblPos val="nextTo"/>
        <c:crossAx val="481634863"/>
        <c:crosses val="autoZero"/>
        <c:auto val="1"/>
        <c:lblAlgn val="ctr"/>
        <c:lblOffset val="100"/>
        <c:noMultiLvlLbl val="0"/>
      </c:catAx>
      <c:valAx>
        <c:axId val="13441048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324767"/>
        <c:crosses val="autoZero"/>
        <c:crossBetween val="between"/>
      </c:valAx>
      <c:catAx>
        <c:axId val="1623324767"/>
        <c:scaling>
          <c:orientation val="minMax"/>
        </c:scaling>
        <c:delete val="1"/>
        <c:axPos val="b"/>
        <c:numFmt formatCode="General" sourceLinked="1"/>
        <c:majorTickMark val="out"/>
        <c:minorTickMark val="none"/>
        <c:tickLblPos val="nextTo"/>
        <c:crossAx val="13441048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hyperlink" Target="https://freepngimg.com/png/10843-coca-cola-png-image" TargetMode="External"/><Relationship Id="rId1" Type="http://schemas.openxmlformats.org/officeDocument/2006/relationships/image" Target="../media/image1.png"/><Relationship Id="rId5" Type="http://schemas.openxmlformats.org/officeDocument/2006/relationships/chart" Target="../charts/chart1.xml"/><Relationship Id="rId4" Type="http://schemas.openxmlformats.org/officeDocument/2006/relationships/hyperlink" Target="https://commons.wikimedia.org/wiki/File:Visual_of_USA_Flag_stars_and_stripes_FJM88NL.jpg" TargetMode="External"/></Relationships>
</file>

<file path=xl/drawings/drawing1.xml><?xml version="1.0" encoding="utf-8"?>
<xdr:wsDr xmlns:xdr="http://schemas.openxmlformats.org/drawingml/2006/spreadsheetDrawing" xmlns:a="http://schemas.openxmlformats.org/drawingml/2006/main">
  <xdr:twoCellAnchor>
    <xdr:from>
      <xdr:col>1</xdr:col>
      <xdr:colOff>565150</xdr:colOff>
      <xdr:row>0</xdr:row>
      <xdr:rowOff>152400</xdr:rowOff>
    </xdr:from>
    <xdr:to>
      <xdr:col>13</xdr:col>
      <xdr:colOff>76200</xdr:colOff>
      <xdr:row>5</xdr:row>
      <xdr:rowOff>0</xdr:rowOff>
    </xdr:to>
    <xdr:sp macro="" textlink="">
      <xdr:nvSpPr>
        <xdr:cNvPr id="4" name="Rectangle 3">
          <a:extLst>
            <a:ext uri="{FF2B5EF4-FFF2-40B4-BE49-F238E27FC236}">
              <a16:creationId xmlns:a16="http://schemas.microsoft.com/office/drawing/2014/main" id="{DAA4A9DF-72A1-4ADB-8309-EAA8BF8CFFA3}"/>
            </a:ext>
          </a:extLst>
        </xdr:cNvPr>
        <xdr:cNvSpPr/>
      </xdr:nvSpPr>
      <xdr:spPr>
        <a:xfrm>
          <a:off x="2616200" y="152400"/>
          <a:ext cx="7366000" cy="831850"/>
        </a:xfrm>
        <a:prstGeom prst="rect">
          <a:avLst/>
        </a:prstGeom>
        <a:solidFill>
          <a:srgbClr val="073673"/>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Coca-Cola</a:t>
          </a:r>
          <a:r>
            <a:rPr lang="en-US" sz="2400" baseline="0"/>
            <a:t> USA Retailer Dashboard              </a:t>
          </a:r>
        </a:p>
        <a:p>
          <a:pPr algn="l"/>
          <a:r>
            <a:rPr lang="en-US" sz="1000" i="1" baseline="0">
              <a:solidFill>
                <a:schemeClr val="accent3"/>
              </a:solidFill>
            </a:rPr>
            <a:t>Figures in USD</a:t>
          </a:r>
        </a:p>
        <a:p>
          <a:pPr algn="l"/>
          <a:endParaRPr lang="en-US" sz="1100"/>
        </a:p>
      </xdr:txBody>
    </xdr:sp>
    <xdr:clientData/>
  </xdr:twoCellAnchor>
  <xdr:twoCellAnchor>
    <xdr:from>
      <xdr:col>1</xdr:col>
      <xdr:colOff>565150</xdr:colOff>
      <xdr:row>6</xdr:row>
      <xdr:rowOff>0</xdr:rowOff>
    </xdr:from>
    <xdr:to>
      <xdr:col>4</xdr:col>
      <xdr:colOff>368300</xdr:colOff>
      <xdr:row>9</xdr:row>
      <xdr:rowOff>133350</xdr:rowOff>
    </xdr:to>
    <xdr:sp macro="" textlink="">
      <xdr:nvSpPr>
        <xdr:cNvPr id="5" name="Rectangle 4">
          <a:extLst>
            <a:ext uri="{FF2B5EF4-FFF2-40B4-BE49-F238E27FC236}">
              <a16:creationId xmlns:a16="http://schemas.microsoft.com/office/drawing/2014/main" id="{71D23FF0-D424-47C5-A3BA-95710CD368A0}"/>
            </a:ext>
          </a:extLst>
        </xdr:cNvPr>
        <xdr:cNvSpPr/>
      </xdr:nvSpPr>
      <xdr:spPr>
        <a:xfrm>
          <a:off x="2616200" y="1181100"/>
          <a:ext cx="1930400" cy="72390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t>Total</a:t>
          </a:r>
          <a:r>
            <a:rPr lang="en-US" sz="1100" b="1" baseline="0"/>
            <a:t> Sales</a:t>
          </a:r>
          <a:endParaRPr lang="en-US" sz="1100" b="1"/>
        </a:p>
      </xdr:txBody>
    </xdr:sp>
    <xdr:clientData/>
  </xdr:twoCellAnchor>
  <xdr:twoCellAnchor>
    <xdr:from>
      <xdr:col>4</xdr:col>
      <xdr:colOff>514350</xdr:colOff>
      <xdr:row>6</xdr:row>
      <xdr:rowOff>6350</xdr:rowOff>
    </xdr:from>
    <xdr:to>
      <xdr:col>7</xdr:col>
      <xdr:colOff>317500</xdr:colOff>
      <xdr:row>9</xdr:row>
      <xdr:rowOff>133350</xdr:rowOff>
    </xdr:to>
    <xdr:sp macro="" textlink="">
      <xdr:nvSpPr>
        <xdr:cNvPr id="11" name="Rectangle 10">
          <a:extLst>
            <a:ext uri="{FF2B5EF4-FFF2-40B4-BE49-F238E27FC236}">
              <a16:creationId xmlns:a16="http://schemas.microsoft.com/office/drawing/2014/main" id="{3FF2EDFC-44D4-4398-94BB-2D2DCDECE35D}"/>
            </a:ext>
          </a:extLst>
        </xdr:cNvPr>
        <xdr:cNvSpPr/>
      </xdr:nvSpPr>
      <xdr:spPr>
        <a:xfrm>
          <a:off x="4692650" y="1187450"/>
          <a:ext cx="2216150" cy="71755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mn-lt"/>
              <a:ea typeface="+mn-ea"/>
              <a:cs typeface="+mn-cs"/>
            </a:rPr>
            <a:t>Units</a:t>
          </a:r>
          <a:r>
            <a:rPr lang="en-US" sz="1100" b="1" baseline="0">
              <a:solidFill>
                <a:schemeClr val="lt1"/>
              </a:solidFill>
              <a:latin typeface="+mn-lt"/>
              <a:ea typeface="+mn-ea"/>
              <a:cs typeface="+mn-cs"/>
            </a:rPr>
            <a:t> Sold</a:t>
          </a:r>
          <a:endParaRPr lang="en-US" sz="1100" b="1">
            <a:solidFill>
              <a:schemeClr val="lt1"/>
            </a:solidFill>
            <a:latin typeface="+mn-lt"/>
            <a:ea typeface="+mn-ea"/>
            <a:cs typeface="+mn-cs"/>
          </a:endParaRPr>
        </a:p>
      </xdr:txBody>
    </xdr:sp>
    <xdr:clientData/>
  </xdr:twoCellAnchor>
  <xdr:twoCellAnchor>
    <xdr:from>
      <xdr:col>7</xdr:col>
      <xdr:colOff>412750</xdr:colOff>
      <xdr:row>6</xdr:row>
      <xdr:rowOff>19050</xdr:rowOff>
    </xdr:from>
    <xdr:to>
      <xdr:col>10</xdr:col>
      <xdr:colOff>215900</xdr:colOff>
      <xdr:row>9</xdr:row>
      <xdr:rowOff>146050</xdr:rowOff>
    </xdr:to>
    <xdr:sp macro="" textlink="">
      <xdr:nvSpPr>
        <xdr:cNvPr id="12" name="Rectangle 11">
          <a:extLst>
            <a:ext uri="{FF2B5EF4-FFF2-40B4-BE49-F238E27FC236}">
              <a16:creationId xmlns:a16="http://schemas.microsoft.com/office/drawing/2014/main" id="{4C43325B-A773-409F-A3D5-E36741B571EF}"/>
            </a:ext>
          </a:extLst>
        </xdr:cNvPr>
        <xdr:cNvSpPr/>
      </xdr:nvSpPr>
      <xdr:spPr>
        <a:xfrm>
          <a:off x="7004050" y="1200150"/>
          <a:ext cx="1968500" cy="71755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mn-lt"/>
              <a:ea typeface="+mn-ea"/>
              <a:cs typeface="+mn-cs"/>
            </a:rPr>
            <a:t>Average</a:t>
          </a:r>
          <a:r>
            <a:rPr lang="en-US" sz="1100" b="1" baseline="0">
              <a:solidFill>
                <a:schemeClr val="lt1"/>
              </a:solidFill>
              <a:latin typeface="+mn-lt"/>
              <a:ea typeface="+mn-ea"/>
              <a:cs typeface="+mn-cs"/>
            </a:rPr>
            <a:t> Price</a:t>
          </a:r>
          <a:endParaRPr lang="en-US" sz="1100" b="1">
            <a:solidFill>
              <a:schemeClr val="lt1"/>
            </a:solidFill>
            <a:latin typeface="+mn-lt"/>
            <a:ea typeface="+mn-ea"/>
            <a:cs typeface="+mn-cs"/>
          </a:endParaRPr>
        </a:p>
      </xdr:txBody>
    </xdr:sp>
    <xdr:clientData/>
  </xdr:twoCellAnchor>
  <xdr:twoCellAnchor>
    <xdr:from>
      <xdr:col>10</xdr:col>
      <xdr:colOff>323850</xdr:colOff>
      <xdr:row>6</xdr:row>
      <xdr:rowOff>19050</xdr:rowOff>
    </xdr:from>
    <xdr:to>
      <xdr:col>13</xdr:col>
      <xdr:colOff>127000</xdr:colOff>
      <xdr:row>9</xdr:row>
      <xdr:rowOff>146050</xdr:rowOff>
    </xdr:to>
    <xdr:sp macro="" textlink="">
      <xdr:nvSpPr>
        <xdr:cNvPr id="13" name="Rectangle 12">
          <a:extLst>
            <a:ext uri="{FF2B5EF4-FFF2-40B4-BE49-F238E27FC236}">
              <a16:creationId xmlns:a16="http://schemas.microsoft.com/office/drawing/2014/main" id="{23E95A30-E838-4FB8-8E0A-7C15A46CC148}"/>
            </a:ext>
          </a:extLst>
        </xdr:cNvPr>
        <xdr:cNvSpPr/>
      </xdr:nvSpPr>
      <xdr:spPr>
        <a:xfrm>
          <a:off x="9080500" y="1200150"/>
          <a:ext cx="2146300" cy="717550"/>
        </a:xfrm>
        <a:prstGeom prst="rect">
          <a:avLst/>
        </a:prstGeom>
        <a:solidFill>
          <a:schemeClr val="accent1">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b="1">
              <a:solidFill>
                <a:schemeClr val="lt1"/>
              </a:solidFill>
              <a:latin typeface="+mn-lt"/>
              <a:ea typeface="+mn-ea"/>
              <a:cs typeface="+mn-cs"/>
            </a:rPr>
            <a:t>Total</a:t>
          </a:r>
          <a:r>
            <a:rPr lang="en-US" sz="1100" b="1" baseline="0">
              <a:solidFill>
                <a:schemeClr val="lt1"/>
              </a:solidFill>
              <a:latin typeface="+mn-lt"/>
              <a:ea typeface="+mn-ea"/>
              <a:cs typeface="+mn-cs"/>
            </a:rPr>
            <a:t> Operating Profits</a:t>
          </a:r>
          <a:endParaRPr lang="en-US" sz="1100" b="1">
            <a:solidFill>
              <a:schemeClr val="lt1"/>
            </a:solidFill>
            <a:latin typeface="+mn-lt"/>
            <a:ea typeface="+mn-ea"/>
            <a:cs typeface="+mn-cs"/>
          </a:endParaRPr>
        </a:p>
      </xdr:txBody>
    </xdr:sp>
    <xdr:clientData/>
  </xdr:twoCellAnchor>
  <xdr:twoCellAnchor editAs="oneCell">
    <xdr:from>
      <xdr:col>0</xdr:col>
      <xdr:colOff>158008</xdr:colOff>
      <xdr:row>0</xdr:row>
      <xdr:rowOff>146051</xdr:rowOff>
    </xdr:from>
    <xdr:to>
      <xdr:col>0</xdr:col>
      <xdr:colOff>1917699</xdr:colOff>
      <xdr:row>4</xdr:row>
      <xdr:rowOff>95250</xdr:rowOff>
    </xdr:to>
    <xdr:pic>
      <xdr:nvPicPr>
        <xdr:cNvPr id="15" name="Picture 14">
          <a:extLst>
            <a:ext uri="{FF2B5EF4-FFF2-40B4-BE49-F238E27FC236}">
              <a16:creationId xmlns:a16="http://schemas.microsoft.com/office/drawing/2014/main" id="{4F9EDEB0-079A-4A8C-B9C2-97FB3B3D05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58008" y="146051"/>
          <a:ext cx="1759691" cy="736599"/>
        </a:xfrm>
        <a:prstGeom prst="rect">
          <a:avLst/>
        </a:prstGeom>
      </xdr:spPr>
    </xdr:pic>
    <xdr:clientData/>
  </xdr:twoCellAnchor>
  <xdr:oneCellAnchor>
    <xdr:from>
      <xdr:col>3</xdr:col>
      <xdr:colOff>209244</xdr:colOff>
      <xdr:row>17</xdr:row>
      <xdr:rowOff>88914</xdr:rowOff>
    </xdr:from>
    <xdr:ext cx="2089456" cy="233205"/>
    <xdr:sp macro="" textlink="">
      <xdr:nvSpPr>
        <xdr:cNvPr id="16" name="TextBox 15">
          <a:extLst>
            <a:ext uri="{FF2B5EF4-FFF2-40B4-BE49-F238E27FC236}">
              <a16:creationId xmlns:a16="http://schemas.microsoft.com/office/drawing/2014/main" id="{AF15ECB3-58DB-4B38-8563-D9FA64763135}"/>
            </a:ext>
          </a:extLst>
        </xdr:cNvPr>
        <xdr:cNvSpPr txBox="1"/>
      </xdr:nvSpPr>
      <xdr:spPr>
        <a:xfrm>
          <a:off x="3606494" y="3435364"/>
          <a:ext cx="2089456"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editAs="oneCell">
    <xdr:from>
      <xdr:col>9</xdr:col>
      <xdr:colOff>584200</xdr:colOff>
      <xdr:row>1</xdr:row>
      <xdr:rowOff>25399</xdr:rowOff>
    </xdr:from>
    <xdr:to>
      <xdr:col>12</xdr:col>
      <xdr:colOff>50095</xdr:colOff>
      <xdr:row>4</xdr:row>
      <xdr:rowOff>165100</xdr:rowOff>
    </xdr:to>
    <xdr:pic>
      <xdr:nvPicPr>
        <xdr:cNvPr id="18" name="Picture 17">
          <a:extLst>
            <a:ext uri="{FF2B5EF4-FFF2-40B4-BE49-F238E27FC236}">
              <a16:creationId xmlns:a16="http://schemas.microsoft.com/office/drawing/2014/main" id="{609213ED-9541-41E5-8938-6E4631E1F7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a:off x="8001000" y="222249"/>
          <a:ext cx="1847850" cy="730251"/>
        </a:xfrm>
        <a:prstGeom prst="rect">
          <a:avLst/>
        </a:prstGeom>
      </xdr:spPr>
    </xdr:pic>
    <xdr:clientData/>
  </xdr:twoCellAnchor>
  <xdr:oneCellAnchor>
    <xdr:from>
      <xdr:col>3</xdr:col>
      <xdr:colOff>368300</xdr:colOff>
      <xdr:row>17</xdr:row>
      <xdr:rowOff>116489</xdr:rowOff>
    </xdr:from>
    <xdr:ext cx="3775857" cy="233205"/>
    <xdr:sp macro="" textlink="">
      <xdr:nvSpPr>
        <xdr:cNvPr id="19" name="TextBox 18">
          <a:extLst>
            <a:ext uri="{FF2B5EF4-FFF2-40B4-BE49-F238E27FC236}">
              <a16:creationId xmlns:a16="http://schemas.microsoft.com/office/drawing/2014/main" id="{1DD03D44-A4B6-47D8-9E2C-17F2D3AD0686}"/>
            </a:ext>
          </a:extLst>
        </xdr:cNvPr>
        <xdr:cNvSpPr txBox="1"/>
      </xdr:nvSpPr>
      <xdr:spPr>
        <a:xfrm>
          <a:off x="3765550" y="3462939"/>
          <a:ext cx="3775857"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twoCellAnchor>
    <xdr:from>
      <xdr:col>1</xdr:col>
      <xdr:colOff>596900</xdr:colOff>
      <xdr:row>6</xdr:row>
      <xdr:rowOff>95250</xdr:rowOff>
    </xdr:from>
    <xdr:to>
      <xdr:col>4</xdr:col>
      <xdr:colOff>336550</xdr:colOff>
      <xdr:row>9</xdr:row>
      <xdr:rowOff>114300</xdr:rowOff>
    </xdr:to>
    <xdr:sp macro="" textlink="Analyze!A4">
      <xdr:nvSpPr>
        <xdr:cNvPr id="20" name="TextBox 19">
          <a:extLst>
            <a:ext uri="{FF2B5EF4-FFF2-40B4-BE49-F238E27FC236}">
              <a16:creationId xmlns:a16="http://schemas.microsoft.com/office/drawing/2014/main" id="{5FEF0BE9-691C-4580-ACD0-9B93ACFA9C3F}"/>
            </a:ext>
          </a:extLst>
        </xdr:cNvPr>
        <xdr:cNvSpPr txBox="1"/>
      </xdr:nvSpPr>
      <xdr:spPr>
        <a:xfrm>
          <a:off x="2647950" y="1276350"/>
          <a:ext cx="18669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272F1EF-23BF-4423-93D0-2A1648590B36}" type="TxLink">
            <a:rPr lang="en-US" sz="1200" b="1" i="0" u="none" strike="noStrike">
              <a:solidFill>
                <a:srgbClr val="000000"/>
              </a:solidFill>
              <a:latin typeface="Calibri"/>
              <a:ea typeface="+mn-ea"/>
              <a:cs typeface="Calibri"/>
            </a:rPr>
            <a:pPr marL="0" indent="0" algn="ctr"/>
            <a:t>12,016,665</a:t>
          </a:fld>
          <a:endParaRPr lang="en-US" sz="1600" b="1" i="0" u="none" strike="noStrike">
            <a:solidFill>
              <a:schemeClr val="bg1"/>
            </a:solidFill>
            <a:latin typeface="Calibri"/>
            <a:ea typeface="+mn-ea"/>
            <a:cs typeface="Calibri"/>
          </a:endParaRPr>
        </a:p>
      </xdr:txBody>
    </xdr:sp>
    <xdr:clientData/>
  </xdr:twoCellAnchor>
  <xdr:twoCellAnchor>
    <xdr:from>
      <xdr:col>4</xdr:col>
      <xdr:colOff>635000</xdr:colOff>
      <xdr:row>6</xdr:row>
      <xdr:rowOff>184150</xdr:rowOff>
    </xdr:from>
    <xdr:to>
      <xdr:col>7</xdr:col>
      <xdr:colOff>196850</xdr:colOff>
      <xdr:row>9</xdr:row>
      <xdr:rowOff>95250</xdr:rowOff>
    </xdr:to>
    <xdr:sp macro="" textlink="">
      <xdr:nvSpPr>
        <xdr:cNvPr id="21" name="TextBox 20">
          <a:extLst>
            <a:ext uri="{FF2B5EF4-FFF2-40B4-BE49-F238E27FC236}">
              <a16:creationId xmlns:a16="http://schemas.microsoft.com/office/drawing/2014/main" id="{6C9034F0-4C8F-49AE-B01C-EDE766B0350F}"/>
            </a:ext>
          </a:extLst>
        </xdr:cNvPr>
        <xdr:cNvSpPr txBox="1"/>
      </xdr:nvSpPr>
      <xdr:spPr>
        <a:xfrm>
          <a:off x="4813300" y="1365250"/>
          <a:ext cx="197485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endParaRPr lang="en-US" sz="1200" b="0" i="0" u="none" strike="noStrike">
            <a:solidFill>
              <a:srgbClr val="000000"/>
            </a:solidFill>
            <a:latin typeface="Calibri"/>
            <a:ea typeface="+mn-ea"/>
            <a:cs typeface="Calibri"/>
          </a:endParaRPr>
        </a:p>
      </xdr:txBody>
    </xdr:sp>
    <xdr:clientData/>
  </xdr:twoCellAnchor>
  <xdr:twoCellAnchor>
    <xdr:from>
      <xdr:col>7</xdr:col>
      <xdr:colOff>495300</xdr:colOff>
      <xdr:row>6</xdr:row>
      <xdr:rowOff>165100</xdr:rowOff>
    </xdr:from>
    <xdr:to>
      <xdr:col>10</xdr:col>
      <xdr:colOff>133350</xdr:colOff>
      <xdr:row>9</xdr:row>
      <xdr:rowOff>95250</xdr:rowOff>
    </xdr:to>
    <xdr:sp macro="" textlink="">
      <xdr:nvSpPr>
        <xdr:cNvPr id="22" name="TextBox 21">
          <a:extLst>
            <a:ext uri="{FF2B5EF4-FFF2-40B4-BE49-F238E27FC236}">
              <a16:creationId xmlns:a16="http://schemas.microsoft.com/office/drawing/2014/main" id="{14162D22-F934-4626-AC26-854E9B04736D}"/>
            </a:ext>
          </a:extLst>
        </xdr:cNvPr>
        <xdr:cNvSpPr txBox="1"/>
      </xdr:nvSpPr>
      <xdr:spPr>
        <a:xfrm>
          <a:off x="7086600" y="1346200"/>
          <a:ext cx="18034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xdr:txBody>
    </xdr:sp>
    <xdr:clientData/>
  </xdr:twoCellAnchor>
  <xdr:twoCellAnchor>
    <xdr:from>
      <xdr:col>10</xdr:col>
      <xdr:colOff>444500</xdr:colOff>
      <xdr:row>6</xdr:row>
      <xdr:rowOff>114300</xdr:rowOff>
    </xdr:from>
    <xdr:to>
      <xdr:col>13</xdr:col>
      <xdr:colOff>12700</xdr:colOff>
      <xdr:row>9</xdr:row>
      <xdr:rowOff>88900</xdr:rowOff>
    </xdr:to>
    <xdr:sp macro="" textlink="">
      <xdr:nvSpPr>
        <xdr:cNvPr id="23" name="TextBox 22">
          <a:extLst>
            <a:ext uri="{FF2B5EF4-FFF2-40B4-BE49-F238E27FC236}">
              <a16:creationId xmlns:a16="http://schemas.microsoft.com/office/drawing/2014/main" id="{B2CD573F-B3AF-4A94-A07F-6FB70BBC5DFE}"/>
            </a:ext>
          </a:extLst>
        </xdr:cNvPr>
        <xdr:cNvSpPr txBox="1"/>
      </xdr:nvSpPr>
      <xdr:spPr>
        <a:xfrm>
          <a:off x="9201150" y="1295400"/>
          <a:ext cx="191135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p>
      </xdr:txBody>
    </xdr:sp>
    <xdr:clientData/>
  </xdr:twoCellAnchor>
  <xdr:twoCellAnchor>
    <xdr:from>
      <xdr:col>4</xdr:col>
      <xdr:colOff>641350</xdr:colOff>
      <xdr:row>6</xdr:row>
      <xdr:rowOff>76200</xdr:rowOff>
    </xdr:from>
    <xdr:to>
      <xdr:col>6</xdr:col>
      <xdr:colOff>666750</xdr:colOff>
      <xdr:row>9</xdr:row>
      <xdr:rowOff>63500</xdr:rowOff>
    </xdr:to>
    <xdr:sp macro="" textlink="Analyze!B4">
      <xdr:nvSpPr>
        <xdr:cNvPr id="24" name="TextBox 23">
          <a:extLst>
            <a:ext uri="{FF2B5EF4-FFF2-40B4-BE49-F238E27FC236}">
              <a16:creationId xmlns:a16="http://schemas.microsoft.com/office/drawing/2014/main" id="{36797F33-2B0C-4AA3-991A-2D504E181431}"/>
            </a:ext>
          </a:extLst>
        </xdr:cNvPr>
        <xdr:cNvSpPr txBox="1"/>
      </xdr:nvSpPr>
      <xdr:spPr>
        <a:xfrm>
          <a:off x="4819650" y="1257300"/>
          <a:ext cx="1765300" cy="577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8B0974-42D4-4694-AE97-85F1909B8CD5}" type="TxLink">
            <a:rPr lang="en-US" sz="1200" b="1" i="0" u="none" strike="noStrike">
              <a:solidFill>
                <a:srgbClr val="000000"/>
              </a:solidFill>
              <a:latin typeface="Calibri"/>
              <a:ea typeface="+mn-ea"/>
              <a:cs typeface="Calibri"/>
            </a:rPr>
            <a:pPr marL="0" indent="0" algn="ctr"/>
            <a:t>24,788,610</a:t>
          </a:fld>
          <a:endParaRPr lang="en-US" sz="1400" b="1" i="0" u="none" strike="noStrike">
            <a:solidFill>
              <a:schemeClr val="bg1"/>
            </a:solidFill>
            <a:latin typeface="Calibri"/>
            <a:ea typeface="+mn-ea"/>
            <a:cs typeface="Calibri"/>
          </a:endParaRPr>
        </a:p>
      </xdr:txBody>
    </xdr:sp>
    <xdr:clientData/>
  </xdr:twoCellAnchor>
  <xdr:twoCellAnchor>
    <xdr:from>
      <xdr:col>7</xdr:col>
      <xdr:colOff>552450</xdr:colOff>
      <xdr:row>6</xdr:row>
      <xdr:rowOff>133350</xdr:rowOff>
    </xdr:from>
    <xdr:to>
      <xdr:col>10</xdr:col>
      <xdr:colOff>152400</xdr:colOff>
      <xdr:row>9</xdr:row>
      <xdr:rowOff>107950</xdr:rowOff>
    </xdr:to>
    <xdr:sp macro="" textlink="Analyze!C4">
      <xdr:nvSpPr>
        <xdr:cNvPr id="25" name="TextBox 24">
          <a:extLst>
            <a:ext uri="{FF2B5EF4-FFF2-40B4-BE49-F238E27FC236}">
              <a16:creationId xmlns:a16="http://schemas.microsoft.com/office/drawing/2014/main" id="{6EAA462D-1B04-47D6-86A5-E84D3091838E}"/>
            </a:ext>
          </a:extLst>
        </xdr:cNvPr>
        <xdr:cNvSpPr txBox="1"/>
      </xdr:nvSpPr>
      <xdr:spPr>
        <a:xfrm>
          <a:off x="7143750" y="1314450"/>
          <a:ext cx="176530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F0284FA-FB39-499E-A14E-445079353D1F}" type="TxLink">
            <a:rPr lang="en-US" sz="1200" b="1" i="0" u="none" strike="noStrike">
              <a:solidFill>
                <a:srgbClr val="000000"/>
              </a:solidFill>
              <a:effectLst/>
              <a:latin typeface="Calibri"/>
              <a:cs typeface="Calibri"/>
            </a:rPr>
            <a:pPr marL="0" indent="0" algn="ctr"/>
            <a:t>$0.45</a:t>
          </a:fld>
          <a:endParaRPr lang="en-US" sz="1600" b="1" i="0" u="none" strike="noStrike">
            <a:solidFill>
              <a:schemeClr val="bg1"/>
            </a:solidFill>
          </a:endParaRPr>
        </a:p>
      </xdr:txBody>
    </xdr:sp>
    <xdr:clientData/>
  </xdr:twoCellAnchor>
  <xdr:twoCellAnchor>
    <xdr:from>
      <xdr:col>10</xdr:col>
      <xdr:colOff>552450</xdr:colOff>
      <xdr:row>6</xdr:row>
      <xdr:rowOff>133350</xdr:rowOff>
    </xdr:from>
    <xdr:to>
      <xdr:col>12</xdr:col>
      <xdr:colOff>679450</xdr:colOff>
      <xdr:row>9</xdr:row>
      <xdr:rowOff>107950</xdr:rowOff>
    </xdr:to>
    <xdr:sp macro="" textlink="Analyze!D4">
      <xdr:nvSpPr>
        <xdr:cNvPr id="26" name="TextBox 25">
          <a:extLst>
            <a:ext uri="{FF2B5EF4-FFF2-40B4-BE49-F238E27FC236}">
              <a16:creationId xmlns:a16="http://schemas.microsoft.com/office/drawing/2014/main" id="{75AD5947-AD8E-430B-9AE5-BD9E60509C15}"/>
            </a:ext>
          </a:extLst>
        </xdr:cNvPr>
        <xdr:cNvSpPr txBox="1"/>
      </xdr:nvSpPr>
      <xdr:spPr>
        <a:xfrm>
          <a:off x="9309100" y="1314450"/>
          <a:ext cx="176530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11D05A7-B3BD-405F-B0CF-CE4B7CBE795F}" type="TxLink">
            <a:rPr lang="en-US" sz="1200" b="1" i="0" u="none" strike="noStrike">
              <a:solidFill>
                <a:srgbClr val="000000"/>
              </a:solidFill>
              <a:latin typeface="Calibri"/>
              <a:ea typeface="+mn-ea"/>
              <a:cs typeface="Calibri"/>
            </a:rPr>
            <a:pPr marL="0" indent="0" algn="ctr"/>
            <a:t>4,722,497</a:t>
          </a:fld>
          <a:endParaRPr lang="en-US" sz="1600" b="1">
            <a:solidFill>
              <a:schemeClr val="bg1"/>
            </a:solidFill>
          </a:endParaRPr>
        </a:p>
      </xdr:txBody>
    </xdr:sp>
    <xdr:clientData/>
  </xdr:twoCellAnchor>
  <xdr:twoCellAnchor>
    <xdr:from>
      <xdr:col>2</xdr:col>
      <xdr:colOff>6350</xdr:colOff>
      <xdr:row>23</xdr:row>
      <xdr:rowOff>146050</xdr:rowOff>
    </xdr:from>
    <xdr:to>
      <xdr:col>12</xdr:col>
      <xdr:colOff>603250</xdr:colOff>
      <xdr:row>37</xdr:row>
      <xdr:rowOff>133350</xdr:rowOff>
    </xdr:to>
    <xdr:graphicFrame macro="">
      <xdr:nvGraphicFramePr>
        <xdr:cNvPr id="28" name="Chart 27">
          <a:extLst>
            <a:ext uri="{FF2B5EF4-FFF2-40B4-BE49-F238E27FC236}">
              <a16:creationId xmlns:a16="http://schemas.microsoft.com/office/drawing/2014/main" id="{523E6E55-A40F-466B-AA27-4C6C081347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98778</xdr:colOff>
      <xdr:row>5</xdr:row>
      <xdr:rowOff>169333</xdr:rowOff>
    </xdr:from>
    <xdr:to>
      <xdr:col>0</xdr:col>
      <xdr:colOff>1793875</xdr:colOff>
      <xdr:row>15</xdr:row>
      <xdr:rowOff>39687</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357B6B23-3581-4F53-88B1-D763484620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8778" y="1161521"/>
              <a:ext cx="1695097" cy="18547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130528</xdr:colOff>
      <xdr:row>15</xdr:row>
      <xdr:rowOff>160513</xdr:rowOff>
    </xdr:from>
    <xdr:to>
      <xdr:col>0</xdr:col>
      <xdr:colOff>1801813</xdr:colOff>
      <xdr:row>25</xdr:row>
      <xdr:rowOff>39687</xdr:rowOff>
    </xdr:to>
    <mc:AlternateContent xmlns:mc="http://schemas.openxmlformats.org/markup-compatibility/2006" xmlns:a14="http://schemas.microsoft.com/office/drawing/2010/main">
      <mc:Choice Requires="a14">
        <xdr:graphicFrame macro="">
          <xdr:nvGraphicFramePr>
            <xdr:cNvPr id="34" name="Region 1">
              <a:extLst>
                <a:ext uri="{FF2B5EF4-FFF2-40B4-BE49-F238E27FC236}">
                  <a16:creationId xmlns:a16="http://schemas.microsoft.com/office/drawing/2014/main" id="{4A9D07CD-95EF-4D51-8526-43F3708F484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0528" y="3137076"/>
              <a:ext cx="1671285" cy="186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103188</xdr:colOff>
      <xdr:row>26</xdr:row>
      <xdr:rowOff>7938</xdr:rowOff>
    </xdr:from>
    <xdr:to>
      <xdr:col>0</xdr:col>
      <xdr:colOff>1874132</xdr:colOff>
      <xdr:row>32</xdr:row>
      <xdr:rowOff>1235</xdr:rowOff>
    </xdr:to>
    <mc:AlternateContent xmlns:mc="http://schemas.openxmlformats.org/markup-compatibility/2006" xmlns:a14="http://schemas.microsoft.com/office/drawing/2010/main">
      <mc:Choice Requires="a14">
        <xdr:graphicFrame macro="">
          <xdr:nvGraphicFramePr>
            <xdr:cNvPr id="35" name="Invoice Date (Year)">
              <a:extLst>
                <a:ext uri="{FF2B5EF4-FFF2-40B4-BE49-F238E27FC236}">
                  <a16:creationId xmlns:a16="http://schemas.microsoft.com/office/drawing/2014/main" id="{E807901F-7351-4436-8EB7-E86E455DC2AF}"/>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mlns="">
        <xdr:sp macro="" textlink="">
          <xdr:nvSpPr>
            <xdr:cNvPr id="0" name=""/>
            <xdr:cNvSpPr>
              <a:spLocks noTextEdit="1"/>
            </xdr:cNvSpPr>
          </xdr:nvSpPr>
          <xdr:spPr>
            <a:xfrm>
              <a:off x="103188" y="5167313"/>
              <a:ext cx="1770944" cy="1183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0.63221747685" backgroundQuery="1" createdVersion="6" refreshedVersion="6" minRefreshableVersion="3" recordCount="0" supportSubquery="1" supportAdvancedDrill="1" xr:uid="{FB5F3BA4-5915-4CA9-A6A7-193C3A149A02}">
  <cacheSource type="external" connectionId="1"/>
  <cacheFields count="4">
    <cacheField name="[Table1].[Beverage Brand].[Beverage Brand]" caption="Beverage Brand" numFmtId="0" hierarchy="6" level="1">
      <sharedItems count="6">
        <s v="Coca-Cola"/>
        <s v="Dasani Water"/>
        <s v="Diet Coke"/>
        <s v="Fanta"/>
        <s v="Powerade"/>
        <s v="Sprite"/>
      </sharedItems>
    </cacheField>
    <cacheField name="[Table1].[Invoice Date (Year)].[Invoice Date (Year)]" caption="Invoice Date (Year)" numFmtId="0" hierarchy="12" level="1">
      <sharedItems count="2">
        <s v="2022"/>
        <s v="2023"/>
      </sharedItems>
    </cacheField>
    <cacheField name="[Measures].[Sum of Total Sales]" caption="Sum of Total Sales" numFmtId="0" hierarchy="18"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0.632218865743" backgroundQuery="1" createdVersion="6" refreshedVersion="6" minRefreshableVersion="3" recordCount="0" supportSubquery="1" supportAdvancedDrill="1" xr:uid="{7964EE05-2748-4F3D-8A03-8B874A988C7D}">
  <cacheSource type="external" connectionId="1"/>
  <cacheFields count="4">
    <cacheField name="[Table1].[Retailer].[Retailer]" caption="Retailer" numFmtId="0" level="1">
      <sharedItems count="6">
        <s v="Amazon"/>
        <s v="BevCo"/>
        <s v="FizzyCo"/>
        <s v="Target"/>
        <s v="Walmart"/>
        <s v="West Soda"/>
      </sharedItems>
    </cacheField>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8.023624074071" backgroundQuery="1" createdVersion="6" refreshedVersion="6" minRefreshableVersion="3" recordCount="0" supportSubquery="1" supportAdvancedDrill="1" xr:uid="{3A81E404-CB5D-48A1-87C4-93BA7F096F93}">
  <cacheSource type="external" connectionId="1"/>
  <cacheFields count="6">
    <cacheField name="[Measures].[Sum of Total Sales]" caption="Sum of Total Sales" numFmtId="0" hierarchy="18" level="32767"/>
    <cacheField name="[Measures].[Sum of Units Sold]" caption="Sum of Units Sold" numFmtId="0" hierarchy="19" level="32767"/>
    <cacheField name="[Measures].[Average of Price per Unit]" caption="Average of Price per Unit" numFmtId="0" hierarchy="21" level="32767"/>
    <cacheField name="[Measures].[Sum of Operating Profit]" caption="Sum of Operating Profit" numFmtId="0" hierarchy="22" level="32767"/>
    <cacheField name="[Table1].[Retailer].[Retailer]" caption="Retailer" numFmtId="0" level="1">
      <sharedItems containsSemiMixedTypes="0" containsNonDate="0" containsString="0"/>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4"/>
      </fieldsUsage>
    </cacheHierarchy>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5"/>
      </fieldsUsage>
    </cacheHierarchy>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8.023624652778" backgroundQuery="1" createdVersion="6" refreshedVersion="6" minRefreshableVersion="3" recordCount="0" supportSubquery="1" supportAdvancedDrill="1" xr:uid="{C6FA1C0A-7E1E-41A7-87FB-0A452DE02077}">
  <cacheSource type="external" connectionId="1"/>
  <cacheFields count="4">
    <cacheField name="[Table1].[Retailer].[Retailer]" caption="Retailer" numFmtId="0" level="1">
      <sharedItems count="6">
        <s v="Amazon"/>
        <s v="BevCo"/>
        <s v="FizzyCo"/>
        <s v="Target"/>
        <s v="Walmart"/>
        <s v="West Soda"/>
      </sharedItems>
    </cacheField>
    <cacheField name="[Measures].[Sum of Total Sales]" caption="Sum of Total Sales" numFmtId="0" hierarchy="18" level="32767"/>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2"/>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8.02362511574" backgroundQuery="1" createdVersion="6" refreshedVersion="6" minRefreshableVersion="3" recordCount="0" supportSubquery="1" supportAdvancedDrill="1" xr:uid="{17CEF7B3-2485-4F46-90C8-A27D7994E8BE}">
  <cacheSource type="external" connectionId="1"/>
  <cacheFields count="5">
    <cacheField name="[Measures].[Sum of Total Sales]" caption="Sum of Total Sales" numFmtId="0" hierarchy="18" level="32767"/>
    <cacheField name="[Measures].[Average of Operating Margin]" caption="Average of Operating Margin" numFmtId="0" hierarchy="24" level="32767"/>
    <cacheField name="[Table1].[Invoice Date (Quarter)].[Invoice Date (Quarter)]" caption="Invoice Date (Quarter)" numFmtId="0" hierarchy="13" level="1">
      <sharedItems count="4">
        <s v="Qtr1"/>
        <s v="Qtr2"/>
        <s v="Qtr3"/>
        <s v="Qtr4"/>
      </sharedItems>
    </cacheField>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2"/>
      </fieldsUsage>
    </cacheHierarchy>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8.023625578702" backgroundQuery="1" createdVersion="6" refreshedVersion="6" minRefreshableVersion="3" recordCount="0" supportSubquery="1" supportAdvancedDrill="1" xr:uid="{FD5FAF5D-28F0-49E1-B1C4-BEF72E550346}">
  <cacheSource type="external" connectionId="1"/>
  <cacheFields count="4">
    <cacheField name="[Table1].[Beverage Brand].[Beverage Brand]" caption="Beverage Brand" numFmtId="0" hierarchy="6" level="1">
      <sharedItems count="6">
        <s v="Coca-Cola"/>
        <s v="Dasani Water"/>
        <s v="Diet Coke"/>
        <s v="Fanta"/>
        <s v="Powerade"/>
        <s v="Sprite"/>
      </sharedItems>
    </cacheField>
    <cacheField name="[Table1].[Invoice Date (Year)].[Invoice Date (Year)]" caption="Invoice Date (Year)" numFmtId="0" hierarchy="12" level="1">
      <sharedItems count="2">
        <s v="2022"/>
        <s v="2023"/>
      </sharedItems>
    </cacheField>
    <cacheField name="[Measures].[Sum of Total Sales]" caption="Sum of Total Sales" numFmtId="0" hierarchy="18" level="32767"/>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3"/>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fieldsUsage count="2">
        <fieldUsage x="-1"/>
        <fieldUsage x="0"/>
      </fieldsUsage>
    </cacheHierarchy>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1"/>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8.023626620372" backgroundQuery="1" createdVersion="6" refreshedVersion="6" minRefreshableVersion="3" recordCount="0" supportSubquery="1" supportAdvancedDrill="1" xr:uid="{9EC5D70D-5146-4B28-B032-5D6BAEC7B05C}">
  <cacheSource type="external" connectionId="1"/>
  <cacheFields count="5">
    <cacheField name="[Measures].[Sum of Total Sales]" caption="Sum of Total Sales" numFmtId="0" hierarchy="18" level="32767"/>
    <cacheField name="[Measures].[Average of Operating Margin]" caption="Average of Operating Margin" numFmtId="0" hierarchy="24" level="32767"/>
    <cacheField name="[Table1].[Invoice Date (Quarter)].[Invoice Date (Quarter)]" caption="Invoice Date (Quarter)" numFmtId="0" hierarchy="13" level="1">
      <sharedItems containsNonDate="0" count="4">
        <s v="Qtr1"/>
        <s v="Qtr2"/>
        <s v="Qtr3"/>
        <s v="Qtr4"/>
      </sharedItems>
    </cacheField>
    <cacheField name="[Table1].[Invoice Date (Year)].[Invoice Date (Year)]" caption="Invoice Date (Year)" numFmtId="0" hierarchy="12" level="1">
      <sharedItems count="2">
        <s v="2022"/>
        <s v="2023"/>
      </sharedItems>
    </cacheField>
    <cacheField name="[Table1].[Region].[Region]" caption="Region" numFmtId="0" hierarchy="3"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3"/>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2"/>
      </fieldsUsage>
    </cacheHierarchy>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18.02365949074" backgroundQuery="1" createdVersion="6" refreshedVersion="6" minRefreshableVersion="3" recordCount="0" supportSubquery="1" supportAdvancedDrill="1" xr:uid="{B08D5595-3379-4C08-BE8F-B72101FDBC96}">
  <cacheSource type="external" connectionId="1"/>
  <cacheFields count="5">
    <cacheField name="[Measures].[Sum of Total Sales]" caption="Sum of Total Sales" numFmtId="0" hierarchy="18" level="32767"/>
    <cacheField name="[Measures].[Sum of Units Sold]" caption="Sum of Units Sold" numFmtId="0" hierarchy="19" level="32767"/>
    <cacheField name="[Measures].[Average of Price per Unit]" caption="Average of Price per Unit" numFmtId="0" hierarchy="21" level="32767"/>
    <cacheField name="[Measures].[Sum of Operating Profit]" caption="Sum of Operating Profit" numFmtId="0" hierarchy="22" level="32767"/>
    <cacheField name="[Table1].[Invoice Date (Year)].[Invoice Date (Year)]" caption="Invoice Date (Year)" numFmtId="0" hierarchy="12" level="1">
      <sharedItems containsSemiMixedTypes="0" containsNonDate="0" containsString="0"/>
    </cacheField>
  </cacheFields>
  <cacheHierarchies count="25">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Beverage Brand]" caption="Beverage Brand" attribute="1" defaultMemberUniqueName="[Table1].[Beverage Brand].[All]" allUniqueName="[Table1].[Beverage Brand].[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5"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4"/>
      </fieldsUsage>
    </cacheHierarchy>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oneField="1" hidden="1">
      <fieldsUsage count="1">
        <fieldUsage x="3"/>
      </fieldsUsage>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90.653834490739" backgroundQuery="1" createdVersion="3" refreshedVersion="6" minRefreshableVersion="3" recordCount="0" supportSubquery="1" supportAdvancedDrill="1" xr:uid="{2CE18F65-7659-49C8-AB5C-D630936AFFEE}">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Beverage Brand]" caption="Beverage Brand" attribute="1" defaultMemberUniqueName="[Table1].[Beverage Brand].[All]" allUniqueName="[Table1].[Beverage Brand].[All]" dimensionUniqueName="[Table1]" displayFolder="" count="0" memberValueDatatype="130" unbalanced="0"/>
    <cacheHierarchy uniqueName="[Table1].[Price per Unit]" caption="Price per Unit" attribute="1" defaultMemberUniqueName="[Table1].[Price per Unit].[All]" allUniqueName="[Table1].[Price per Unit].[All]" dimensionUniqueName="[Table1]" displayFolder="" count="0" memberValueDatatype="5"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Sales]" caption="Sum of Total Sales" measure="1" displayFolder="" measureGroup="Table1" count="0" hidden="1">
      <extLst>
        <ext xmlns:x15="http://schemas.microsoft.com/office/spreadsheetml/2010/11/main" uri="{B97F6D7D-B522-45F9-BDA1-12C45D357490}">
          <x15:cacheHierarchy aggregatedColumn="9"/>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8"/>
        </ext>
      </extLst>
    </cacheHierarchy>
    <cacheHierarchy uniqueName="[Measures].[Sum of Price per Unit]" caption="Sum of Price per Unit" measure="1" displayFolder="" measureGroup="Table1" count="0" hidden="1">
      <extLst>
        <ext xmlns:x15="http://schemas.microsoft.com/office/spreadsheetml/2010/11/main" uri="{B97F6D7D-B522-45F9-BDA1-12C45D357490}">
          <x15:cacheHierarchy aggregatedColumn="7"/>
        </ext>
      </extLst>
    </cacheHierarchy>
    <cacheHierarchy uniqueName="[Measures].[Average of Price per Unit]" caption="Average of Price per Unit" measure="1" displayFolder="" measureGroup="Table1" count="0" hidden="1">
      <extLst>
        <ext xmlns:x15="http://schemas.microsoft.com/office/spreadsheetml/2010/11/main" uri="{B97F6D7D-B522-45F9-BDA1-12C45D357490}">
          <x15:cacheHierarchy aggregatedColumn="7"/>
        </ext>
      </extLst>
    </cacheHierarchy>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0"/>
        </ext>
      </extLst>
    </cacheHierarchy>
    <cacheHierarchy uniqueName="[Measures].[Sum of Operating Margin]" caption="Sum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Operating Margin]" caption="Average of Operating Margin" measure="1" displayFolder="" measureGroup="Table1" count="0" hidden="1">
      <extLst>
        <ext xmlns:x15="http://schemas.microsoft.com/office/spreadsheetml/2010/11/main" uri="{B97F6D7D-B522-45F9-BDA1-12C45D357490}">
          <x15:cacheHierarchy aggregatedColumn="11"/>
        </ext>
      </extLst>
    </cacheHierarchy>
    <cacheHierarchy uniqueName="[Measures].[Average of Total Sales]" caption="Average of Total Sales"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198363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7CA7D9-8210-47B1-9085-FC6E4179E0BD}" name="PivotTable11" cacheId="249" applyNumberFormats="0" applyBorderFormats="0" applyFontFormats="0" applyPatternFormats="0" applyAlignmentFormats="0" applyWidthHeightFormats="1" dataCaption="Values" tag="b482b66e-ef3e-427d-960d-317952f7875f" updatedVersion="6" minRefreshableVersion="3" useAutoFormatting="1" subtotalHiddenItems="1" itemPrintTitles="1" createdVersion="6" indent="0" outline="1" outlineData="1" multipleFieldFilters="0">
  <location ref="A16:D24"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Total Sales" fld="2" baseField="0" baseItem="0"/>
  </dataFields>
  <pivotHierarchies count="25">
    <pivotHierarchy dragToData="1"/>
    <pivotHierarchy dragToData="1"/>
    <pivotHierarchy dragToData="1"/>
    <pivotHierarchy multipleItemSelectionAllowed="1" dragToData="1">
      <members count="3" level="1">
        <member name="[Table1].[Region].&amp;[Midwest]"/>
        <member name="[Table1].[Region].&amp;[Northeast]"/>
        <member name="[Table1].[Region].&amp;[Sou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FE2AAA-881B-4FCE-8806-4B42A05FF205}" name="PivotTable10" cacheId="254" applyNumberFormats="0" applyBorderFormats="0" applyFontFormats="0" applyPatternFormats="0" applyAlignmentFormats="0" applyWidthHeightFormats="1" dataCaption="Values" tag="77eab94c-1ba9-4914-a011-8f997f186205" updatedVersion="6" minRefreshableVersion="3" useAutoFormatting="1" subtotalHiddenItems="1" itemPrintTitles="1" createdVersion="6" indent="0" outline="1" outlineData="1" multipleFieldFilters="0">
  <location ref="A6:D14"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items count="2">
        <item x="0" e="0"/>
        <item x="1" e="0"/>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1"/>
  </colFields>
  <colItems count="3">
    <i>
      <x/>
    </i>
    <i>
      <x v="1"/>
    </i>
    <i t="grand">
      <x/>
    </i>
  </colItems>
  <dataFields count="1">
    <dataField name="Sum of Total Sales" fld="2"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3A2808-0927-4741-B34C-A461614D0B69}" name="PivotTable9" cacheId="256" applyNumberFormats="0" applyBorderFormats="0" applyFontFormats="0" applyPatternFormats="0" applyAlignmentFormats="0" applyWidthHeightFormats="1" dataCaption="Values" tag="d95042d5-059c-4c4d-ba4e-f267facef118" updatedVersion="6" minRefreshableVersion="3" useAutoFormatting="1" subtotalHiddenItems="1" itemPrintTitles="1" createdVersion="6"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numFmtId="3"/>
    <dataField name="Sum of Units Sold" fld="1" baseField="0" baseItem="0" numFmtId="3"/>
    <dataField name="Average of Price per Unit" fld="2" subtotal="average" baseField="0" baseItem="1" numFmtId="164"/>
    <dataField name="Sum of Operating Profit" fld="3" baseField="0" baseItem="0" numFmtId="3"/>
  </dataFields>
  <formats count="3">
    <format dxfId="5">
      <pivotArea outline="0" collapsedLevelsAreSubtotals="1" fieldPosition="0">
        <references count="1">
          <reference field="4294967294" count="2" selected="0">
            <x v="0"/>
            <x v="1"/>
          </reference>
        </references>
      </pivotArea>
    </format>
    <format dxfId="4">
      <pivotArea outline="0" collapsedLevelsAreSubtotals="1" fieldPosition="0">
        <references count="1">
          <reference field="4294967294" count="1" selected="0">
            <x v="2"/>
          </reference>
        </references>
      </pivotArea>
    </format>
    <format dxfId="3">
      <pivotArea outline="0" collapsedLevelsAreSubtotals="1" fieldPosition="0">
        <references count="1">
          <reference field="4294967294" count="1" selected="0">
            <x v="3"/>
          </reference>
        </references>
      </pivotArea>
    </format>
  </format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F96D23-5B46-4185-9EC7-9B0F0D1D8A95}" name="PivotTable12" cacheId="255" applyNumberFormats="0" applyBorderFormats="0" applyFontFormats="0" applyPatternFormats="0" applyAlignmentFormats="0" applyWidthHeightFormats="1" dataCaption="Values" tag="2f56edbf-8657-42f2-b843-f116cc0a0d38" updatedVersion="6" minRefreshableVersion="3" useAutoFormatting="1" subtotalHiddenItems="1" itemPrintTitles="1" createdVersion="6" indent="0" compact="0" compactData="0" multipleFieldFilters="0">
  <location ref="A26:D29"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e="0"/>
        <item x="1" e="0"/>
      </items>
    </pivotField>
    <pivotField compact="0" allDrilled="1" outline="0" subtotalTop="0" showAll="0" dataSourceSort="1" defaultSubtotal="0" defaultAttributeDrillState="1"/>
  </pivotFields>
  <rowFields count="2">
    <field x="3"/>
    <field x="2"/>
  </rowFields>
  <rowItems count="3">
    <i>
      <x/>
    </i>
    <i>
      <x v="1"/>
    </i>
    <i t="grand">
      <x/>
    </i>
  </rowItems>
  <colFields count="1">
    <field x="-2"/>
  </colFields>
  <colItems count="2">
    <i>
      <x/>
    </i>
    <i i="1">
      <x v="1"/>
    </i>
  </colItems>
  <dataFields count="2">
    <dataField name="Sum of Total Sales" fld="0" baseField="0" baseItem="0"/>
    <dataField name="Average of Operating Margin" fld="1" subtotal="average"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caption="Average of Operating Margin"/>
  </pivotHierarchies>
  <pivotTableStyleInfo name="PivotStyleLight16"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EDD04D3-2E63-43C8-AAFA-45217E42DF5A}" name="PivotTable13" cacheId="251" applyNumberFormats="0" applyBorderFormats="0" applyFontFormats="0" applyPatternFormats="0" applyAlignmentFormats="0" applyWidthHeightFormats="1" dataCaption="Values" tag="5b55c74c-f1fc-4554-b1f9-501445fac2cd" updatedVersion="6" minRefreshableVersion="3" useAutoFormatting="1" subtotalHiddenItems="1" itemPrintTitles="1" createdVersion="6" indent="0" outline="1" outlineData="1" multipleFieldFilters="0">
  <location ref="A3:D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Sales" fld="0" baseField="0" baseItem="0" numFmtId="3"/>
    <dataField name="Sum of Units Sold" fld="1" baseField="0" baseItem="0" numFmtId="3"/>
    <dataField name="Average of Price per Unit" fld="2" subtotal="average" baseField="0" baseItem="1" numFmtId="164"/>
    <dataField name="Sum of Operating Profit" fld="3" baseField="0" baseItem="0" numFmtId="3"/>
  </dataFields>
  <formats count="3">
    <format dxfId="2">
      <pivotArea outline="0" collapsedLevelsAreSubtotals="1" fieldPosition="0">
        <references count="1">
          <reference field="4294967294" count="2" selected="0">
            <x v="0"/>
            <x v="1"/>
          </reference>
        </references>
      </pivotArea>
    </format>
    <format dxfId="1">
      <pivotArea outline="0" collapsedLevelsAreSubtotals="1" fieldPosition="0">
        <references count="1">
          <reference field="4294967294" count="1" selected="0">
            <x v="3"/>
          </reference>
        </references>
      </pivotArea>
    </format>
    <format dxfId="0">
      <pivotArea outline="0" collapsedLevelsAreSubtotals="1" fieldPosition="0">
        <references count="1">
          <reference field="4294967294" count="1" selected="0">
            <x v="2"/>
          </reference>
        </references>
      </pivotArea>
    </format>
  </formats>
  <pivotHierarchies count="25">
    <pivotHierarchy multipleItemSelectionAllowed="1" dragToData="1">
      <members count="1" level="1">
        <member name="[Table1].[Retailer].&amp;[BevCo]"/>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BACF5E-6680-4B87-A218-048A7F61DBEB}" name="PivotTable16" cacheId="253" applyNumberFormats="0" applyBorderFormats="0" applyFontFormats="0" applyPatternFormats="0" applyAlignmentFormats="0" applyWidthHeightFormats="1" dataCaption="Values" tag="6c619fb3-9776-4c15-8ec4-62415c98cf7e" updatedVersion="6" minRefreshableVersion="3" useAutoFormatting="1" subtotalHiddenItems="1" itemPrintTitles="1" createdVersion="6" indent="0" compact="0" compactData="0" multipleFieldFilters="0">
  <location ref="A26:D35" firstHeaderRow="0" firstDataRow="1" firstDataCol="2"/>
  <pivotFields count="5">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s>
  <rowFields count="2">
    <field x="3"/>
    <field x="2"/>
  </rowFields>
  <rowItems count="9">
    <i>
      <x/>
      <x/>
    </i>
    <i r="1">
      <x v="1"/>
    </i>
    <i r="1">
      <x v="2"/>
    </i>
    <i r="1">
      <x v="3"/>
    </i>
    <i>
      <x v="1"/>
      <x/>
    </i>
    <i r="1">
      <x v="1"/>
    </i>
    <i r="1">
      <x v="2"/>
    </i>
    <i r="1">
      <x v="3"/>
    </i>
    <i t="grand">
      <x/>
    </i>
  </rowItems>
  <colFields count="1">
    <field x="-2"/>
  </colFields>
  <colItems count="2">
    <i>
      <x/>
    </i>
    <i i="1">
      <x v="1"/>
    </i>
  </colItems>
  <dataFields count="2">
    <dataField name="Sum of Total Sales" fld="0" baseField="0" baseItem="0"/>
    <dataField name="Average of Operating Margin" fld="1" subtotal="average"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caption="Average of Operating Margin"/>
  </pivotHierarchies>
  <pivotTableStyleInfo name="PivotStyleLight16" showRowHeaders="1" showColHeaders="1" showRowStripes="0" showColStripes="0" showLastColumn="1"/>
  <rowHierarchiesUsage count="2">
    <rowHierarchyUsage hierarchyUsage="12"/>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5B23FCA-A630-4C3A-A220-0D8E6C0505DE}" name="PivotTable15" cacheId="250" applyNumberFormats="0" applyBorderFormats="0" applyFontFormats="0" applyPatternFormats="0" applyAlignmentFormats="0" applyWidthHeightFormats="1" dataCaption="Values" tag="bcd0afc5-6948-41b8-bf07-0bdf43c3a657" updatedVersion="6" minRefreshableVersion="3" useAutoFormatting="1" subtotalHiddenItems="1" itemPrintTitles="1" createdVersion="6" indent="0" outline="1" outlineData="1" multipleFieldFilters="0">
  <location ref="A16:D24"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Sum of Total Sales" fld="1" baseField="0" baseItem="0"/>
  </dataFields>
  <pivotHierarchies count="25">
    <pivotHierarchy dragToData="1"/>
    <pivotHierarchy dragToData="1"/>
    <pivotHierarchy dragToData="1"/>
    <pivotHierarchy multipleItemSelectionAllowed="1" dragToData="1">
      <members count="3" level="1">
        <member name="[Table1].[Region].&amp;[Midwest]"/>
        <member name="[Table1].[Region].&amp;[Northeast]"/>
        <member name="[Table1].[Region].&amp;[Southea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06BFD74-6808-41D3-B621-D03398CC8406}" name="PivotTable14" cacheId="252" applyNumberFormats="0" applyBorderFormats="0" applyFontFormats="0" applyPatternFormats="0" applyAlignmentFormats="0" applyWidthHeightFormats="1" dataCaption="Values" tag="9d2dbea0-a5b6-4b66-a59d-e7c0984d0404" updatedVersion="6" minRefreshableVersion="3" useAutoFormatting="1" subtotalHiddenItems="1" itemPrintTitles="1" createdVersion="6" indent="0" outline="1" outlineData="1" multipleFieldFilters="0">
  <location ref="A6:D14" firstHeaderRow="1" firstDataRow="2"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xis="axisCol" allDrilled="1" subtotalTop="0" showAll="0" dataSourceSort="1" defaultSubtotal="0">
      <items count="2">
        <item x="0" e="0"/>
        <item x="1" e="0"/>
      </items>
    </pivotField>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x v="1"/>
    </i>
    <i t="grand">
      <x/>
    </i>
  </colItems>
  <dataFields count="1">
    <dataField name="Sum of Total Sales" fld="1" baseField="0" baseItem="0"/>
  </dataFields>
  <pivotHierarchies count="2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Price per Unit"/>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shboard Start (1).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5EC54B-92DD-4744-920C-AED0C054CC50}" sourceName="[Table1].[Region]">
  <pivotTables>
    <pivotTable tabId="9" name="PivotTable13"/>
    <pivotTable tabId="9" name="PivotTable14"/>
    <pivotTable tabId="9" name="PivotTable16"/>
    <pivotTable tabId="8" name="PivotTable10"/>
    <pivotTable tabId="8" name="PivotTable9"/>
    <pivotTable tabId="8" name="PivotTable12"/>
  </pivotTables>
  <data>
    <olap pivotCacheId="619836359">
      <levels count="2">
        <level uniqueName="[Table1].[Region].[(All)]" sourceCaption="(All)" count="0"/>
        <level uniqueName="[Table1].[Region].[Region]" sourceCaption="Region" count="5">
          <ranges>
            <range startItem="0">
              <i n="[Table1].[Region].&amp;[Midwest]" c="Midwest"/>
              <i n="[Table1].[Region].&amp;[Northeast]" c="Northeast"/>
              <i n="[Table1].[Region].&amp;[South]" c="South"/>
              <i n="[Table1].[Region].&amp;[Southeast]" c="Southeast"/>
              <i n="[Table1].[Region].&amp;[West]" c="West"/>
            </range>
          </ranges>
        </level>
      </levels>
      <selections count="1">
        <selection n="[Table1].[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400D79DB-829B-46F0-8839-414F924CD0C8}" sourceName="[Table1].[Invoice Date (Year)]">
  <pivotTables>
    <pivotTable tabId="8" name="PivotTable9"/>
  </pivotTables>
  <data>
    <olap pivotCacheId="619836359">
      <levels count="2">
        <level uniqueName="[Table1].[Invoice Date (Year)].[(All)]" sourceCaption="(All)" count="0"/>
        <level uniqueName="[Table1].[Invoice Date (Year)].[Invoice Date (Year)]" sourceCaption="Invoice Date (Year)" count="2">
          <ranges>
            <range startItem="0">
              <i n="[Table1].[Invoice Date (Year)].&amp;[2022]" c="2022"/>
              <i n="[Table1].[Invoice Date (Year)].&amp;[2023]" c="2023"/>
            </range>
          </ranges>
        </level>
      </levels>
      <selections count="1">
        <selection n="[Table1].[Invoice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746227F-54A0-4B1D-9345-4F513ED2FAAD}" cache="Slicer_Region" caption="Region" level="1" rowHeight="262466"/>
  <slicer name="Region 1" xr10:uid="{A99E8CA9-4D52-4000-8A34-8EAFAE75508C}" cache="Slicer_Region" caption="Region" level="1" rowHeight="262466"/>
  <slicer name="Invoice Date (Year)" xr10:uid="{E5EFCC3A-3B38-4D55-A05F-52DC94805488}" cache="Slicer_Invoice_Date__Year" caption="Invoice Date (Year)" level="1"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20" dataDxfId="19" tableBorderDxfId="18">
  <autoFilter ref="B4:M9652" xr:uid="{241C6583-A395-494F-B34A-BA98EEB4132C}"/>
  <tableColumns count="12">
    <tableColumn id="1" xr3:uid="{72C602C4-76C4-4A75-933A-FDC9591C1526}" name="Retailer" dataDxfId="17"/>
    <tableColumn id="2" xr3:uid="{725FD838-82AA-427A-9CE2-6C04110A316D}" name="Retailer ID" dataDxfId="16"/>
    <tableColumn id="3" xr3:uid="{9C123582-20EA-467F-A5ED-8224D6001C00}" name="Invoice Date" dataDxfId="15"/>
    <tableColumn id="4" xr3:uid="{134DBAE7-3279-40E6-98D9-CBECFFFB85D5}" name="Region" dataDxfId="14"/>
    <tableColumn id="5" xr3:uid="{C2E2A540-5264-40E1-8C95-F5F8159FEF6D}" name="State" dataDxfId="13"/>
    <tableColumn id="6" xr3:uid="{6DD89386-635C-40C8-9606-F930BAB18D98}" name="City" dataDxfId="12"/>
    <tableColumn id="7" xr3:uid="{79044A14-8C29-4B84-AA06-8282B70BA02E}" name="Beverage Brand" dataDxfId="11"/>
    <tableColumn id="8" xr3:uid="{A75130C6-6732-4DA3-A42A-8ECCD7E66F61}" name="Price per Unit" dataDxfId="10"/>
    <tableColumn id="9" xr3:uid="{3E7FDD09-C8F4-41A0-8B3E-09F0A7E4D8AD}" name="Units Sold" dataDxfId="9"/>
    <tableColumn id="10" xr3:uid="{521D1DF4-DD00-4778-9BB1-91E31DADFF87}" name="Total Sales" dataDxfId="8"/>
    <tableColumn id="11" xr3:uid="{94400550-7002-4F21-A27B-497430EA373F}" name="Operating Profit" dataDxfId="7"/>
    <tableColumn id="12" xr3:uid="{2526BB74-C8C1-4549-9ED9-43B205AA3AC6}" name="Operating Margin"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B1" zoomScaleNormal="100" workbookViewId="0">
      <selection activeCell="E9" sqref="E9"/>
    </sheetView>
  </sheetViews>
  <sheetFormatPr defaultColWidth="11.1640625" defaultRowHeight="15.5" x14ac:dyDescent="0.35"/>
  <cols>
    <col min="1" max="1" width="8.6640625" bestFit="1" customWidth="1"/>
    <col min="2" max="2" width="13.4140625" customWidth="1"/>
    <col min="3" max="3" width="11.33203125" customWidth="1"/>
    <col min="4" max="4" width="13" customWidth="1"/>
    <col min="8" max="8" width="15.6640625" customWidth="1"/>
    <col min="9" max="9" width="14.1640625" customWidth="1"/>
    <col min="11" max="11" width="11.6640625" customWidth="1"/>
    <col min="12" max="12" width="16.1640625" customWidth="1"/>
    <col min="13" max="13" width="17.33203125" customWidth="1"/>
  </cols>
  <sheetData>
    <row r="2" spans="2:13" ht="33.5" x14ac:dyDescent="0.75">
      <c r="B2" s="9" t="s">
        <v>125</v>
      </c>
      <c r="C2" s="1"/>
      <c r="D2" s="1"/>
      <c r="E2" s="1"/>
      <c r="F2" s="1"/>
      <c r="G2" s="1"/>
      <c r="H2" s="1"/>
      <c r="I2" s="1"/>
      <c r="J2" s="1"/>
      <c r="K2" s="1"/>
      <c r="L2" s="1"/>
      <c r="M2" s="1"/>
    </row>
    <row r="4" spans="2:13" x14ac:dyDescent="0.35">
      <c r="B4" s="8" t="s">
        <v>0</v>
      </c>
      <c r="C4" s="8" t="s">
        <v>1</v>
      </c>
      <c r="D4" s="8" t="s">
        <v>2</v>
      </c>
      <c r="E4" s="8" t="s">
        <v>3</v>
      </c>
      <c r="F4" s="8" t="s">
        <v>4</v>
      </c>
      <c r="G4" s="8" t="s">
        <v>5</v>
      </c>
      <c r="H4" s="8" t="s">
        <v>6</v>
      </c>
      <c r="I4" s="8" t="s">
        <v>7</v>
      </c>
      <c r="J4" s="8" t="s">
        <v>8</v>
      </c>
      <c r="K4" s="8" t="s">
        <v>9</v>
      </c>
      <c r="L4" s="8" t="s">
        <v>10</v>
      </c>
      <c r="M4" s="8" t="s">
        <v>11</v>
      </c>
    </row>
    <row r="5" spans="2:13" x14ac:dyDescent="0.35">
      <c r="B5" s="2" t="s">
        <v>20</v>
      </c>
      <c r="C5" s="2">
        <v>1185732</v>
      </c>
      <c r="D5" s="3">
        <v>44562</v>
      </c>
      <c r="E5" s="2" t="s">
        <v>12</v>
      </c>
      <c r="F5" s="2" t="s">
        <v>13</v>
      </c>
      <c r="G5" s="2" t="s">
        <v>13</v>
      </c>
      <c r="H5" s="2" t="s">
        <v>14</v>
      </c>
      <c r="I5" s="4">
        <v>0.5</v>
      </c>
      <c r="J5" s="5">
        <v>12000</v>
      </c>
      <c r="K5" s="6">
        <v>6000</v>
      </c>
      <c r="L5" s="6">
        <v>3000</v>
      </c>
      <c r="M5" s="7">
        <v>0.5</v>
      </c>
    </row>
    <row r="6" spans="2:13" x14ac:dyDescent="0.35">
      <c r="B6" s="2" t="s">
        <v>20</v>
      </c>
      <c r="C6" s="2">
        <v>1185732</v>
      </c>
      <c r="D6" s="3">
        <v>44563</v>
      </c>
      <c r="E6" s="2" t="s">
        <v>12</v>
      </c>
      <c r="F6" s="2" t="s">
        <v>13</v>
      </c>
      <c r="G6" s="2" t="s">
        <v>13</v>
      </c>
      <c r="H6" s="2" t="s">
        <v>15</v>
      </c>
      <c r="I6" s="4">
        <v>0.5</v>
      </c>
      <c r="J6" s="5">
        <v>10000</v>
      </c>
      <c r="K6" s="6">
        <v>5000</v>
      </c>
      <c r="L6" s="6">
        <v>1500</v>
      </c>
      <c r="M6" s="7">
        <v>0.3</v>
      </c>
    </row>
    <row r="7" spans="2:13" x14ac:dyDescent="0.35">
      <c r="B7" s="2" t="s">
        <v>20</v>
      </c>
      <c r="C7" s="2">
        <v>1185732</v>
      </c>
      <c r="D7" s="3">
        <v>44564</v>
      </c>
      <c r="E7" s="2" t="s">
        <v>12</v>
      </c>
      <c r="F7" s="2" t="s">
        <v>13</v>
      </c>
      <c r="G7" s="2" t="s">
        <v>13</v>
      </c>
      <c r="H7" s="2" t="s">
        <v>16</v>
      </c>
      <c r="I7" s="4">
        <v>0.4</v>
      </c>
      <c r="J7" s="5">
        <v>10000</v>
      </c>
      <c r="K7" s="6">
        <v>4000</v>
      </c>
      <c r="L7" s="6">
        <v>1400</v>
      </c>
      <c r="M7" s="7">
        <v>0.35</v>
      </c>
    </row>
    <row r="8" spans="2:13" x14ac:dyDescent="0.35">
      <c r="B8" s="2" t="s">
        <v>20</v>
      </c>
      <c r="C8" s="2">
        <v>1185732</v>
      </c>
      <c r="D8" s="3">
        <v>44565</v>
      </c>
      <c r="E8" s="2" t="s">
        <v>12</v>
      </c>
      <c r="F8" s="2" t="s">
        <v>13</v>
      </c>
      <c r="G8" s="2" t="s">
        <v>13</v>
      </c>
      <c r="H8" s="2" t="s">
        <v>17</v>
      </c>
      <c r="I8" s="4">
        <v>0.45</v>
      </c>
      <c r="J8" s="5">
        <v>8500</v>
      </c>
      <c r="K8" s="6">
        <v>3825</v>
      </c>
      <c r="L8" s="6">
        <v>1338.75</v>
      </c>
      <c r="M8" s="7">
        <v>0.35</v>
      </c>
    </row>
    <row r="9" spans="2:13" x14ac:dyDescent="0.35">
      <c r="B9" s="2" t="s">
        <v>20</v>
      </c>
      <c r="C9" s="2">
        <v>1185732</v>
      </c>
      <c r="D9" s="3">
        <v>44566</v>
      </c>
      <c r="E9" s="2" t="s">
        <v>12</v>
      </c>
      <c r="F9" s="2" t="s">
        <v>13</v>
      </c>
      <c r="G9" s="2" t="s">
        <v>13</v>
      </c>
      <c r="H9" s="2" t="s">
        <v>18</v>
      </c>
      <c r="I9" s="4">
        <v>0.6</v>
      </c>
      <c r="J9" s="5">
        <v>9000</v>
      </c>
      <c r="K9" s="6">
        <v>5400</v>
      </c>
      <c r="L9" s="6">
        <v>1620</v>
      </c>
      <c r="M9" s="7">
        <v>0.3</v>
      </c>
    </row>
    <row r="10" spans="2:13" x14ac:dyDescent="0.35">
      <c r="B10" s="2" t="s">
        <v>20</v>
      </c>
      <c r="C10" s="2">
        <v>1185732</v>
      </c>
      <c r="D10" s="3">
        <v>44567</v>
      </c>
      <c r="E10" s="2" t="s">
        <v>12</v>
      </c>
      <c r="F10" s="2" t="s">
        <v>13</v>
      </c>
      <c r="G10" s="2" t="s">
        <v>13</v>
      </c>
      <c r="H10" s="2" t="s">
        <v>19</v>
      </c>
      <c r="I10" s="4">
        <v>0.5</v>
      </c>
      <c r="J10" s="5">
        <v>10000</v>
      </c>
      <c r="K10" s="6">
        <v>5000</v>
      </c>
      <c r="L10" s="6">
        <v>1250</v>
      </c>
      <c r="M10" s="7">
        <v>0.25</v>
      </c>
    </row>
    <row r="11" spans="2:13" x14ac:dyDescent="0.35">
      <c r="B11" s="2" t="s">
        <v>20</v>
      </c>
      <c r="C11" s="2">
        <v>1185732</v>
      </c>
      <c r="D11" s="3">
        <v>44568</v>
      </c>
      <c r="E11" s="2" t="s">
        <v>12</v>
      </c>
      <c r="F11" s="2" t="s">
        <v>13</v>
      </c>
      <c r="G11" s="2" t="s">
        <v>13</v>
      </c>
      <c r="H11" s="2" t="s">
        <v>14</v>
      </c>
      <c r="I11" s="4">
        <v>0.5</v>
      </c>
      <c r="J11" s="5">
        <v>12500</v>
      </c>
      <c r="K11" s="6">
        <v>6250</v>
      </c>
      <c r="L11" s="6">
        <v>3125</v>
      </c>
      <c r="M11" s="7">
        <v>0.5</v>
      </c>
    </row>
    <row r="12" spans="2:13" x14ac:dyDescent="0.35">
      <c r="B12" s="2" t="s">
        <v>20</v>
      </c>
      <c r="C12" s="2">
        <v>1185732</v>
      </c>
      <c r="D12" s="3">
        <v>44569</v>
      </c>
      <c r="E12" s="2" t="s">
        <v>12</v>
      </c>
      <c r="F12" s="2" t="s">
        <v>13</v>
      </c>
      <c r="G12" s="2" t="s">
        <v>13</v>
      </c>
      <c r="H12" s="2" t="s">
        <v>15</v>
      </c>
      <c r="I12" s="4">
        <v>0.5</v>
      </c>
      <c r="J12" s="5">
        <v>9000</v>
      </c>
      <c r="K12" s="6">
        <v>4500</v>
      </c>
      <c r="L12" s="6">
        <v>1350</v>
      </c>
      <c r="M12" s="7">
        <v>0.3</v>
      </c>
    </row>
    <row r="13" spans="2:13" x14ac:dyDescent="0.35">
      <c r="B13" s="2" t="s">
        <v>20</v>
      </c>
      <c r="C13" s="2">
        <v>1185732</v>
      </c>
      <c r="D13" s="3">
        <v>44582</v>
      </c>
      <c r="E13" s="2" t="s">
        <v>12</v>
      </c>
      <c r="F13" s="2" t="s">
        <v>13</v>
      </c>
      <c r="G13" s="2" t="s">
        <v>13</v>
      </c>
      <c r="H13" s="2" t="s">
        <v>16</v>
      </c>
      <c r="I13" s="4">
        <v>0.4</v>
      </c>
      <c r="J13" s="5">
        <v>9500</v>
      </c>
      <c r="K13" s="6">
        <v>3800</v>
      </c>
      <c r="L13" s="6">
        <v>1330</v>
      </c>
      <c r="M13" s="7">
        <v>0.35</v>
      </c>
    </row>
    <row r="14" spans="2:13" x14ac:dyDescent="0.35">
      <c r="B14" s="2" t="s">
        <v>20</v>
      </c>
      <c r="C14" s="2">
        <v>1185732</v>
      </c>
      <c r="D14" s="3">
        <v>44583</v>
      </c>
      <c r="E14" s="2" t="s">
        <v>12</v>
      </c>
      <c r="F14" s="2" t="s">
        <v>13</v>
      </c>
      <c r="G14" s="2" t="s">
        <v>13</v>
      </c>
      <c r="H14" s="2" t="s">
        <v>17</v>
      </c>
      <c r="I14" s="4">
        <v>0.45</v>
      </c>
      <c r="J14" s="5">
        <v>8250</v>
      </c>
      <c r="K14" s="6">
        <v>3712.5</v>
      </c>
      <c r="L14" s="6">
        <v>1299.375</v>
      </c>
      <c r="M14" s="7">
        <v>0.35</v>
      </c>
    </row>
    <row r="15" spans="2:13" x14ac:dyDescent="0.35">
      <c r="B15" s="2" t="s">
        <v>20</v>
      </c>
      <c r="C15" s="2">
        <v>1185732</v>
      </c>
      <c r="D15" s="3">
        <v>44584</v>
      </c>
      <c r="E15" s="2" t="s">
        <v>12</v>
      </c>
      <c r="F15" s="2" t="s">
        <v>13</v>
      </c>
      <c r="G15" s="2" t="s">
        <v>13</v>
      </c>
      <c r="H15" s="2" t="s">
        <v>18</v>
      </c>
      <c r="I15" s="4">
        <v>0.6</v>
      </c>
      <c r="J15" s="5">
        <v>9000</v>
      </c>
      <c r="K15" s="6">
        <v>5400</v>
      </c>
      <c r="L15" s="6">
        <v>1620</v>
      </c>
      <c r="M15" s="7">
        <v>0.3</v>
      </c>
    </row>
    <row r="16" spans="2:13" x14ac:dyDescent="0.35">
      <c r="B16" s="2" t="s">
        <v>20</v>
      </c>
      <c r="C16" s="2">
        <v>1185732</v>
      </c>
      <c r="D16" s="3">
        <v>44585</v>
      </c>
      <c r="E16" s="2" t="s">
        <v>12</v>
      </c>
      <c r="F16" s="2" t="s">
        <v>13</v>
      </c>
      <c r="G16" s="2" t="s">
        <v>13</v>
      </c>
      <c r="H16" s="2" t="s">
        <v>19</v>
      </c>
      <c r="I16" s="4">
        <v>0.5</v>
      </c>
      <c r="J16" s="5">
        <v>10000</v>
      </c>
      <c r="K16" s="6">
        <v>5000</v>
      </c>
      <c r="L16" s="6">
        <v>1250</v>
      </c>
      <c r="M16" s="7">
        <v>0.25</v>
      </c>
    </row>
    <row r="17" spans="2:13" x14ac:dyDescent="0.35">
      <c r="B17" s="2" t="s">
        <v>20</v>
      </c>
      <c r="C17" s="2">
        <v>1185732</v>
      </c>
      <c r="D17" s="3">
        <v>44586</v>
      </c>
      <c r="E17" s="2" t="s">
        <v>12</v>
      </c>
      <c r="F17" s="2" t="s">
        <v>13</v>
      </c>
      <c r="G17" s="2" t="s">
        <v>13</v>
      </c>
      <c r="H17" s="2" t="s">
        <v>14</v>
      </c>
      <c r="I17" s="4">
        <v>0.5</v>
      </c>
      <c r="J17" s="5">
        <v>12200</v>
      </c>
      <c r="K17" s="6">
        <v>6100</v>
      </c>
      <c r="L17" s="6">
        <v>3050</v>
      </c>
      <c r="M17" s="7">
        <v>0.5</v>
      </c>
    </row>
    <row r="18" spans="2:13" x14ac:dyDescent="0.35">
      <c r="B18" s="2" t="s">
        <v>20</v>
      </c>
      <c r="C18" s="2">
        <v>1185732</v>
      </c>
      <c r="D18" s="3">
        <v>44587</v>
      </c>
      <c r="E18" s="2" t="s">
        <v>12</v>
      </c>
      <c r="F18" s="2" t="s">
        <v>13</v>
      </c>
      <c r="G18" s="2" t="s">
        <v>13</v>
      </c>
      <c r="H18" s="2" t="s">
        <v>15</v>
      </c>
      <c r="I18" s="4">
        <v>0.5</v>
      </c>
      <c r="J18" s="5">
        <v>9250</v>
      </c>
      <c r="K18" s="6">
        <v>4625</v>
      </c>
      <c r="L18" s="6">
        <v>1387.5</v>
      </c>
      <c r="M18" s="7">
        <v>0.3</v>
      </c>
    </row>
    <row r="19" spans="2:13" x14ac:dyDescent="0.35">
      <c r="B19" s="2" t="s">
        <v>20</v>
      </c>
      <c r="C19" s="2">
        <v>1185732</v>
      </c>
      <c r="D19" s="3">
        <v>44588</v>
      </c>
      <c r="E19" s="2" t="s">
        <v>12</v>
      </c>
      <c r="F19" s="2" t="s">
        <v>13</v>
      </c>
      <c r="G19" s="2" t="s">
        <v>13</v>
      </c>
      <c r="H19" s="2" t="s">
        <v>16</v>
      </c>
      <c r="I19" s="4">
        <v>0.4</v>
      </c>
      <c r="J19" s="5">
        <v>9500</v>
      </c>
      <c r="K19" s="6">
        <v>3800</v>
      </c>
      <c r="L19" s="6">
        <v>1330</v>
      </c>
      <c r="M19" s="7">
        <v>0.35</v>
      </c>
    </row>
    <row r="20" spans="2:13" x14ac:dyDescent="0.35">
      <c r="B20" s="2" t="s">
        <v>20</v>
      </c>
      <c r="C20" s="2">
        <v>1185732</v>
      </c>
      <c r="D20" s="3">
        <v>44589</v>
      </c>
      <c r="E20" s="2" t="s">
        <v>12</v>
      </c>
      <c r="F20" s="2" t="s">
        <v>13</v>
      </c>
      <c r="G20" s="2" t="s">
        <v>13</v>
      </c>
      <c r="H20" s="2" t="s">
        <v>17</v>
      </c>
      <c r="I20" s="4">
        <v>0.45</v>
      </c>
      <c r="J20" s="5">
        <v>8000</v>
      </c>
      <c r="K20" s="6">
        <v>3600</v>
      </c>
      <c r="L20" s="6">
        <v>1260</v>
      </c>
      <c r="M20" s="7">
        <v>0.35</v>
      </c>
    </row>
    <row r="21" spans="2:13" x14ac:dyDescent="0.35">
      <c r="B21" s="2" t="s">
        <v>20</v>
      </c>
      <c r="C21" s="2">
        <v>1185732</v>
      </c>
      <c r="D21" s="3">
        <v>44590</v>
      </c>
      <c r="E21" s="2" t="s">
        <v>12</v>
      </c>
      <c r="F21" s="2" t="s">
        <v>13</v>
      </c>
      <c r="G21" s="2" t="s">
        <v>13</v>
      </c>
      <c r="H21" s="2" t="s">
        <v>18</v>
      </c>
      <c r="I21" s="4">
        <v>0.6</v>
      </c>
      <c r="J21" s="5">
        <v>8500</v>
      </c>
      <c r="K21" s="6">
        <v>5100</v>
      </c>
      <c r="L21" s="6">
        <v>1530</v>
      </c>
      <c r="M21" s="7">
        <v>0.3</v>
      </c>
    </row>
    <row r="22" spans="2:13" x14ac:dyDescent="0.35">
      <c r="B22" s="2" t="s">
        <v>20</v>
      </c>
      <c r="C22" s="2">
        <v>1185732</v>
      </c>
      <c r="D22" s="3">
        <v>44591</v>
      </c>
      <c r="E22" s="2" t="s">
        <v>12</v>
      </c>
      <c r="F22" s="2" t="s">
        <v>13</v>
      </c>
      <c r="G22" s="2" t="s">
        <v>13</v>
      </c>
      <c r="H22" s="2" t="s">
        <v>19</v>
      </c>
      <c r="I22" s="4">
        <v>0.5</v>
      </c>
      <c r="J22" s="5">
        <v>9500</v>
      </c>
      <c r="K22" s="6">
        <v>4750</v>
      </c>
      <c r="L22" s="6">
        <v>1187.5</v>
      </c>
      <c r="M22" s="7">
        <v>0.25</v>
      </c>
    </row>
    <row r="23" spans="2:13" x14ac:dyDescent="0.35">
      <c r="B23" s="2" t="s">
        <v>20</v>
      </c>
      <c r="C23" s="2">
        <v>1185732</v>
      </c>
      <c r="D23" s="3">
        <v>44592</v>
      </c>
      <c r="E23" s="2" t="s">
        <v>12</v>
      </c>
      <c r="F23" s="2" t="s">
        <v>13</v>
      </c>
      <c r="G23" s="2" t="s">
        <v>13</v>
      </c>
      <c r="H23" s="2" t="s">
        <v>14</v>
      </c>
      <c r="I23" s="4">
        <v>0.5</v>
      </c>
      <c r="J23" s="5">
        <v>12000</v>
      </c>
      <c r="K23" s="6">
        <v>6000</v>
      </c>
      <c r="L23" s="6">
        <v>3000</v>
      </c>
      <c r="M23" s="7">
        <v>0.5</v>
      </c>
    </row>
    <row r="24" spans="2:13" x14ac:dyDescent="0.35">
      <c r="B24" s="2" t="s">
        <v>20</v>
      </c>
      <c r="C24" s="2">
        <v>1185732</v>
      </c>
      <c r="D24" s="3">
        <v>44593</v>
      </c>
      <c r="E24" s="2" t="s">
        <v>12</v>
      </c>
      <c r="F24" s="2" t="s">
        <v>13</v>
      </c>
      <c r="G24" s="2" t="s">
        <v>13</v>
      </c>
      <c r="H24" s="2" t="s">
        <v>15</v>
      </c>
      <c r="I24" s="4">
        <v>0.5</v>
      </c>
      <c r="J24" s="5">
        <v>9000</v>
      </c>
      <c r="K24" s="6">
        <v>4500</v>
      </c>
      <c r="L24" s="6">
        <v>1350</v>
      </c>
      <c r="M24" s="7">
        <v>0.3</v>
      </c>
    </row>
    <row r="25" spans="2:13" x14ac:dyDescent="0.35">
      <c r="B25" s="2" t="s">
        <v>20</v>
      </c>
      <c r="C25" s="2">
        <v>1185732</v>
      </c>
      <c r="D25" s="3">
        <v>44594</v>
      </c>
      <c r="E25" s="2" t="s">
        <v>12</v>
      </c>
      <c r="F25" s="2" t="s">
        <v>13</v>
      </c>
      <c r="G25" s="2" t="s">
        <v>13</v>
      </c>
      <c r="H25" s="2" t="s">
        <v>16</v>
      </c>
      <c r="I25" s="4">
        <v>0.4</v>
      </c>
      <c r="J25" s="5">
        <v>9000</v>
      </c>
      <c r="K25" s="6">
        <v>3600</v>
      </c>
      <c r="L25" s="6">
        <v>1260</v>
      </c>
      <c r="M25" s="7">
        <v>0.35</v>
      </c>
    </row>
    <row r="26" spans="2:13" x14ac:dyDescent="0.35">
      <c r="B26" s="2" t="s">
        <v>20</v>
      </c>
      <c r="C26" s="2">
        <v>1185732</v>
      </c>
      <c r="D26" s="3">
        <v>44595</v>
      </c>
      <c r="E26" s="2" t="s">
        <v>12</v>
      </c>
      <c r="F26" s="2" t="s">
        <v>13</v>
      </c>
      <c r="G26" s="2" t="s">
        <v>13</v>
      </c>
      <c r="H26" s="2" t="s">
        <v>17</v>
      </c>
      <c r="I26" s="4">
        <v>0.45</v>
      </c>
      <c r="J26" s="5">
        <v>8250</v>
      </c>
      <c r="K26" s="6">
        <v>3712.5</v>
      </c>
      <c r="L26" s="6">
        <v>1299.375</v>
      </c>
      <c r="M26" s="7">
        <v>0.35</v>
      </c>
    </row>
    <row r="27" spans="2:13" x14ac:dyDescent="0.35">
      <c r="B27" s="2" t="s">
        <v>20</v>
      </c>
      <c r="C27" s="2">
        <v>1185732</v>
      </c>
      <c r="D27" s="3">
        <v>44596</v>
      </c>
      <c r="E27" s="2" t="s">
        <v>12</v>
      </c>
      <c r="F27" s="2" t="s">
        <v>13</v>
      </c>
      <c r="G27" s="2" t="s">
        <v>13</v>
      </c>
      <c r="H27" s="2" t="s">
        <v>18</v>
      </c>
      <c r="I27" s="4">
        <v>0.6</v>
      </c>
      <c r="J27" s="5">
        <v>8250</v>
      </c>
      <c r="K27" s="6">
        <v>4950</v>
      </c>
      <c r="L27" s="6">
        <v>1485</v>
      </c>
      <c r="M27" s="7">
        <v>0.3</v>
      </c>
    </row>
    <row r="28" spans="2:13" x14ac:dyDescent="0.35">
      <c r="B28" s="2" t="s">
        <v>20</v>
      </c>
      <c r="C28" s="2">
        <v>1185732</v>
      </c>
      <c r="D28" s="3">
        <v>44597</v>
      </c>
      <c r="E28" s="2" t="s">
        <v>12</v>
      </c>
      <c r="F28" s="2" t="s">
        <v>13</v>
      </c>
      <c r="G28" s="2" t="s">
        <v>13</v>
      </c>
      <c r="H28" s="2" t="s">
        <v>19</v>
      </c>
      <c r="I28" s="4">
        <v>0.5</v>
      </c>
      <c r="J28" s="5">
        <v>9500</v>
      </c>
      <c r="K28" s="6">
        <v>4750</v>
      </c>
      <c r="L28" s="6">
        <v>1187.5</v>
      </c>
      <c r="M28" s="7">
        <v>0.25</v>
      </c>
    </row>
    <row r="29" spans="2:13" x14ac:dyDescent="0.35">
      <c r="B29" s="2" t="s">
        <v>20</v>
      </c>
      <c r="C29" s="2">
        <v>1185732</v>
      </c>
      <c r="D29" s="3">
        <v>44598</v>
      </c>
      <c r="E29" s="2" t="s">
        <v>12</v>
      </c>
      <c r="F29" s="2" t="s">
        <v>13</v>
      </c>
      <c r="G29" s="2" t="s">
        <v>13</v>
      </c>
      <c r="H29" s="2" t="s">
        <v>14</v>
      </c>
      <c r="I29" s="4">
        <v>0.6</v>
      </c>
      <c r="J29" s="5">
        <v>12200</v>
      </c>
      <c r="K29" s="6">
        <v>7320</v>
      </c>
      <c r="L29" s="6">
        <v>3660</v>
      </c>
      <c r="M29" s="7">
        <v>0.5</v>
      </c>
    </row>
    <row r="30" spans="2:13" x14ac:dyDescent="0.3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5">
      <c r="B31" s="2" t="s">
        <v>20</v>
      </c>
      <c r="C31" s="2">
        <v>1185732</v>
      </c>
      <c r="D31" s="3">
        <v>44600</v>
      </c>
      <c r="E31" s="2" t="s">
        <v>12</v>
      </c>
      <c r="F31" s="2" t="s">
        <v>13</v>
      </c>
      <c r="G31" s="2" t="s">
        <v>13</v>
      </c>
      <c r="H31" s="2" t="s">
        <v>16</v>
      </c>
      <c r="I31" s="4">
        <v>0.5</v>
      </c>
      <c r="J31" s="5">
        <v>9000</v>
      </c>
      <c r="K31" s="6">
        <v>4500</v>
      </c>
      <c r="L31" s="6">
        <v>1575</v>
      </c>
      <c r="M31" s="7">
        <v>0.35</v>
      </c>
    </row>
    <row r="32" spans="2:13" x14ac:dyDescent="0.35">
      <c r="B32" s="2" t="s">
        <v>130</v>
      </c>
      <c r="C32" s="2">
        <v>1185732</v>
      </c>
      <c r="D32" s="3">
        <v>44601</v>
      </c>
      <c r="E32" s="2" t="s">
        <v>12</v>
      </c>
      <c r="F32" s="2" t="s">
        <v>13</v>
      </c>
      <c r="G32" s="2" t="s">
        <v>13</v>
      </c>
      <c r="H32" s="2" t="s">
        <v>17</v>
      </c>
      <c r="I32" s="4">
        <v>0.5</v>
      </c>
      <c r="J32" s="5">
        <v>8500</v>
      </c>
      <c r="K32" s="6">
        <v>4250</v>
      </c>
      <c r="L32" s="6">
        <v>1487.5</v>
      </c>
      <c r="M32" s="7">
        <v>0.35</v>
      </c>
    </row>
    <row r="33" spans="2:13" x14ac:dyDescent="0.35">
      <c r="B33" s="2" t="s">
        <v>130</v>
      </c>
      <c r="C33" s="2">
        <v>1185732</v>
      </c>
      <c r="D33" s="3">
        <v>44602</v>
      </c>
      <c r="E33" s="2" t="s">
        <v>12</v>
      </c>
      <c r="F33" s="2" t="s">
        <v>13</v>
      </c>
      <c r="G33" s="2" t="s">
        <v>13</v>
      </c>
      <c r="H33" s="2" t="s">
        <v>18</v>
      </c>
      <c r="I33" s="4">
        <v>0.6</v>
      </c>
      <c r="J33" s="5">
        <v>8750</v>
      </c>
      <c r="K33" s="6">
        <v>5250</v>
      </c>
      <c r="L33" s="6">
        <v>1575</v>
      </c>
      <c r="M33" s="7">
        <v>0.3</v>
      </c>
    </row>
    <row r="34" spans="2:13" x14ac:dyDescent="0.35">
      <c r="B34" s="2" t="s">
        <v>130</v>
      </c>
      <c r="C34" s="2">
        <v>1185732</v>
      </c>
      <c r="D34" s="3">
        <v>44623</v>
      </c>
      <c r="E34" s="2" t="s">
        <v>12</v>
      </c>
      <c r="F34" s="2" t="s">
        <v>13</v>
      </c>
      <c r="G34" s="2" t="s">
        <v>13</v>
      </c>
      <c r="H34" s="2" t="s">
        <v>19</v>
      </c>
      <c r="I34" s="4">
        <v>0.65</v>
      </c>
      <c r="J34" s="5">
        <v>10000</v>
      </c>
      <c r="K34" s="6">
        <v>6500</v>
      </c>
      <c r="L34" s="6">
        <v>1625</v>
      </c>
      <c r="M34" s="7">
        <v>0.25</v>
      </c>
    </row>
    <row r="35" spans="2:13" x14ac:dyDescent="0.35">
      <c r="B35" s="2" t="s">
        <v>130</v>
      </c>
      <c r="C35" s="2">
        <v>1185732</v>
      </c>
      <c r="D35" s="3">
        <v>44624</v>
      </c>
      <c r="E35" s="2" t="s">
        <v>12</v>
      </c>
      <c r="F35" s="2" t="s">
        <v>13</v>
      </c>
      <c r="G35" s="2" t="s">
        <v>13</v>
      </c>
      <c r="H35" s="2" t="s">
        <v>14</v>
      </c>
      <c r="I35" s="4">
        <v>0.6</v>
      </c>
      <c r="J35" s="5">
        <v>12500</v>
      </c>
      <c r="K35" s="6">
        <v>7500</v>
      </c>
      <c r="L35" s="6">
        <v>3750</v>
      </c>
      <c r="M35" s="7">
        <v>0.5</v>
      </c>
    </row>
    <row r="36" spans="2:13" x14ac:dyDescent="0.3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5">
      <c r="B37" s="2" t="s">
        <v>130</v>
      </c>
      <c r="C37" s="2">
        <v>1185732</v>
      </c>
      <c r="D37" s="3">
        <v>44626</v>
      </c>
      <c r="E37" s="2" t="s">
        <v>12</v>
      </c>
      <c r="F37" s="2" t="s">
        <v>13</v>
      </c>
      <c r="G37" s="2" t="s">
        <v>13</v>
      </c>
      <c r="H37" s="2" t="s">
        <v>16</v>
      </c>
      <c r="I37" s="4">
        <v>0.5</v>
      </c>
      <c r="J37" s="5">
        <v>9250</v>
      </c>
      <c r="K37" s="6">
        <v>4625</v>
      </c>
      <c r="L37" s="6">
        <v>1618.75</v>
      </c>
      <c r="M37" s="7">
        <v>0.35</v>
      </c>
    </row>
    <row r="38" spans="2:13" x14ac:dyDescent="0.35">
      <c r="B38" s="2" t="s">
        <v>130</v>
      </c>
      <c r="C38" s="2">
        <v>1185732</v>
      </c>
      <c r="D38" s="3">
        <v>44627</v>
      </c>
      <c r="E38" s="2" t="s">
        <v>12</v>
      </c>
      <c r="F38" s="2" t="s">
        <v>13</v>
      </c>
      <c r="G38" s="2" t="s">
        <v>13</v>
      </c>
      <c r="H38" s="2" t="s">
        <v>17</v>
      </c>
      <c r="I38" s="4">
        <v>0.5</v>
      </c>
      <c r="J38" s="5">
        <v>9000</v>
      </c>
      <c r="K38" s="6">
        <v>4500</v>
      </c>
      <c r="L38" s="6">
        <v>1575</v>
      </c>
      <c r="M38" s="7">
        <v>0.35</v>
      </c>
    </row>
    <row r="39" spans="2:13" x14ac:dyDescent="0.35">
      <c r="B39" s="2" t="s">
        <v>130</v>
      </c>
      <c r="C39" s="2">
        <v>1185732</v>
      </c>
      <c r="D39" s="3">
        <v>44628</v>
      </c>
      <c r="E39" s="2" t="s">
        <v>12</v>
      </c>
      <c r="F39" s="2" t="s">
        <v>13</v>
      </c>
      <c r="G39" s="2" t="s">
        <v>13</v>
      </c>
      <c r="H39" s="2" t="s">
        <v>18</v>
      </c>
      <c r="I39" s="4">
        <v>0.6</v>
      </c>
      <c r="J39" s="5">
        <v>9000</v>
      </c>
      <c r="K39" s="6">
        <v>5400</v>
      </c>
      <c r="L39" s="6">
        <v>1620</v>
      </c>
      <c r="M39" s="7">
        <v>0.3</v>
      </c>
    </row>
    <row r="40" spans="2:13" x14ac:dyDescent="0.35">
      <c r="B40" s="2" t="s">
        <v>130</v>
      </c>
      <c r="C40" s="2">
        <v>1185732</v>
      </c>
      <c r="D40" s="3">
        <v>44629</v>
      </c>
      <c r="E40" s="2" t="s">
        <v>12</v>
      </c>
      <c r="F40" s="2" t="s">
        <v>13</v>
      </c>
      <c r="G40" s="2" t="s">
        <v>13</v>
      </c>
      <c r="H40" s="2" t="s">
        <v>19</v>
      </c>
      <c r="I40" s="4">
        <v>0.65</v>
      </c>
      <c r="J40" s="5">
        <v>10500</v>
      </c>
      <c r="K40" s="6">
        <v>6825</v>
      </c>
      <c r="L40" s="6">
        <v>1706.25</v>
      </c>
      <c r="M40" s="7">
        <v>0.25</v>
      </c>
    </row>
    <row r="41" spans="2:13" x14ac:dyDescent="0.35">
      <c r="B41" s="2" t="s">
        <v>130</v>
      </c>
      <c r="C41" s="2">
        <v>1185732</v>
      </c>
      <c r="D41" s="3">
        <v>44630</v>
      </c>
      <c r="E41" s="2" t="s">
        <v>12</v>
      </c>
      <c r="F41" s="2" t="s">
        <v>13</v>
      </c>
      <c r="G41" s="2" t="s">
        <v>13</v>
      </c>
      <c r="H41" s="2" t="s">
        <v>14</v>
      </c>
      <c r="I41" s="4">
        <v>0.6</v>
      </c>
      <c r="J41" s="5">
        <v>12750</v>
      </c>
      <c r="K41" s="6">
        <v>7650</v>
      </c>
      <c r="L41" s="6">
        <v>3825</v>
      </c>
      <c r="M41" s="7">
        <v>0.5</v>
      </c>
    </row>
    <row r="42" spans="2:13" x14ac:dyDescent="0.3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5">
      <c r="B43" s="2" t="s">
        <v>130</v>
      </c>
      <c r="C43" s="2">
        <v>1185732</v>
      </c>
      <c r="D43" s="3">
        <v>44632</v>
      </c>
      <c r="E43" s="2" t="s">
        <v>12</v>
      </c>
      <c r="F43" s="2" t="s">
        <v>13</v>
      </c>
      <c r="G43" s="2" t="s">
        <v>13</v>
      </c>
      <c r="H43" s="2" t="s">
        <v>16</v>
      </c>
      <c r="I43" s="4">
        <v>0.5</v>
      </c>
      <c r="J43" s="5">
        <v>9500</v>
      </c>
      <c r="K43" s="6">
        <v>4750</v>
      </c>
      <c r="L43" s="6">
        <v>1662.5</v>
      </c>
      <c r="M43" s="7">
        <v>0.35</v>
      </c>
    </row>
    <row r="44" spans="2:13" x14ac:dyDescent="0.35">
      <c r="B44" s="2" t="s">
        <v>130</v>
      </c>
      <c r="C44" s="2">
        <v>1185732</v>
      </c>
      <c r="D44" s="3">
        <v>44633</v>
      </c>
      <c r="E44" s="2" t="s">
        <v>12</v>
      </c>
      <c r="F44" s="2" t="s">
        <v>13</v>
      </c>
      <c r="G44" s="2" t="s">
        <v>13</v>
      </c>
      <c r="H44" s="2" t="s">
        <v>17</v>
      </c>
      <c r="I44" s="4">
        <v>0.5</v>
      </c>
      <c r="J44" s="5">
        <v>9000</v>
      </c>
      <c r="K44" s="6">
        <v>4500</v>
      </c>
      <c r="L44" s="6">
        <v>1575</v>
      </c>
      <c r="M44" s="7">
        <v>0.35</v>
      </c>
    </row>
    <row r="45" spans="2:13" x14ac:dyDescent="0.35">
      <c r="B45" s="2" t="s">
        <v>130</v>
      </c>
      <c r="C45" s="2">
        <v>1185732</v>
      </c>
      <c r="D45" s="3">
        <v>44634</v>
      </c>
      <c r="E45" s="2" t="s">
        <v>12</v>
      </c>
      <c r="F45" s="2" t="s">
        <v>13</v>
      </c>
      <c r="G45" s="2" t="s">
        <v>13</v>
      </c>
      <c r="H45" s="2" t="s">
        <v>18</v>
      </c>
      <c r="I45" s="4">
        <v>0.6</v>
      </c>
      <c r="J45" s="5">
        <v>9250</v>
      </c>
      <c r="K45" s="6">
        <v>5550</v>
      </c>
      <c r="L45" s="6">
        <v>1665</v>
      </c>
      <c r="M45" s="7">
        <v>0.3</v>
      </c>
    </row>
    <row r="46" spans="2:13" x14ac:dyDescent="0.35">
      <c r="B46" s="2" t="s">
        <v>130</v>
      </c>
      <c r="C46" s="2">
        <v>1185732</v>
      </c>
      <c r="D46" s="3">
        <v>44635</v>
      </c>
      <c r="E46" s="2" t="s">
        <v>12</v>
      </c>
      <c r="F46" s="2" t="s">
        <v>13</v>
      </c>
      <c r="G46" s="2" t="s">
        <v>13</v>
      </c>
      <c r="H46" s="2" t="s">
        <v>19</v>
      </c>
      <c r="I46" s="4">
        <v>0.65</v>
      </c>
      <c r="J46" s="5">
        <v>11000</v>
      </c>
      <c r="K46" s="6">
        <v>7150</v>
      </c>
      <c r="L46" s="6">
        <v>1787.5</v>
      </c>
      <c r="M46" s="7">
        <v>0.25</v>
      </c>
    </row>
    <row r="47" spans="2:13" x14ac:dyDescent="0.35">
      <c r="B47" s="2" t="s">
        <v>130</v>
      </c>
      <c r="C47" s="2">
        <v>1185732</v>
      </c>
      <c r="D47" s="3">
        <v>44636</v>
      </c>
      <c r="E47" s="2" t="s">
        <v>12</v>
      </c>
      <c r="F47" s="2" t="s">
        <v>13</v>
      </c>
      <c r="G47" s="2" t="s">
        <v>13</v>
      </c>
      <c r="H47" s="2" t="s">
        <v>14</v>
      </c>
      <c r="I47" s="4">
        <v>0.6</v>
      </c>
      <c r="J47" s="5">
        <v>12500</v>
      </c>
      <c r="K47" s="6">
        <v>7500</v>
      </c>
      <c r="L47" s="6">
        <v>3750</v>
      </c>
      <c r="M47" s="7">
        <v>0.5</v>
      </c>
    </row>
    <row r="48" spans="2:13" x14ac:dyDescent="0.3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5">
      <c r="B49" s="2" t="s">
        <v>130</v>
      </c>
      <c r="C49" s="2">
        <v>1185732</v>
      </c>
      <c r="D49" s="3">
        <v>44638</v>
      </c>
      <c r="E49" s="2" t="s">
        <v>12</v>
      </c>
      <c r="F49" s="2" t="s">
        <v>13</v>
      </c>
      <c r="G49" s="2" t="s">
        <v>13</v>
      </c>
      <c r="H49" s="2" t="s">
        <v>16</v>
      </c>
      <c r="I49" s="4">
        <v>0.5</v>
      </c>
      <c r="J49" s="5">
        <v>9500</v>
      </c>
      <c r="K49" s="6">
        <v>4750</v>
      </c>
      <c r="L49" s="6">
        <v>1662.5</v>
      </c>
      <c r="M49" s="7">
        <v>0.35</v>
      </c>
    </row>
    <row r="50" spans="2:13" x14ac:dyDescent="0.35">
      <c r="B50" s="2" t="s">
        <v>130</v>
      </c>
      <c r="C50" s="2">
        <v>1185732</v>
      </c>
      <c r="D50" s="3">
        <v>44651</v>
      </c>
      <c r="E50" s="2" t="s">
        <v>12</v>
      </c>
      <c r="F50" s="2" t="s">
        <v>13</v>
      </c>
      <c r="G50" s="2" t="s">
        <v>13</v>
      </c>
      <c r="H50" s="2" t="s">
        <v>17</v>
      </c>
      <c r="I50" s="4">
        <v>0.5</v>
      </c>
      <c r="J50" s="5">
        <v>9250</v>
      </c>
      <c r="K50" s="6">
        <v>4625</v>
      </c>
      <c r="L50" s="6">
        <v>1618.75</v>
      </c>
      <c r="M50" s="7">
        <v>0.35</v>
      </c>
    </row>
    <row r="51" spans="2:13" x14ac:dyDescent="0.35">
      <c r="B51" s="2" t="s">
        <v>130</v>
      </c>
      <c r="C51" s="2">
        <v>1185732</v>
      </c>
      <c r="D51" s="3">
        <v>44668</v>
      </c>
      <c r="E51" s="2" t="s">
        <v>12</v>
      </c>
      <c r="F51" s="2" t="s">
        <v>13</v>
      </c>
      <c r="G51" s="2" t="s">
        <v>13</v>
      </c>
      <c r="H51" s="2" t="s">
        <v>18</v>
      </c>
      <c r="I51" s="4">
        <v>0.6</v>
      </c>
      <c r="J51" s="5">
        <v>9000</v>
      </c>
      <c r="K51" s="6">
        <v>5400</v>
      </c>
      <c r="L51" s="6">
        <v>1620</v>
      </c>
      <c r="M51" s="7">
        <v>0.3</v>
      </c>
    </row>
    <row r="52" spans="2:13" x14ac:dyDescent="0.35">
      <c r="B52" s="2" t="s">
        <v>130</v>
      </c>
      <c r="C52" s="2">
        <v>1185732</v>
      </c>
      <c r="D52" s="3">
        <v>44669</v>
      </c>
      <c r="E52" s="2" t="s">
        <v>12</v>
      </c>
      <c r="F52" s="2" t="s">
        <v>13</v>
      </c>
      <c r="G52" s="2" t="s">
        <v>13</v>
      </c>
      <c r="H52" s="2" t="s">
        <v>19</v>
      </c>
      <c r="I52" s="4">
        <v>0.65</v>
      </c>
      <c r="J52" s="5">
        <v>10750</v>
      </c>
      <c r="K52" s="6">
        <v>6987.5</v>
      </c>
      <c r="L52" s="6">
        <v>1746.875</v>
      </c>
      <c r="M52" s="7">
        <v>0.25</v>
      </c>
    </row>
    <row r="53" spans="2:13" x14ac:dyDescent="0.35">
      <c r="B53" s="2" t="s">
        <v>130</v>
      </c>
      <c r="C53" s="2">
        <v>1185732</v>
      </c>
      <c r="D53" s="3">
        <v>44670</v>
      </c>
      <c r="E53" s="2" t="s">
        <v>12</v>
      </c>
      <c r="F53" s="2" t="s">
        <v>13</v>
      </c>
      <c r="G53" s="2" t="s">
        <v>13</v>
      </c>
      <c r="H53" s="2" t="s">
        <v>14</v>
      </c>
      <c r="I53" s="4">
        <v>0.6</v>
      </c>
      <c r="J53" s="5">
        <v>12000</v>
      </c>
      <c r="K53" s="6">
        <v>7200</v>
      </c>
      <c r="L53" s="6">
        <v>3600</v>
      </c>
      <c r="M53" s="7">
        <v>0.5</v>
      </c>
    </row>
    <row r="54" spans="2:13" x14ac:dyDescent="0.3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5">
      <c r="B55" s="2" t="s">
        <v>130</v>
      </c>
      <c r="C55" s="2">
        <v>1185732</v>
      </c>
      <c r="D55" s="3">
        <v>44672</v>
      </c>
      <c r="E55" s="2" t="s">
        <v>12</v>
      </c>
      <c r="F55" s="2" t="s">
        <v>13</v>
      </c>
      <c r="G55" s="2" t="s">
        <v>13</v>
      </c>
      <c r="H55" s="2" t="s">
        <v>16</v>
      </c>
      <c r="I55" s="4">
        <v>0.5</v>
      </c>
      <c r="J55" s="5">
        <v>9250</v>
      </c>
      <c r="K55" s="6">
        <v>4625</v>
      </c>
      <c r="L55" s="6">
        <v>1618.75</v>
      </c>
      <c r="M55" s="7">
        <v>0.35</v>
      </c>
    </row>
    <row r="56" spans="2:13" x14ac:dyDescent="0.35">
      <c r="B56" s="2" t="s">
        <v>130</v>
      </c>
      <c r="C56" s="2">
        <v>1185732</v>
      </c>
      <c r="D56" s="3">
        <v>44673</v>
      </c>
      <c r="E56" s="2" t="s">
        <v>12</v>
      </c>
      <c r="F56" s="2" t="s">
        <v>13</v>
      </c>
      <c r="G56" s="2" t="s">
        <v>13</v>
      </c>
      <c r="H56" s="2" t="s">
        <v>17</v>
      </c>
      <c r="I56" s="4">
        <v>0.5</v>
      </c>
      <c r="J56" s="5">
        <v>9000</v>
      </c>
      <c r="K56" s="6">
        <v>4500</v>
      </c>
      <c r="L56" s="6">
        <v>1575</v>
      </c>
      <c r="M56" s="7">
        <v>0.35</v>
      </c>
    </row>
    <row r="57" spans="2:13" x14ac:dyDescent="0.35">
      <c r="B57" s="2" t="s">
        <v>130</v>
      </c>
      <c r="C57" s="2">
        <v>1185732</v>
      </c>
      <c r="D57" s="3">
        <v>44674</v>
      </c>
      <c r="E57" s="2" t="s">
        <v>12</v>
      </c>
      <c r="F57" s="2" t="s">
        <v>13</v>
      </c>
      <c r="G57" s="2" t="s">
        <v>13</v>
      </c>
      <c r="H57" s="2" t="s">
        <v>18</v>
      </c>
      <c r="I57" s="4">
        <v>0.6</v>
      </c>
      <c r="J57" s="5">
        <v>9000</v>
      </c>
      <c r="K57" s="6">
        <v>5400</v>
      </c>
      <c r="L57" s="6">
        <v>1620</v>
      </c>
      <c r="M57" s="7">
        <v>0.3</v>
      </c>
    </row>
    <row r="58" spans="2:13" x14ac:dyDescent="0.35">
      <c r="B58" s="2" t="s">
        <v>130</v>
      </c>
      <c r="C58" s="2">
        <v>1185732</v>
      </c>
      <c r="D58" s="3">
        <v>44675</v>
      </c>
      <c r="E58" s="2" t="s">
        <v>12</v>
      </c>
      <c r="F58" s="2" t="s">
        <v>13</v>
      </c>
      <c r="G58" s="2" t="s">
        <v>13</v>
      </c>
      <c r="H58" s="2" t="s">
        <v>19</v>
      </c>
      <c r="I58" s="4">
        <v>0.65</v>
      </c>
      <c r="J58" s="5">
        <v>10000</v>
      </c>
      <c r="K58" s="6">
        <v>6500</v>
      </c>
      <c r="L58" s="6">
        <v>1625</v>
      </c>
      <c r="M58" s="7">
        <v>0.25</v>
      </c>
    </row>
    <row r="59" spans="2:13" x14ac:dyDescent="0.35">
      <c r="B59" s="2" t="s">
        <v>130</v>
      </c>
      <c r="C59" s="2">
        <v>1185732</v>
      </c>
      <c r="D59" s="3">
        <v>44676</v>
      </c>
      <c r="E59" s="2" t="s">
        <v>12</v>
      </c>
      <c r="F59" s="2" t="s">
        <v>13</v>
      </c>
      <c r="G59" s="2" t="s">
        <v>13</v>
      </c>
      <c r="H59" s="2" t="s">
        <v>18</v>
      </c>
      <c r="I59" s="4">
        <v>0.65</v>
      </c>
      <c r="J59" s="5">
        <v>8750</v>
      </c>
      <c r="K59" s="6">
        <v>5687.5</v>
      </c>
      <c r="L59" s="6">
        <v>1706.25</v>
      </c>
      <c r="M59" s="7">
        <v>0.3</v>
      </c>
    </row>
    <row r="60" spans="2:13" x14ac:dyDescent="0.35">
      <c r="B60" s="2" t="s">
        <v>130</v>
      </c>
      <c r="C60" s="2">
        <v>1185732</v>
      </c>
      <c r="D60" s="3">
        <v>44677</v>
      </c>
      <c r="E60" s="2" t="s">
        <v>12</v>
      </c>
      <c r="F60" s="2" t="s">
        <v>13</v>
      </c>
      <c r="G60" s="2" t="s">
        <v>13</v>
      </c>
      <c r="H60" s="2" t="s">
        <v>19</v>
      </c>
      <c r="I60" s="4">
        <v>0.7</v>
      </c>
      <c r="J60" s="5">
        <v>10000</v>
      </c>
      <c r="K60" s="6">
        <v>7000</v>
      </c>
      <c r="L60" s="6">
        <v>1750</v>
      </c>
      <c r="M60" s="7">
        <v>0.25</v>
      </c>
    </row>
    <row r="61" spans="2:13" x14ac:dyDescent="0.35">
      <c r="B61" s="2" t="s">
        <v>130</v>
      </c>
      <c r="C61" s="2">
        <v>1185732</v>
      </c>
      <c r="D61" s="3">
        <v>44678</v>
      </c>
      <c r="E61" s="2" t="s">
        <v>12</v>
      </c>
      <c r="F61" s="2" t="s">
        <v>13</v>
      </c>
      <c r="G61" s="2" t="s">
        <v>13</v>
      </c>
      <c r="H61" s="2" t="s">
        <v>14</v>
      </c>
      <c r="I61" s="4">
        <v>0.65</v>
      </c>
      <c r="J61" s="5">
        <v>11500</v>
      </c>
      <c r="K61" s="6">
        <v>7475</v>
      </c>
      <c r="L61" s="6">
        <v>3737.5</v>
      </c>
      <c r="M61" s="7">
        <v>0.5</v>
      </c>
    </row>
    <row r="62" spans="2:13" x14ac:dyDescent="0.3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5">
      <c r="B65" s="2" t="s">
        <v>130</v>
      </c>
      <c r="C65" s="2">
        <v>1185732</v>
      </c>
      <c r="D65" s="3">
        <v>44682</v>
      </c>
      <c r="E65" s="2" t="s">
        <v>12</v>
      </c>
      <c r="F65" s="2" t="s">
        <v>13</v>
      </c>
      <c r="G65" s="2" t="s">
        <v>13</v>
      </c>
      <c r="H65" s="2" t="s">
        <v>18</v>
      </c>
      <c r="I65" s="4">
        <v>0.65</v>
      </c>
      <c r="J65" s="5">
        <v>8750</v>
      </c>
      <c r="K65" s="6">
        <v>5687.5</v>
      </c>
      <c r="L65" s="6">
        <v>1706.25</v>
      </c>
      <c r="M65" s="7">
        <v>0.3</v>
      </c>
    </row>
    <row r="66" spans="2:13" x14ac:dyDescent="0.35">
      <c r="B66" s="2" t="s">
        <v>130</v>
      </c>
      <c r="C66" s="2">
        <v>1185732</v>
      </c>
      <c r="D66" s="3">
        <v>44683</v>
      </c>
      <c r="E66" s="2" t="s">
        <v>12</v>
      </c>
      <c r="F66" s="2" t="s">
        <v>13</v>
      </c>
      <c r="G66" s="2" t="s">
        <v>13</v>
      </c>
      <c r="H66" s="2" t="s">
        <v>19</v>
      </c>
      <c r="I66" s="4">
        <v>0.7</v>
      </c>
      <c r="J66" s="5">
        <v>9750</v>
      </c>
      <c r="K66" s="6">
        <v>6825</v>
      </c>
      <c r="L66" s="6">
        <v>1706.25</v>
      </c>
      <c r="M66" s="7">
        <v>0.25</v>
      </c>
    </row>
    <row r="67" spans="2:13" x14ac:dyDescent="0.35">
      <c r="B67" s="2" t="s">
        <v>130</v>
      </c>
      <c r="C67" s="2">
        <v>1185732</v>
      </c>
      <c r="D67" s="3">
        <v>44684</v>
      </c>
      <c r="E67" s="2" t="s">
        <v>12</v>
      </c>
      <c r="F67" s="2" t="s">
        <v>13</v>
      </c>
      <c r="G67" s="2" t="s">
        <v>13</v>
      </c>
      <c r="H67" s="2" t="s">
        <v>14</v>
      </c>
      <c r="I67" s="4">
        <v>0.65</v>
      </c>
      <c r="J67" s="5">
        <v>12000</v>
      </c>
      <c r="K67" s="6">
        <v>7800</v>
      </c>
      <c r="L67" s="6">
        <v>3900</v>
      </c>
      <c r="M67" s="7">
        <v>0.5</v>
      </c>
    </row>
    <row r="68" spans="2:13" x14ac:dyDescent="0.3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5">
      <c r="B71" s="2" t="s">
        <v>130</v>
      </c>
      <c r="C71" s="2">
        <v>1185732</v>
      </c>
      <c r="D71" s="3">
        <v>44688</v>
      </c>
      <c r="E71" s="2" t="s">
        <v>12</v>
      </c>
      <c r="F71" s="2" t="s">
        <v>13</v>
      </c>
      <c r="G71" s="2" t="s">
        <v>13</v>
      </c>
      <c r="H71" s="2" t="s">
        <v>18</v>
      </c>
      <c r="I71" s="4">
        <v>0.65</v>
      </c>
      <c r="J71" s="5">
        <v>9000</v>
      </c>
      <c r="K71" s="6">
        <v>5850</v>
      </c>
      <c r="L71" s="6">
        <v>1755</v>
      </c>
      <c r="M71" s="7">
        <v>0.3</v>
      </c>
    </row>
    <row r="72" spans="2:13" x14ac:dyDescent="0.35">
      <c r="B72" s="2" t="s">
        <v>130</v>
      </c>
      <c r="C72" s="2">
        <v>1185732</v>
      </c>
      <c r="D72" s="3">
        <v>44760</v>
      </c>
      <c r="E72" s="2" t="s">
        <v>12</v>
      </c>
      <c r="F72" s="2" t="s">
        <v>13</v>
      </c>
      <c r="G72" s="2" t="s">
        <v>13</v>
      </c>
      <c r="H72" s="2" t="s">
        <v>19</v>
      </c>
      <c r="I72" s="4">
        <v>0.7</v>
      </c>
      <c r="J72" s="5">
        <v>10000</v>
      </c>
      <c r="K72" s="6">
        <v>7000</v>
      </c>
      <c r="L72" s="6">
        <v>1750</v>
      </c>
      <c r="M72" s="7">
        <v>0.25</v>
      </c>
    </row>
    <row r="73" spans="2:13" x14ac:dyDescent="0.35">
      <c r="B73" s="2" t="s">
        <v>130</v>
      </c>
      <c r="C73" s="2">
        <v>1197831</v>
      </c>
      <c r="D73" s="3">
        <v>44761</v>
      </c>
      <c r="E73" s="2" t="s">
        <v>12</v>
      </c>
      <c r="F73" s="2" t="s">
        <v>13</v>
      </c>
      <c r="G73" s="2" t="s">
        <v>13</v>
      </c>
      <c r="H73" s="2" t="s">
        <v>14</v>
      </c>
      <c r="I73" s="4">
        <v>0.25</v>
      </c>
      <c r="J73" s="5">
        <v>9000</v>
      </c>
      <c r="K73" s="6">
        <v>2250</v>
      </c>
      <c r="L73" s="6">
        <v>787.5</v>
      </c>
      <c r="M73" s="7">
        <v>0.35</v>
      </c>
    </row>
    <row r="74" spans="2:13" x14ac:dyDescent="0.35">
      <c r="B74" s="2" t="s">
        <v>130</v>
      </c>
      <c r="C74" s="2">
        <v>1197831</v>
      </c>
      <c r="D74" s="3">
        <v>44762</v>
      </c>
      <c r="E74" s="2" t="s">
        <v>12</v>
      </c>
      <c r="F74" s="2" t="s">
        <v>13</v>
      </c>
      <c r="G74" s="2" t="s">
        <v>13</v>
      </c>
      <c r="H74" s="2" t="s">
        <v>15</v>
      </c>
      <c r="I74" s="4">
        <v>0.35</v>
      </c>
      <c r="J74" s="5">
        <v>9000</v>
      </c>
      <c r="K74" s="6">
        <v>3150</v>
      </c>
      <c r="L74" s="6">
        <v>1102.5</v>
      </c>
      <c r="M74" s="7">
        <v>0.35</v>
      </c>
    </row>
    <row r="75" spans="2:13" x14ac:dyDescent="0.35">
      <c r="B75" s="2" t="s">
        <v>130</v>
      </c>
      <c r="C75" s="2">
        <v>1197831</v>
      </c>
      <c r="D75" s="3">
        <v>44763</v>
      </c>
      <c r="E75" s="2" t="s">
        <v>12</v>
      </c>
      <c r="F75" s="2" t="s">
        <v>13</v>
      </c>
      <c r="G75" s="2" t="s">
        <v>13</v>
      </c>
      <c r="H75" s="2" t="s">
        <v>16</v>
      </c>
      <c r="I75" s="4">
        <v>0.35</v>
      </c>
      <c r="J75" s="5">
        <v>7000</v>
      </c>
      <c r="K75" s="6">
        <v>2450</v>
      </c>
      <c r="L75" s="6">
        <v>857.5</v>
      </c>
      <c r="M75" s="7">
        <v>0.35</v>
      </c>
    </row>
    <row r="76" spans="2:13" x14ac:dyDescent="0.35">
      <c r="B76" s="2" t="s">
        <v>130</v>
      </c>
      <c r="C76" s="2">
        <v>1197831</v>
      </c>
      <c r="D76" s="3">
        <v>44764</v>
      </c>
      <c r="E76" s="2" t="s">
        <v>12</v>
      </c>
      <c r="F76" s="2" t="s">
        <v>13</v>
      </c>
      <c r="G76" s="2" t="s">
        <v>13</v>
      </c>
      <c r="H76" s="2" t="s">
        <v>17</v>
      </c>
      <c r="I76" s="4">
        <v>0.35</v>
      </c>
      <c r="J76" s="5">
        <v>7000</v>
      </c>
      <c r="K76" s="6">
        <v>2450</v>
      </c>
      <c r="L76" s="6">
        <v>1102.5</v>
      </c>
      <c r="M76" s="7">
        <v>0.45</v>
      </c>
    </row>
    <row r="77" spans="2:13" x14ac:dyDescent="0.35">
      <c r="B77" s="2" t="s">
        <v>130</v>
      </c>
      <c r="C77" s="2">
        <v>1197831</v>
      </c>
      <c r="D77" s="3">
        <v>44765</v>
      </c>
      <c r="E77" s="2" t="s">
        <v>21</v>
      </c>
      <c r="F77" s="2" t="s">
        <v>22</v>
      </c>
      <c r="G77" s="2" t="s">
        <v>23</v>
      </c>
      <c r="H77" s="2" t="s">
        <v>18</v>
      </c>
      <c r="I77" s="4">
        <v>0.4</v>
      </c>
      <c r="J77" s="5">
        <v>5500</v>
      </c>
      <c r="K77" s="6">
        <v>2200</v>
      </c>
      <c r="L77" s="6">
        <v>660</v>
      </c>
      <c r="M77" s="7">
        <v>0.3</v>
      </c>
    </row>
    <row r="78" spans="2:13" x14ac:dyDescent="0.35">
      <c r="B78" s="2" t="s">
        <v>130</v>
      </c>
      <c r="C78" s="2">
        <v>1197831</v>
      </c>
      <c r="D78" s="3">
        <v>44766</v>
      </c>
      <c r="E78" s="2" t="s">
        <v>21</v>
      </c>
      <c r="F78" s="2" t="s">
        <v>22</v>
      </c>
      <c r="G78" s="2" t="s">
        <v>23</v>
      </c>
      <c r="H78" s="2" t="s">
        <v>19</v>
      </c>
      <c r="I78" s="4">
        <v>0.35</v>
      </c>
      <c r="J78" s="5">
        <v>7000</v>
      </c>
      <c r="K78" s="6">
        <v>2450</v>
      </c>
      <c r="L78" s="6">
        <v>1225</v>
      </c>
      <c r="M78" s="7">
        <v>0.5</v>
      </c>
    </row>
    <row r="79" spans="2:13" x14ac:dyDescent="0.35">
      <c r="B79" s="2" t="s">
        <v>130</v>
      </c>
      <c r="C79" s="2">
        <v>1197831</v>
      </c>
      <c r="D79" s="3">
        <v>44767</v>
      </c>
      <c r="E79" s="2" t="s">
        <v>21</v>
      </c>
      <c r="F79" s="2" t="s">
        <v>22</v>
      </c>
      <c r="G79" s="2" t="s">
        <v>23</v>
      </c>
      <c r="H79" s="2" t="s">
        <v>14</v>
      </c>
      <c r="I79" s="4">
        <v>0.25</v>
      </c>
      <c r="J79" s="5">
        <v>8500</v>
      </c>
      <c r="K79" s="6">
        <v>2125</v>
      </c>
      <c r="L79" s="6">
        <v>743.75</v>
      </c>
      <c r="M79" s="7">
        <v>0.35</v>
      </c>
    </row>
    <row r="80" spans="2:13" x14ac:dyDescent="0.35">
      <c r="B80" s="2" t="s">
        <v>130</v>
      </c>
      <c r="C80" s="2">
        <v>1197831</v>
      </c>
      <c r="D80" s="3">
        <v>44768</v>
      </c>
      <c r="E80" s="2" t="s">
        <v>21</v>
      </c>
      <c r="F80" s="2" t="s">
        <v>22</v>
      </c>
      <c r="G80" s="2" t="s">
        <v>23</v>
      </c>
      <c r="H80" s="2" t="s">
        <v>15</v>
      </c>
      <c r="I80" s="4">
        <v>0.35</v>
      </c>
      <c r="J80" s="5">
        <v>8500</v>
      </c>
      <c r="K80" s="6">
        <v>2975</v>
      </c>
      <c r="L80" s="6">
        <v>1041.25</v>
      </c>
      <c r="M80" s="7">
        <v>0.35</v>
      </c>
    </row>
    <row r="81" spans="2:13" x14ac:dyDescent="0.35">
      <c r="B81" s="2" t="s">
        <v>130</v>
      </c>
      <c r="C81" s="2">
        <v>1197831</v>
      </c>
      <c r="D81" s="3">
        <v>44769</v>
      </c>
      <c r="E81" s="2" t="s">
        <v>21</v>
      </c>
      <c r="F81" s="2" t="s">
        <v>22</v>
      </c>
      <c r="G81" s="2" t="s">
        <v>23</v>
      </c>
      <c r="H81" s="2" t="s">
        <v>16</v>
      </c>
      <c r="I81" s="4">
        <v>0.35</v>
      </c>
      <c r="J81" s="5">
        <v>6750</v>
      </c>
      <c r="K81" s="6">
        <v>2362.5</v>
      </c>
      <c r="L81" s="6">
        <v>826.875</v>
      </c>
      <c r="M81" s="7">
        <v>0.35</v>
      </c>
    </row>
    <row r="82" spans="2:13" x14ac:dyDescent="0.35">
      <c r="B82" s="2" t="s">
        <v>130</v>
      </c>
      <c r="C82" s="2">
        <v>1197831</v>
      </c>
      <c r="D82" s="3">
        <v>44770</v>
      </c>
      <c r="E82" s="2" t="s">
        <v>21</v>
      </c>
      <c r="F82" s="2" t="s">
        <v>22</v>
      </c>
      <c r="G82" s="2" t="s">
        <v>23</v>
      </c>
      <c r="H82" s="2" t="s">
        <v>17</v>
      </c>
      <c r="I82" s="4">
        <v>0.35</v>
      </c>
      <c r="J82" s="5">
        <v>6250</v>
      </c>
      <c r="K82" s="6">
        <v>2187.5</v>
      </c>
      <c r="L82" s="6">
        <v>984.375</v>
      </c>
      <c r="M82" s="7">
        <v>0.45</v>
      </c>
    </row>
    <row r="83" spans="2:13" x14ac:dyDescent="0.35">
      <c r="B83" s="2" t="s">
        <v>130</v>
      </c>
      <c r="C83" s="2">
        <v>1197831</v>
      </c>
      <c r="D83" s="3">
        <v>44771</v>
      </c>
      <c r="E83" s="2" t="s">
        <v>21</v>
      </c>
      <c r="F83" s="2" t="s">
        <v>22</v>
      </c>
      <c r="G83" s="2" t="s">
        <v>23</v>
      </c>
      <c r="H83" s="2" t="s">
        <v>18</v>
      </c>
      <c r="I83" s="4">
        <v>0.4</v>
      </c>
      <c r="J83" s="5">
        <v>5000</v>
      </c>
      <c r="K83" s="6">
        <v>2000</v>
      </c>
      <c r="L83" s="6">
        <v>600</v>
      </c>
      <c r="M83" s="7">
        <v>0.3</v>
      </c>
    </row>
    <row r="84" spans="2:13" x14ac:dyDescent="0.35">
      <c r="B84" s="2" t="s">
        <v>130</v>
      </c>
      <c r="C84" s="2">
        <v>1197831</v>
      </c>
      <c r="D84" s="3">
        <v>44772</v>
      </c>
      <c r="E84" s="2" t="s">
        <v>21</v>
      </c>
      <c r="F84" s="2" t="s">
        <v>22</v>
      </c>
      <c r="G84" s="2" t="s">
        <v>23</v>
      </c>
      <c r="H84" s="2" t="s">
        <v>19</v>
      </c>
      <c r="I84" s="4">
        <v>0.35</v>
      </c>
      <c r="J84" s="5">
        <v>7000</v>
      </c>
      <c r="K84" s="6">
        <v>2450</v>
      </c>
      <c r="L84" s="6">
        <v>1225</v>
      </c>
      <c r="M84" s="7">
        <v>0.5</v>
      </c>
    </row>
    <row r="85" spans="2:13" x14ac:dyDescent="0.3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5">
      <c r="B86" s="2" t="s">
        <v>130</v>
      </c>
      <c r="C86" s="2">
        <v>1197831</v>
      </c>
      <c r="D86" s="3">
        <v>44774</v>
      </c>
      <c r="E86" s="2" t="s">
        <v>21</v>
      </c>
      <c r="F86" s="2" t="s">
        <v>22</v>
      </c>
      <c r="G86" s="2" t="s">
        <v>23</v>
      </c>
      <c r="H86" s="2" t="s">
        <v>15</v>
      </c>
      <c r="I86" s="4">
        <v>0.4</v>
      </c>
      <c r="J86" s="5">
        <v>8750</v>
      </c>
      <c r="K86" s="6">
        <v>3500</v>
      </c>
      <c r="L86" s="6">
        <v>1225</v>
      </c>
      <c r="M86" s="7">
        <v>0.35</v>
      </c>
    </row>
    <row r="87" spans="2:13" x14ac:dyDescent="0.35">
      <c r="B87" s="2" t="s">
        <v>130</v>
      </c>
      <c r="C87" s="2">
        <v>1197831</v>
      </c>
      <c r="D87" s="3">
        <v>44775</v>
      </c>
      <c r="E87" s="2" t="s">
        <v>21</v>
      </c>
      <c r="F87" s="2" t="s">
        <v>22</v>
      </c>
      <c r="G87" s="2" t="s">
        <v>23</v>
      </c>
      <c r="H87" s="2" t="s">
        <v>16</v>
      </c>
      <c r="I87" s="4">
        <v>0.35</v>
      </c>
      <c r="J87" s="5">
        <v>7000</v>
      </c>
      <c r="K87" s="6">
        <v>2450</v>
      </c>
      <c r="L87" s="6">
        <v>857.5</v>
      </c>
      <c r="M87" s="7">
        <v>0.35</v>
      </c>
    </row>
    <row r="88" spans="2:13" x14ac:dyDescent="0.35">
      <c r="B88" s="2" t="s">
        <v>127</v>
      </c>
      <c r="C88" s="2">
        <v>1197831</v>
      </c>
      <c r="D88" s="3">
        <v>44776</v>
      </c>
      <c r="E88" s="2" t="s">
        <v>21</v>
      </c>
      <c r="F88" s="2" t="s">
        <v>22</v>
      </c>
      <c r="G88" s="2" t="s">
        <v>23</v>
      </c>
      <c r="H88" s="2" t="s">
        <v>17</v>
      </c>
      <c r="I88" s="4">
        <v>0.4</v>
      </c>
      <c r="J88" s="5">
        <v>6000</v>
      </c>
      <c r="K88" s="6">
        <v>2400</v>
      </c>
      <c r="L88" s="6">
        <v>1080</v>
      </c>
      <c r="M88" s="7">
        <v>0.45</v>
      </c>
    </row>
    <row r="89" spans="2:13" x14ac:dyDescent="0.35">
      <c r="B89" s="2" t="s">
        <v>127</v>
      </c>
      <c r="C89" s="2">
        <v>1197831</v>
      </c>
      <c r="D89" s="3">
        <v>44777</v>
      </c>
      <c r="E89" s="2" t="s">
        <v>21</v>
      </c>
      <c r="F89" s="2" t="s">
        <v>22</v>
      </c>
      <c r="G89" s="2" t="s">
        <v>23</v>
      </c>
      <c r="H89" s="2" t="s">
        <v>18</v>
      </c>
      <c r="I89" s="4">
        <v>0.45</v>
      </c>
      <c r="J89" s="5">
        <v>5000</v>
      </c>
      <c r="K89" s="6">
        <v>2250</v>
      </c>
      <c r="L89" s="6">
        <v>675</v>
      </c>
      <c r="M89" s="7">
        <v>0.3</v>
      </c>
    </row>
    <row r="90" spans="2:13" x14ac:dyDescent="0.35">
      <c r="B90" s="2" t="s">
        <v>127</v>
      </c>
      <c r="C90" s="2">
        <v>1197831</v>
      </c>
      <c r="D90" s="3">
        <v>44778</v>
      </c>
      <c r="E90" s="2" t="s">
        <v>21</v>
      </c>
      <c r="F90" s="2" t="s">
        <v>22</v>
      </c>
      <c r="G90" s="2" t="s">
        <v>23</v>
      </c>
      <c r="H90" s="2" t="s">
        <v>19</v>
      </c>
      <c r="I90" s="4">
        <v>0.4</v>
      </c>
      <c r="J90" s="5">
        <v>6500</v>
      </c>
      <c r="K90" s="6">
        <v>2600</v>
      </c>
      <c r="L90" s="6">
        <v>1300</v>
      </c>
      <c r="M90" s="7">
        <v>0.5</v>
      </c>
    </row>
    <row r="91" spans="2:13" x14ac:dyDescent="0.3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5">
      <c r="B92" s="2" t="s">
        <v>127</v>
      </c>
      <c r="C92" s="2">
        <v>1197831</v>
      </c>
      <c r="D92" s="3">
        <v>44780</v>
      </c>
      <c r="E92" s="2" t="s">
        <v>21</v>
      </c>
      <c r="F92" s="2" t="s">
        <v>22</v>
      </c>
      <c r="G92" s="2" t="s">
        <v>23</v>
      </c>
      <c r="H92" s="2" t="s">
        <v>15</v>
      </c>
      <c r="I92" s="4">
        <v>0.4</v>
      </c>
      <c r="J92" s="5">
        <v>9000</v>
      </c>
      <c r="K92" s="6">
        <v>3600</v>
      </c>
      <c r="L92" s="6">
        <v>1260</v>
      </c>
      <c r="M92" s="7">
        <v>0.35</v>
      </c>
    </row>
    <row r="93" spans="2:13" x14ac:dyDescent="0.35">
      <c r="B93" s="2" t="s">
        <v>127</v>
      </c>
      <c r="C93" s="2">
        <v>1197831</v>
      </c>
      <c r="D93" s="3">
        <v>44781</v>
      </c>
      <c r="E93" s="2" t="s">
        <v>21</v>
      </c>
      <c r="F93" s="2" t="s">
        <v>22</v>
      </c>
      <c r="G93" s="2" t="s">
        <v>23</v>
      </c>
      <c r="H93" s="2" t="s">
        <v>16</v>
      </c>
      <c r="I93" s="4">
        <v>0.35</v>
      </c>
      <c r="J93" s="5">
        <v>7250</v>
      </c>
      <c r="K93" s="6">
        <v>2537.5</v>
      </c>
      <c r="L93" s="6">
        <v>888.125</v>
      </c>
      <c r="M93" s="7">
        <v>0.35</v>
      </c>
    </row>
    <row r="94" spans="2:13" x14ac:dyDescent="0.35">
      <c r="B94" s="2" t="s">
        <v>127</v>
      </c>
      <c r="C94" s="2">
        <v>1197831</v>
      </c>
      <c r="D94" s="3">
        <v>44782</v>
      </c>
      <c r="E94" s="2" t="s">
        <v>21</v>
      </c>
      <c r="F94" s="2" t="s">
        <v>22</v>
      </c>
      <c r="G94" s="2" t="s">
        <v>23</v>
      </c>
      <c r="H94" s="2" t="s">
        <v>17</v>
      </c>
      <c r="I94" s="4">
        <v>0.4</v>
      </c>
      <c r="J94" s="5">
        <v>6250</v>
      </c>
      <c r="K94" s="6">
        <v>2500</v>
      </c>
      <c r="L94" s="6">
        <v>1125</v>
      </c>
      <c r="M94" s="7">
        <v>0.45</v>
      </c>
    </row>
    <row r="95" spans="2:13" x14ac:dyDescent="0.35">
      <c r="B95" s="2" t="s">
        <v>126</v>
      </c>
      <c r="C95" s="2">
        <v>1197831</v>
      </c>
      <c r="D95" s="3">
        <v>44783</v>
      </c>
      <c r="E95" s="2" t="s">
        <v>21</v>
      </c>
      <c r="F95" s="2" t="s">
        <v>22</v>
      </c>
      <c r="G95" s="2" t="s">
        <v>23</v>
      </c>
      <c r="H95" s="2" t="s">
        <v>18</v>
      </c>
      <c r="I95" s="4">
        <v>0.45</v>
      </c>
      <c r="J95" s="5">
        <v>5250</v>
      </c>
      <c r="K95" s="6">
        <v>2362.5</v>
      </c>
      <c r="L95" s="6">
        <v>708.75</v>
      </c>
      <c r="M95" s="7">
        <v>0.3</v>
      </c>
    </row>
    <row r="96" spans="2:13" x14ac:dyDescent="0.35">
      <c r="B96" s="2" t="s">
        <v>126</v>
      </c>
      <c r="C96" s="2">
        <v>1197831</v>
      </c>
      <c r="D96" s="3">
        <v>44784</v>
      </c>
      <c r="E96" s="2" t="s">
        <v>21</v>
      </c>
      <c r="F96" s="2" t="s">
        <v>22</v>
      </c>
      <c r="G96" s="2" t="s">
        <v>23</v>
      </c>
      <c r="H96" s="2" t="s">
        <v>19</v>
      </c>
      <c r="I96" s="4">
        <v>0.4</v>
      </c>
      <c r="J96" s="5">
        <v>8000</v>
      </c>
      <c r="K96" s="6">
        <v>3200</v>
      </c>
      <c r="L96" s="6">
        <v>1600</v>
      </c>
      <c r="M96" s="7">
        <v>0.5</v>
      </c>
    </row>
    <row r="97" spans="2:13" x14ac:dyDescent="0.3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5">
      <c r="B98" s="2" t="s">
        <v>126</v>
      </c>
      <c r="C98" s="2">
        <v>1197831</v>
      </c>
      <c r="D98" s="3">
        <v>44786</v>
      </c>
      <c r="E98" s="2" t="s">
        <v>21</v>
      </c>
      <c r="F98" s="2" t="s">
        <v>22</v>
      </c>
      <c r="G98" s="2" t="s">
        <v>23</v>
      </c>
      <c r="H98" s="2" t="s">
        <v>15</v>
      </c>
      <c r="I98" s="4">
        <v>0.4</v>
      </c>
      <c r="J98" s="5">
        <v>9250</v>
      </c>
      <c r="K98" s="6">
        <v>3700</v>
      </c>
      <c r="L98" s="6">
        <v>1295</v>
      </c>
      <c r="M98" s="7">
        <v>0.35</v>
      </c>
    </row>
    <row r="99" spans="2:13" x14ac:dyDescent="0.3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B1B4A-FBA9-44B3-8956-1E708148CD1F}">
  <dimension ref="A3:PM48"/>
  <sheetViews>
    <sheetView zoomScale="90" zoomScaleNormal="90" workbookViewId="0">
      <selection activeCell="B20" sqref="B20"/>
    </sheetView>
  </sheetViews>
  <sheetFormatPr defaultRowHeight="15.5" x14ac:dyDescent="0.35"/>
  <cols>
    <col min="1" max="1" width="16.4140625" bestFit="1" customWidth="1"/>
    <col min="2" max="2" width="15.83203125" bestFit="1" customWidth="1"/>
    <col min="3" max="3" width="22.25" bestFit="1" customWidth="1"/>
    <col min="4" max="4" width="21.1640625" bestFit="1" customWidth="1"/>
    <col min="5" max="5" width="25.75" bestFit="1" customWidth="1"/>
    <col min="6" max="6" width="21.25" bestFit="1" customWidth="1"/>
    <col min="7" max="7" width="30.6640625" bestFit="1" customWidth="1"/>
    <col min="8" max="8" width="11.75" customWidth="1"/>
    <col min="9" max="9" width="11.9140625" customWidth="1"/>
    <col min="10" max="10" width="5.58203125" bestFit="1" customWidth="1"/>
    <col min="11" max="11" width="6.4140625" bestFit="1" customWidth="1"/>
    <col min="12" max="12" width="5.83203125" bestFit="1" customWidth="1"/>
    <col min="13" max="13" width="5.6640625" bestFit="1" customWidth="1"/>
    <col min="14" max="14" width="6.58203125" bestFit="1" customWidth="1"/>
    <col min="15" max="15" width="5.58203125" bestFit="1" customWidth="1"/>
    <col min="16" max="16" width="6" bestFit="1" customWidth="1"/>
    <col min="17" max="17" width="6.4140625" bestFit="1" customWidth="1"/>
    <col min="18" max="18" width="6.1640625" bestFit="1" customWidth="1"/>
    <col min="19" max="19" width="5.33203125" bestFit="1" customWidth="1"/>
    <col min="20" max="20" width="6.4140625" bestFit="1" customWidth="1"/>
    <col min="21" max="21" width="5.75" bestFit="1" customWidth="1"/>
    <col min="22" max="22" width="5.58203125" bestFit="1" customWidth="1"/>
    <col min="23" max="23" width="6.4140625" bestFit="1" customWidth="1"/>
    <col min="24" max="24" width="5.83203125" bestFit="1" customWidth="1"/>
    <col min="25" max="25" width="5.6640625" bestFit="1" customWidth="1"/>
    <col min="26" max="26" width="10.9140625" bestFit="1" customWidth="1"/>
    <col min="27" max="32" width="9.58203125" bestFit="1" customWidth="1"/>
    <col min="33" max="41" width="8.58203125" bestFit="1" customWidth="1"/>
    <col min="42" max="60" width="9.58203125" bestFit="1" customWidth="1"/>
    <col min="61" max="69" width="8.58203125" bestFit="1" customWidth="1"/>
    <col min="70" max="91" width="9.58203125" bestFit="1" customWidth="1"/>
    <col min="92" max="100" width="8.58203125" bestFit="1" customWidth="1"/>
    <col min="101" max="121" width="9.58203125" bestFit="1" customWidth="1"/>
    <col min="122" max="130" width="8.58203125" bestFit="1" customWidth="1"/>
    <col min="131" max="152" width="9.58203125" bestFit="1" customWidth="1"/>
    <col min="153" max="161" width="8.58203125" bestFit="1" customWidth="1"/>
    <col min="162" max="182" width="9.58203125" bestFit="1" customWidth="1"/>
    <col min="183" max="191" width="8.58203125" bestFit="1" customWidth="1"/>
    <col min="192" max="213" width="9.58203125" bestFit="1" customWidth="1"/>
    <col min="214" max="222" width="8.58203125" bestFit="1" customWidth="1"/>
    <col min="223" max="244" width="9.58203125" bestFit="1" customWidth="1"/>
    <col min="245" max="253" width="8.58203125" bestFit="1" customWidth="1"/>
    <col min="254" max="283" width="9.58203125" bestFit="1" customWidth="1"/>
    <col min="284" max="299" width="10.6640625" bestFit="1" customWidth="1"/>
    <col min="300" max="308" width="9.58203125" bestFit="1" customWidth="1"/>
    <col min="309" max="329" width="10.6640625" bestFit="1" customWidth="1"/>
    <col min="330" max="338" width="9.58203125" bestFit="1" customWidth="1"/>
    <col min="339" max="360" width="10.6640625" bestFit="1" customWidth="1"/>
    <col min="361" max="369" width="8.58203125" bestFit="1" customWidth="1"/>
    <col min="370" max="391" width="9.58203125" bestFit="1" customWidth="1"/>
    <col min="392" max="400" width="8.58203125" bestFit="1" customWidth="1"/>
    <col min="401" max="419" width="9.58203125" bestFit="1" customWidth="1"/>
    <col min="420" max="428" width="8.58203125" bestFit="1" customWidth="1"/>
    <col min="429" max="450" width="9.58203125" bestFit="1" customWidth="1"/>
    <col min="451" max="459" width="8.58203125" bestFit="1" customWidth="1"/>
    <col min="460" max="480" width="9.58203125" bestFit="1" customWidth="1"/>
    <col min="481" max="489" width="8.58203125" bestFit="1" customWidth="1"/>
    <col min="490" max="511" width="9.58203125" bestFit="1" customWidth="1"/>
    <col min="512" max="520" width="8.58203125" bestFit="1" customWidth="1"/>
    <col min="521" max="541" width="9.58203125" bestFit="1" customWidth="1"/>
    <col min="542" max="550" width="8.58203125" bestFit="1" customWidth="1"/>
    <col min="551" max="572" width="9.58203125" bestFit="1" customWidth="1"/>
    <col min="573" max="581" width="8.58203125" bestFit="1" customWidth="1"/>
    <col min="582" max="603" width="9.58203125" bestFit="1" customWidth="1"/>
    <col min="604" max="612" width="8.58203125" bestFit="1" customWidth="1"/>
    <col min="613" max="642" width="9.58203125" bestFit="1" customWidth="1"/>
    <col min="643" max="664" width="10.6640625" bestFit="1" customWidth="1"/>
    <col min="665" max="673" width="9.58203125" bestFit="1" customWidth="1"/>
    <col min="674" max="694" width="10.6640625" bestFit="1" customWidth="1"/>
    <col min="695" max="703" width="9.58203125" bestFit="1" customWidth="1"/>
    <col min="704" max="725" width="10.6640625" bestFit="1" customWidth="1"/>
    <col min="726" max="726" width="10.9140625" bestFit="1" customWidth="1"/>
  </cols>
  <sheetData>
    <row r="3" spans="1:4" x14ac:dyDescent="0.35">
      <c r="A3" t="s">
        <v>139</v>
      </c>
      <c r="B3" t="s">
        <v>140</v>
      </c>
      <c r="C3" t="s">
        <v>141</v>
      </c>
      <c r="D3" t="s">
        <v>142</v>
      </c>
    </row>
    <row r="4" spans="1:4" x14ac:dyDescent="0.35">
      <c r="A4" s="17">
        <v>12016664.999999965</v>
      </c>
      <c r="B4" s="17">
        <v>24788610</v>
      </c>
      <c r="C4" s="22">
        <v>0.45216625207296596</v>
      </c>
      <c r="D4" s="17">
        <v>4722496.7700000061</v>
      </c>
    </row>
    <row r="6" spans="1:4" x14ac:dyDescent="0.35">
      <c r="A6" s="16" t="s">
        <v>139</v>
      </c>
      <c r="B6" s="16" t="s">
        <v>145</v>
      </c>
    </row>
    <row r="7" spans="1:4" x14ac:dyDescent="0.35">
      <c r="A7" s="16" t="s">
        <v>143</v>
      </c>
      <c r="B7" t="s">
        <v>146</v>
      </c>
      <c r="C7" t="s">
        <v>147</v>
      </c>
      <c r="D7" t="s">
        <v>144</v>
      </c>
    </row>
    <row r="8" spans="1:4" x14ac:dyDescent="0.35">
      <c r="A8" s="12" t="s">
        <v>14</v>
      </c>
      <c r="B8" s="15">
        <v>499102.00000000017</v>
      </c>
      <c r="C8" s="15">
        <v>2268974.9000000032</v>
      </c>
      <c r="D8" s="15">
        <v>2768076.9000000041</v>
      </c>
    </row>
    <row r="9" spans="1:4" x14ac:dyDescent="0.35">
      <c r="A9" s="12" t="s">
        <v>19</v>
      </c>
      <c r="B9" s="15">
        <v>469270.69999999984</v>
      </c>
      <c r="C9" s="15">
        <v>1917827.7999999949</v>
      </c>
      <c r="D9" s="15">
        <v>2387098.4999999991</v>
      </c>
    </row>
    <row r="10" spans="1:4" x14ac:dyDescent="0.35">
      <c r="A10" s="12" t="s">
        <v>15</v>
      </c>
      <c r="B10" s="15">
        <v>423758.70000000007</v>
      </c>
      <c r="C10" s="15">
        <v>1633959.3000000005</v>
      </c>
      <c r="D10" s="15">
        <v>2057718.0000000002</v>
      </c>
    </row>
    <row r="11" spans="1:4" x14ac:dyDescent="0.35">
      <c r="A11" s="12" t="s">
        <v>17</v>
      </c>
      <c r="B11" s="15">
        <v>315489.20000000013</v>
      </c>
      <c r="C11" s="15">
        <v>1116062.9000000027</v>
      </c>
      <c r="D11" s="15">
        <v>1431552.1000000027</v>
      </c>
    </row>
    <row r="12" spans="1:4" x14ac:dyDescent="0.35">
      <c r="A12" s="12" t="s">
        <v>18</v>
      </c>
      <c r="B12" s="15">
        <v>349533.89999999997</v>
      </c>
      <c r="C12" s="15">
        <v>1302529.3000000012</v>
      </c>
      <c r="D12" s="15">
        <v>1652063.2000000023</v>
      </c>
    </row>
    <row r="13" spans="1:4" x14ac:dyDescent="0.35">
      <c r="A13" s="12" t="s">
        <v>16</v>
      </c>
      <c r="B13" s="15">
        <v>366577.99999999988</v>
      </c>
      <c r="C13" s="15">
        <v>1353578.2999999986</v>
      </c>
      <c r="D13" s="15">
        <v>1720156.2999999993</v>
      </c>
    </row>
    <row r="14" spans="1:4" x14ac:dyDescent="0.35">
      <c r="A14" s="12" t="s">
        <v>144</v>
      </c>
      <c r="B14" s="15">
        <v>2423732.5</v>
      </c>
      <c r="C14" s="15">
        <v>9592932.5</v>
      </c>
      <c r="D14" s="15">
        <v>12016664.999999965</v>
      </c>
    </row>
    <row r="16" spans="1:4" x14ac:dyDescent="0.35">
      <c r="A16" s="16" t="s">
        <v>139</v>
      </c>
      <c r="B16" s="16" t="s">
        <v>145</v>
      </c>
    </row>
    <row r="17" spans="1:429" x14ac:dyDescent="0.35">
      <c r="A17" s="16" t="s">
        <v>143</v>
      </c>
      <c r="B17" t="s">
        <v>146</v>
      </c>
      <c r="C17" t="s">
        <v>147</v>
      </c>
      <c r="D17" t="s">
        <v>144</v>
      </c>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row>
    <row r="18" spans="1:429" x14ac:dyDescent="0.35">
      <c r="A18" s="12" t="s">
        <v>14</v>
      </c>
      <c r="B18" s="15">
        <v>499102.00000000017</v>
      </c>
      <c r="C18" s="15">
        <v>2268974.9000000032</v>
      </c>
      <c r="D18" s="15">
        <v>2768076.9000000041</v>
      </c>
    </row>
    <row r="19" spans="1:429" x14ac:dyDescent="0.35">
      <c r="A19" s="12" t="s">
        <v>19</v>
      </c>
      <c r="B19" s="15">
        <v>469270.69999999984</v>
      </c>
      <c r="C19" s="15">
        <v>1917827.7999999949</v>
      </c>
      <c r="D19" s="15">
        <v>2387098.4999999991</v>
      </c>
    </row>
    <row r="20" spans="1:429" x14ac:dyDescent="0.35">
      <c r="A20" s="12" t="s">
        <v>15</v>
      </c>
      <c r="B20" s="15">
        <v>423758.70000000007</v>
      </c>
      <c r="C20" s="15">
        <v>1633959.3000000005</v>
      </c>
      <c r="D20" s="15">
        <v>2057718.0000000002</v>
      </c>
    </row>
    <row r="21" spans="1:429" x14ac:dyDescent="0.35">
      <c r="A21" s="12" t="s">
        <v>17</v>
      </c>
      <c r="B21" s="15">
        <v>315489.20000000013</v>
      </c>
      <c r="C21" s="15">
        <v>1116062.9000000027</v>
      </c>
      <c r="D21" s="15">
        <v>1431552.1000000027</v>
      </c>
    </row>
    <row r="22" spans="1:429" x14ac:dyDescent="0.35">
      <c r="A22" s="12" t="s">
        <v>18</v>
      </c>
      <c r="B22" s="15">
        <v>349533.89999999997</v>
      </c>
      <c r="C22" s="15">
        <v>1302529.3000000012</v>
      </c>
      <c r="D22" s="15">
        <v>1652063.2000000023</v>
      </c>
    </row>
    <row r="23" spans="1:429" x14ac:dyDescent="0.35">
      <c r="A23" s="12" t="s">
        <v>16</v>
      </c>
      <c r="B23" s="15">
        <v>366577.99999999988</v>
      </c>
      <c r="C23" s="15">
        <v>1353578.2999999986</v>
      </c>
      <c r="D23" s="15">
        <v>1720156.2999999993</v>
      </c>
    </row>
    <row r="24" spans="1:429" x14ac:dyDescent="0.35">
      <c r="A24" s="12" t="s">
        <v>144</v>
      </c>
      <c r="B24" s="15">
        <v>2423732.5</v>
      </c>
      <c r="C24" s="15">
        <v>9592932.5</v>
      </c>
      <c r="D24" s="15">
        <v>12016664.999999965</v>
      </c>
    </row>
    <row r="26" spans="1:429" x14ac:dyDescent="0.35">
      <c r="A26" s="16" t="s">
        <v>153</v>
      </c>
      <c r="B26" s="16" t="s">
        <v>154</v>
      </c>
      <c r="C26" t="s">
        <v>139</v>
      </c>
      <c r="D26" t="s">
        <v>152</v>
      </c>
    </row>
    <row r="27" spans="1:429" x14ac:dyDescent="0.35">
      <c r="A27" t="s">
        <v>146</v>
      </c>
      <c r="C27" s="15">
        <v>2423732.5</v>
      </c>
      <c r="D27" s="15">
        <v>0.40373271889400891</v>
      </c>
      <c r="E27" t="str">
        <f>A27</f>
        <v>2022</v>
      </c>
      <c r="F27">
        <f t="shared" ref="F27:H27" si="0">B27</f>
        <v>0</v>
      </c>
      <c r="G27">
        <f t="shared" si="0"/>
        <v>2423732.5</v>
      </c>
      <c r="H27">
        <f t="shared" si="0"/>
        <v>0.40373271889400891</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row>
    <row r="28" spans="1:429" x14ac:dyDescent="0.35">
      <c r="A28" t="s">
        <v>147</v>
      </c>
      <c r="C28" s="15">
        <v>9592932.5</v>
      </c>
      <c r="D28" s="15">
        <v>0.42599568655643638</v>
      </c>
      <c r="F28">
        <f t="shared" ref="F28:F34" si="1">B28</f>
        <v>0</v>
      </c>
      <c r="G28">
        <f t="shared" ref="G28:G34" si="2">C28</f>
        <v>9592932.5</v>
      </c>
      <c r="H28">
        <f t="shared" ref="H28:H34" si="3">D28</f>
        <v>0.42599568655643638</v>
      </c>
    </row>
    <row r="29" spans="1:429" x14ac:dyDescent="0.35">
      <c r="A29" t="s">
        <v>144</v>
      </c>
      <c r="C29" s="15">
        <v>12016664.999999965</v>
      </c>
      <c r="D29" s="15">
        <v>0.42299129353233772</v>
      </c>
      <c r="F29">
        <f t="shared" si="1"/>
        <v>0</v>
      </c>
      <c r="G29">
        <f t="shared" si="2"/>
        <v>12016664.999999965</v>
      </c>
      <c r="H29">
        <f t="shared" si="3"/>
        <v>0.42299129353233772</v>
      </c>
    </row>
    <row r="30" spans="1:429" x14ac:dyDescent="0.35">
      <c r="F30">
        <f t="shared" si="1"/>
        <v>0</v>
      </c>
      <c r="G30">
        <f t="shared" si="2"/>
        <v>0</v>
      </c>
      <c r="H30">
        <f t="shared" si="3"/>
        <v>0</v>
      </c>
    </row>
    <row r="31" spans="1:429" x14ac:dyDescent="0.35">
      <c r="E31">
        <f t="shared" ref="E31" si="4">A31</f>
        <v>0</v>
      </c>
      <c r="F31">
        <f t="shared" si="1"/>
        <v>0</v>
      </c>
      <c r="G31">
        <f t="shared" si="2"/>
        <v>0</v>
      </c>
      <c r="H31">
        <f t="shared" si="3"/>
        <v>0</v>
      </c>
    </row>
    <row r="32" spans="1:429" x14ac:dyDescent="0.35">
      <c r="F32">
        <f t="shared" si="1"/>
        <v>0</v>
      </c>
      <c r="G32">
        <f t="shared" si="2"/>
        <v>0</v>
      </c>
      <c r="H32">
        <f t="shared" si="3"/>
        <v>0</v>
      </c>
    </row>
    <row r="33" spans="6:9" x14ac:dyDescent="0.35">
      <c r="F33">
        <f t="shared" si="1"/>
        <v>0</v>
      </c>
      <c r="G33">
        <f t="shared" si="2"/>
        <v>0</v>
      </c>
      <c r="H33">
        <f t="shared" si="3"/>
        <v>0</v>
      </c>
    </row>
    <row r="34" spans="6:9" x14ac:dyDescent="0.35">
      <c r="F34">
        <f t="shared" si="1"/>
        <v>0</v>
      </c>
      <c r="G34">
        <f t="shared" si="2"/>
        <v>0</v>
      </c>
      <c r="H34">
        <f t="shared" si="3"/>
        <v>0</v>
      </c>
    </row>
    <row r="38" spans="6:9" x14ac:dyDescent="0.35">
      <c r="F38" s="16"/>
      <c r="G38" s="16"/>
      <c r="H38" s="16"/>
    </row>
    <row r="39" spans="6:9" x14ac:dyDescent="0.35">
      <c r="F39" s="16"/>
      <c r="G39" s="16"/>
      <c r="H39" s="16"/>
      <c r="I39" s="16"/>
    </row>
    <row r="42" spans="6:9" x14ac:dyDescent="0.35">
      <c r="F42" s="12"/>
      <c r="G42" s="15"/>
      <c r="H42" s="15"/>
      <c r="I42" s="15"/>
    </row>
    <row r="43" spans="6:9" x14ac:dyDescent="0.35">
      <c r="F43" s="12"/>
      <c r="G43" s="15"/>
      <c r="H43" s="15"/>
      <c r="I43" s="15"/>
    </row>
    <row r="44" spans="6:9" x14ac:dyDescent="0.35">
      <c r="F44" s="12"/>
      <c r="G44" s="15"/>
      <c r="H44" s="15"/>
      <c r="I44" s="15"/>
    </row>
    <row r="45" spans="6:9" x14ac:dyDescent="0.35">
      <c r="F45" s="12"/>
      <c r="G45" s="15"/>
      <c r="H45" s="15"/>
      <c r="I45" s="15"/>
    </row>
    <row r="46" spans="6:9" x14ac:dyDescent="0.35">
      <c r="F46" s="12"/>
      <c r="G46" s="15"/>
      <c r="H46" s="15"/>
      <c r="I46" s="15"/>
    </row>
    <row r="47" spans="6:9" x14ac:dyDescent="0.35">
      <c r="F47" s="12"/>
      <c r="G47" s="15"/>
      <c r="H47" s="15"/>
      <c r="I47" s="15"/>
    </row>
    <row r="48" spans="6:9" x14ac:dyDescent="0.35">
      <c r="F48" s="12"/>
      <c r="G48" s="15"/>
      <c r="H48" s="15"/>
      <c r="I48" s="1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8ABB7-C094-41C6-9C26-6EE170D4CE98}">
  <dimension ref="A3:PM35"/>
  <sheetViews>
    <sheetView zoomScale="90" zoomScaleNormal="90" workbookViewId="0">
      <selection activeCell="F13" sqref="F13"/>
    </sheetView>
  </sheetViews>
  <sheetFormatPr defaultRowHeight="15.5" x14ac:dyDescent="0.35"/>
  <cols>
    <col min="1" max="1" width="16.4140625" bestFit="1" customWidth="1"/>
    <col min="2" max="2" width="22.4140625" bestFit="1" customWidth="1"/>
    <col min="3" max="3" width="16.4140625" bestFit="1" customWidth="1"/>
    <col min="4" max="4" width="25.75" bestFit="1" customWidth="1"/>
    <col min="5" max="5" width="20.75" bestFit="1" customWidth="1"/>
    <col min="6" max="6" width="17.58203125" customWidth="1"/>
    <col min="7" max="7" width="19.25" customWidth="1"/>
    <col min="8" max="8" width="14" customWidth="1"/>
    <col min="9" max="11" width="8.75" bestFit="1" customWidth="1"/>
    <col min="12" max="12" width="7.75" bestFit="1" customWidth="1"/>
    <col min="13" max="19" width="8.75" bestFit="1" customWidth="1"/>
    <col min="20" max="20" width="9.75" bestFit="1" customWidth="1"/>
    <col min="21" max="25" width="8.75" bestFit="1" customWidth="1"/>
    <col min="26" max="26" width="10.58203125" bestFit="1" customWidth="1"/>
    <col min="27" max="32" width="9.4140625" bestFit="1" customWidth="1"/>
    <col min="33" max="41" width="8.4140625" bestFit="1" customWidth="1"/>
    <col min="42" max="60" width="9.4140625" bestFit="1" customWidth="1"/>
    <col min="61" max="69" width="8.4140625" bestFit="1" customWidth="1"/>
    <col min="70" max="91" width="9.4140625" bestFit="1" customWidth="1"/>
    <col min="92" max="100" width="8.4140625" bestFit="1" customWidth="1"/>
    <col min="101" max="121" width="9.4140625" bestFit="1" customWidth="1"/>
    <col min="122" max="130" width="8.4140625" bestFit="1" customWidth="1"/>
    <col min="131" max="152" width="9.4140625" bestFit="1" customWidth="1"/>
    <col min="153" max="161" width="8.4140625" bestFit="1" customWidth="1"/>
    <col min="162" max="182" width="9.4140625" bestFit="1" customWidth="1"/>
    <col min="183" max="191" width="8.4140625" bestFit="1" customWidth="1"/>
    <col min="192" max="213" width="9.4140625" bestFit="1" customWidth="1"/>
    <col min="214" max="222" width="8.4140625" bestFit="1" customWidth="1"/>
    <col min="223" max="244" width="9.4140625" bestFit="1" customWidth="1"/>
    <col min="245" max="253" width="8.4140625" bestFit="1" customWidth="1"/>
    <col min="254" max="283" width="9.4140625" bestFit="1" customWidth="1"/>
    <col min="284" max="299" width="10.4140625" bestFit="1" customWidth="1"/>
    <col min="300" max="308" width="9.4140625" bestFit="1" customWidth="1"/>
    <col min="309" max="329" width="10.4140625" bestFit="1" customWidth="1"/>
    <col min="330" max="338" width="9.4140625" bestFit="1" customWidth="1"/>
    <col min="339" max="360" width="10.4140625" bestFit="1" customWidth="1"/>
    <col min="361" max="369" width="8.4140625" bestFit="1" customWidth="1"/>
    <col min="370" max="391" width="9.4140625" bestFit="1" customWidth="1"/>
    <col min="392" max="400" width="8.4140625" bestFit="1" customWidth="1"/>
    <col min="401" max="419" width="9.4140625" bestFit="1" customWidth="1"/>
    <col min="420" max="428" width="8.4140625" bestFit="1" customWidth="1"/>
    <col min="429" max="450" width="9.4140625" bestFit="1" customWidth="1"/>
    <col min="451" max="459" width="8.4140625" bestFit="1" customWidth="1"/>
    <col min="460" max="480" width="9.4140625" bestFit="1" customWidth="1"/>
    <col min="481" max="489" width="8.4140625" bestFit="1" customWidth="1"/>
    <col min="490" max="511" width="9.4140625" bestFit="1" customWidth="1"/>
    <col min="512" max="520" width="8.4140625" bestFit="1" customWidth="1"/>
    <col min="521" max="541" width="9.4140625" bestFit="1" customWidth="1"/>
    <col min="542" max="550" width="8.4140625" bestFit="1" customWidth="1"/>
    <col min="551" max="572" width="9.4140625" bestFit="1" customWidth="1"/>
    <col min="573" max="581" width="8.4140625" bestFit="1" customWidth="1"/>
    <col min="582" max="603" width="9.4140625" bestFit="1" customWidth="1"/>
    <col min="604" max="612" width="8.4140625" bestFit="1" customWidth="1"/>
    <col min="613" max="642" width="9.4140625" bestFit="1" customWidth="1"/>
    <col min="643" max="664" width="10.4140625" bestFit="1" customWidth="1"/>
    <col min="665" max="673" width="9.4140625" bestFit="1" customWidth="1"/>
    <col min="674" max="694" width="10.4140625" bestFit="1" customWidth="1"/>
    <col min="695" max="703" width="9.4140625" bestFit="1" customWidth="1"/>
    <col min="704" max="725" width="10.4140625" bestFit="1" customWidth="1"/>
    <col min="726" max="726" width="10.58203125" bestFit="1" customWidth="1"/>
  </cols>
  <sheetData>
    <row r="3" spans="1:4" x14ac:dyDescent="0.35">
      <c r="A3" t="s">
        <v>139</v>
      </c>
      <c r="B3" t="s">
        <v>140</v>
      </c>
      <c r="C3" t="s">
        <v>141</v>
      </c>
      <c r="D3" t="s">
        <v>142</v>
      </c>
    </row>
    <row r="4" spans="1:4" x14ac:dyDescent="0.35">
      <c r="A4" s="17">
        <v>12016664.999999965</v>
      </c>
      <c r="B4" s="17">
        <v>24788610</v>
      </c>
      <c r="C4" s="22">
        <v>0.45216625207296596</v>
      </c>
      <c r="D4" s="17">
        <v>4722496.7700000061</v>
      </c>
    </row>
    <row r="6" spans="1:4" x14ac:dyDescent="0.35">
      <c r="A6" s="16" t="s">
        <v>139</v>
      </c>
      <c r="B6" s="16" t="s">
        <v>145</v>
      </c>
    </row>
    <row r="7" spans="1:4" x14ac:dyDescent="0.35">
      <c r="A7" s="16" t="s">
        <v>143</v>
      </c>
      <c r="B7" t="s">
        <v>146</v>
      </c>
      <c r="C7" t="s">
        <v>147</v>
      </c>
      <c r="D7" t="s">
        <v>144</v>
      </c>
    </row>
    <row r="8" spans="1:4" x14ac:dyDescent="0.35">
      <c r="A8" s="12" t="s">
        <v>130</v>
      </c>
      <c r="B8" s="15">
        <v>276210</v>
      </c>
      <c r="C8" s="15">
        <v>1009698.7000000002</v>
      </c>
      <c r="D8" s="15">
        <v>1285908.6999999993</v>
      </c>
    </row>
    <row r="9" spans="1:4" x14ac:dyDescent="0.35">
      <c r="A9" s="12" t="s">
        <v>20</v>
      </c>
      <c r="B9" s="15">
        <v>466788.00000000012</v>
      </c>
      <c r="C9" s="15">
        <v>2327606.5000000019</v>
      </c>
      <c r="D9" s="15">
        <v>2794394.5000000056</v>
      </c>
    </row>
    <row r="10" spans="1:4" x14ac:dyDescent="0.35">
      <c r="A10" s="12" t="s">
        <v>127</v>
      </c>
      <c r="B10" s="15">
        <v>161210.1</v>
      </c>
      <c r="C10" s="15">
        <v>2262827.0999999982</v>
      </c>
      <c r="D10" s="15">
        <v>2424037.1999999979</v>
      </c>
    </row>
    <row r="11" spans="1:4" x14ac:dyDescent="0.35">
      <c r="A11" s="12" t="s">
        <v>129</v>
      </c>
      <c r="B11" s="15">
        <v>9250.2999999999993</v>
      </c>
      <c r="C11" s="15">
        <v>1341994.9999999998</v>
      </c>
      <c r="D11" s="15">
        <v>1351245.3</v>
      </c>
    </row>
    <row r="12" spans="1:4" x14ac:dyDescent="0.35">
      <c r="A12" s="12" t="s">
        <v>126</v>
      </c>
      <c r="B12" s="15">
        <v>339912.5</v>
      </c>
      <c r="C12" s="15">
        <v>580211.00000000023</v>
      </c>
      <c r="D12" s="15">
        <v>920123.49999999919</v>
      </c>
    </row>
    <row r="13" spans="1:4" x14ac:dyDescent="0.35">
      <c r="A13" s="12" t="s">
        <v>128</v>
      </c>
      <c r="B13" s="15">
        <v>1170361.6000000001</v>
      </c>
      <c r="C13" s="15">
        <v>2070594.1999999995</v>
      </c>
      <c r="D13" s="15">
        <v>3240955.8000000021</v>
      </c>
    </row>
    <row r="14" spans="1:4" x14ac:dyDescent="0.35">
      <c r="A14" s="12" t="s">
        <v>144</v>
      </c>
      <c r="B14" s="15">
        <v>2423732.5</v>
      </c>
      <c r="C14" s="15">
        <v>9592932.5</v>
      </c>
      <c r="D14" s="15">
        <v>12016664.999999965</v>
      </c>
    </row>
    <row r="16" spans="1:4" x14ac:dyDescent="0.35">
      <c r="A16" s="16" t="s">
        <v>139</v>
      </c>
      <c r="B16" s="16" t="s">
        <v>145</v>
      </c>
    </row>
    <row r="17" spans="1:429" x14ac:dyDescent="0.35">
      <c r="A17" s="16" t="s">
        <v>143</v>
      </c>
      <c r="B17" t="s">
        <v>146</v>
      </c>
      <c r="C17" t="s">
        <v>147</v>
      </c>
      <c r="D17" t="s">
        <v>144</v>
      </c>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c r="LI17" s="16"/>
      <c r="LJ17" s="16"/>
      <c r="LK17" s="16"/>
      <c r="LL17" s="16"/>
      <c r="LM17" s="16"/>
      <c r="LN17" s="16"/>
      <c r="LO17" s="16"/>
      <c r="LP17" s="16"/>
      <c r="LQ17" s="16"/>
      <c r="LR17" s="16"/>
      <c r="LS17" s="16"/>
      <c r="LT17" s="16"/>
      <c r="LU17" s="16"/>
      <c r="LV17" s="16"/>
      <c r="LW17" s="16"/>
      <c r="LX17" s="16"/>
      <c r="LY17" s="16"/>
      <c r="LZ17" s="16"/>
      <c r="MA17" s="16"/>
      <c r="MB17" s="16"/>
      <c r="MC17" s="16"/>
      <c r="MD17" s="16"/>
      <c r="ME17" s="16"/>
      <c r="MF17" s="16"/>
      <c r="MG17" s="16"/>
      <c r="MH17" s="16"/>
      <c r="MI17" s="16"/>
      <c r="MJ17" s="16"/>
      <c r="MK17" s="16"/>
      <c r="ML17" s="16"/>
      <c r="MM17" s="16"/>
      <c r="MN17" s="16"/>
      <c r="MO17" s="16"/>
      <c r="MP17" s="16"/>
      <c r="MQ17" s="16"/>
      <c r="MR17" s="16"/>
      <c r="MS17" s="16"/>
      <c r="MT17" s="16"/>
      <c r="MU17" s="16"/>
      <c r="MV17" s="16"/>
      <c r="MW17" s="16"/>
      <c r="MX17" s="16"/>
      <c r="MY17" s="16"/>
      <c r="MZ17" s="16"/>
      <c r="NA17" s="16"/>
      <c r="NB17" s="16"/>
      <c r="NC17" s="16"/>
      <c r="ND17" s="16"/>
      <c r="NE17" s="16"/>
      <c r="NF17" s="16"/>
      <c r="NG17" s="16"/>
      <c r="NH17" s="16"/>
      <c r="NI17" s="16"/>
      <c r="NJ17" s="16"/>
      <c r="NK17" s="16"/>
      <c r="NL17" s="16"/>
      <c r="NM17" s="16"/>
      <c r="NN17" s="16"/>
      <c r="NO17" s="16"/>
      <c r="NP17" s="16"/>
      <c r="NQ17" s="16"/>
      <c r="NR17" s="16"/>
      <c r="NS17" s="16"/>
      <c r="NT17" s="16"/>
      <c r="NU17" s="16"/>
      <c r="NV17" s="16"/>
      <c r="NW17" s="16"/>
      <c r="NX17" s="16"/>
      <c r="NY17" s="16"/>
      <c r="NZ17" s="16"/>
      <c r="OA17" s="16"/>
      <c r="OB17" s="16"/>
      <c r="OC17" s="16"/>
      <c r="OD17" s="16"/>
      <c r="OE17" s="16"/>
      <c r="OF17" s="16"/>
      <c r="OG17" s="16"/>
      <c r="OH17" s="16"/>
      <c r="OI17" s="16"/>
      <c r="OJ17" s="16"/>
      <c r="OK17" s="16"/>
      <c r="OL17" s="16"/>
      <c r="OM17" s="16"/>
      <c r="ON17" s="16"/>
      <c r="OO17" s="16"/>
      <c r="OP17" s="16"/>
      <c r="OQ17" s="16"/>
      <c r="OR17" s="16"/>
      <c r="OS17" s="16"/>
      <c r="OT17" s="16"/>
      <c r="OU17" s="16"/>
      <c r="OV17" s="16"/>
      <c r="OW17" s="16"/>
      <c r="OX17" s="16"/>
      <c r="OY17" s="16"/>
      <c r="OZ17" s="16"/>
      <c r="PA17" s="16"/>
      <c r="PB17" s="16"/>
      <c r="PC17" s="16"/>
      <c r="PD17" s="16"/>
      <c r="PE17" s="16"/>
      <c r="PF17" s="16"/>
      <c r="PG17" s="16"/>
      <c r="PH17" s="16"/>
      <c r="PI17" s="16"/>
      <c r="PJ17" s="16"/>
      <c r="PK17" s="16"/>
      <c r="PL17" s="16"/>
      <c r="PM17" s="16"/>
    </row>
    <row r="18" spans="1:429" x14ac:dyDescent="0.35">
      <c r="A18" s="12" t="s">
        <v>130</v>
      </c>
      <c r="B18" s="15">
        <v>276210</v>
      </c>
      <c r="C18" s="15">
        <v>1009698.7000000002</v>
      </c>
      <c r="D18" s="15">
        <v>1285908.6999999993</v>
      </c>
    </row>
    <row r="19" spans="1:429" x14ac:dyDescent="0.35">
      <c r="A19" s="12" t="s">
        <v>20</v>
      </c>
      <c r="B19" s="15">
        <v>466788.00000000012</v>
      </c>
      <c r="C19" s="15">
        <v>2327606.5000000019</v>
      </c>
      <c r="D19" s="15">
        <v>2794394.5000000056</v>
      </c>
    </row>
    <row r="20" spans="1:429" x14ac:dyDescent="0.35">
      <c r="A20" s="12" t="s">
        <v>127</v>
      </c>
      <c r="B20" s="15">
        <v>161210.1</v>
      </c>
      <c r="C20" s="15">
        <v>2262827.0999999982</v>
      </c>
      <c r="D20" s="15">
        <v>2424037.1999999979</v>
      </c>
    </row>
    <row r="21" spans="1:429" x14ac:dyDescent="0.35">
      <c r="A21" s="12" t="s">
        <v>129</v>
      </c>
      <c r="B21" s="15">
        <v>9250.2999999999993</v>
      </c>
      <c r="C21" s="15">
        <v>1341994.9999999998</v>
      </c>
      <c r="D21" s="15">
        <v>1351245.3</v>
      </c>
    </row>
    <row r="22" spans="1:429" x14ac:dyDescent="0.35">
      <c r="A22" s="12" t="s">
        <v>126</v>
      </c>
      <c r="B22" s="15">
        <v>339912.5</v>
      </c>
      <c r="C22" s="15">
        <v>580211.00000000023</v>
      </c>
      <c r="D22" s="15">
        <v>920123.49999999919</v>
      </c>
    </row>
    <row r="23" spans="1:429" x14ac:dyDescent="0.35">
      <c r="A23" s="12" t="s">
        <v>128</v>
      </c>
      <c r="B23" s="15">
        <v>1170361.6000000001</v>
      </c>
      <c r="C23" s="15">
        <v>2070594.1999999995</v>
      </c>
      <c r="D23" s="15">
        <v>3240955.8000000021</v>
      </c>
    </row>
    <row r="24" spans="1:429" x14ac:dyDescent="0.35">
      <c r="A24" s="12" t="s">
        <v>144</v>
      </c>
      <c r="B24" s="15">
        <v>2423732.5</v>
      </c>
      <c r="C24" s="15">
        <v>9592932.5</v>
      </c>
      <c r="D24" s="15">
        <v>12016664.999999965</v>
      </c>
    </row>
    <row r="26" spans="1:429" x14ac:dyDescent="0.35">
      <c r="A26" s="16" t="s">
        <v>153</v>
      </c>
      <c r="B26" s="16" t="s">
        <v>154</v>
      </c>
      <c r="C26" t="s">
        <v>139</v>
      </c>
      <c r="D26" t="s">
        <v>152</v>
      </c>
    </row>
    <row r="27" spans="1:429" x14ac:dyDescent="0.35">
      <c r="A27" t="s">
        <v>146</v>
      </c>
      <c r="B27" t="s">
        <v>148</v>
      </c>
      <c r="C27" s="15">
        <v>692776.1</v>
      </c>
      <c r="D27" s="15">
        <v>0.40174683544303796</v>
      </c>
      <c r="E27" t="str">
        <f>A27</f>
        <v>2022</v>
      </c>
      <c r="F27" t="str">
        <f t="shared" ref="F27:H27" si="0">B27</f>
        <v>Qtr1</v>
      </c>
      <c r="G27">
        <f t="shared" si="0"/>
        <v>692776.1</v>
      </c>
      <c r="H27">
        <f t="shared" si="0"/>
        <v>0.40174683544303796</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c r="LI27" s="16"/>
      <c r="LJ27" s="16"/>
      <c r="LK27" s="16"/>
      <c r="LL27" s="16"/>
      <c r="LM27" s="16"/>
      <c r="LN27" s="16"/>
      <c r="LO27" s="16"/>
      <c r="LP27" s="16"/>
      <c r="LQ27" s="16"/>
      <c r="LR27" s="16"/>
      <c r="LS27" s="16"/>
      <c r="LT27" s="16"/>
      <c r="LU27" s="16"/>
      <c r="LV27" s="16"/>
      <c r="LW27" s="16"/>
      <c r="LX27" s="16"/>
      <c r="LY27" s="16"/>
      <c r="LZ27" s="16"/>
      <c r="MA27" s="16"/>
      <c r="MB27" s="16"/>
      <c r="MC27" s="16"/>
      <c r="MD27" s="16"/>
      <c r="ME27" s="16"/>
      <c r="MF27" s="16"/>
      <c r="MG27" s="16"/>
      <c r="MH27" s="16"/>
      <c r="MI27" s="16"/>
      <c r="MJ27" s="16"/>
      <c r="MK27" s="16"/>
      <c r="ML27" s="16"/>
      <c r="MM27" s="16"/>
      <c r="MN27" s="16"/>
      <c r="MO27" s="16"/>
      <c r="MP27" s="16"/>
      <c r="MQ27" s="16"/>
      <c r="MR27" s="16"/>
      <c r="MS27" s="16"/>
      <c r="MT27" s="16"/>
      <c r="MU27" s="16"/>
      <c r="MV27" s="16"/>
      <c r="MW27" s="16"/>
      <c r="MX27" s="16"/>
      <c r="MY27" s="16"/>
      <c r="MZ27" s="16"/>
      <c r="NA27" s="16"/>
      <c r="NB27" s="16"/>
      <c r="NC27" s="16"/>
      <c r="ND27" s="16"/>
      <c r="NE27" s="16"/>
      <c r="NF27" s="16"/>
      <c r="NG27" s="16"/>
      <c r="NH27" s="16"/>
      <c r="NI27" s="16"/>
      <c r="NJ27" s="16"/>
      <c r="NK27" s="16"/>
      <c r="NL27" s="16"/>
      <c r="NM27" s="16"/>
      <c r="NN27" s="16"/>
      <c r="NO27" s="16"/>
      <c r="NP27" s="16"/>
      <c r="NQ27" s="16"/>
      <c r="NR27" s="16"/>
      <c r="NS27" s="16"/>
      <c r="NT27" s="16"/>
      <c r="NU27" s="16"/>
      <c r="NV27" s="16"/>
      <c r="NW27" s="16"/>
      <c r="NX27" s="16"/>
      <c r="NY27" s="16"/>
      <c r="NZ27" s="16"/>
      <c r="OA27" s="16"/>
      <c r="OB27" s="16"/>
      <c r="OC27" s="16"/>
      <c r="OD27" s="16"/>
      <c r="OE27" s="16"/>
      <c r="OF27" s="16"/>
      <c r="OG27" s="16"/>
      <c r="OH27" s="16"/>
      <c r="OI27" s="16"/>
      <c r="OJ27" s="16"/>
      <c r="OK27" s="16"/>
      <c r="OL27" s="16"/>
      <c r="OM27" s="16"/>
      <c r="ON27" s="16"/>
      <c r="OO27" s="16"/>
      <c r="OP27" s="16"/>
      <c r="OQ27" s="16"/>
      <c r="OR27" s="16"/>
      <c r="OS27" s="16"/>
      <c r="OT27" s="16"/>
      <c r="OU27" s="16"/>
      <c r="OV27" s="16"/>
      <c r="OW27" s="16"/>
      <c r="OX27" s="16"/>
      <c r="OY27" s="16"/>
      <c r="OZ27" s="16"/>
      <c r="PA27" s="16"/>
      <c r="PB27" s="16"/>
      <c r="PC27" s="16"/>
      <c r="PD27" s="16"/>
      <c r="PE27" s="16"/>
      <c r="PF27" s="16"/>
      <c r="PG27" s="16"/>
      <c r="PH27" s="16"/>
      <c r="PI27" s="16"/>
      <c r="PJ27" s="16"/>
      <c r="PK27" s="16"/>
      <c r="PL27" s="16"/>
      <c r="PM27" s="16"/>
    </row>
    <row r="28" spans="1:429" x14ac:dyDescent="0.35">
      <c r="B28" t="s">
        <v>149</v>
      </c>
      <c r="C28" s="15">
        <v>644203.89999999956</v>
      </c>
      <c r="D28" s="15">
        <v>0.40000000000000019</v>
      </c>
      <c r="F28" t="str">
        <f t="shared" ref="F28:F34" si="1">B28</f>
        <v>Qtr2</v>
      </c>
      <c r="G28">
        <f t="shared" ref="G28:G34" si="2">C28</f>
        <v>644203.89999999956</v>
      </c>
      <c r="H28">
        <f t="shared" ref="H28:H34" si="3">D28</f>
        <v>0.40000000000000019</v>
      </c>
    </row>
    <row r="29" spans="1:429" x14ac:dyDescent="0.35">
      <c r="B29" t="s">
        <v>150</v>
      </c>
      <c r="C29" s="15">
        <v>719170.39999999979</v>
      </c>
      <c r="D29" s="15">
        <v>0.41026548672566376</v>
      </c>
      <c r="F29" t="str">
        <f t="shared" si="1"/>
        <v>Qtr3</v>
      </c>
      <c r="G29">
        <f t="shared" si="2"/>
        <v>719170.39999999979</v>
      </c>
      <c r="H29">
        <f t="shared" si="3"/>
        <v>0.41026548672566376</v>
      </c>
    </row>
    <row r="30" spans="1:429" x14ac:dyDescent="0.35">
      <c r="B30" t="s">
        <v>151</v>
      </c>
      <c r="C30" s="15">
        <v>367582.10000000009</v>
      </c>
      <c r="D30" s="15">
        <v>0.40243816254416964</v>
      </c>
      <c r="F30" t="str">
        <f t="shared" si="1"/>
        <v>Qtr4</v>
      </c>
      <c r="G30">
        <f t="shared" si="2"/>
        <v>367582.10000000009</v>
      </c>
      <c r="H30">
        <f t="shared" si="3"/>
        <v>0.40243816254416964</v>
      </c>
    </row>
    <row r="31" spans="1:429" x14ac:dyDescent="0.35">
      <c r="A31" t="s">
        <v>147</v>
      </c>
      <c r="B31" t="s">
        <v>148</v>
      </c>
      <c r="C31" s="15">
        <v>1877584.2999999996</v>
      </c>
      <c r="D31" s="15">
        <v>0.41657045009784788</v>
      </c>
      <c r="E31" t="str">
        <f t="shared" ref="E31" si="4">A31</f>
        <v>2023</v>
      </c>
      <c r="F31" t="str">
        <f t="shared" si="1"/>
        <v>Qtr1</v>
      </c>
      <c r="G31">
        <f t="shared" si="2"/>
        <v>1877584.2999999996</v>
      </c>
      <c r="H31">
        <f t="shared" si="3"/>
        <v>0.41657045009784788</v>
      </c>
    </row>
    <row r="32" spans="1:429" x14ac:dyDescent="0.35">
      <c r="B32" t="s">
        <v>149</v>
      </c>
      <c r="C32" s="15">
        <v>2379424.8000000031</v>
      </c>
      <c r="D32" s="15">
        <v>0.42755819477434698</v>
      </c>
      <c r="F32" t="str">
        <f t="shared" si="1"/>
        <v>Qtr2</v>
      </c>
      <c r="G32">
        <f t="shared" si="2"/>
        <v>2379424.8000000031</v>
      </c>
      <c r="H32">
        <f t="shared" si="3"/>
        <v>0.42755819477434698</v>
      </c>
    </row>
    <row r="33" spans="1:8" x14ac:dyDescent="0.35">
      <c r="B33" t="s">
        <v>150</v>
      </c>
      <c r="C33" s="15">
        <v>2805752.5000000005</v>
      </c>
      <c r="D33" s="15">
        <v>0.43470170454545393</v>
      </c>
      <c r="F33" t="str">
        <f t="shared" si="1"/>
        <v>Qtr3</v>
      </c>
      <c r="G33">
        <f t="shared" si="2"/>
        <v>2805752.5000000005</v>
      </c>
      <c r="H33">
        <f t="shared" si="3"/>
        <v>0.43470170454545393</v>
      </c>
    </row>
    <row r="34" spans="1:8" x14ac:dyDescent="0.35">
      <c r="B34" t="s">
        <v>151</v>
      </c>
      <c r="C34" s="15">
        <v>2530170.8999999994</v>
      </c>
      <c r="D34" s="15">
        <v>0.4248393285371706</v>
      </c>
      <c r="F34" t="str">
        <f t="shared" si="1"/>
        <v>Qtr4</v>
      </c>
      <c r="G34">
        <f t="shared" si="2"/>
        <v>2530170.8999999994</v>
      </c>
      <c r="H34">
        <f t="shared" si="3"/>
        <v>0.4248393285371706</v>
      </c>
    </row>
    <row r="35" spans="1:8" x14ac:dyDescent="0.35">
      <c r="A35" t="s">
        <v>144</v>
      </c>
      <c r="C35" s="15">
        <v>12016664.999999965</v>
      </c>
      <c r="D35" s="15">
        <v>0.42299129353233772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6C54-22CE-4073-A6A5-4F9B3206DD31}">
  <dimension ref="A12:M23"/>
  <sheetViews>
    <sheetView showGridLines="0" tabSelected="1" zoomScale="80" zoomScaleNormal="80" workbookViewId="0">
      <selection activeCell="P24" sqref="P24"/>
    </sheetView>
  </sheetViews>
  <sheetFormatPr defaultColWidth="8.83203125" defaultRowHeight="15.5" x14ac:dyDescent="0.35"/>
  <cols>
    <col min="1" max="1" width="26.9140625" style="10" customWidth="1"/>
    <col min="4" max="4" width="10.25" bestFit="1" customWidth="1"/>
    <col min="5" max="5" width="12.33203125" customWidth="1"/>
    <col min="6" max="6" width="10.5" customWidth="1"/>
    <col min="9" max="9" width="10.75" customWidth="1"/>
    <col min="10" max="10" width="9.75" customWidth="1"/>
    <col min="11" max="11" width="10.4140625" customWidth="1"/>
    <col min="12" max="12" width="11.08203125" customWidth="1"/>
    <col min="13" max="13" width="9.25" customWidth="1"/>
  </cols>
  <sheetData>
    <row r="12" spans="3:13" x14ac:dyDescent="0.35">
      <c r="C12" s="11" t="s">
        <v>131</v>
      </c>
      <c r="D12" s="11"/>
      <c r="E12" s="11"/>
      <c r="F12" s="11"/>
      <c r="G12" s="11"/>
      <c r="I12" s="11" t="s">
        <v>132</v>
      </c>
      <c r="J12" s="11"/>
      <c r="K12" s="11"/>
      <c r="L12" s="11"/>
      <c r="M12" s="11"/>
    </row>
    <row r="13" spans="3:13" x14ac:dyDescent="0.35">
      <c r="C13" s="13" t="s">
        <v>133</v>
      </c>
      <c r="D13" s="13" t="s">
        <v>134</v>
      </c>
      <c r="E13" s="13" t="s">
        <v>136</v>
      </c>
      <c r="F13" s="13" t="s">
        <v>157</v>
      </c>
      <c r="G13" s="13" t="s">
        <v>155</v>
      </c>
      <c r="I13" s="13" t="s">
        <v>0</v>
      </c>
      <c r="J13" s="13" t="s">
        <v>137</v>
      </c>
      <c r="K13" s="13" t="s">
        <v>135</v>
      </c>
      <c r="L13" s="14" t="s">
        <v>157</v>
      </c>
      <c r="M13" s="14"/>
    </row>
    <row r="14" spans="3:13" x14ac:dyDescent="0.35">
      <c r="C14" t="str">
        <f>Analyze!A8</f>
        <v>Coca-Cola</v>
      </c>
      <c r="D14" s="17">
        <f>Analyze!B8</f>
        <v>499102.00000000017</v>
      </c>
      <c r="E14" s="17">
        <f>Analyze!C8</f>
        <v>2268974.9000000032</v>
      </c>
      <c r="F14" s="18">
        <f>E14-D14</f>
        <v>1769872.9000000029</v>
      </c>
      <c r="I14" t="str">
        <f>'Analyze 2'!A8</f>
        <v>Amazon</v>
      </c>
      <c r="J14" s="17">
        <f>'Analyze 2'!B8</f>
        <v>276210</v>
      </c>
      <c r="K14" s="17">
        <f>'Analyze 2'!C8</f>
        <v>1009698.7000000002</v>
      </c>
      <c r="L14" s="18">
        <f>'Analyze 2'!D8</f>
        <v>1285908.6999999993</v>
      </c>
    </row>
    <row r="15" spans="3:13" x14ac:dyDescent="0.35">
      <c r="C15" t="str">
        <f>Analyze!A9</f>
        <v>Dasani Water</v>
      </c>
      <c r="D15" s="17">
        <f>Analyze!B9</f>
        <v>469270.69999999984</v>
      </c>
      <c r="E15" s="17">
        <f>Analyze!C9</f>
        <v>1917827.7999999949</v>
      </c>
      <c r="F15" s="18">
        <f t="shared" ref="F15:F19" si="0">E15-D15</f>
        <v>1448557.099999995</v>
      </c>
      <c r="I15" t="str">
        <f>'Analyze 2'!A9</f>
        <v>BevCo</v>
      </c>
      <c r="J15" s="17">
        <f>'Analyze 2'!B9</f>
        <v>466788.00000000012</v>
      </c>
      <c r="K15" s="17">
        <f>'Analyze 2'!C9</f>
        <v>2327606.5000000019</v>
      </c>
      <c r="L15" s="18">
        <f>'Analyze 2'!D9</f>
        <v>2794394.5000000056</v>
      </c>
    </row>
    <row r="16" spans="3:13" x14ac:dyDescent="0.35">
      <c r="C16" t="str">
        <f>Analyze!A10</f>
        <v>Diet Coke</v>
      </c>
      <c r="D16" s="17">
        <f>Analyze!B10</f>
        <v>423758.70000000007</v>
      </c>
      <c r="E16" s="17">
        <f>Analyze!C10</f>
        <v>1633959.3000000005</v>
      </c>
      <c r="F16" s="18">
        <f t="shared" si="0"/>
        <v>1210200.6000000006</v>
      </c>
      <c r="I16" t="str">
        <f>'Analyze 2'!A10</f>
        <v>FizzyCo</v>
      </c>
      <c r="J16" s="17">
        <f>'Analyze 2'!B10</f>
        <v>161210.1</v>
      </c>
      <c r="K16" s="17">
        <f>'Analyze 2'!C10</f>
        <v>2262827.0999999982</v>
      </c>
      <c r="L16" s="18">
        <f>'Analyze 2'!D10</f>
        <v>2424037.1999999979</v>
      </c>
    </row>
    <row r="17" spans="3:13" x14ac:dyDescent="0.35">
      <c r="C17" t="str">
        <f>Analyze!A11</f>
        <v>Fanta</v>
      </c>
      <c r="D17" s="17">
        <f>Analyze!B11</f>
        <v>315489.20000000013</v>
      </c>
      <c r="E17" s="17">
        <f>Analyze!C11</f>
        <v>1116062.9000000027</v>
      </c>
      <c r="F17" s="18">
        <f t="shared" si="0"/>
        <v>800573.70000000251</v>
      </c>
      <c r="I17" t="str">
        <f>'Analyze 2'!A11</f>
        <v>Target</v>
      </c>
      <c r="J17" s="17">
        <f>'Analyze 2'!B11</f>
        <v>9250.2999999999993</v>
      </c>
      <c r="K17" s="17">
        <f>'Analyze 2'!C11</f>
        <v>1341994.9999999998</v>
      </c>
      <c r="L17" s="18">
        <f>'Analyze 2'!D11</f>
        <v>1351245.3</v>
      </c>
    </row>
    <row r="18" spans="3:13" x14ac:dyDescent="0.35">
      <c r="C18" t="str">
        <f>Analyze!A12</f>
        <v>Powerade</v>
      </c>
      <c r="D18" s="17">
        <f>Analyze!B12</f>
        <v>349533.89999999997</v>
      </c>
      <c r="E18" s="17">
        <f>Analyze!C12</f>
        <v>1302529.3000000012</v>
      </c>
      <c r="F18" s="18">
        <f t="shared" si="0"/>
        <v>952995.4000000013</v>
      </c>
      <c r="I18" t="str">
        <f>'Analyze 2'!A12</f>
        <v>Walmart</v>
      </c>
      <c r="J18" s="17">
        <f>'Analyze 2'!B12</f>
        <v>339912.5</v>
      </c>
      <c r="K18" s="17">
        <f>'Analyze 2'!C12</f>
        <v>580211.00000000023</v>
      </c>
      <c r="L18" s="18">
        <f>'Analyze 2'!D12</f>
        <v>920123.49999999919</v>
      </c>
    </row>
    <row r="19" spans="3:13" x14ac:dyDescent="0.35">
      <c r="C19" t="str">
        <f>Analyze!A13</f>
        <v>Sprite</v>
      </c>
      <c r="D19" s="17">
        <f>Analyze!B13</f>
        <v>366577.99999999988</v>
      </c>
      <c r="E19" s="17">
        <f>Analyze!C13</f>
        <v>1353578.2999999986</v>
      </c>
      <c r="F19" s="18">
        <f t="shared" si="0"/>
        <v>987000.29999999877</v>
      </c>
      <c r="I19" t="str">
        <f>'Analyze 2'!A13</f>
        <v>West Soda</v>
      </c>
      <c r="J19" s="17">
        <f>'Analyze 2'!B13</f>
        <v>1170361.6000000001</v>
      </c>
      <c r="K19" s="17">
        <f>'Analyze 2'!C13</f>
        <v>2070594.1999999995</v>
      </c>
      <c r="L19" s="18">
        <f>'Analyze 2'!D13</f>
        <v>3240955.8000000021</v>
      </c>
    </row>
    <row r="20" spans="3:13" x14ac:dyDescent="0.35">
      <c r="C20" s="19" t="s">
        <v>156</v>
      </c>
      <c r="D20" s="20">
        <f>SUM(D14:D19)</f>
        <v>2423732.5</v>
      </c>
      <c r="E20" s="20">
        <f>SUM(E14:E19)</f>
        <v>9592932.5000000019</v>
      </c>
      <c r="F20" s="21">
        <f>SUM(F14:F19)</f>
        <v>7169200.0000000009</v>
      </c>
      <c r="I20" s="19" t="s">
        <v>156</v>
      </c>
      <c r="J20" s="20">
        <f>SUM(J14:J19)</f>
        <v>2423732.5</v>
      </c>
      <c r="K20" s="20">
        <f>SUM(K14:K19)</f>
        <v>9592932.5</v>
      </c>
      <c r="L20" s="20">
        <f>SUM(L14:L19)</f>
        <v>12016665.000000004</v>
      </c>
    </row>
    <row r="23" spans="3:13" x14ac:dyDescent="0.35">
      <c r="C23" s="11" t="s">
        <v>138</v>
      </c>
      <c r="D23" s="11"/>
      <c r="E23" s="11"/>
      <c r="F23" s="11"/>
      <c r="G23" s="11"/>
      <c r="H23" s="11"/>
      <c r="I23" s="11"/>
      <c r="J23" s="11"/>
      <c r="K23" s="11"/>
      <c r="L23" s="11"/>
      <c r="M23" s="11"/>
    </row>
  </sheetData>
  <conditionalFormatting sqref="F14:F19">
    <cfRule type="dataBar" priority="2">
      <dataBar>
        <cfvo type="min"/>
        <cfvo type="max"/>
        <color rgb="FF638EC6"/>
      </dataBar>
      <extLst>
        <ext xmlns:x14="http://schemas.microsoft.com/office/spreadsheetml/2009/9/main" uri="{B025F937-C7B1-47D3-B67F-A62EFF666E3E}">
          <x14:id>{9A915337-1455-419B-9CF2-D53FEAC3EB4C}</x14:id>
        </ext>
      </extLst>
    </cfRule>
  </conditionalFormatting>
  <conditionalFormatting sqref="L14:L19">
    <cfRule type="dataBar" priority="1">
      <dataBar>
        <cfvo type="min"/>
        <cfvo type="max"/>
        <color rgb="FF638EC6"/>
      </dataBar>
      <extLst>
        <ext xmlns:x14="http://schemas.microsoft.com/office/spreadsheetml/2009/9/main" uri="{B025F937-C7B1-47D3-B67F-A62EFF666E3E}">
          <x14:id>{C5C18F2B-61D4-4568-B46B-5F4AB7E43ADA}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A915337-1455-419B-9CF2-D53FEAC3EB4C}">
            <x14:dataBar minLength="0" maxLength="100" border="1" negativeBarBorderColorSameAsPositive="0">
              <x14:cfvo type="autoMin"/>
              <x14:cfvo type="autoMax"/>
              <x14:borderColor rgb="FF638EC6"/>
              <x14:negativeFillColor rgb="FFFF0000"/>
              <x14:negativeBorderColor rgb="FFFF0000"/>
              <x14:axisColor rgb="FF000000"/>
            </x14:dataBar>
          </x14:cfRule>
          <xm:sqref>F14:F19</xm:sqref>
        </x14:conditionalFormatting>
        <x14:conditionalFormatting xmlns:xm="http://schemas.microsoft.com/office/excel/2006/main">
          <x14:cfRule type="dataBar" id="{C5C18F2B-61D4-4568-B46B-5F4AB7E43ADA}">
            <x14:dataBar minLength="0" maxLength="100" border="1" negativeBarBorderColorSameAsPositive="0">
              <x14:cfvo type="autoMin"/>
              <x14:cfvo type="autoMax"/>
              <x14:borderColor rgb="FF638EC6"/>
              <x14:negativeFillColor rgb="FFFF0000"/>
              <x14:negativeBorderColor rgb="FFFF0000"/>
              <x14:axisColor rgb="FF000000"/>
            </x14:dataBar>
          </x14:cfRule>
          <xm:sqref>L14:L19</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 2 0 2 4 - 0 4 - 0 8 T 1 6 : 0 2 : 3 4 . 6 2 0 3 2 9 5 + 0 5 : 3 0 < / L a s t P r o c e s s e d T i m e > < / D a t a M o d e l i n g S a n d b o x . S e r i a l i z e d S a n d b o x E r r o r C a c h e > ] ] > < / C u s t o m C o n t e n t > < / G e m i n i > 
</file>

<file path=customXml/item6.xml>��< ? x m l   v e r s i o n = " 1 . 0 "   e n c o d i n g = " U T F - 1 6 " ? > < G e m i n i   x m l n s = " h t t p : / / g e m i n i / p i v o t c u s t o m i z a t i o n / P o w e r P i v o t V e r s i o n " > < C u s t o m C o n t e n t > < ! [ C D A T A [ 2 0 1 5 . 1 3 0 . 8 0 0 . 8 6 9 ] ] > < / C u s t o m C o n t e n t > < / G e m i n i > 
</file>

<file path=customXml/item7.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455F5166-773F-4693-BE1E-84EC4BD64C98}">
  <ds:schemaRefs/>
</ds:datastoreItem>
</file>

<file path=customXml/itemProps2.xml><?xml version="1.0" encoding="utf-8"?>
<ds:datastoreItem xmlns:ds="http://schemas.openxmlformats.org/officeDocument/2006/customXml" ds:itemID="{591D29DC-59BF-44B8-9684-835640566435}">
  <ds:schemaRefs/>
</ds:datastoreItem>
</file>

<file path=customXml/itemProps3.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4.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4C53A26-E5F5-4BE0-B676-2DDC12F53BB0}">
  <ds:schemaRefs/>
</ds:datastoreItem>
</file>

<file path=customXml/itemProps6.xml><?xml version="1.0" encoding="utf-8"?>
<ds:datastoreItem xmlns:ds="http://schemas.openxmlformats.org/officeDocument/2006/customXml" ds:itemID="{57BE3B4A-2E84-4FD9-8405-6559ABB90766}">
  <ds:schemaRefs/>
</ds:datastoreItem>
</file>

<file path=customXml/itemProps7.xml><?xml version="1.0" encoding="utf-8"?>
<ds:datastoreItem xmlns:ds="http://schemas.openxmlformats.org/officeDocument/2006/customXml" ds:itemID="{1763066E-4FBF-481F-89B3-695FA544851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Analyze</vt:lpstr>
      <vt:lpstr>Analyze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Dell</cp:lastModifiedBy>
  <dcterms:created xsi:type="dcterms:W3CDTF">2023-12-18T11:08:00Z</dcterms:created>
  <dcterms:modified xsi:type="dcterms:W3CDTF">2024-05-09T10:38:36Z</dcterms:modified>
</cp:coreProperties>
</file>