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mikk\Documents\Rprojects\BrownBearCortisol.Marcello\"/>
    </mc:Choice>
  </mc:AlternateContent>
  <xr:revisionPtr revIDLastSave="0" documentId="13_ncr:1_{25556169-60C3-4C1B-8EDF-7466D8071F25}" xr6:coauthVersionLast="47" xr6:coauthVersionMax="47" xr10:uidLastSave="{00000000-0000-0000-0000-000000000000}"/>
  <bookViews>
    <workbookView xWindow="14592" yWindow="0" windowWidth="8412" windowHeight="12360" xr2:uid="{4A985CC6-6A17-4152-8E43-B9ACE77478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" i="1" l="1"/>
  <c r="AF16" i="1"/>
  <c r="AF17" i="1"/>
  <c r="AF18" i="1" s="1"/>
  <c r="AF14" i="1"/>
  <c r="AN8" i="1"/>
  <c r="AM8" i="1"/>
  <c r="AN7" i="1"/>
  <c r="AM7" i="1"/>
  <c r="AN6" i="1"/>
  <c r="AM6" i="1"/>
  <c r="AN5" i="1"/>
  <c r="AM5" i="1"/>
  <c r="AN4" i="1"/>
  <c r="AM4" i="1"/>
  <c r="AE18" i="1"/>
  <c r="AG11" i="1"/>
  <c r="AF11" i="1"/>
  <c r="AG10" i="1"/>
  <c r="AF10" i="1"/>
  <c r="AG9" i="1"/>
  <c r="AF9" i="1"/>
  <c r="AG8" i="1"/>
  <c r="AF8" i="1"/>
  <c r="AG7" i="1"/>
  <c r="AF7" i="1"/>
  <c r="AG6" i="1"/>
  <c r="AF6" i="1"/>
  <c r="AG5" i="1"/>
  <c r="AF5" i="1"/>
  <c r="AG4" i="1"/>
  <c r="AF4" i="1"/>
  <c r="Y15" i="1"/>
  <c r="Y16" i="1"/>
  <c r="Y17" i="1"/>
  <c r="Y14" i="1"/>
  <c r="Y18" i="1" s="1"/>
  <c r="R18" i="1"/>
  <c r="R15" i="1"/>
  <c r="R16" i="1"/>
  <c r="R17" i="1"/>
  <c r="R14" i="1"/>
  <c r="K15" i="1"/>
  <c r="K16" i="1"/>
  <c r="K17" i="1"/>
  <c r="K14" i="1"/>
  <c r="D18" i="1"/>
  <c r="D15" i="1"/>
  <c r="D16" i="1"/>
  <c r="D17" i="1"/>
  <c r="D14" i="1"/>
  <c r="X18" i="1"/>
  <c r="Q18" i="1"/>
  <c r="J18" i="1"/>
  <c r="C18" i="1"/>
  <c r="Z11" i="1"/>
  <c r="Y11" i="1"/>
  <c r="Z10" i="1"/>
  <c r="Y10" i="1"/>
  <c r="Z9" i="1"/>
  <c r="Y9" i="1"/>
  <c r="Z8" i="1"/>
  <c r="Y8" i="1"/>
  <c r="Z7" i="1"/>
  <c r="Y7" i="1"/>
  <c r="Z6" i="1"/>
  <c r="Y6" i="1"/>
  <c r="Z5" i="1"/>
  <c r="Y5" i="1"/>
  <c r="Z4" i="1"/>
  <c r="Y4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L4" i="1"/>
  <c r="K4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K18" i="1" l="1"/>
</calcChain>
</file>

<file path=xl/sharedStrings.xml><?xml version="1.0" encoding="utf-8"?>
<sst xmlns="http://schemas.openxmlformats.org/spreadsheetml/2006/main" count="119" uniqueCount="30">
  <si>
    <t>beta</t>
  </si>
  <si>
    <t>SE</t>
  </si>
  <si>
    <t>LCI</t>
  </si>
  <si>
    <t>UCI</t>
  </si>
  <si>
    <t>P</t>
  </si>
  <si>
    <t>age</t>
  </si>
  <si>
    <t>dam</t>
  </si>
  <si>
    <t>off</t>
  </si>
  <si>
    <t>fem</t>
  </si>
  <si>
    <t>male</t>
  </si>
  <si>
    <t>agexoff</t>
  </si>
  <si>
    <t>agexfem</t>
  </si>
  <si>
    <t>agexmale</t>
  </si>
  <si>
    <t>Data used</t>
  </si>
  <si>
    <t>Full Data set</t>
  </si>
  <si>
    <t>Samples with no follicles</t>
  </si>
  <si>
    <t>Samples with less than 50% follicles</t>
  </si>
  <si>
    <t>Samples with more than 50% follicles</t>
  </si>
  <si>
    <t>Sample composition</t>
  </si>
  <si>
    <t>Female with offspring</t>
  </si>
  <si>
    <t>Offspring</t>
  </si>
  <si>
    <t>Solitary females</t>
  </si>
  <si>
    <t>Solitary males</t>
  </si>
  <si>
    <t>Total</t>
  </si>
  <si>
    <t>Count</t>
  </si>
  <si>
    <t>%</t>
  </si>
  <si>
    <t>Samples with at least some follicles (&lt; 50% &amp; &gt; 50%)</t>
  </si>
  <si>
    <t>ADDITIVE MODEL ONLY (AICc 1994.83)</t>
  </si>
  <si>
    <t>INTERACTION MODEL (AICc 1994.83)</t>
  </si>
  <si>
    <t>0= 2x10^(-16)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</si>
</sst>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9A070-FA26-411B-8CD7-8A34D6C03A9F}">
  <dimension ref="A1:AO18"/>
  <sheetViews>
    <sheetView tabSelected="1" topLeftCell="AB1" zoomScale="90" zoomScaleNormal="90" workbookViewId="0">
      <selection activeCell="AH17" sqref="AH17"/>
    </sheetView>
  </sheetViews>
  <sheetFormatPr defaultRowHeight="14.4" x14ac:dyDescent="0.3"/>
  <sheetData>
    <row r="1" spans="1:41" x14ac:dyDescent="0.3">
      <c r="A1" t="s">
        <v>13</v>
      </c>
      <c r="AC1" s="8" t="s">
        <v>28</v>
      </c>
      <c r="AD1" s="8"/>
      <c r="AE1" s="8"/>
      <c r="AF1" s="8"/>
      <c r="AG1" s="8"/>
      <c r="AH1" s="8"/>
      <c r="AJ1" s="8" t="s">
        <v>27</v>
      </c>
      <c r="AK1" s="8"/>
      <c r="AL1" s="8"/>
      <c r="AM1" s="8"/>
      <c r="AN1" s="8"/>
      <c r="AO1" s="8"/>
    </row>
    <row r="2" spans="1:41" x14ac:dyDescent="0.3">
      <c r="A2" s="5" t="s">
        <v>14</v>
      </c>
      <c r="B2" s="5"/>
      <c r="C2" s="5"/>
      <c r="D2" s="5"/>
      <c r="E2" s="5"/>
      <c r="F2" s="5"/>
      <c r="H2" s="5" t="s">
        <v>15</v>
      </c>
      <c r="I2" s="5"/>
      <c r="J2" s="5"/>
      <c r="K2" s="5"/>
      <c r="L2" s="5"/>
      <c r="M2" s="5"/>
      <c r="O2" s="5" t="s">
        <v>16</v>
      </c>
      <c r="P2" s="5"/>
      <c r="Q2" s="5"/>
      <c r="R2" s="5"/>
      <c r="S2" s="5"/>
      <c r="T2" s="5"/>
      <c r="V2" s="5" t="s">
        <v>17</v>
      </c>
      <c r="W2" s="5"/>
      <c r="X2" s="5"/>
      <c r="Y2" s="5"/>
      <c r="Z2" s="5"/>
      <c r="AA2" s="5"/>
      <c r="AC2" s="5" t="s">
        <v>26</v>
      </c>
      <c r="AD2" s="5"/>
      <c r="AE2" s="5"/>
      <c r="AF2" s="5"/>
      <c r="AG2" s="5"/>
      <c r="AH2" s="5"/>
      <c r="AJ2" s="5" t="s">
        <v>26</v>
      </c>
      <c r="AK2" s="5"/>
      <c r="AL2" s="5"/>
      <c r="AM2" s="5"/>
      <c r="AN2" s="5"/>
      <c r="AO2" s="5"/>
    </row>
    <row r="3" spans="1:41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I3" t="s">
        <v>0</v>
      </c>
      <c r="J3" t="s">
        <v>1</v>
      </c>
      <c r="K3" t="s">
        <v>2</v>
      </c>
      <c r="L3" t="s">
        <v>3</v>
      </c>
      <c r="M3" t="s">
        <v>4</v>
      </c>
      <c r="P3" t="s">
        <v>0</v>
      </c>
      <c r="Q3" t="s">
        <v>1</v>
      </c>
      <c r="R3" t="s">
        <v>2</v>
      </c>
      <c r="S3" t="s">
        <v>3</v>
      </c>
      <c r="T3" t="s">
        <v>4</v>
      </c>
      <c r="W3" t="s">
        <v>0</v>
      </c>
      <c r="X3" t="s">
        <v>1</v>
      </c>
      <c r="Y3" t="s">
        <v>2</v>
      </c>
      <c r="Z3" t="s">
        <v>3</v>
      </c>
      <c r="AA3" t="s">
        <v>4</v>
      </c>
      <c r="AD3" t="s">
        <v>0</v>
      </c>
      <c r="AE3" t="s">
        <v>1</v>
      </c>
      <c r="AF3" t="s">
        <v>2</v>
      </c>
      <c r="AG3" t="s">
        <v>3</v>
      </c>
      <c r="AH3" t="s">
        <v>4</v>
      </c>
      <c r="AK3" t="s">
        <v>0</v>
      </c>
      <c r="AL3" t="s">
        <v>1</v>
      </c>
      <c r="AM3" t="s">
        <v>2</v>
      </c>
      <c r="AN3" t="s">
        <v>3</v>
      </c>
      <c r="AO3" t="s">
        <v>4</v>
      </c>
    </row>
    <row r="4" spans="1:41" x14ac:dyDescent="0.3">
      <c r="A4" s="2" t="s">
        <v>5</v>
      </c>
      <c r="B4" s="1">
        <v>0.03</v>
      </c>
      <c r="C4" s="1">
        <v>0.05</v>
      </c>
      <c r="D4" s="1">
        <f>B4-(1.96*C4)</f>
        <v>-6.8000000000000005E-2</v>
      </c>
      <c r="E4" s="1">
        <f>B4+(1.96*C4)</f>
        <v>0.128</v>
      </c>
      <c r="F4" s="1">
        <v>0.56999999999999995</v>
      </c>
      <c r="H4" s="3" t="s">
        <v>5</v>
      </c>
      <c r="I4">
        <v>0.17</v>
      </c>
      <c r="J4">
        <v>0.08</v>
      </c>
      <c r="K4" s="1">
        <f>I4-(1.96*J4)</f>
        <v>1.3200000000000017E-2</v>
      </c>
      <c r="L4" s="1">
        <f>I4+(1.96*J4)</f>
        <v>0.32679999999999998</v>
      </c>
      <c r="M4">
        <v>0.04</v>
      </c>
      <c r="O4" s="2" t="s">
        <v>5</v>
      </c>
      <c r="P4">
        <v>0.06</v>
      </c>
      <c r="Q4">
        <v>0.16</v>
      </c>
      <c r="R4" s="1">
        <f>P4-(1.96*Q4)</f>
        <v>-0.25359999999999999</v>
      </c>
      <c r="S4" s="1">
        <f>P4+(1.96*Q4)</f>
        <v>0.37359999999999999</v>
      </c>
      <c r="T4">
        <v>0.71</v>
      </c>
      <c r="V4" s="2" t="s">
        <v>5</v>
      </c>
      <c r="W4">
        <v>0.04</v>
      </c>
      <c r="X4">
        <v>0.06</v>
      </c>
      <c r="Y4" s="1">
        <f>W4-(1.96*X4)</f>
        <v>-7.7600000000000002E-2</v>
      </c>
      <c r="Z4" s="1">
        <f>W4+(1.96*X4)</f>
        <v>0.15759999999999999</v>
      </c>
      <c r="AA4">
        <v>0.55000000000000004</v>
      </c>
      <c r="AC4" s="2" t="s">
        <v>5</v>
      </c>
      <c r="AD4">
        <v>0.02</v>
      </c>
      <c r="AE4">
        <v>0.06</v>
      </c>
      <c r="AF4" s="1">
        <f>AD4-(1.96*AE4)</f>
        <v>-9.7599999999999992E-2</v>
      </c>
      <c r="AG4" s="1">
        <f>AD4+(1.96*AE4)</f>
        <v>0.1376</v>
      </c>
      <c r="AH4">
        <v>0.72</v>
      </c>
      <c r="AJ4" s="2" t="s">
        <v>5</v>
      </c>
      <c r="AK4">
        <v>2E-3</v>
      </c>
      <c r="AL4">
        <v>0.02</v>
      </c>
      <c r="AM4" s="1">
        <f>AK4-(1.96*AL4)</f>
        <v>-3.7199999999999997E-2</v>
      </c>
      <c r="AN4" s="1">
        <f>AK4+(1.96*AL4)</f>
        <v>4.1200000000000001E-2</v>
      </c>
      <c r="AO4">
        <v>0.91</v>
      </c>
    </row>
    <row r="5" spans="1:41" x14ac:dyDescent="0.3">
      <c r="A5" s="3" t="s">
        <v>6</v>
      </c>
      <c r="B5" s="1">
        <v>1.72</v>
      </c>
      <c r="C5" s="1">
        <v>0.36</v>
      </c>
      <c r="D5" s="1">
        <f t="shared" ref="D5:D11" si="0">B5-(1.96*C5)</f>
        <v>1.0144</v>
      </c>
      <c r="E5" s="1">
        <f t="shared" ref="E5:E11" si="1">B5+(1.96*C5)</f>
        <v>2.4256000000000002</v>
      </c>
      <c r="F5" s="1">
        <v>0</v>
      </c>
      <c r="H5" s="2" t="s">
        <v>6</v>
      </c>
      <c r="I5">
        <v>0.59</v>
      </c>
      <c r="J5">
        <v>0.61</v>
      </c>
      <c r="K5" s="1">
        <f t="shared" ref="K5:K11" si="2">I5-(1.96*J5)</f>
        <v>-0.60560000000000003</v>
      </c>
      <c r="L5" s="1">
        <f t="shared" ref="L5:L11" si="3">I5+(1.96*J5)</f>
        <v>1.7856000000000001</v>
      </c>
      <c r="M5">
        <v>0.34</v>
      </c>
      <c r="O5" s="2" t="s">
        <v>6</v>
      </c>
      <c r="P5">
        <v>1.72</v>
      </c>
      <c r="Q5">
        <v>1.1100000000000001</v>
      </c>
      <c r="R5" s="1">
        <f t="shared" ref="R5:R11" si="4">P5-(1.96*Q5)</f>
        <v>-0.45560000000000023</v>
      </c>
      <c r="S5" s="1">
        <f t="shared" ref="S5:S11" si="5">P5+(1.96*Q5)</f>
        <v>3.8956</v>
      </c>
      <c r="T5">
        <v>0.12</v>
      </c>
      <c r="V5" s="3" t="s">
        <v>6</v>
      </c>
      <c r="W5">
        <v>1.52</v>
      </c>
      <c r="X5">
        <v>0.47</v>
      </c>
      <c r="Y5" s="1">
        <f t="shared" ref="Y5:Y11" si="6">W5-(1.96*X5)</f>
        <v>0.59880000000000011</v>
      </c>
      <c r="Z5" s="1">
        <f t="shared" ref="Z5:Z11" si="7">W5+(1.96*X5)</f>
        <v>2.4411999999999998</v>
      </c>
      <c r="AA5">
        <v>0</v>
      </c>
      <c r="AC5" s="3" t="s">
        <v>6</v>
      </c>
      <c r="AD5">
        <v>1.79</v>
      </c>
      <c r="AE5">
        <v>0.47</v>
      </c>
      <c r="AF5" s="1">
        <f t="shared" ref="AF5:AF11" si="8">AD5-(1.96*AE5)</f>
        <v>0.86880000000000013</v>
      </c>
      <c r="AG5" s="1">
        <f t="shared" ref="AG5:AG11" si="9">AD5+(1.96*AE5)</f>
        <v>2.7111999999999998</v>
      </c>
      <c r="AH5">
        <v>0</v>
      </c>
      <c r="AJ5" s="3" t="s">
        <v>6</v>
      </c>
      <c r="AK5">
        <v>1.93</v>
      </c>
      <c r="AL5">
        <v>0.14000000000000001</v>
      </c>
      <c r="AM5" s="1">
        <f t="shared" ref="AM5:AM11" si="10">AK5-(1.96*AL5)</f>
        <v>1.6556</v>
      </c>
      <c r="AN5" s="1">
        <f t="shared" ref="AN5:AN11" si="11">AK5+(1.96*AL5)</f>
        <v>2.2044000000000001</v>
      </c>
      <c r="AO5">
        <v>0</v>
      </c>
    </row>
    <row r="6" spans="1:41" x14ac:dyDescent="0.3">
      <c r="A6" s="3" t="s">
        <v>7</v>
      </c>
      <c r="B6" s="1">
        <v>2.1</v>
      </c>
      <c r="C6" s="1">
        <v>0.11</v>
      </c>
      <c r="D6" s="1">
        <f t="shared" si="0"/>
        <v>1.8844000000000001</v>
      </c>
      <c r="E6" s="1">
        <f t="shared" si="1"/>
        <v>2.3155999999999999</v>
      </c>
      <c r="F6" s="1">
        <v>0</v>
      </c>
      <c r="H6" s="3" t="s">
        <v>7</v>
      </c>
      <c r="I6">
        <v>2.6</v>
      </c>
      <c r="J6">
        <v>0.25</v>
      </c>
      <c r="K6" s="1">
        <f t="shared" si="2"/>
        <v>2.1100000000000003</v>
      </c>
      <c r="L6" s="1">
        <f t="shared" si="3"/>
        <v>3.09</v>
      </c>
      <c r="M6">
        <v>0</v>
      </c>
      <c r="O6" s="3" t="s">
        <v>7</v>
      </c>
      <c r="P6">
        <v>2.44</v>
      </c>
      <c r="Q6">
        <v>0.18</v>
      </c>
      <c r="R6" s="1">
        <f t="shared" si="4"/>
        <v>2.0872000000000002</v>
      </c>
      <c r="S6" s="1">
        <f t="shared" si="5"/>
        <v>2.7927999999999997</v>
      </c>
      <c r="T6">
        <v>0</v>
      </c>
      <c r="V6" s="3" t="s">
        <v>7</v>
      </c>
      <c r="W6">
        <v>1.92</v>
      </c>
      <c r="X6">
        <v>0.15</v>
      </c>
      <c r="Y6" s="1">
        <f t="shared" si="6"/>
        <v>1.6259999999999999</v>
      </c>
      <c r="Z6" s="1">
        <f t="shared" si="7"/>
        <v>2.214</v>
      </c>
      <c r="AA6">
        <v>0</v>
      </c>
      <c r="AC6" s="3" t="s">
        <v>7</v>
      </c>
      <c r="AD6">
        <v>2.1</v>
      </c>
      <c r="AE6">
        <v>0.13</v>
      </c>
      <c r="AF6" s="1">
        <f t="shared" si="8"/>
        <v>1.8452000000000002</v>
      </c>
      <c r="AG6" s="1">
        <f t="shared" si="9"/>
        <v>2.3548</v>
      </c>
      <c r="AH6">
        <v>0</v>
      </c>
      <c r="AJ6" s="3" t="s">
        <v>7</v>
      </c>
      <c r="AK6">
        <v>1.88</v>
      </c>
      <c r="AL6">
        <v>0.06</v>
      </c>
      <c r="AM6" s="1">
        <f t="shared" si="10"/>
        <v>1.7624</v>
      </c>
      <c r="AN6" s="1">
        <f t="shared" si="11"/>
        <v>1.9975999999999998</v>
      </c>
      <c r="AO6">
        <v>0</v>
      </c>
    </row>
    <row r="7" spans="1:41" x14ac:dyDescent="0.3">
      <c r="A7" s="3" t="s">
        <v>8</v>
      </c>
      <c r="B7" s="1">
        <v>1.62</v>
      </c>
      <c r="C7" s="1">
        <v>0.11</v>
      </c>
      <c r="D7" s="1">
        <f t="shared" si="0"/>
        <v>1.4044000000000001</v>
      </c>
      <c r="E7" s="1">
        <f t="shared" si="1"/>
        <v>1.8356000000000001</v>
      </c>
      <c r="F7" s="1">
        <v>0</v>
      </c>
      <c r="H7" s="3" t="s">
        <v>8</v>
      </c>
      <c r="I7">
        <v>1.33</v>
      </c>
      <c r="J7">
        <v>0.23</v>
      </c>
      <c r="K7" s="1">
        <f t="shared" si="2"/>
        <v>0.87919999999999998</v>
      </c>
      <c r="L7" s="1">
        <f t="shared" si="3"/>
        <v>1.7808000000000002</v>
      </c>
      <c r="M7">
        <v>0</v>
      </c>
      <c r="O7" s="3" t="s">
        <v>8</v>
      </c>
      <c r="P7">
        <v>1.58</v>
      </c>
      <c r="Q7">
        <v>0.21</v>
      </c>
      <c r="R7" s="1">
        <f t="shared" si="4"/>
        <v>1.1684000000000001</v>
      </c>
      <c r="S7" s="1">
        <f t="shared" si="5"/>
        <v>1.9916</v>
      </c>
      <c r="T7">
        <v>0</v>
      </c>
      <c r="V7" s="3" t="s">
        <v>8</v>
      </c>
      <c r="W7">
        <v>1.76</v>
      </c>
      <c r="X7">
        <v>0.14000000000000001</v>
      </c>
      <c r="Y7" s="1">
        <f t="shared" si="6"/>
        <v>1.4856</v>
      </c>
      <c r="Z7" s="1">
        <f t="shared" si="7"/>
        <v>2.0344000000000002</v>
      </c>
      <c r="AA7">
        <v>0</v>
      </c>
      <c r="AC7" s="3" t="s">
        <v>8</v>
      </c>
      <c r="AD7">
        <v>1.65</v>
      </c>
      <c r="AE7">
        <v>0.13</v>
      </c>
      <c r="AF7" s="1">
        <f t="shared" si="8"/>
        <v>1.3952</v>
      </c>
      <c r="AG7" s="1">
        <f t="shared" si="9"/>
        <v>1.9047999999999998</v>
      </c>
      <c r="AH7">
        <v>0</v>
      </c>
      <c r="AJ7" s="3" t="s">
        <v>8</v>
      </c>
      <c r="AK7">
        <v>1.7</v>
      </c>
      <c r="AL7">
        <v>0.1</v>
      </c>
      <c r="AM7" s="1">
        <f t="shared" si="10"/>
        <v>1.504</v>
      </c>
      <c r="AN7" s="1">
        <f t="shared" si="11"/>
        <v>1.8959999999999999</v>
      </c>
      <c r="AO7">
        <v>0</v>
      </c>
    </row>
    <row r="8" spans="1:41" x14ac:dyDescent="0.3">
      <c r="A8" s="3" t="s">
        <v>9</v>
      </c>
      <c r="B8" s="1">
        <v>1.44</v>
      </c>
      <c r="C8" s="1">
        <v>0.11</v>
      </c>
      <c r="D8" s="1">
        <f t="shared" si="0"/>
        <v>1.2243999999999999</v>
      </c>
      <c r="E8" s="1">
        <f t="shared" si="1"/>
        <v>1.6556</v>
      </c>
      <c r="F8" s="1">
        <v>0</v>
      </c>
      <c r="H8" s="3" t="s">
        <v>9</v>
      </c>
      <c r="I8">
        <v>1.46</v>
      </c>
      <c r="J8">
        <v>0.18</v>
      </c>
      <c r="K8" s="1">
        <f t="shared" si="2"/>
        <v>1.1072</v>
      </c>
      <c r="L8" s="1">
        <f t="shared" si="3"/>
        <v>1.8128</v>
      </c>
      <c r="M8">
        <v>0</v>
      </c>
      <c r="O8" s="3" t="s">
        <v>9</v>
      </c>
      <c r="P8">
        <v>1.42</v>
      </c>
      <c r="Q8">
        <v>0.21</v>
      </c>
      <c r="R8" s="1">
        <f t="shared" si="4"/>
        <v>1.0084</v>
      </c>
      <c r="S8" s="1">
        <f t="shared" si="5"/>
        <v>1.8315999999999999</v>
      </c>
      <c r="T8">
        <v>0</v>
      </c>
      <c r="V8" s="3" t="s">
        <v>9</v>
      </c>
      <c r="W8">
        <v>1.5</v>
      </c>
      <c r="X8">
        <v>0.16</v>
      </c>
      <c r="Y8" s="1">
        <f t="shared" si="6"/>
        <v>1.1863999999999999</v>
      </c>
      <c r="Z8" s="1">
        <f t="shared" si="7"/>
        <v>1.8136000000000001</v>
      </c>
      <c r="AA8">
        <v>0</v>
      </c>
      <c r="AC8" s="3" t="s">
        <v>9</v>
      </c>
      <c r="AD8">
        <v>1.65</v>
      </c>
      <c r="AE8">
        <v>0.14000000000000001</v>
      </c>
      <c r="AF8" s="1">
        <f t="shared" si="8"/>
        <v>1.3755999999999999</v>
      </c>
      <c r="AG8" s="1">
        <f t="shared" si="9"/>
        <v>1.9243999999999999</v>
      </c>
      <c r="AH8">
        <v>0</v>
      </c>
      <c r="AJ8" s="3" t="s">
        <v>9</v>
      </c>
      <c r="AK8">
        <v>1.52</v>
      </c>
      <c r="AL8">
        <v>0.11</v>
      </c>
      <c r="AM8" s="1">
        <f t="shared" si="10"/>
        <v>1.3044</v>
      </c>
      <c r="AN8" s="1">
        <f t="shared" si="11"/>
        <v>1.7356</v>
      </c>
      <c r="AO8">
        <v>0</v>
      </c>
    </row>
    <row r="9" spans="1:41" x14ac:dyDescent="0.3">
      <c r="A9" s="3" t="s">
        <v>10</v>
      </c>
      <c r="B9" s="1">
        <v>-0.35</v>
      </c>
      <c r="C9" s="1">
        <v>0.11</v>
      </c>
      <c r="D9" s="1">
        <f t="shared" si="0"/>
        <v>-0.56559999999999999</v>
      </c>
      <c r="E9" s="1">
        <f t="shared" si="1"/>
        <v>-0.13439999999999999</v>
      </c>
      <c r="F9" s="1">
        <v>0</v>
      </c>
      <c r="H9" s="3" t="s">
        <v>10</v>
      </c>
      <c r="I9">
        <v>-0.99</v>
      </c>
      <c r="J9">
        <v>0.24</v>
      </c>
      <c r="K9" s="1">
        <f t="shared" si="2"/>
        <v>-1.4603999999999999</v>
      </c>
      <c r="L9" s="1">
        <f t="shared" si="3"/>
        <v>-0.51960000000000006</v>
      </c>
      <c r="M9">
        <v>0</v>
      </c>
      <c r="O9" s="3" t="s">
        <v>10</v>
      </c>
      <c r="P9">
        <v>-0.56999999999999995</v>
      </c>
      <c r="Q9">
        <v>0.23</v>
      </c>
      <c r="R9" s="1">
        <f t="shared" si="4"/>
        <v>-1.0207999999999999</v>
      </c>
      <c r="S9" s="1">
        <f t="shared" si="5"/>
        <v>-0.11919999999999992</v>
      </c>
      <c r="T9">
        <v>0.01</v>
      </c>
      <c r="V9" s="2" t="s">
        <v>10</v>
      </c>
      <c r="W9">
        <v>-0.12</v>
      </c>
      <c r="X9">
        <v>0.14000000000000001</v>
      </c>
      <c r="Y9" s="1">
        <f t="shared" si="6"/>
        <v>-0.39440000000000003</v>
      </c>
      <c r="Z9" s="1">
        <f t="shared" si="7"/>
        <v>0.15440000000000004</v>
      </c>
      <c r="AA9">
        <v>0.41</v>
      </c>
      <c r="AC9" s="2" t="s">
        <v>10</v>
      </c>
      <c r="AD9">
        <v>-0.23</v>
      </c>
      <c r="AE9">
        <v>0.12</v>
      </c>
      <c r="AF9" s="1">
        <f t="shared" si="8"/>
        <v>-0.4652</v>
      </c>
      <c r="AG9" s="1">
        <f t="shared" si="9"/>
        <v>5.1999999999999824E-3</v>
      </c>
      <c r="AH9">
        <v>7.0000000000000007E-2</v>
      </c>
      <c r="AO9" t="s">
        <v>29</v>
      </c>
    </row>
    <row r="10" spans="1:41" x14ac:dyDescent="0.3">
      <c r="A10" s="2" t="s">
        <v>11</v>
      </c>
      <c r="B10" s="1">
        <v>-2.1000000000000001E-2</v>
      </c>
      <c r="C10" s="1">
        <v>0.05</v>
      </c>
      <c r="D10" s="1">
        <f>B10-(1.96*C10)</f>
        <v>-0.11900000000000001</v>
      </c>
      <c r="E10" s="1">
        <f>B10+(1.96*C10)</f>
        <v>7.6999999999999999E-2</v>
      </c>
      <c r="F10" s="1">
        <v>0.7</v>
      </c>
      <c r="H10" s="2" t="s">
        <v>11</v>
      </c>
      <c r="I10">
        <v>-0.16</v>
      </c>
      <c r="J10">
        <v>0.1</v>
      </c>
      <c r="K10" s="1">
        <f t="shared" si="2"/>
        <v>-0.35599999999999998</v>
      </c>
      <c r="L10" s="1">
        <f t="shared" si="3"/>
        <v>3.6000000000000004E-2</v>
      </c>
      <c r="M10">
        <v>0.11</v>
      </c>
      <c r="O10" s="2" t="s">
        <v>11</v>
      </c>
      <c r="P10">
        <v>-0.03</v>
      </c>
      <c r="Q10">
        <v>0.16</v>
      </c>
      <c r="R10" s="1">
        <f t="shared" si="4"/>
        <v>-0.34360000000000002</v>
      </c>
      <c r="S10" s="1">
        <f t="shared" si="5"/>
        <v>0.28359999999999996</v>
      </c>
      <c r="T10">
        <v>0.86</v>
      </c>
      <c r="V10" s="2" t="s">
        <v>11</v>
      </c>
      <c r="W10">
        <v>-0.05</v>
      </c>
      <c r="X10">
        <v>7.0000000000000007E-2</v>
      </c>
      <c r="Y10" s="1">
        <f t="shared" si="6"/>
        <v>-0.18720000000000003</v>
      </c>
      <c r="Z10" s="1">
        <f t="shared" si="7"/>
        <v>8.7200000000000014E-2</v>
      </c>
      <c r="AA10">
        <v>0.45</v>
      </c>
      <c r="AC10" s="2" t="s">
        <v>11</v>
      </c>
      <c r="AD10">
        <v>-0.01</v>
      </c>
      <c r="AE10">
        <v>7.0000000000000007E-2</v>
      </c>
      <c r="AF10" s="1">
        <f t="shared" si="8"/>
        <v>-0.14720000000000003</v>
      </c>
      <c r="AG10" s="1">
        <f t="shared" si="9"/>
        <v>0.12720000000000001</v>
      </c>
      <c r="AH10">
        <v>0.91</v>
      </c>
    </row>
    <row r="11" spans="1:41" x14ac:dyDescent="0.3">
      <c r="A11" s="2" t="s">
        <v>12</v>
      </c>
      <c r="B11" s="1">
        <v>-0.03</v>
      </c>
      <c r="C11" s="1">
        <v>0.05</v>
      </c>
      <c r="D11" s="1">
        <f t="shared" si="0"/>
        <v>-0.128</v>
      </c>
      <c r="E11" s="1">
        <f t="shared" si="1"/>
        <v>6.8000000000000005E-2</v>
      </c>
      <c r="F11" s="1">
        <v>0.6</v>
      </c>
      <c r="H11" s="3" t="s">
        <v>12</v>
      </c>
      <c r="I11">
        <v>-0.22</v>
      </c>
      <c r="J11">
        <v>0.09</v>
      </c>
      <c r="K11" s="1">
        <f t="shared" si="2"/>
        <v>-0.39639999999999997</v>
      </c>
      <c r="L11" s="1">
        <f t="shared" si="3"/>
        <v>-4.36E-2</v>
      </c>
      <c r="M11">
        <v>0.02</v>
      </c>
      <c r="O11" s="2" t="s">
        <v>12</v>
      </c>
      <c r="P11">
        <v>-0.02</v>
      </c>
      <c r="Q11">
        <v>0.16</v>
      </c>
      <c r="R11" s="1">
        <f t="shared" si="4"/>
        <v>-0.33360000000000001</v>
      </c>
      <c r="S11" s="1">
        <f t="shared" si="5"/>
        <v>0.29359999999999997</v>
      </c>
      <c r="T11">
        <v>0.91</v>
      </c>
      <c r="V11" s="2" t="s">
        <v>12</v>
      </c>
      <c r="W11">
        <v>-0.05</v>
      </c>
      <c r="X11">
        <v>7.0000000000000007E-2</v>
      </c>
      <c r="Y11" s="1">
        <f t="shared" si="6"/>
        <v>-0.18720000000000003</v>
      </c>
      <c r="Z11" s="1">
        <f t="shared" si="7"/>
        <v>8.7200000000000014E-2</v>
      </c>
      <c r="AA11">
        <v>0.51</v>
      </c>
      <c r="AC11" s="2" t="s">
        <v>12</v>
      </c>
      <c r="AD11">
        <v>-0.03</v>
      </c>
      <c r="AE11">
        <v>7.0000000000000007E-2</v>
      </c>
      <c r="AF11" s="1">
        <f t="shared" si="8"/>
        <v>-0.16720000000000002</v>
      </c>
      <c r="AG11" s="1">
        <f t="shared" si="9"/>
        <v>0.10720000000000002</v>
      </c>
      <c r="AH11">
        <v>0.71</v>
      </c>
    </row>
    <row r="13" spans="1:41" x14ac:dyDescent="0.3">
      <c r="A13" s="7" t="s">
        <v>18</v>
      </c>
      <c r="B13" s="7"/>
      <c r="C13" t="s">
        <v>24</v>
      </c>
      <c r="D13" t="s">
        <v>25</v>
      </c>
      <c r="H13" s="7" t="s">
        <v>18</v>
      </c>
      <c r="I13" s="7"/>
      <c r="J13" t="s">
        <v>24</v>
      </c>
      <c r="K13" t="s">
        <v>25</v>
      </c>
      <c r="O13" s="7" t="s">
        <v>18</v>
      </c>
      <c r="P13" s="7"/>
      <c r="V13" s="7" t="s">
        <v>18</v>
      </c>
      <c r="W13" s="7"/>
      <c r="AC13" s="7" t="s">
        <v>18</v>
      </c>
      <c r="AD13" s="7"/>
    </row>
    <row r="14" spans="1:41" x14ac:dyDescent="0.3">
      <c r="A14" s="5" t="s">
        <v>19</v>
      </c>
      <c r="B14" s="5"/>
      <c r="C14">
        <v>49</v>
      </c>
      <c r="D14" s="1">
        <f>(C14/$C$18)*100</f>
        <v>8.9908256880733948</v>
      </c>
      <c r="H14" s="5" t="s">
        <v>19</v>
      </c>
      <c r="I14" s="5"/>
      <c r="J14">
        <v>12</v>
      </c>
      <c r="K14" s="1">
        <f>(J14/$J$18)*100</f>
        <v>12.371134020618557</v>
      </c>
      <c r="O14" s="5" t="s">
        <v>19</v>
      </c>
      <c r="P14" s="5"/>
      <c r="Q14">
        <v>8</v>
      </c>
      <c r="R14" s="1">
        <f>(Q14/$Q$18)*100</f>
        <v>3.9024390243902438</v>
      </c>
      <c r="V14" s="5" t="s">
        <v>19</v>
      </c>
      <c r="W14" s="5"/>
      <c r="X14">
        <v>29</v>
      </c>
      <c r="Y14" s="1">
        <f>(X14/$X$18)*100</f>
        <v>11.934156378600823</v>
      </c>
      <c r="AC14" s="5" t="s">
        <v>19</v>
      </c>
      <c r="AD14" s="5"/>
      <c r="AE14">
        <v>37</v>
      </c>
      <c r="AF14" s="1">
        <f>(AE14/$AE$18)*100</f>
        <v>8.2589285714285712</v>
      </c>
    </row>
    <row r="15" spans="1:41" x14ac:dyDescent="0.3">
      <c r="A15" s="5" t="s">
        <v>20</v>
      </c>
      <c r="B15" s="5"/>
      <c r="C15">
        <v>240</v>
      </c>
      <c r="D15" s="1">
        <f t="shared" ref="D15:D17" si="12">(C15/$C$18)*100</f>
        <v>44.036697247706428</v>
      </c>
      <c r="H15" s="5" t="s">
        <v>20</v>
      </c>
      <c r="I15" s="5"/>
      <c r="J15">
        <v>33</v>
      </c>
      <c r="K15" s="1">
        <f t="shared" ref="K15:K17" si="13">(J15/$J$18)*100</f>
        <v>34.020618556701031</v>
      </c>
      <c r="O15" s="5" t="s">
        <v>20</v>
      </c>
      <c r="P15" s="5"/>
      <c r="Q15">
        <v>127</v>
      </c>
      <c r="R15" s="1">
        <f t="shared" ref="R15:R17" si="14">(Q15/$Q$18)*100</f>
        <v>61.951219512195124</v>
      </c>
      <c r="V15" s="5" t="s">
        <v>20</v>
      </c>
      <c r="W15" s="5"/>
      <c r="X15">
        <v>80</v>
      </c>
      <c r="Y15" s="1">
        <f t="shared" ref="Y15:Y17" si="15">(X15/$X$18)*100</f>
        <v>32.921810699588477</v>
      </c>
      <c r="AC15" s="5" t="s">
        <v>20</v>
      </c>
      <c r="AD15" s="5"/>
      <c r="AE15">
        <v>207</v>
      </c>
      <c r="AF15" s="1">
        <f t="shared" ref="AF15:AF17" si="16">(AE15/$AE$18)*100</f>
        <v>46.205357142857146</v>
      </c>
    </row>
    <row r="16" spans="1:41" x14ac:dyDescent="0.3">
      <c r="A16" s="5" t="s">
        <v>21</v>
      </c>
      <c r="B16" s="5"/>
      <c r="C16">
        <v>137</v>
      </c>
      <c r="D16" s="1">
        <f t="shared" si="12"/>
        <v>25.137614678899084</v>
      </c>
      <c r="H16" s="5" t="s">
        <v>21</v>
      </c>
      <c r="I16" s="5"/>
      <c r="J16">
        <v>28</v>
      </c>
      <c r="K16" s="1">
        <f t="shared" si="13"/>
        <v>28.865979381443296</v>
      </c>
      <c r="O16" s="5" t="s">
        <v>21</v>
      </c>
      <c r="P16" s="5"/>
      <c r="Q16">
        <v>33</v>
      </c>
      <c r="R16" s="1">
        <f t="shared" si="14"/>
        <v>16.097560975609756</v>
      </c>
      <c r="V16" s="5" t="s">
        <v>21</v>
      </c>
      <c r="W16" s="5"/>
      <c r="X16">
        <v>76</v>
      </c>
      <c r="Y16" s="1">
        <f t="shared" si="15"/>
        <v>31.275720164609055</v>
      </c>
      <c r="AC16" s="5" t="s">
        <v>21</v>
      </c>
      <c r="AD16" s="5"/>
      <c r="AE16">
        <v>109</v>
      </c>
      <c r="AF16" s="1">
        <f t="shared" si="16"/>
        <v>24.330357142857142</v>
      </c>
    </row>
    <row r="17" spans="1:32" x14ac:dyDescent="0.3">
      <c r="A17" s="5" t="s">
        <v>22</v>
      </c>
      <c r="B17" s="5"/>
      <c r="C17">
        <v>119</v>
      </c>
      <c r="D17" s="1">
        <f t="shared" si="12"/>
        <v>21.834862385321102</v>
      </c>
      <c r="H17" s="5" t="s">
        <v>22</v>
      </c>
      <c r="I17" s="5"/>
      <c r="J17">
        <v>24</v>
      </c>
      <c r="K17" s="1">
        <f t="shared" si="13"/>
        <v>24.742268041237114</v>
      </c>
      <c r="O17" s="5" t="s">
        <v>22</v>
      </c>
      <c r="P17" s="5"/>
      <c r="Q17">
        <v>37</v>
      </c>
      <c r="R17" s="1">
        <f t="shared" si="14"/>
        <v>18.048780487804876</v>
      </c>
      <c r="V17" s="5" t="s">
        <v>22</v>
      </c>
      <c r="W17" s="5"/>
      <c r="X17">
        <v>58</v>
      </c>
      <c r="Y17" s="1">
        <f t="shared" si="15"/>
        <v>23.868312757201647</v>
      </c>
      <c r="AC17" s="5" t="s">
        <v>22</v>
      </c>
      <c r="AD17" s="5"/>
      <c r="AE17">
        <v>95</v>
      </c>
      <c r="AF17" s="1">
        <f t="shared" si="16"/>
        <v>21.205357142857142</v>
      </c>
    </row>
    <row r="18" spans="1:32" x14ac:dyDescent="0.3">
      <c r="A18" s="6" t="s">
        <v>23</v>
      </c>
      <c r="B18" s="6"/>
      <c r="C18" s="4">
        <f>SUM(C14:C17)</f>
        <v>545</v>
      </c>
      <c r="D18" s="1">
        <f>SUM(D14:D17)</f>
        <v>100.00000000000001</v>
      </c>
      <c r="H18" s="6" t="s">
        <v>23</v>
      </c>
      <c r="I18" s="6"/>
      <c r="J18" s="4">
        <f>SUM(J14:J17)</f>
        <v>97</v>
      </c>
      <c r="K18" s="1">
        <f>SUM(K14:K17)</f>
        <v>100</v>
      </c>
      <c r="O18" s="6" t="s">
        <v>23</v>
      </c>
      <c r="P18" s="6"/>
      <c r="Q18" s="4">
        <f>SUM(Q14:Q17)</f>
        <v>205</v>
      </c>
      <c r="R18" s="1">
        <f>SUM(R14:R17)</f>
        <v>100</v>
      </c>
      <c r="V18" s="6" t="s">
        <v>23</v>
      </c>
      <c r="W18" s="6"/>
      <c r="X18" s="4">
        <f>SUM(X14:X17)</f>
        <v>243</v>
      </c>
      <c r="Y18" s="1">
        <f>SUM(Y14:Y17)</f>
        <v>100.00000000000001</v>
      </c>
      <c r="AC18" s="6" t="s">
        <v>23</v>
      </c>
      <c r="AD18" s="6"/>
      <c r="AE18" s="4">
        <f>SUM(AE14:AE17)</f>
        <v>448</v>
      </c>
      <c r="AF18" s="1">
        <f>SUM(AF14:AF17)</f>
        <v>100</v>
      </c>
    </row>
  </sheetData>
  <mergeCells count="38">
    <mergeCell ref="AJ1:AO1"/>
    <mergeCell ref="AC1:AH1"/>
    <mergeCell ref="AC15:AD15"/>
    <mergeCell ref="AC16:AD16"/>
    <mergeCell ref="AC17:AD17"/>
    <mergeCell ref="AC18:AD18"/>
    <mergeCell ref="AJ2:AO2"/>
    <mergeCell ref="A14:B14"/>
    <mergeCell ref="V13:W13"/>
    <mergeCell ref="V14:W14"/>
    <mergeCell ref="AC2:AH2"/>
    <mergeCell ref="AC13:AD13"/>
    <mergeCell ref="AC14:AD14"/>
    <mergeCell ref="A2:F2"/>
    <mergeCell ref="H2:M2"/>
    <mergeCell ref="O2:T2"/>
    <mergeCell ref="V2:AA2"/>
    <mergeCell ref="A13:B13"/>
    <mergeCell ref="H13:I13"/>
    <mergeCell ref="H14:I14"/>
    <mergeCell ref="H15:I15"/>
    <mergeCell ref="H16:I16"/>
    <mergeCell ref="H17:I17"/>
    <mergeCell ref="O13:P13"/>
    <mergeCell ref="O14:P14"/>
    <mergeCell ref="O15:P15"/>
    <mergeCell ref="O16:P16"/>
    <mergeCell ref="O17:P17"/>
    <mergeCell ref="V15:W15"/>
    <mergeCell ref="V16:W16"/>
    <mergeCell ref="V17:W17"/>
    <mergeCell ref="V18:W18"/>
    <mergeCell ref="A18:B18"/>
    <mergeCell ref="H18:I18"/>
    <mergeCell ref="O18:P18"/>
    <mergeCell ref="A15:B15"/>
    <mergeCell ref="A16:B16"/>
    <mergeCell ref="A17:B1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USN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Ashlee Jean Mikkelsen</dc:creator>
  <cp:lastModifiedBy>Ashlee Jean Mikkelsen</cp:lastModifiedBy>
  <dcterms:created xsi:type="dcterms:W3CDTF">2025-01-07T11:11:49Z</dcterms:created>
  <dcterms:modified xsi:type="dcterms:W3CDTF">2025-01-16T17:58:40Z</dcterms:modified>
</cp:coreProperties>
</file>