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Study_R\"/>
    </mc:Choice>
  </mc:AlternateContent>
  <xr:revisionPtr revIDLastSave="0" documentId="13_ncr:1_{028D08B8-0782-4349-9412-8D357382DCE2}" xr6:coauthVersionLast="45" xr6:coauthVersionMax="46" xr10:uidLastSave="{00000000-0000-0000-0000-000000000000}"/>
  <bookViews>
    <workbookView xWindow="-108" yWindow="-108" windowWidth="23256" windowHeight="12576" firstSheet="2" activeTab="4" xr2:uid="{D8B48237-70C9-40CB-994B-AFA1ACBC7253}"/>
  </bookViews>
  <sheets>
    <sheet name="2Assignment Q11)conditionalform" sheetId="6" r:id="rId1"/>
    <sheet name="2Assignment Q12)sumif" sheetId="12" r:id="rId2"/>
    <sheet name="2Assignment Q13)vlookup" sheetId="14" r:id="rId3"/>
    <sheet name="2Assignment Q14)graph" sheetId="15" r:id="rId4"/>
    <sheet name="2Assignment Q15)date if" sheetId="16"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I7" i="16" l="1"/>
  <c r="H7" i="16"/>
  <c r="G7" i="16"/>
  <c r="G33" i="12"/>
  <c r="G32" i="12"/>
  <c r="G31" i="12"/>
  <c r="G30" i="12"/>
  <c r="G23" i="12"/>
  <c r="G22" i="12"/>
  <c r="G21" i="12"/>
  <c r="G20" i="12"/>
  <c r="F23" i="12"/>
  <c r="F22" i="12"/>
  <c r="F21" i="12"/>
  <c r="F20" i="12"/>
  <c r="I8" i="16"/>
  <c r="I9" i="16"/>
  <c r="I10" i="16"/>
  <c r="I11" i="16"/>
  <c r="I12" i="16"/>
  <c r="I13" i="16"/>
  <c r="I14" i="16"/>
  <c r="I15" i="16"/>
  <c r="H8" i="16"/>
  <c r="H9" i="16"/>
  <c r="H10" i="16"/>
  <c r="H11" i="16"/>
  <c r="H12" i="16"/>
  <c r="H13" i="16"/>
  <c r="H14" i="16"/>
  <c r="H15" i="16"/>
  <c r="G15" i="16"/>
  <c r="C15" i="16" s="1"/>
  <c r="G8" i="16"/>
  <c r="C8" i="16" s="1"/>
  <c r="G9" i="16"/>
  <c r="C9" i="16" s="1"/>
  <c r="G10" i="16"/>
  <c r="C10" i="16" s="1"/>
  <c r="G11" i="16"/>
  <c r="C11" i="16" s="1"/>
  <c r="G12" i="16"/>
  <c r="C12" i="16" s="1"/>
  <c r="G13" i="16"/>
  <c r="C13" i="16" s="1"/>
  <c r="G14" i="16"/>
  <c r="C14" i="16" s="1"/>
  <c r="F32" i="12"/>
  <c r="F30" i="12"/>
  <c r="C7" i="16" l="1"/>
  <c r="I22" i="15"/>
  <c r="J10" i="15" l="1"/>
  <c r="N17" i="15"/>
  <c r="N13" i="15"/>
  <c r="N10" i="15"/>
  <c r="J11" i="15"/>
  <c r="N11" i="15" s="1"/>
  <c r="J12" i="15"/>
  <c r="N12" i="15" s="1"/>
  <c r="J13" i="15"/>
  <c r="J14" i="15"/>
  <c r="N14" i="15" s="1"/>
  <c r="J15" i="15"/>
  <c r="N15" i="15" s="1"/>
  <c r="J16" i="15"/>
  <c r="N16" i="15" s="1"/>
  <c r="J17" i="15"/>
  <c r="J18" i="15"/>
  <c r="N18" i="15" s="1"/>
  <c r="J19" i="15"/>
  <c r="N19" i="15" s="1"/>
  <c r="J20" i="15"/>
  <c r="J21" i="15"/>
  <c r="F33" i="12"/>
  <c r="F31" i="12"/>
  <c r="C22" i="15"/>
  <c r="H22" i="15" l="1"/>
  <c r="G22" i="15"/>
  <c r="E22" i="15"/>
  <c r="D22" i="15"/>
  <c r="F22" i="15"/>
  <c r="K9" i="14"/>
  <c r="K10" i="14"/>
  <c r="K11" i="14"/>
  <c r="K12" i="14"/>
  <c r="K13" i="14"/>
  <c r="K14" i="14"/>
  <c r="K15" i="14"/>
  <c r="K16" i="14"/>
  <c r="K17" i="14"/>
  <c r="K18" i="14"/>
  <c r="K19" i="14"/>
  <c r="K20" i="14"/>
  <c r="K21" i="14"/>
  <c r="K22" i="14"/>
  <c r="K23" i="14"/>
  <c r="K24" i="14"/>
  <c r="K25" i="14"/>
  <c r="K26" i="14"/>
  <c r="K27" i="14"/>
  <c r="K28" i="14"/>
  <c r="K29" i="14"/>
  <c r="K30" i="14"/>
  <c r="K31" i="14"/>
  <c r="K32" i="14"/>
  <c r="K33" i="14"/>
  <c r="K34" i="14"/>
  <c r="K35" i="14"/>
  <c r="K36" i="14"/>
  <c r="K37" i="14"/>
  <c r="K38" i="14"/>
  <c r="K39" i="14"/>
  <c r="K40" i="14"/>
  <c r="K41" i="14"/>
  <c r="K42" i="14"/>
  <c r="K43" i="14"/>
  <c r="K44" i="14"/>
  <c r="K45" i="14"/>
  <c r="K46" i="14"/>
  <c r="K47" i="14"/>
  <c r="K48" i="14"/>
  <c r="K49" i="14"/>
  <c r="K50" i="14"/>
  <c r="K51" i="14"/>
  <c r="K52" i="14"/>
  <c r="K53" i="14"/>
  <c r="K54" i="14"/>
  <c r="K55" i="14"/>
  <c r="K56" i="14"/>
  <c r="K57" i="14"/>
  <c r="K58" i="14"/>
  <c r="K59" i="14"/>
  <c r="K60" i="14"/>
  <c r="K61" i="14"/>
  <c r="K62" i="14"/>
  <c r="K63" i="14"/>
  <c r="K64" i="14"/>
  <c r="K65" i="14"/>
  <c r="K66" i="14"/>
  <c r="K67" i="14"/>
  <c r="K68" i="14"/>
  <c r="K69" i="14"/>
  <c r="K70" i="14"/>
  <c r="K71" i="14"/>
  <c r="K72" i="14"/>
  <c r="K73" i="14"/>
  <c r="K74" i="14"/>
  <c r="K75" i="14"/>
  <c r="K76" i="14"/>
  <c r="K77" i="14"/>
  <c r="K78" i="14"/>
  <c r="K79" i="14"/>
  <c r="K80" i="14"/>
  <c r="K81" i="14"/>
  <c r="K82" i="14"/>
  <c r="K83" i="14"/>
  <c r="K84" i="14"/>
  <c r="K85" i="14"/>
  <c r="K86" i="14"/>
  <c r="K87" i="14"/>
  <c r="K88" i="14"/>
  <c r="K89" i="14"/>
  <c r="K90" i="14"/>
  <c r="K91" i="14"/>
  <c r="K92" i="14"/>
  <c r="K93" i="14"/>
  <c r="K94" i="14"/>
  <c r="K95" i="14"/>
  <c r="K96" i="14"/>
  <c r="K97" i="14"/>
  <c r="K98" i="14"/>
  <c r="K99" i="14"/>
  <c r="K100" i="14"/>
  <c r="K101" i="14"/>
  <c r="K102" i="14"/>
  <c r="K103" i="14"/>
  <c r="K104" i="14"/>
  <c r="K105" i="14"/>
  <c r="K106" i="14"/>
  <c r="K107" i="14"/>
  <c r="K108" i="14"/>
  <c r="K109" i="14"/>
  <c r="K110" i="14"/>
  <c r="K111" i="14"/>
  <c r="K112" i="14"/>
  <c r="K113" i="14"/>
  <c r="K114" i="14"/>
  <c r="K115" i="14"/>
  <c r="K116" i="14"/>
  <c r="K117" i="14"/>
  <c r="K118" i="14"/>
  <c r="K119" i="14"/>
  <c r="K120" i="14"/>
  <c r="K121" i="14"/>
  <c r="K122" i="14"/>
  <c r="K123" i="14"/>
  <c r="K124" i="14"/>
  <c r="K125" i="14"/>
  <c r="K126" i="14"/>
  <c r="K127" i="14"/>
  <c r="K128" i="14"/>
  <c r="K129" i="14"/>
  <c r="K130" i="14"/>
  <c r="K131" i="14"/>
  <c r="K132" i="14"/>
  <c r="K133" i="14"/>
  <c r="K134" i="14"/>
  <c r="K135" i="14"/>
  <c r="K136" i="14"/>
  <c r="K137" i="14"/>
  <c r="K138" i="14"/>
  <c r="K139" i="14"/>
  <c r="K140" i="14"/>
  <c r="K141" i="14"/>
  <c r="K142" i="14"/>
  <c r="K143" i="14"/>
  <c r="K144" i="14"/>
  <c r="K145" i="14"/>
  <c r="K146" i="14"/>
  <c r="K147" i="14"/>
  <c r="K148" i="14"/>
  <c r="K149" i="14"/>
  <c r="K150" i="14"/>
  <c r="K151" i="14"/>
  <c r="K152" i="14"/>
  <c r="K153" i="14"/>
  <c r="K154" i="14"/>
  <c r="K155" i="14"/>
  <c r="K156" i="14"/>
  <c r="K157" i="14"/>
  <c r="K158" i="14"/>
  <c r="K159" i="14"/>
  <c r="K160" i="14"/>
  <c r="K161" i="14"/>
  <c r="K162" i="14"/>
  <c r="K163" i="14"/>
  <c r="K164" i="14"/>
  <c r="K165" i="14"/>
  <c r="K166" i="14"/>
  <c r="K167" i="14"/>
  <c r="K168" i="14"/>
  <c r="K169" i="14"/>
  <c r="K170" i="14"/>
  <c r="K171" i="14"/>
  <c r="K172" i="14"/>
  <c r="K173" i="14"/>
  <c r="K174" i="14"/>
  <c r="K175" i="14"/>
  <c r="K176" i="14"/>
  <c r="K177" i="14"/>
  <c r="K178" i="14"/>
  <c r="K179" i="14"/>
  <c r="K180" i="14"/>
  <c r="K181" i="14"/>
  <c r="K182" i="14"/>
  <c r="K183" i="14"/>
  <c r="K184" i="14"/>
  <c r="K185" i="14"/>
  <c r="K186" i="14"/>
  <c r="K187" i="14"/>
  <c r="K188" i="14"/>
  <c r="K189" i="14"/>
  <c r="K190" i="14"/>
  <c r="K191" i="14"/>
  <c r="K192" i="14"/>
  <c r="K193" i="14"/>
  <c r="K194" i="14"/>
  <c r="K195" i="14"/>
  <c r="K196" i="14"/>
  <c r="K197" i="14"/>
  <c r="K198" i="14"/>
  <c r="K199" i="14"/>
  <c r="K200" i="14"/>
  <c r="K201" i="14"/>
  <c r="K202" i="14"/>
  <c r="K203" i="14"/>
  <c r="K204" i="14"/>
  <c r="K205" i="14"/>
  <c r="K206" i="14"/>
  <c r="K207" i="14"/>
  <c r="K208" i="14"/>
  <c r="K209" i="14"/>
  <c r="K210" i="14"/>
  <c r="K211" i="14"/>
  <c r="K212" i="14"/>
  <c r="K213" i="14"/>
  <c r="K214" i="14"/>
  <c r="K215" i="14"/>
  <c r="K216" i="14"/>
  <c r="K217" i="14"/>
  <c r="K218" i="14"/>
  <c r="K219" i="14"/>
  <c r="K220" i="14"/>
  <c r="K221" i="14"/>
  <c r="K222" i="14"/>
  <c r="K223" i="14"/>
  <c r="K224" i="14"/>
  <c r="K225" i="14"/>
  <c r="K226" i="14"/>
  <c r="K227" i="14"/>
  <c r="K228" i="14"/>
  <c r="K229" i="14"/>
  <c r="K230" i="14"/>
  <c r="K231" i="14"/>
  <c r="K232" i="14"/>
  <c r="K233" i="14"/>
  <c r="K234" i="14"/>
  <c r="K235" i="14"/>
  <c r="K236" i="14"/>
  <c r="K237" i="14"/>
  <c r="K238" i="14"/>
  <c r="K239" i="14"/>
  <c r="K240" i="14"/>
  <c r="K241" i="14"/>
  <c r="K242" i="14"/>
  <c r="K243" i="14"/>
  <c r="K244" i="14"/>
  <c r="K245" i="14"/>
  <c r="K246" i="14"/>
  <c r="K247" i="14"/>
  <c r="K248" i="14"/>
  <c r="K249" i="14"/>
  <c r="K250" i="14"/>
  <c r="K251" i="14"/>
  <c r="K252" i="14"/>
  <c r="K253" i="14"/>
  <c r="K254" i="14"/>
  <c r="K255" i="14"/>
  <c r="K256" i="14"/>
  <c r="K257" i="14"/>
  <c r="K258" i="14"/>
  <c r="K259" i="14"/>
  <c r="K260" i="14"/>
  <c r="K261" i="14"/>
  <c r="K262" i="14"/>
  <c r="K263" i="14"/>
  <c r="K264" i="14"/>
  <c r="K265" i="14"/>
  <c r="K266" i="14"/>
  <c r="K267" i="14"/>
  <c r="K268" i="14"/>
  <c r="K269" i="14"/>
  <c r="K270" i="14"/>
  <c r="K271" i="14"/>
  <c r="K272" i="14"/>
  <c r="K273" i="14"/>
  <c r="K274" i="14"/>
  <c r="K275" i="14"/>
  <c r="K276" i="14"/>
  <c r="K277" i="14"/>
  <c r="K278" i="14"/>
  <c r="K279" i="14"/>
  <c r="K280" i="14"/>
  <c r="K281" i="14"/>
  <c r="K282" i="14"/>
  <c r="K283" i="14"/>
  <c r="K284" i="14"/>
  <c r="K285" i="14"/>
  <c r="K286" i="14"/>
  <c r="K287" i="14"/>
  <c r="K288" i="14"/>
  <c r="K289" i="14"/>
  <c r="K290" i="14"/>
  <c r="K291" i="14"/>
  <c r="K292" i="14"/>
  <c r="K293" i="14"/>
  <c r="K8" i="14"/>
  <c r="J9" i="14"/>
  <c r="J8" i="14"/>
  <c r="J10" i="14"/>
  <c r="J11" i="14"/>
  <c r="J12" i="14"/>
  <c r="J13" i="14"/>
  <c r="J14" i="14"/>
  <c r="J15" i="14"/>
  <c r="J16" i="14"/>
  <c r="J17" i="14"/>
  <c r="J18" i="14"/>
  <c r="J19" i="14"/>
  <c r="J20" i="14"/>
  <c r="J21" i="14"/>
  <c r="J22" i="14"/>
  <c r="J23" i="14"/>
  <c r="J24" i="14"/>
  <c r="J25" i="14"/>
  <c r="J26" i="14"/>
  <c r="J27" i="14"/>
  <c r="J28" i="14"/>
  <c r="J29" i="14"/>
  <c r="J30" i="14"/>
  <c r="J31" i="14"/>
  <c r="J32" i="14"/>
  <c r="J33" i="14"/>
  <c r="J34" i="14"/>
  <c r="J35" i="14"/>
  <c r="J36" i="14"/>
  <c r="J37" i="14"/>
  <c r="J38" i="14"/>
  <c r="J39" i="14"/>
  <c r="J40" i="14"/>
  <c r="J41" i="14"/>
  <c r="J42" i="14"/>
  <c r="J43" i="14"/>
  <c r="J44" i="14"/>
  <c r="J45" i="14"/>
  <c r="J46" i="14"/>
  <c r="J47" i="14"/>
  <c r="J48" i="14"/>
  <c r="J49" i="14"/>
  <c r="J50" i="14"/>
  <c r="J51" i="14"/>
  <c r="J52" i="14"/>
  <c r="J53" i="14"/>
  <c r="J54" i="14"/>
  <c r="J55" i="14"/>
  <c r="J56" i="14"/>
  <c r="J57" i="14"/>
  <c r="J58" i="14"/>
  <c r="J59" i="14"/>
  <c r="J60" i="14"/>
  <c r="J61" i="14"/>
  <c r="J62" i="14"/>
  <c r="J63" i="14"/>
  <c r="J64" i="14"/>
  <c r="J65" i="14"/>
  <c r="J66" i="14"/>
  <c r="J67" i="14"/>
  <c r="J68" i="14"/>
  <c r="J69" i="14"/>
  <c r="J70" i="14"/>
  <c r="J71" i="14"/>
  <c r="J72" i="14"/>
  <c r="J73" i="14"/>
  <c r="J74" i="14"/>
  <c r="J75" i="14"/>
  <c r="J76" i="14"/>
  <c r="J77" i="14"/>
  <c r="J78" i="14"/>
  <c r="J79" i="14"/>
  <c r="J80" i="14"/>
  <c r="J81" i="14"/>
  <c r="J82" i="14"/>
  <c r="J83" i="14"/>
  <c r="J84" i="14"/>
  <c r="J85" i="14"/>
  <c r="J86" i="14"/>
  <c r="J87" i="14"/>
  <c r="J88" i="14"/>
  <c r="J89" i="14"/>
  <c r="J90" i="14"/>
  <c r="J91" i="14"/>
  <c r="J92" i="14"/>
  <c r="J93" i="14"/>
  <c r="J94" i="14"/>
  <c r="J95" i="14"/>
  <c r="J96" i="14"/>
  <c r="J97" i="14"/>
  <c r="J98" i="14"/>
  <c r="J99" i="14"/>
  <c r="J100" i="14"/>
  <c r="J101" i="14"/>
  <c r="J102" i="14"/>
  <c r="J103" i="14"/>
  <c r="J104" i="14"/>
  <c r="J105" i="14"/>
  <c r="J106" i="14"/>
  <c r="J107" i="14"/>
  <c r="J108" i="14"/>
  <c r="J109" i="14"/>
  <c r="J110" i="14"/>
  <c r="J111" i="14"/>
  <c r="J112" i="14"/>
  <c r="J113" i="14"/>
  <c r="J114" i="14"/>
  <c r="J115" i="14"/>
  <c r="J116" i="14"/>
  <c r="J117" i="14"/>
  <c r="J118" i="14"/>
  <c r="J119" i="14"/>
  <c r="J120" i="14"/>
  <c r="J121" i="14"/>
  <c r="J122" i="14"/>
  <c r="J123" i="14"/>
  <c r="J124" i="14"/>
  <c r="J125" i="14"/>
  <c r="J126" i="14"/>
  <c r="J127" i="14"/>
  <c r="J128" i="14"/>
  <c r="J129" i="14"/>
  <c r="J130" i="14"/>
  <c r="J131" i="14"/>
  <c r="J132" i="14"/>
  <c r="J133" i="14"/>
  <c r="J134" i="14"/>
  <c r="J135" i="14"/>
  <c r="J136" i="14"/>
  <c r="J137" i="14"/>
  <c r="J138" i="14"/>
  <c r="J139" i="14"/>
  <c r="J140" i="14"/>
  <c r="J141" i="14"/>
  <c r="J142" i="14"/>
  <c r="J143" i="14"/>
  <c r="J144" i="14"/>
  <c r="J145" i="14"/>
  <c r="J146" i="14"/>
  <c r="J147" i="14"/>
  <c r="J148" i="14"/>
  <c r="J149" i="14"/>
  <c r="J150" i="14"/>
  <c r="J151" i="14"/>
  <c r="J152" i="14"/>
  <c r="J153" i="14"/>
  <c r="J154" i="14"/>
  <c r="J155" i="14"/>
  <c r="J156" i="14"/>
  <c r="J157" i="14"/>
  <c r="J158" i="14"/>
  <c r="J159" i="14"/>
  <c r="J160" i="14"/>
  <c r="J161" i="14"/>
  <c r="J162" i="14"/>
  <c r="J163" i="14"/>
  <c r="J164" i="14"/>
  <c r="J165" i="14"/>
  <c r="J166" i="14"/>
  <c r="J167" i="14"/>
  <c r="J168" i="14"/>
  <c r="J169" i="14"/>
  <c r="J170" i="14"/>
  <c r="J171" i="14"/>
  <c r="J172" i="14"/>
  <c r="J173" i="14"/>
  <c r="J174" i="14"/>
  <c r="J175" i="14"/>
  <c r="J176" i="14"/>
  <c r="J177" i="14"/>
  <c r="J178" i="14"/>
  <c r="J179" i="14"/>
  <c r="J180" i="14"/>
  <c r="J181" i="14"/>
  <c r="J182" i="14"/>
  <c r="J183" i="14"/>
  <c r="J184" i="14"/>
  <c r="J185" i="14"/>
  <c r="J186" i="14"/>
  <c r="J187" i="14"/>
  <c r="J188" i="14"/>
  <c r="J189" i="14"/>
  <c r="J190" i="14"/>
  <c r="J191" i="14"/>
  <c r="J192" i="14"/>
  <c r="J193" i="14"/>
  <c r="J194" i="14"/>
  <c r="J195" i="14"/>
  <c r="J196" i="14"/>
  <c r="J197" i="14"/>
  <c r="J198" i="14"/>
  <c r="J199" i="14"/>
  <c r="J200" i="14"/>
  <c r="J201" i="14"/>
  <c r="J202" i="14"/>
  <c r="J203" i="14"/>
  <c r="J204" i="14"/>
  <c r="J205" i="14"/>
  <c r="J206" i="14"/>
  <c r="J207" i="14"/>
  <c r="J208" i="14"/>
  <c r="J209" i="14"/>
  <c r="J210" i="14"/>
  <c r="J211" i="14"/>
  <c r="J212" i="14"/>
  <c r="J213" i="14"/>
  <c r="J214" i="14"/>
  <c r="J215" i="14"/>
  <c r="J216" i="14"/>
  <c r="J217" i="14"/>
  <c r="J218" i="14"/>
  <c r="J219" i="14"/>
  <c r="J220" i="14"/>
  <c r="J221" i="14"/>
  <c r="J222" i="14"/>
  <c r="J223" i="14"/>
  <c r="J224" i="14"/>
  <c r="J225" i="14"/>
  <c r="J226" i="14"/>
  <c r="J227" i="14"/>
  <c r="J228" i="14"/>
  <c r="J229" i="14"/>
  <c r="J230" i="14"/>
  <c r="J231" i="14"/>
  <c r="J232" i="14"/>
  <c r="J233" i="14"/>
  <c r="J234" i="14"/>
  <c r="J235" i="14"/>
  <c r="J236" i="14"/>
  <c r="J237" i="14"/>
  <c r="J238" i="14"/>
  <c r="J239" i="14"/>
  <c r="J240" i="14"/>
  <c r="J241" i="14"/>
  <c r="J242" i="14"/>
  <c r="J243" i="14"/>
  <c r="J244" i="14"/>
  <c r="J245" i="14"/>
  <c r="J246" i="14"/>
  <c r="J247" i="14"/>
  <c r="J248" i="14"/>
  <c r="J249" i="14"/>
  <c r="J250" i="14"/>
  <c r="J251" i="14"/>
  <c r="J252" i="14"/>
  <c r="J253" i="14"/>
  <c r="J254" i="14"/>
  <c r="J255" i="14"/>
  <c r="J256" i="14"/>
  <c r="J257" i="14"/>
  <c r="J258" i="14"/>
  <c r="J259" i="14"/>
  <c r="J260" i="14"/>
  <c r="J261" i="14"/>
  <c r="J262" i="14"/>
  <c r="J263" i="14"/>
  <c r="J264" i="14"/>
  <c r="J265" i="14"/>
  <c r="J266" i="14"/>
  <c r="J267" i="14"/>
  <c r="J268" i="14"/>
  <c r="J269" i="14"/>
  <c r="J270" i="14"/>
  <c r="J271" i="14"/>
  <c r="J272" i="14"/>
  <c r="J273" i="14"/>
  <c r="J274" i="14"/>
  <c r="J275" i="14"/>
  <c r="J276" i="14"/>
  <c r="J277" i="14"/>
  <c r="J278" i="14"/>
  <c r="J279" i="14"/>
  <c r="J280" i="14"/>
  <c r="J281" i="14"/>
  <c r="J282" i="14"/>
  <c r="J283" i="14"/>
  <c r="J284" i="14"/>
  <c r="J285" i="14"/>
  <c r="J286" i="14"/>
  <c r="J287" i="14"/>
  <c r="J288" i="14"/>
  <c r="J289" i="14"/>
  <c r="J290" i="14"/>
  <c r="J291" i="14"/>
  <c r="J292" i="14"/>
  <c r="J293" i="14"/>
  <c r="I16" i="14"/>
  <c r="I17" i="14"/>
  <c r="I18" i="14"/>
  <c r="I19" i="14"/>
  <c r="I20" i="14"/>
  <c r="I21" i="14"/>
  <c r="I22" i="14"/>
  <c r="I23" i="14"/>
  <c r="I24" i="14"/>
  <c r="I25" i="14"/>
  <c r="I26" i="14"/>
  <c r="I27" i="14"/>
  <c r="I28" i="14"/>
  <c r="I29" i="14"/>
  <c r="I30" i="14"/>
  <c r="I31" i="14"/>
  <c r="I32" i="14"/>
  <c r="I33" i="14"/>
  <c r="I34" i="14"/>
  <c r="I35" i="14"/>
  <c r="I36" i="14"/>
  <c r="I37" i="14"/>
  <c r="I38" i="14"/>
  <c r="I39" i="14"/>
  <c r="I40" i="14"/>
  <c r="I41" i="14"/>
  <c r="I42" i="14"/>
  <c r="I43" i="14"/>
  <c r="I44" i="14"/>
  <c r="I45" i="14"/>
  <c r="I46" i="14"/>
  <c r="I47" i="14"/>
  <c r="I48" i="14"/>
  <c r="I49" i="14"/>
  <c r="I50" i="14"/>
  <c r="I51" i="14"/>
  <c r="I52" i="14"/>
  <c r="I53" i="14"/>
  <c r="I54" i="14"/>
  <c r="I55" i="14"/>
  <c r="I56" i="14"/>
  <c r="I57" i="14"/>
  <c r="I58" i="14"/>
  <c r="I59" i="14"/>
  <c r="I60" i="14"/>
  <c r="I61" i="14"/>
  <c r="I62" i="14"/>
  <c r="I63" i="14"/>
  <c r="I64" i="14"/>
  <c r="I65" i="14"/>
  <c r="I66" i="14"/>
  <c r="I67" i="14"/>
  <c r="I68" i="14"/>
  <c r="I69" i="14"/>
  <c r="I70" i="14"/>
  <c r="I71" i="14"/>
  <c r="I72" i="14"/>
  <c r="I73" i="14"/>
  <c r="I74" i="14"/>
  <c r="I75" i="14"/>
  <c r="I76" i="14"/>
  <c r="I77" i="14"/>
  <c r="I78" i="14"/>
  <c r="I79" i="14"/>
  <c r="I80" i="14"/>
  <c r="I81" i="14"/>
  <c r="I82" i="14"/>
  <c r="I83" i="14"/>
  <c r="I84" i="14"/>
  <c r="I85" i="14"/>
  <c r="I86" i="14"/>
  <c r="I87" i="14"/>
  <c r="I88" i="14"/>
  <c r="I89" i="14"/>
  <c r="I90" i="14"/>
  <c r="I91" i="14"/>
  <c r="I92" i="14"/>
  <c r="I93" i="14"/>
  <c r="I94" i="14"/>
  <c r="I95" i="14"/>
  <c r="I96" i="14"/>
  <c r="I97" i="14"/>
  <c r="I98" i="14"/>
  <c r="I99" i="14"/>
  <c r="I100" i="14"/>
  <c r="I101" i="14"/>
  <c r="I102" i="14"/>
  <c r="I103" i="14"/>
  <c r="I104" i="14"/>
  <c r="I105" i="14"/>
  <c r="I106" i="14"/>
  <c r="I107" i="14"/>
  <c r="I108" i="14"/>
  <c r="I109" i="14"/>
  <c r="I110" i="14"/>
  <c r="I111" i="14"/>
  <c r="I112" i="14"/>
  <c r="I113" i="14"/>
  <c r="I114" i="14"/>
  <c r="I115" i="14"/>
  <c r="I116" i="14"/>
  <c r="I117" i="14"/>
  <c r="I118" i="14"/>
  <c r="I119" i="14"/>
  <c r="I120" i="14"/>
  <c r="I121" i="14"/>
  <c r="I122" i="14"/>
  <c r="I123" i="14"/>
  <c r="I124" i="14"/>
  <c r="I125" i="14"/>
  <c r="I126" i="14"/>
  <c r="I127" i="14"/>
  <c r="I128" i="14"/>
  <c r="I129" i="14"/>
  <c r="I130" i="14"/>
  <c r="I131" i="14"/>
  <c r="I132" i="14"/>
  <c r="I133" i="14"/>
  <c r="I134" i="14"/>
  <c r="I135" i="14"/>
  <c r="I136" i="14"/>
  <c r="I137" i="14"/>
  <c r="I138" i="14"/>
  <c r="I139" i="14"/>
  <c r="I140" i="14"/>
  <c r="I141" i="14"/>
  <c r="I142" i="14"/>
  <c r="I143" i="14"/>
  <c r="I144" i="14"/>
  <c r="I145" i="14"/>
  <c r="I146" i="14"/>
  <c r="I147" i="14"/>
  <c r="I148" i="14"/>
  <c r="I149" i="14"/>
  <c r="I150" i="14"/>
  <c r="I151" i="14"/>
  <c r="I152" i="14"/>
  <c r="I153" i="14"/>
  <c r="I154" i="14"/>
  <c r="I155" i="14"/>
  <c r="I156" i="14"/>
  <c r="I157" i="14"/>
  <c r="I158" i="14"/>
  <c r="I159" i="14"/>
  <c r="I160" i="14"/>
  <c r="I161" i="14"/>
  <c r="I162" i="14"/>
  <c r="I163" i="14"/>
  <c r="I164" i="14"/>
  <c r="I165" i="14"/>
  <c r="I166" i="14"/>
  <c r="I167" i="14"/>
  <c r="I168" i="14"/>
  <c r="I169" i="14"/>
  <c r="I170" i="14"/>
  <c r="I171" i="14"/>
  <c r="I172" i="14"/>
  <c r="I173" i="14"/>
  <c r="I174" i="14"/>
  <c r="I175" i="14"/>
  <c r="I176" i="14"/>
  <c r="I177" i="14"/>
  <c r="I178" i="14"/>
  <c r="I179" i="14"/>
  <c r="I180" i="14"/>
  <c r="I181" i="14"/>
  <c r="I182" i="14"/>
  <c r="I183" i="14"/>
  <c r="I184" i="14"/>
  <c r="I185" i="14"/>
  <c r="I186" i="14"/>
  <c r="I187" i="14"/>
  <c r="I188" i="14"/>
  <c r="I189" i="14"/>
  <c r="I190" i="14"/>
  <c r="I191" i="14"/>
  <c r="I192" i="14"/>
  <c r="I193" i="14"/>
  <c r="I194" i="14"/>
  <c r="I195" i="14"/>
  <c r="I196" i="14"/>
  <c r="I197" i="14"/>
  <c r="I198" i="14"/>
  <c r="I199" i="14"/>
  <c r="I200" i="14"/>
  <c r="I201" i="14"/>
  <c r="I202" i="14"/>
  <c r="I203" i="14"/>
  <c r="I204" i="14"/>
  <c r="I205" i="14"/>
  <c r="I206" i="14"/>
  <c r="I207" i="14"/>
  <c r="I208" i="14"/>
  <c r="I209" i="14"/>
  <c r="I210" i="14"/>
  <c r="I211" i="14"/>
  <c r="I212" i="14"/>
  <c r="I213" i="14"/>
  <c r="I214" i="14"/>
  <c r="I215" i="14"/>
  <c r="I216" i="14"/>
  <c r="I217" i="14"/>
  <c r="I218" i="14"/>
  <c r="I219" i="14"/>
  <c r="I220" i="14"/>
  <c r="I221" i="14"/>
  <c r="I222" i="14"/>
  <c r="I223" i="14"/>
  <c r="I224" i="14"/>
  <c r="I225" i="14"/>
  <c r="I226" i="14"/>
  <c r="I227" i="14"/>
  <c r="I228" i="14"/>
  <c r="I229" i="14"/>
  <c r="I230" i="14"/>
  <c r="I231" i="14"/>
  <c r="I232" i="14"/>
  <c r="I233" i="14"/>
  <c r="I234" i="14"/>
  <c r="I235" i="14"/>
  <c r="I236" i="14"/>
  <c r="I237" i="14"/>
  <c r="I238" i="14"/>
  <c r="I239" i="14"/>
  <c r="I240" i="14"/>
  <c r="I241" i="14"/>
  <c r="I242" i="14"/>
  <c r="I243" i="14"/>
  <c r="I244" i="14"/>
  <c r="I245" i="14"/>
  <c r="I246" i="14"/>
  <c r="I247" i="14"/>
  <c r="I248" i="14"/>
  <c r="I249" i="14"/>
  <c r="I250" i="14"/>
  <c r="I251" i="14"/>
  <c r="I252" i="14"/>
  <c r="I253" i="14"/>
  <c r="I254" i="14"/>
  <c r="I255" i="14"/>
  <c r="I256" i="14"/>
  <c r="I257" i="14"/>
  <c r="I258" i="14"/>
  <c r="I259" i="14"/>
  <c r="I260" i="14"/>
  <c r="I261" i="14"/>
  <c r="I262" i="14"/>
  <c r="I263" i="14"/>
  <c r="I264" i="14"/>
  <c r="I265" i="14"/>
  <c r="I266" i="14"/>
  <c r="I267" i="14"/>
  <c r="I268" i="14"/>
  <c r="I269" i="14"/>
  <c r="I270" i="14"/>
  <c r="I271" i="14"/>
  <c r="I272" i="14"/>
  <c r="I273" i="14"/>
  <c r="I274" i="14"/>
  <c r="I275" i="14"/>
  <c r="I276" i="14"/>
  <c r="I277" i="14"/>
  <c r="I278" i="14"/>
  <c r="I279" i="14"/>
  <c r="I280" i="14"/>
  <c r="I281" i="14"/>
  <c r="I282" i="14"/>
  <c r="I283" i="14"/>
  <c r="I284" i="14"/>
  <c r="I285" i="14"/>
  <c r="I286" i="14"/>
  <c r="I287" i="14"/>
  <c r="I288" i="14"/>
  <c r="I289" i="14"/>
  <c r="I290" i="14"/>
  <c r="I291" i="14"/>
  <c r="I292" i="14"/>
  <c r="I293" i="14"/>
  <c r="I9" i="14"/>
  <c r="I10" i="14"/>
  <c r="I11" i="14"/>
  <c r="I12" i="14"/>
  <c r="I13" i="14"/>
  <c r="I14" i="14"/>
  <c r="I15" i="14"/>
  <c r="I8" i="14"/>
  <c r="M13" i="6"/>
  <c r="L13" i="6"/>
  <c r="K13" i="6"/>
</calcChain>
</file>

<file path=xl/sharedStrings.xml><?xml version="1.0" encoding="utf-8"?>
<sst xmlns="http://schemas.openxmlformats.org/spreadsheetml/2006/main" count="548" uniqueCount="219">
  <si>
    <t>Agent Name</t>
  </si>
  <si>
    <t>Manager Name</t>
  </si>
  <si>
    <t>January</t>
  </si>
  <si>
    <t>February</t>
  </si>
  <si>
    <t>March</t>
  </si>
  <si>
    <t>Jon Allen</t>
  </si>
  <si>
    <t>Maria Consuelo</t>
  </si>
  <si>
    <t>Su Li Macado</t>
  </si>
  <si>
    <t>Tony Jackson</t>
  </si>
  <si>
    <t>Katie Wilson</t>
  </si>
  <si>
    <t>Jennifer Flynn</t>
  </si>
  <si>
    <t>Chi Lyn Cheng</t>
  </si>
  <si>
    <t>Antonio Bendera</t>
  </si>
  <si>
    <t>Q - Use conditional formatting in such a manner that any Cell which has more than the average for that month will have a green colour else Red color</t>
  </si>
  <si>
    <t>Date</t>
  </si>
  <si>
    <t>Region</t>
  </si>
  <si>
    <t>Builder</t>
  </si>
  <si>
    <t>Units</t>
  </si>
  <si>
    <t>Revenue ($k)</t>
  </si>
  <si>
    <t>Central</t>
  </si>
  <si>
    <t>Doug</t>
  </si>
  <si>
    <t>East</t>
  </si>
  <si>
    <t>Dave</t>
  </si>
  <si>
    <t>North</t>
  </si>
  <si>
    <t>South</t>
  </si>
  <si>
    <t>Brian</t>
  </si>
  <si>
    <t>West</t>
  </si>
  <si>
    <t>Larry</t>
  </si>
  <si>
    <t>Total</t>
  </si>
  <si>
    <t>Q 1. What is the Total Units &amp; Revenue for each of the Builders?</t>
  </si>
  <si>
    <t>Q 2. What is the Total Units &amp; Revenue for each of the Builders for "Central" Region?</t>
  </si>
  <si>
    <t>Date (yyyymmdd.000)</t>
  </si>
  <si>
    <t>Date (mm/dd/yyyy)</t>
  </si>
  <si>
    <t>Q. Convert the date from first format to the second format and sort in ascending order.</t>
  </si>
  <si>
    <t>average</t>
  </si>
  <si>
    <t>Agent Badge</t>
  </si>
  <si>
    <t>AM Name</t>
  </si>
  <si>
    <t>Dsouza, Laveena</t>
  </si>
  <si>
    <t>N, ARVIND</t>
  </si>
  <si>
    <t>MISHRA, DIVYANSHU</t>
  </si>
  <si>
    <t>Gurupur, Gurudatta</t>
  </si>
  <si>
    <t>VIJAYARAM, JAGADISH</t>
  </si>
  <si>
    <t>B, SRIRAM</t>
  </si>
  <si>
    <t>Thomas, Tessith Abraham</t>
  </si>
  <si>
    <t>TBD MANAGER 1</t>
  </si>
  <si>
    <t>Saravanan, G</t>
  </si>
  <si>
    <t>JOSHI, HEMANTH</t>
  </si>
  <si>
    <t>FERNANDES, VICTOR</t>
  </si>
  <si>
    <t>Choudhury, Deborshi</t>
  </si>
  <si>
    <t>Mahadevaiah, Janaki</t>
  </si>
  <si>
    <t>SSSM, RAMESH KV</t>
  </si>
  <si>
    <t>Singh, Shobhit Kumar</t>
  </si>
  <si>
    <t>R R, Kiran</t>
  </si>
  <si>
    <t>Krishnan, Sujith G</t>
  </si>
  <si>
    <t>KUMAR, VIMAL</t>
  </si>
  <si>
    <t>Naseerullah, Zaheer Ahmed</t>
  </si>
  <si>
    <t>Ravi, K</t>
  </si>
  <si>
    <t>Rashmi Lobo, Vivette</t>
  </si>
  <si>
    <t>Krishthuraj Dinesh, Anand</t>
  </si>
  <si>
    <t>VISWANATHAN, SHIVAKUMAR</t>
  </si>
  <si>
    <t>Sigamani, Satish Kumar</t>
  </si>
  <si>
    <t>Cherian, Susana</t>
  </si>
  <si>
    <t>Vijay, Bhavanishankar</t>
  </si>
  <si>
    <t>RAO, HEMANTH</t>
  </si>
  <si>
    <t>RASHINKAR, GOURI</t>
  </si>
  <si>
    <t>T M, SHRIDHAR</t>
  </si>
  <si>
    <t>PEREIRA, ALEX</t>
  </si>
  <si>
    <t>VADOR, NIRAV</t>
  </si>
  <si>
    <t>J, LEENA</t>
  </si>
  <si>
    <t>Vishal, Pravin</t>
  </si>
  <si>
    <t>Kombettu, Sachin</t>
  </si>
  <si>
    <t>Jamuna, G</t>
  </si>
  <si>
    <t>Raghavendra, NJ</t>
  </si>
  <si>
    <t>Kala, R</t>
  </si>
  <si>
    <t>S V, Raghavan</t>
  </si>
  <si>
    <t>Varughese, Sovee N</t>
  </si>
  <si>
    <t>Athif, Mohammed</t>
  </si>
  <si>
    <t>Gurung, Tulsi</t>
  </si>
  <si>
    <t>Sekhar, Soumya</t>
  </si>
  <si>
    <t>Lacerda, Janice Ida</t>
  </si>
  <si>
    <t>Vaz, Milton</t>
  </si>
  <si>
    <t>Gopal, Sujith</t>
  </si>
  <si>
    <t>Swaminathan, Vishy</t>
  </si>
  <si>
    <t>Krishna, Gopi K</t>
  </si>
  <si>
    <t>H, ARAVIND</t>
  </si>
  <si>
    <t>Puttaiah, Sudhakar</t>
  </si>
  <si>
    <t>Alva, Ashwin</t>
  </si>
  <si>
    <t>Rajan, S Soundar</t>
  </si>
  <si>
    <t>Kumar S, Sendhil</t>
  </si>
  <si>
    <t>Fathima, Seemeen</t>
  </si>
  <si>
    <t>kannah, M Rakesh</t>
  </si>
  <si>
    <t>Vasu, Vineesh</t>
  </si>
  <si>
    <t>KARAPATTA, ROOPESH</t>
  </si>
  <si>
    <t>Babu, N</t>
  </si>
  <si>
    <t>Mallappa, Shaila BM</t>
  </si>
  <si>
    <t>R, Tharaa</t>
  </si>
  <si>
    <t>Srinivasaiah, Balaji</t>
  </si>
  <si>
    <t>Choudhury, Summit</t>
  </si>
  <si>
    <t>Janakiram, Pravin</t>
  </si>
  <si>
    <t>Suresh, Ashwin</t>
  </si>
  <si>
    <t>V Peter, Vivian</t>
  </si>
  <si>
    <t>KADAM, AMIT</t>
  </si>
  <si>
    <t>V Pallavi, Anu</t>
  </si>
  <si>
    <t>SANKARALINGAM, VIJAY</t>
  </si>
  <si>
    <t>Vinita, M</t>
  </si>
  <si>
    <t>H S, Hemanth</t>
  </si>
  <si>
    <t>Shankar T, Vikram Bala</t>
  </si>
  <si>
    <t>Vishwanath, C</t>
  </si>
  <si>
    <t>Menon, Ajit</t>
  </si>
  <si>
    <t>Joseph, Roshan</t>
  </si>
  <si>
    <t>Balakrishnan, Prabha</t>
  </si>
  <si>
    <t>Sajitha, P</t>
  </si>
  <si>
    <t>CJ, Deepa</t>
  </si>
  <si>
    <t>Krishna, Gopal PN</t>
  </si>
  <si>
    <t>Kumar, AS Suresha</t>
  </si>
  <si>
    <t>Aneesh, V</t>
  </si>
  <si>
    <t>D, Shephen F</t>
  </si>
  <si>
    <t>Das, Anirban</t>
  </si>
  <si>
    <t>C, Konika</t>
  </si>
  <si>
    <t>Duff, Olivia</t>
  </si>
  <si>
    <t>Zuhaib, Haroon</t>
  </si>
  <si>
    <t>Muthulakshman, R</t>
  </si>
  <si>
    <t>Devarajan, Cecil</t>
  </si>
  <si>
    <t>Aguiar, Romanick Arcenio</t>
  </si>
  <si>
    <t>Anand, Vijay</t>
  </si>
  <si>
    <t>Aul, Suruchi</t>
  </si>
  <si>
    <t>Faby, Sebastian</t>
  </si>
  <si>
    <t>K, SHREELAKSHMI</t>
  </si>
  <si>
    <t>VIJAYANATH, NISHA</t>
  </si>
  <si>
    <t>ROY, ARAKAMITRA</t>
  </si>
  <si>
    <t>Varma, Praveen S</t>
  </si>
  <si>
    <t>K P, Adarsh</t>
  </si>
  <si>
    <t>Muddaiah, CK Kiran</t>
  </si>
  <si>
    <t>Prasad, P Eshwar</t>
  </si>
  <si>
    <t>D, Karthic</t>
  </si>
  <si>
    <t>Padiyar, M Padmanabh</t>
  </si>
  <si>
    <t>N, Rashmi</t>
  </si>
  <si>
    <t>P, Sharath</t>
  </si>
  <si>
    <t>Sarkar, Nilanjana</t>
  </si>
  <si>
    <t>Parida, Milan Kumar</t>
  </si>
  <si>
    <t>Sreenivas, BR</t>
  </si>
  <si>
    <t>V Kumar, Akshatha</t>
  </si>
  <si>
    <t>A, Shalini</t>
  </si>
  <si>
    <t>Khadri, Asadulla</t>
  </si>
  <si>
    <t>R Dey, Sandeep</t>
  </si>
  <si>
    <t>Prasanna, XD</t>
  </si>
  <si>
    <t>Lala, Pratush</t>
  </si>
  <si>
    <t>Kashyap A, Prajwal</t>
  </si>
  <si>
    <t>Latha, MP</t>
  </si>
  <si>
    <t>Darshan, MS</t>
  </si>
  <si>
    <t>Gururaja, Arun</t>
  </si>
  <si>
    <t>Prasad, Keerthana E</t>
  </si>
  <si>
    <t>Vinayak, DM</t>
  </si>
  <si>
    <t>Roopa, K</t>
  </si>
  <si>
    <t>Ahmed R, Naveed</t>
  </si>
  <si>
    <t>Banu, Farzana</t>
  </si>
  <si>
    <t>Majumder, Priyanka</t>
  </si>
  <si>
    <t>Nath, Shibani</t>
  </si>
  <si>
    <t>Banerjee, Deepjyoti</t>
  </si>
  <si>
    <t>Garg, Smriti</t>
  </si>
  <si>
    <t>Francis, Leslie</t>
  </si>
  <si>
    <t>Saha, Rudrajit</t>
  </si>
  <si>
    <t>Deepak, KC</t>
  </si>
  <si>
    <t>Kumar.S, Prince Priya</t>
  </si>
  <si>
    <t>Begum, Mubeena</t>
  </si>
  <si>
    <t>Shetty, Madhusudhan</t>
  </si>
  <si>
    <t>G V Raju, Satyanarayana</t>
  </si>
  <si>
    <t>Alam, Mohammed</t>
  </si>
  <si>
    <t>Hussain, Irfan</t>
  </si>
  <si>
    <t>M V, Ajay</t>
  </si>
  <si>
    <t>H, Divya</t>
  </si>
  <si>
    <t>Baskaran, Murugan</t>
  </si>
  <si>
    <t>Sreechandra, Prashanth D</t>
  </si>
  <si>
    <t>Mohan Rao, Jagan</t>
  </si>
  <si>
    <t>T D, Dhanajaya</t>
  </si>
  <si>
    <t>Bhushan N, Shashi</t>
  </si>
  <si>
    <t>Swaminathan, Rajesh</t>
  </si>
  <si>
    <t>Shah E B, Richard</t>
  </si>
  <si>
    <t>Swamy, Vinoda</t>
  </si>
  <si>
    <t>VM, Sajna</t>
  </si>
  <si>
    <t>TS, Renuka</t>
  </si>
  <si>
    <t>Bali, M Anitha</t>
  </si>
  <si>
    <t>Subbarao, Roshani</t>
  </si>
  <si>
    <t>Shetty, Deepak</t>
  </si>
  <si>
    <t>S, Mukund</t>
  </si>
  <si>
    <t>T Patil, Yuvaraj</t>
  </si>
  <si>
    <t>Bhat, DivyaShree</t>
  </si>
  <si>
    <t>Chaitanya, Venkatasatya</t>
  </si>
  <si>
    <t>MG, Praveen</t>
  </si>
  <si>
    <t>Joseph, Ancel</t>
  </si>
  <si>
    <t>Maben, Emmanual</t>
  </si>
  <si>
    <t>Raj, Mohan</t>
  </si>
  <si>
    <t>Kishore, Ram N</t>
  </si>
  <si>
    <t>Prasad BK, Guru</t>
  </si>
  <si>
    <t>Sharma, Prakash D</t>
  </si>
  <si>
    <t>Q. Populate the Result sheet with Agent Name, Manager Name &amp; Area Manager Name using Vlookup             Headcount Table(in next sheet) contains the Complete list of data needed to fill the result sheet</t>
  </si>
  <si>
    <t>Grand Total</t>
  </si>
  <si>
    <t>Plot a graph for Weeks against AHT (Average handle time) and show the trend WoW with respect to Total and also for Week 12 show Day wise trend( Graph has to look like in the one in picture)</t>
  </si>
  <si>
    <t>WE</t>
  </si>
  <si>
    <t>Sat</t>
  </si>
  <si>
    <t>Mon</t>
  </si>
  <si>
    <t>Tue</t>
  </si>
  <si>
    <t>Wed</t>
  </si>
  <si>
    <t>Thu</t>
  </si>
  <si>
    <t>Fri</t>
  </si>
  <si>
    <t>Week1</t>
  </si>
  <si>
    <t>Week2</t>
  </si>
  <si>
    <t>Week3</t>
  </si>
  <si>
    <t>Week4</t>
  </si>
  <si>
    <t>Week5</t>
  </si>
  <si>
    <t>Week6</t>
  </si>
  <si>
    <t>Week7</t>
  </si>
  <si>
    <t>Week8</t>
  </si>
  <si>
    <t>Week9</t>
  </si>
  <si>
    <t>Week10</t>
  </si>
  <si>
    <t>Week11</t>
  </si>
  <si>
    <t>Week12</t>
  </si>
  <si>
    <t>AHT</t>
  </si>
  <si>
    <t>Grand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</si>
</sst>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3" formatCode="_ * #,##0.00_ ;_ * \-#,##0.00_ ;_ * &quot;-&quot;??_ ;_ @_ "/>
    <numFmt numFmtId="165" formatCode="_(&quot;$&quot;* #,##0.00_);_(&quot;$&quot;* \(#,##0.00\);_(&quot;$&quot;* &quot;-&quot;??_);_(@_)"/>
    <numFmt numFmtId="166" formatCode="_(&quot;$&quot;* #,##0_);_(&quot;$&quot;* \(#,##0\);_(&quot;$&quot;* &quot;-&quot;??_);_(@_)"/>
    <numFmt numFmtId="167" formatCode="[$-409]d\-mmm\-yy;@"/>
    <numFmt numFmtId="168" formatCode="_-* #,##0_-;\-* #,##0_-;_-* &quot;-&quot;??_-;_-@_-"/>
    <numFmt numFmtId="169" formatCode="_-[$$-409]* #,##0.00_ ;_-[$$-409]* \-#,##0.00\ ;_-[$$-409]* &quot;-&quot;??_ ;_-@_ "/>
    <numFmt numFmtId="170" formatCode="mm/dd/yyyy\ hh:mm:ss"/>
    <numFmt numFmtId="171" formatCode="[$-14009]dd/mm/yy;@"/>
  </numFmts>
  <fonts count="19">
    <font>
      <sz val="11"/>
      <color theme="1"/>
      <name val="Calibri"/>
      <family val="2"/>
      <scheme val="minor"/>
    </font>
    <font>
      <b/>
      <sz val="10"/>
      <color indexed="10"/>
      <name val="Arial"/>
      <family val="2"/>
    </font>
    <font>
      <sz val="10"/>
      <name val="Arial"/>
      <family val="2"/>
    </font>
    <font>
      <b/>
      <sz val="10"/>
      <name val="Arial"/>
      <family val="2"/>
    </font>
    <font>
      <b/>
      <sz val="11"/>
      <color rgb="FFFF0000"/>
      <name val="Calibri"/>
      <family val="2"/>
      <scheme val="minor"/>
    </font>
    <font>
      <b/>
      <sz val="10"/>
      <color indexed="9"/>
      <name val="Arial"/>
      <family val="2"/>
    </font>
    <font>
      <sz val="11"/>
      <color theme="1"/>
      <name val="Calibri"/>
      <family val="2"/>
      <scheme val="minor"/>
    </font>
    <font>
      <sz val="10"/>
      <color theme="1"/>
      <name val="Museo Sans For Dell"/>
      <family val="2"/>
    </font>
    <font>
      <b/>
      <sz val="12"/>
      <name val="Calibri"/>
      <family val="2"/>
      <scheme val="minor"/>
    </font>
    <font>
      <sz val="12"/>
      <color theme="1"/>
      <name val="Calibri"/>
      <family val="2"/>
      <scheme val="minor"/>
    </font>
    <font>
      <sz val="12"/>
      <name val="Calibri"/>
      <family val="2"/>
      <scheme val="minor"/>
    </font>
    <font>
      <i/>
      <sz val="12"/>
      <color theme="1"/>
      <name val="Calibri"/>
      <family val="2"/>
      <scheme val="minor"/>
    </font>
    <font>
      <b/>
      <sz val="9"/>
      <name val="Verdana"/>
      <family val="2"/>
    </font>
    <font>
      <b/>
      <sz val="8"/>
      <color indexed="13"/>
      <name val="Verdana"/>
      <family val="2"/>
    </font>
    <font>
      <sz val="8"/>
      <name val="Verdana"/>
      <family val="2"/>
    </font>
    <font>
      <b/>
      <sz val="10"/>
      <color indexed="13"/>
      <name val="Verdana"/>
      <family val="2"/>
    </font>
    <font>
      <sz val="10"/>
      <name val="Courier New"/>
      <family val="3"/>
    </font>
    <font>
      <b/>
      <sz val="10"/>
      <color theme="0"/>
      <name val="Museo For Dell"/>
    </font>
    <font>
      <b/>
      <sz val="10"/>
      <color theme="1"/>
      <name val="Museo For Dell"/>
    </font>
  </fonts>
  <fills count="13">
    <fill>
      <patternFill patternType="none"/>
    </fill>
    <fill>
      <patternFill patternType="gray125"/>
    </fill>
    <fill>
      <patternFill patternType="solid">
        <fgColor indexed="18"/>
        <bgColor indexed="64"/>
      </patternFill>
    </fill>
    <fill>
      <patternFill patternType="solid">
        <fgColor indexed="43"/>
        <bgColor indexed="64"/>
      </patternFill>
    </fill>
    <fill>
      <patternFill patternType="solid">
        <fgColor indexed="15"/>
        <bgColor indexed="64"/>
      </patternFill>
    </fill>
    <fill>
      <patternFill patternType="solid">
        <fgColor rgb="FFFFFF00"/>
        <bgColor indexed="64"/>
      </patternFill>
    </fill>
    <fill>
      <patternFill patternType="solid">
        <fgColor indexed="13"/>
        <bgColor indexed="64"/>
      </patternFill>
    </fill>
    <fill>
      <patternFill patternType="solid">
        <fgColor indexed="8"/>
        <bgColor indexed="64"/>
      </patternFill>
    </fill>
    <fill>
      <patternFill patternType="solid">
        <fgColor indexed="9"/>
        <bgColor indexed="64"/>
      </patternFill>
    </fill>
    <fill>
      <patternFill patternType="solid">
        <fgColor indexed="41"/>
        <bgColor indexed="64"/>
      </patternFill>
    </fill>
    <fill>
      <patternFill patternType="solid">
        <fgColor theme="5" tint="-0.249977111117893"/>
        <bgColor theme="5" tint="-0.249977111117893"/>
      </patternFill>
    </fill>
    <fill>
      <patternFill patternType="solid">
        <fgColor theme="0"/>
        <bgColor theme="5" tint="-0.249977111117893"/>
      </patternFill>
    </fill>
    <fill>
      <patternFill patternType="solid">
        <fgColor theme="4"/>
        <bgColor indexed="64"/>
      </patternFill>
    </fill>
  </fills>
  <borders count="2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bottom style="thin">
        <color indexed="64"/>
      </bottom>
      <diagonal/>
    </border>
    <border>
      <left style="medium">
        <color indexed="64"/>
      </left>
      <right style="medium">
        <color indexed="64"/>
      </right>
      <top/>
      <bottom style="thin">
        <color indexed="64"/>
      </bottom>
      <diagonal/>
    </border>
    <border>
      <left/>
      <right style="medium">
        <color indexed="64"/>
      </right>
      <top/>
      <bottom style="thin">
        <color indexed="64"/>
      </bottom>
      <diagonal/>
    </border>
    <border>
      <left style="medium">
        <color indexed="64"/>
      </left>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5">
    <xf numFmtId="0" fontId="0" fillId="0" borderId="0"/>
    <xf numFmtId="0" fontId="2" fillId="0" borderId="0"/>
    <xf numFmtId="43" fontId="6" fillId="0" borderId="0" applyFont="0" applyFill="0" applyBorder="0" applyAlignment="0" applyProtection="0"/>
    <xf numFmtId="0" fontId="2" fillId="0" borderId="0"/>
    <xf numFmtId="165" fontId="7" fillId="0" borderId="0" applyFont="0" applyFill="0" applyBorder="0" applyAlignment="0" applyProtection="0"/>
  </cellStyleXfs>
  <cellXfs count="88">
    <xf numFmtId="0" fontId="0" fillId="0" borderId="0" xfId="0"/>
    <xf numFmtId="0" fontId="0" fillId="0" borderId="0" xfId="0"/>
    <xf numFmtId="0" fontId="2" fillId="0" borderId="0" xfId="3"/>
    <xf numFmtId="0" fontId="3" fillId="3" borderId="0" xfId="3" applyFont="1" applyFill="1"/>
    <xf numFmtId="166" fontId="7" fillId="4" borderId="0" xfId="4" applyNumberFormat="1" applyFill="1"/>
    <xf numFmtId="166" fontId="0" fillId="0" borderId="0" xfId="0" applyNumberFormat="1"/>
    <xf numFmtId="167" fontId="8" fillId="0" borderId="1" xfId="0" applyNumberFormat="1" applyFont="1" applyBorder="1" applyAlignment="1">
      <alignment horizontal="center"/>
    </xf>
    <xf numFmtId="0" fontId="8" fillId="0" borderId="1" xfId="0" applyFont="1" applyBorder="1" applyAlignment="1">
      <alignment horizontal="center"/>
    </xf>
    <xf numFmtId="1" fontId="8" fillId="0" borderId="1" xfId="0" applyNumberFormat="1" applyFont="1" applyBorder="1" applyAlignment="1">
      <alignment horizontal="center"/>
    </xf>
    <xf numFmtId="167" fontId="9" fillId="0" borderId="1" xfId="0" applyNumberFormat="1" applyFont="1" applyBorder="1" applyAlignment="1">
      <alignment horizontal="center"/>
    </xf>
    <xf numFmtId="0" fontId="9" fillId="0" borderId="1" xfId="0" applyFont="1" applyBorder="1" applyAlignment="1">
      <alignment horizontal="center"/>
    </xf>
    <xf numFmtId="1" fontId="9" fillId="0" borderId="1" xfId="0" applyNumberFormat="1" applyFont="1" applyBorder="1" applyAlignment="1">
      <alignment horizontal="center"/>
    </xf>
    <xf numFmtId="168" fontId="10" fillId="0" borderId="1" xfId="2" applyNumberFormat="1" applyFont="1" applyBorder="1" applyAlignment="1">
      <alignment horizontal="center"/>
    </xf>
    <xf numFmtId="1" fontId="10" fillId="0" borderId="1" xfId="2" applyNumberFormat="1" applyFont="1" applyBorder="1" applyAlignment="1">
      <alignment horizontal="center"/>
    </xf>
    <xf numFmtId="0" fontId="0" fillId="0" borderId="0" xfId="0"/>
    <xf numFmtId="167" fontId="9" fillId="0" borderId="0" xfId="0" applyNumberFormat="1" applyFont="1" applyAlignment="1">
      <alignment horizontal="center"/>
    </xf>
    <xf numFmtId="0" fontId="9" fillId="0" borderId="0" xfId="0" applyFont="1" applyAlignment="1">
      <alignment horizontal="center"/>
    </xf>
    <xf numFmtId="1" fontId="9" fillId="0" borderId="0" xfId="0" applyNumberFormat="1" applyFont="1" applyAlignment="1">
      <alignment horizontal="center"/>
    </xf>
    <xf numFmtId="167" fontId="11" fillId="0" borderId="0" xfId="0" applyNumberFormat="1" applyFont="1" applyAlignment="1">
      <alignment horizontal="left"/>
    </xf>
    <xf numFmtId="167" fontId="8" fillId="0" borderId="0" xfId="0" applyNumberFormat="1" applyFont="1" applyAlignment="1">
      <alignment horizontal="center"/>
    </xf>
    <xf numFmtId="1" fontId="10" fillId="0" borderId="0" xfId="2" applyNumberFormat="1" applyFont="1" applyBorder="1" applyAlignment="1">
      <alignment horizontal="center"/>
    </xf>
    <xf numFmtId="168" fontId="10" fillId="0" borderId="0" xfId="2" applyNumberFormat="1" applyFont="1" applyBorder="1" applyAlignment="1">
      <alignment horizontal="center"/>
    </xf>
    <xf numFmtId="167" fontId="9" fillId="0" borderId="0" xfId="0" applyNumberFormat="1" applyFont="1" applyAlignment="1">
      <alignment horizontal="center"/>
    </xf>
    <xf numFmtId="0" fontId="9" fillId="0" borderId="0" xfId="0" applyFont="1" applyAlignment="1">
      <alignment horizontal="center"/>
    </xf>
    <xf numFmtId="168" fontId="10" fillId="0" borderId="0" xfId="2" applyNumberFormat="1" applyFont="1" applyAlignment="1">
      <alignment horizontal="center"/>
    </xf>
    <xf numFmtId="167" fontId="8" fillId="0" borderId="0" xfId="0" applyNumberFormat="1" applyFont="1" applyAlignment="1">
      <alignment horizontal="center"/>
    </xf>
    <xf numFmtId="1" fontId="8" fillId="0" borderId="4" xfId="0" applyNumberFormat="1" applyFont="1" applyBorder="1" applyAlignment="1">
      <alignment horizontal="center"/>
    </xf>
    <xf numFmtId="0" fontId="8" fillId="0" borderId="4" xfId="0" applyFont="1" applyBorder="1" applyAlignment="1">
      <alignment horizontal="center"/>
    </xf>
    <xf numFmtId="167" fontId="11" fillId="0" borderId="0" xfId="0" applyNumberFormat="1" applyFont="1" applyAlignment="1"/>
    <xf numFmtId="1" fontId="10" fillId="0" borderId="0" xfId="2" applyNumberFormat="1" applyFont="1" applyAlignment="1">
      <alignment horizontal="center"/>
    </xf>
    <xf numFmtId="0" fontId="0" fillId="0" borderId="0" xfId="0"/>
    <xf numFmtId="0" fontId="5" fillId="2" borderId="1" xfId="0" applyFont="1" applyFill="1" applyBorder="1"/>
    <xf numFmtId="49" fontId="0" fillId="3" borderId="5" xfId="0" applyNumberFormat="1" applyFill="1" applyBorder="1" applyAlignment="1">
      <alignment horizontal="right"/>
    </xf>
    <xf numFmtId="0" fontId="0" fillId="3" borderId="2" xfId="0" applyNumberFormat="1" applyFill="1" applyBorder="1" applyAlignment="1">
      <alignment horizontal="right"/>
    </xf>
    <xf numFmtId="0" fontId="0" fillId="3" borderId="6" xfId="0" applyNumberFormat="1" applyFill="1" applyBorder="1" applyAlignment="1">
      <alignment horizontal="right"/>
    </xf>
    <xf numFmtId="0" fontId="0" fillId="0" borderId="0" xfId="0"/>
    <xf numFmtId="0" fontId="0" fillId="0" borderId="0" xfId="0"/>
    <xf numFmtId="0" fontId="1" fillId="0" borderId="0" xfId="0" applyFont="1"/>
    <xf numFmtId="0" fontId="0" fillId="0" borderId="1" xfId="0" applyBorder="1" applyAlignment="1">
      <alignment horizontal="center"/>
    </xf>
    <xf numFmtId="1" fontId="0" fillId="5" borderId="0" xfId="0" applyNumberFormat="1" applyFont="1" applyFill="1" applyAlignment="1">
      <alignment horizontal="center"/>
    </xf>
    <xf numFmtId="0" fontId="0" fillId="0" borderId="0" xfId="0" applyAlignment="1">
      <alignment horizontal="center"/>
    </xf>
    <xf numFmtId="14" fontId="0" fillId="0" borderId="0" xfId="0" applyNumberFormat="1"/>
    <xf numFmtId="169" fontId="0" fillId="0" borderId="1" xfId="0" applyNumberFormat="1" applyBorder="1" applyAlignment="1">
      <alignment horizontal="center"/>
    </xf>
    <xf numFmtId="169" fontId="0" fillId="0" borderId="0" xfId="0" applyNumberFormat="1"/>
    <xf numFmtId="0" fontId="0" fillId="5" borderId="2" xfId="0" applyFill="1" applyBorder="1" applyAlignment="1">
      <alignment horizontal="center"/>
    </xf>
    <xf numFmtId="0" fontId="15" fillId="7" borderId="13" xfId="0" applyFont="1" applyFill="1" applyBorder="1" applyAlignment="1">
      <alignment horizontal="center"/>
    </xf>
    <xf numFmtId="0" fontId="16" fillId="3" borderId="14" xfId="0" applyFont="1" applyFill="1" applyBorder="1" applyAlignment="1">
      <alignment horizontal="center"/>
    </xf>
    <xf numFmtId="0" fontId="16" fillId="3" borderId="15" xfId="0" applyFont="1" applyFill="1" applyBorder="1" applyAlignment="1">
      <alignment horizontal="center"/>
    </xf>
    <xf numFmtId="170" fontId="16" fillId="3" borderId="15" xfId="0" applyNumberFormat="1" applyFont="1" applyFill="1" applyBorder="1" applyAlignment="1">
      <alignment horizontal="center"/>
    </xf>
    <xf numFmtId="170" fontId="16" fillId="3" borderId="16" xfId="0" applyNumberFormat="1" applyFont="1" applyFill="1" applyBorder="1" applyAlignment="1">
      <alignment horizontal="center"/>
    </xf>
    <xf numFmtId="0" fontId="16" fillId="3" borderId="17" xfId="0" applyFont="1" applyFill="1" applyBorder="1" applyAlignment="1">
      <alignment horizontal="center"/>
    </xf>
    <xf numFmtId="0" fontId="16" fillId="3" borderId="18" xfId="0" applyFont="1" applyFill="1" applyBorder="1" applyAlignment="1">
      <alignment horizontal="center"/>
    </xf>
    <xf numFmtId="170" fontId="16" fillId="3" borderId="18" xfId="0" applyNumberFormat="1" applyFont="1" applyFill="1" applyBorder="1" applyAlignment="1">
      <alignment horizontal="center"/>
    </xf>
    <xf numFmtId="0" fontId="13" fillId="7" borderId="1" xfId="0" applyFont="1" applyFill="1" applyBorder="1"/>
    <xf numFmtId="0" fontId="14" fillId="8" borderId="1" xfId="0" applyFont="1" applyFill="1" applyBorder="1" applyAlignment="1">
      <alignment horizontal="center"/>
    </xf>
    <xf numFmtId="0" fontId="14" fillId="9" borderId="1" xfId="0" applyFont="1" applyFill="1" applyBorder="1"/>
    <xf numFmtId="0" fontId="14" fillId="9" borderId="1" xfId="0" applyFont="1" applyFill="1" applyBorder="1"/>
    <xf numFmtId="0" fontId="0" fillId="0" borderId="0" xfId="0"/>
    <xf numFmtId="0" fontId="17" fillId="10" borderId="6" xfId="0" applyFont="1" applyFill="1" applyBorder="1" applyAlignment="1">
      <alignment horizontal="center" vertical="center"/>
    </xf>
    <xf numFmtId="14" fontId="18" fillId="0" borderId="1" xfId="0" applyNumberFormat="1" applyFont="1" applyBorder="1" applyAlignment="1">
      <alignment horizontal="center" vertical="center"/>
    </xf>
    <xf numFmtId="21" fontId="18" fillId="0" borderId="1" xfId="0" applyNumberFormat="1" applyFont="1" applyBorder="1" applyAlignment="1">
      <alignment horizontal="center" vertical="center"/>
    </xf>
    <xf numFmtId="14" fontId="18" fillId="0" borderId="2" xfId="0" applyNumberFormat="1" applyFont="1" applyFill="1" applyBorder="1" applyAlignment="1">
      <alignment horizontal="center" vertical="center"/>
    </xf>
    <xf numFmtId="21" fontId="0" fillId="0" borderId="0" xfId="0" applyNumberFormat="1"/>
    <xf numFmtId="0" fontId="17" fillId="10" borderId="2" xfId="0" applyFont="1" applyFill="1" applyBorder="1" applyAlignment="1">
      <alignment horizontal="center" vertical="center"/>
    </xf>
    <xf numFmtId="0" fontId="17" fillId="11" borderId="0" xfId="0" applyFont="1" applyFill="1" applyBorder="1" applyAlignment="1">
      <alignment horizontal="center" vertical="center"/>
    </xf>
    <xf numFmtId="0" fontId="17" fillId="11" borderId="1" xfId="0" applyFont="1" applyFill="1" applyBorder="1" applyAlignment="1">
      <alignment horizontal="center" vertical="center"/>
    </xf>
    <xf numFmtId="0" fontId="0" fillId="3" borderId="5" xfId="0" applyNumberFormat="1" applyFill="1" applyBorder="1" applyAlignment="1">
      <alignment horizontal="right"/>
    </xf>
    <xf numFmtId="49" fontId="0" fillId="3" borderId="2" xfId="0" applyNumberFormat="1" applyFill="1" applyBorder="1" applyAlignment="1">
      <alignment horizontal="right"/>
    </xf>
    <xf numFmtId="171" fontId="0" fillId="12" borderId="0" xfId="0" applyNumberFormat="1" applyFill="1"/>
    <xf numFmtId="0" fontId="4" fillId="0" borderId="0" xfId="0" applyFont="1" applyAlignment="1">
      <alignment horizontal="center" vertical="top" wrapText="1"/>
    </xf>
    <xf numFmtId="0" fontId="12" fillId="6" borderId="8" xfId="0" applyFont="1" applyFill="1" applyBorder="1" applyAlignment="1">
      <alignment horizontal="center" vertical="center" wrapText="1"/>
    </xf>
    <xf numFmtId="0" fontId="12" fillId="6" borderId="7" xfId="0" applyFont="1" applyFill="1" applyBorder="1" applyAlignment="1">
      <alignment horizontal="center" vertical="center" wrapText="1"/>
    </xf>
    <xf numFmtId="0" fontId="12" fillId="6" borderId="9" xfId="0" applyFont="1" applyFill="1" applyBorder="1" applyAlignment="1">
      <alignment horizontal="center" vertical="center" wrapText="1"/>
    </xf>
    <xf numFmtId="0" fontId="12" fillId="6" borderId="10" xfId="0" applyFont="1" applyFill="1" applyBorder="1" applyAlignment="1">
      <alignment horizontal="center" vertical="center" wrapText="1"/>
    </xf>
    <xf numFmtId="0" fontId="12" fillId="6" borderId="0" xfId="0" applyFont="1" applyFill="1" applyBorder="1" applyAlignment="1">
      <alignment horizontal="center" vertical="center" wrapText="1"/>
    </xf>
    <xf numFmtId="0" fontId="12" fillId="6" borderId="3" xfId="0" applyFont="1" applyFill="1" applyBorder="1" applyAlignment="1">
      <alignment horizontal="center" vertical="center" wrapText="1"/>
    </xf>
    <xf numFmtId="0" fontId="12" fillId="6" borderId="11" xfId="0" applyFont="1" applyFill="1" applyBorder="1" applyAlignment="1">
      <alignment horizontal="center" vertical="center" wrapText="1"/>
    </xf>
    <xf numFmtId="0" fontId="12" fillId="6" borderId="4" xfId="0" applyFont="1" applyFill="1" applyBorder="1" applyAlignment="1">
      <alignment horizontal="center" vertical="center" wrapText="1"/>
    </xf>
    <xf numFmtId="0" fontId="12" fillId="6" borderId="12" xfId="0" applyFont="1" applyFill="1" applyBorder="1" applyAlignment="1">
      <alignment horizontal="center" vertical="center" wrapText="1"/>
    </xf>
    <xf numFmtId="0" fontId="12" fillId="6" borderId="19" xfId="0" applyFont="1" applyFill="1" applyBorder="1" applyAlignment="1">
      <alignment horizontal="center" vertical="top" wrapText="1"/>
    </xf>
    <xf numFmtId="0" fontId="12" fillId="6" borderId="20" xfId="0" applyFont="1" applyFill="1" applyBorder="1" applyAlignment="1">
      <alignment horizontal="center" vertical="top" wrapText="1"/>
    </xf>
    <xf numFmtId="0" fontId="12" fillId="6" borderId="21" xfId="0" applyFont="1" applyFill="1" applyBorder="1" applyAlignment="1">
      <alignment horizontal="center" vertical="top" wrapText="1"/>
    </xf>
    <xf numFmtId="0" fontId="12" fillId="6" borderId="22" xfId="0" applyFont="1" applyFill="1" applyBorder="1" applyAlignment="1">
      <alignment horizontal="center" vertical="top" wrapText="1"/>
    </xf>
    <xf numFmtId="0" fontId="12" fillId="6" borderId="0" xfId="0" applyFont="1" applyFill="1" applyBorder="1" applyAlignment="1">
      <alignment horizontal="center" vertical="top" wrapText="1"/>
    </xf>
    <xf numFmtId="0" fontId="12" fillId="6" borderId="23" xfId="0" applyFont="1" applyFill="1" applyBorder="1" applyAlignment="1">
      <alignment horizontal="center" vertical="top" wrapText="1"/>
    </xf>
    <xf numFmtId="0" fontId="12" fillId="6" borderId="24" xfId="0" applyFont="1" applyFill="1" applyBorder="1" applyAlignment="1">
      <alignment horizontal="center" vertical="top" wrapText="1"/>
    </xf>
    <xf numFmtId="0" fontId="12" fillId="6" borderId="25" xfId="0" applyFont="1" applyFill="1" applyBorder="1" applyAlignment="1">
      <alignment horizontal="center" vertical="top" wrapText="1"/>
    </xf>
    <xf numFmtId="0" fontId="12" fillId="6" borderId="26" xfId="0" applyFont="1" applyFill="1" applyBorder="1" applyAlignment="1">
      <alignment horizontal="center" vertical="top" wrapText="1"/>
    </xf>
  </cellXfs>
  <cellStyles count="5">
    <cellStyle name="Comma" xfId="2" builtinId="3"/>
    <cellStyle name="Currency 3" xfId="4" xr:uid="{E8D1428F-949A-41A7-9A2A-0DC0A7ECE68A}"/>
    <cellStyle name="Nor}al" xfId="1" xr:uid="{94E27E19-FB4E-46B5-A0F9-4EAAFCD37E8D}"/>
    <cellStyle name="Normal" xfId="0" builtinId="0"/>
    <cellStyle name="Normal 4" xfId="3" xr:uid="{43E099C5-11F1-4D2C-8EC5-EB3F41352625}"/>
  </cellStyles>
  <dxfs count="3">
    <dxf>
      <fill>
        <patternFill>
          <bgColor rgb="FF00B050"/>
        </patternFill>
      </fill>
    </dxf>
    <dxf>
      <fill>
        <patternFill>
          <bgColor rgb="FFFF0000"/>
        </patternFill>
      </fill>
    </dxf>
    <dxf>
      <fill>
        <patternFill>
          <bgColor rgb="FF00B050"/>
        </patternFill>
      </fill>
    </dxf>
  </dxfs>
  <tableStyles count="0" defaultTableStyle="TableStyleMedium2" defaultPivotStyle="PivotStyleLight16"/>
  <colors>
    <mruColors>
      <color rgb="FFA50021"/>
      <color rgb="FF6600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Week12  Day Wise Trend</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barChart>
        <c:barDir val="col"/>
        <c:grouping val="clustered"/>
        <c:varyColors val="0"/>
        <c:ser>
          <c:idx val="0"/>
          <c:order val="0"/>
          <c:tx>
            <c:strRef>
              <c:f>'2Assignment Q14)graph'!$M$23</c:f>
              <c:strCache>
                <c:ptCount val="1"/>
                <c:pt idx="0">
                  <c:v>Sat</c:v>
                </c:pt>
              </c:strCache>
            </c:strRef>
          </c:tx>
          <c:spPr>
            <a:gradFill rotWithShape="1">
              <a:gsLst>
                <a:gs pos="0">
                  <a:schemeClr val="accent1">
                    <a:shade val="47000"/>
                    <a:satMod val="103000"/>
                    <a:lumMod val="102000"/>
                    <a:tint val="94000"/>
                  </a:schemeClr>
                </a:gs>
                <a:gs pos="50000">
                  <a:schemeClr val="accent1">
                    <a:shade val="47000"/>
                    <a:satMod val="110000"/>
                    <a:lumMod val="100000"/>
                    <a:shade val="100000"/>
                  </a:schemeClr>
                </a:gs>
                <a:gs pos="100000">
                  <a:schemeClr val="accent1">
                    <a:shade val="47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val>
            <c:numRef>
              <c:f>'2Assignment Q14)graph'!$M$24</c:f>
              <c:numCache>
                <c:formatCode>h:mm:ss</c:formatCode>
                <c:ptCount val="1"/>
                <c:pt idx="0">
                  <c:v>2.4421296296296292E-2</c:v>
                </c:pt>
              </c:numCache>
            </c:numRef>
          </c:val>
          <c:extLst>
            <c:ext xmlns:c16="http://schemas.microsoft.com/office/drawing/2014/chart" uri="{C3380CC4-5D6E-409C-BE32-E72D297353CC}">
              <c16:uniqueId val="{00000000-C156-4E61-B466-B3EBC1ECBEEC}"/>
            </c:ext>
          </c:extLst>
        </c:ser>
        <c:ser>
          <c:idx val="1"/>
          <c:order val="1"/>
          <c:tx>
            <c:strRef>
              <c:f>'2Assignment Q14)graph'!$N$23</c:f>
              <c:strCache>
                <c:ptCount val="1"/>
                <c:pt idx="0">
                  <c:v>Mon</c:v>
                </c:pt>
              </c:strCache>
            </c:strRef>
          </c:tx>
          <c:spPr>
            <a:gradFill rotWithShape="1">
              <a:gsLst>
                <a:gs pos="0">
                  <a:schemeClr val="accent1">
                    <a:shade val="65000"/>
                    <a:satMod val="103000"/>
                    <a:lumMod val="102000"/>
                    <a:tint val="94000"/>
                  </a:schemeClr>
                </a:gs>
                <a:gs pos="50000">
                  <a:schemeClr val="accent1">
                    <a:shade val="65000"/>
                    <a:satMod val="110000"/>
                    <a:lumMod val="100000"/>
                    <a:shade val="100000"/>
                  </a:schemeClr>
                </a:gs>
                <a:gs pos="100000">
                  <a:schemeClr val="accent1">
                    <a:shade val="65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val>
            <c:numRef>
              <c:f>'2Assignment Q14)graph'!$N$24</c:f>
              <c:numCache>
                <c:formatCode>h:mm:ss</c:formatCode>
                <c:ptCount val="1"/>
                <c:pt idx="0">
                  <c:v>2.7002314814814812E-2</c:v>
                </c:pt>
              </c:numCache>
            </c:numRef>
          </c:val>
          <c:extLst>
            <c:ext xmlns:c16="http://schemas.microsoft.com/office/drawing/2014/chart" uri="{C3380CC4-5D6E-409C-BE32-E72D297353CC}">
              <c16:uniqueId val="{00000001-C156-4E61-B466-B3EBC1ECBEEC}"/>
            </c:ext>
          </c:extLst>
        </c:ser>
        <c:ser>
          <c:idx val="2"/>
          <c:order val="2"/>
          <c:tx>
            <c:strRef>
              <c:f>'2Assignment Q14)graph'!$O$23</c:f>
              <c:strCache>
                <c:ptCount val="1"/>
                <c:pt idx="0">
                  <c:v>Tue</c:v>
                </c:pt>
              </c:strCache>
            </c:strRef>
          </c:tx>
          <c:spPr>
            <a:gradFill rotWithShape="1">
              <a:gsLst>
                <a:gs pos="0">
                  <a:schemeClr val="accent1">
                    <a:shade val="82000"/>
                    <a:satMod val="103000"/>
                    <a:lumMod val="102000"/>
                    <a:tint val="94000"/>
                  </a:schemeClr>
                </a:gs>
                <a:gs pos="50000">
                  <a:schemeClr val="accent1">
                    <a:shade val="82000"/>
                    <a:satMod val="110000"/>
                    <a:lumMod val="100000"/>
                    <a:shade val="100000"/>
                  </a:schemeClr>
                </a:gs>
                <a:gs pos="100000">
                  <a:schemeClr val="accent1">
                    <a:shade val="82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val>
            <c:numRef>
              <c:f>'2Assignment Q14)graph'!$O$24</c:f>
              <c:numCache>
                <c:formatCode>h:mm:ss</c:formatCode>
                <c:ptCount val="1"/>
                <c:pt idx="0">
                  <c:v>3.0324074074074073E-2</c:v>
                </c:pt>
              </c:numCache>
            </c:numRef>
          </c:val>
          <c:extLst>
            <c:ext xmlns:c16="http://schemas.microsoft.com/office/drawing/2014/chart" uri="{C3380CC4-5D6E-409C-BE32-E72D297353CC}">
              <c16:uniqueId val="{00000002-C156-4E61-B466-B3EBC1ECBEEC}"/>
            </c:ext>
          </c:extLst>
        </c:ser>
        <c:ser>
          <c:idx val="3"/>
          <c:order val="3"/>
          <c:tx>
            <c:strRef>
              <c:f>'2Assignment Q14)graph'!$P$23</c:f>
              <c:strCache>
                <c:ptCount val="1"/>
                <c:pt idx="0">
                  <c:v>Wed</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val>
            <c:numRef>
              <c:f>'2Assignment Q14)graph'!$P$24</c:f>
              <c:numCache>
                <c:formatCode>h:mm:ss</c:formatCode>
                <c:ptCount val="1"/>
                <c:pt idx="0">
                  <c:v>3.0682870370370371E-2</c:v>
                </c:pt>
              </c:numCache>
            </c:numRef>
          </c:val>
          <c:extLst>
            <c:ext xmlns:c16="http://schemas.microsoft.com/office/drawing/2014/chart" uri="{C3380CC4-5D6E-409C-BE32-E72D297353CC}">
              <c16:uniqueId val="{00000003-C156-4E61-B466-B3EBC1ECBEEC}"/>
            </c:ext>
          </c:extLst>
        </c:ser>
        <c:ser>
          <c:idx val="4"/>
          <c:order val="4"/>
          <c:tx>
            <c:strRef>
              <c:f>'2Assignment Q14)graph'!$Q$23</c:f>
              <c:strCache>
                <c:ptCount val="1"/>
                <c:pt idx="0">
                  <c:v>Thu</c:v>
                </c:pt>
              </c:strCache>
            </c:strRef>
          </c:tx>
          <c:spPr>
            <a:gradFill rotWithShape="1">
              <a:gsLst>
                <a:gs pos="0">
                  <a:schemeClr val="accent1">
                    <a:tint val="83000"/>
                    <a:satMod val="103000"/>
                    <a:lumMod val="102000"/>
                    <a:tint val="94000"/>
                  </a:schemeClr>
                </a:gs>
                <a:gs pos="50000">
                  <a:schemeClr val="accent1">
                    <a:tint val="83000"/>
                    <a:satMod val="110000"/>
                    <a:lumMod val="100000"/>
                    <a:shade val="100000"/>
                  </a:schemeClr>
                </a:gs>
                <a:gs pos="100000">
                  <a:schemeClr val="accent1">
                    <a:tint val="83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val>
            <c:numRef>
              <c:f>'2Assignment Q14)graph'!$Q$24</c:f>
              <c:numCache>
                <c:formatCode>h:mm:ss</c:formatCode>
                <c:ptCount val="1"/>
                <c:pt idx="0">
                  <c:v>2.8587962962962964E-2</c:v>
                </c:pt>
              </c:numCache>
            </c:numRef>
          </c:val>
          <c:extLst>
            <c:ext xmlns:c16="http://schemas.microsoft.com/office/drawing/2014/chart" uri="{C3380CC4-5D6E-409C-BE32-E72D297353CC}">
              <c16:uniqueId val="{00000004-C156-4E61-B466-B3EBC1ECBEEC}"/>
            </c:ext>
          </c:extLst>
        </c:ser>
        <c:ser>
          <c:idx val="5"/>
          <c:order val="5"/>
          <c:tx>
            <c:strRef>
              <c:f>'2Assignment Q14)graph'!$R$23</c:f>
              <c:strCache>
                <c:ptCount val="1"/>
                <c:pt idx="0">
                  <c:v>Fri</c:v>
                </c:pt>
              </c:strCache>
            </c:strRef>
          </c:tx>
          <c:spPr>
            <a:gradFill rotWithShape="1">
              <a:gsLst>
                <a:gs pos="0">
                  <a:schemeClr val="accent1">
                    <a:tint val="65000"/>
                    <a:satMod val="103000"/>
                    <a:lumMod val="102000"/>
                    <a:tint val="94000"/>
                  </a:schemeClr>
                </a:gs>
                <a:gs pos="50000">
                  <a:schemeClr val="accent1">
                    <a:tint val="65000"/>
                    <a:satMod val="110000"/>
                    <a:lumMod val="100000"/>
                    <a:shade val="100000"/>
                  </a:schemeClr>
                </a:gs>
                <a:gs pos="100000">
                  <a:schemeClr val="accent1">
                    <a:tint val="65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val>
            <c:numRef>
              <c:f>'2Assignment Q14)graph'!$R$24</c:f>
              <c:numCache>
                <c:formatCode>h:mm:ss</c:formatCode>
                <c:ptCount val="1"/>
                <c:pt idx="0">
                  <c:v>2.8576388888888887E-2</c:v>
                </c:pt>
              </c:numCache>
            </c:numRef>
          </c:val>
          <c:extLst>
            <c:ext xmlns:c16="http://schemas.microsoft.com/office/drawing/2014/chart" uri="{C3380CC4-5D6E-409C-BE32-E72D297353CC}">
              <c16:uniqueId val="{00000005-C156-4E61-B466-B3EBC1ECBEEC}"/>
            </c:ext>
          </c:extLst>
        </c:ser>
        <c:ser>
          <c:idx val="6"/>
          <c:order val="6"/>
          <c:tx>
            <c:strRef>
              <c:f>'2Assignment Q14)graph'!$S$23</c:f>
              <c:strCache>
                <c:ptCount val="1"/>
                <c:pt idx="0">
                  <c:v>Grand Total</c:v>
                </c:pt>
              </c:strCache>
            </c:strRef>
          </c:tx>
          <c:spPr>
            <a:gradFill rotWithShape="1">
              <a:gsLst>
                <a:gs pos="0">
                  <a:schemeClr val="accent1">
                    <a:tint val="48000"/>
                    <a:satMod val="103000"/>
                    <a:lumMod val="102000"/>
                    <a:tint val="94000"/>
                  </a:schemeClr>
                </a:gs>
                <a:gs pos="50000">
                  <a:schemeClr val="accent1">
                    <a:tint val="48000"/>
                    <a:satMod val="110000"/>
                    <a:lumMod val="100000"/>
                    <a:shade val="100000"/>
                  </a:schemeClr>
                </a:gs>
                <a:gs pos="100000">
                  <a:schemeClr val="accent1">
                    <a:tint val="48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val>
            <c:numRef>
              <c:f>'2Assignment Q14)graph'!$S$24</c:f>
              <c:numCache>
                <c:formatCode>h:mm:ss</c:formatCode>
                <c:ptCount val="1"/>
                <c:pt idx="0">
                  <c:v>2.8587962962962964E-2</c:v>
                </c:pt>
              </c:numCache>
            </c:numRef>
          </c:val>
          <c:extLst>
            <c:ext xmlns:c16="http://schemas.microsoft.com/office/drawing/2014/chart" uri="{C3380CC4-5D6E-409C-BE32-E72D297353CC}">
              <c16:uniqueId val="{00000006-C156-4E61-B466-B3EBC1ECBEEC}"/>
            </c:ext>
          </c:extLst>
        </c:ser>
        <c:dLbls>
          <c:showLegendKey val="0"/>
          <c:showVal val="0"/>
          <c:showCatName val="0"/>
          <c:showSerName val="0"/>
          <c:showPercent val="0"/>
          <c:showBubbleSize val="0"/>
        </c:dLbls>
        <c:gapWidth val="100"/>
        <c:overlap val="-24"/>
        <c:axId val="432572511"/>
        <c:axId val="548451407"/>
      </c:barChart>
      <c:catAx>
        <c:axId val="432572511"/>
        <c:scaling>
          <c:orientation val="minMax"/>
        </c:scaling>
        <c:delete val="0"/>
        <c:axPos val="b"/>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48451407"/>
        <c:crosses val="autoZero"/>
        <c:auto val="1"/>
        <c:lblAlgn val="ctr"/>
        <c:lblOffset val="100"/>
        <c:noMultiLvlLbl val="0"/>
      </c:catAx>
      <c:valAx>
        <c:axId val="548451407"/>
        <c:scaling>
          <c:orientation val="minMax"/>
        </c:scaling>
        <c:delete val="0"/>
        <c:axPos val="l"/>
        <c:majorGridlines>
          <c:spPr>
            <a:ln w="9525" cap="flat" cmpd="sng" algn="ctr">
              <a:solidFill>
                <a:schemeClr val="lt1">
                  <a:lumMod val="95000"/>
                  <a:alpha val="10000"/>
                </a:schemeClr>
              </a:solidFill>
              <a:round/>
            </a:ln>
            <a:effectLst/>
          </c:spPr>
        </c:majorGridlines>
        <c:numFmt formatCode="h:mm:ss"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3257251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WoW</a:t>
            </a:r>
          </a:p>
        </c:rich>
      </c:tx>
      <c:layout>
        <c:manualLayout>
          <c:xMode val="edge"/>
          <c:yMode val="edge"/>
          <c:x val="0.40671522309711289"/>
          <c:y val="2.3148148148148147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manualLayout>
          <c:layoutTarget val="inner"/>
          <c:xMode val="edge"/>
          <c:yMode val="edge"/>
          <c:x val="0.16119203849518809"/>
          <c:y val="0.18763888888888891"/>
          <c:w val="0.83880796150481185"/>
          <c:h val="0.53250692621755613"/>
        </c:manualLayout>
      </c:layout>
      <c:barChart>
        <c:barDir val="col"/>
        <c:grouping val="clustered"/>
        <c:varyColors val="0"/>
        <c:ser>
          <c:idx val="0"/>
          <c:order val="0"/>
          <c:tx>
            <c:strRef>
              <c:f>'2Assignment Q14)graph'!$M$8</c:f>
              <c:strCache>
                <c:ptCount val="1"/>
                <c:pt idx="0">
                  <c:v>Week1</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val>
            <c:numRef>
              <c:f>'2Assignment Q14)graph'!$N$8:$O$8</c:f>
              <c:numCache>
                <c:formatCode>h:mm:ss</c:formatCode>
                <c:ptCount val="2"/>
                <c:pt idx="0">
                  <c:v>2.9942129629629628E-2</c:v>
                </c:pt>
                <c:pt idx="1">
                  <c:v>3.046342985767083E-2</c:v>
                </c:pt>
              </c:numCache>
            </c:numRef>
          </c:val>
          <c:extLst>
            <c:ext xmlns:c16="http://schemas.microsoft.com/office/drawing/2014/chart" uri="{C3380CC4-5D6E-409C-BE32-E72D297353CC}">
              <c16:uniqueId val="{00000000-0AC4-4AB6-81F0-0276259D3D8C}"/>
            </c:ext>
          </c:extLst>
        </c:ser>
        <c:ser>
          <c:idx val="1"/>
          <c:order val="1"/>
          <c:tx>
            <c:strRef>
              <c:f>'2Assignment Q14)graph'!$M$9</c:f>
              <c:strCache>
                <c:ptCount val="1"/>
                <c:pt idx="0">
                  <c:v>Week2</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val>
            <c:numRef>
              <c:f>'2Assignment Q14)graph'!$N$9:$O$9</c:f>
              <c:numCache>
                <c:formatCode>h:mm:ss</c:formatCode>
                <c:ptCount val="2"/>
                <c:pt idx="0">
                  <c:v>2.9965277777777775E-2</c:v>
                </c:pt>
                <c:pt idx="1">
                  <c:v>3.0207590483858602E-2</c:v>
                </c:pt>
              </c:numCache>
            </c:numRef>
          </c:val>
          <c:extLst>
            <c:ext xmlns:c16="http://schemas.microsoft.com/office/drawing/2014/chart" uri="{C3380CC4-5D6E-409C-BE32-E72D297353CC}">
              <c16:uniqueId val="{00000001-0AC4-4AB6-81F0-0276259D3D8C}"/>
            </c:ext>
          </c:extLst>
        </c:ser>
        <c:ser>
          <c:idx val="2"/>
          <c:order val="2"/>
          <c:tx>
            <c:strRef>
              <c:f>'2Assignment Q14)graph'!$M$10</c:f>
              <c:strCache>
                <c:ptCount val="1"/>
                <c:pt idx="0">
                  <c:v>Week3</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val>
            <c:numRef>
              <c:f>'2Assignment Q14)graph'!$N$10:$O$10</c:f>
              <c:numCache>
                <c:formatCode>h:mm:ss</c:formatCode>
                <c:ptCount val="2"/>
                <c:pt idx="0">
                  <c:v>3.1362071270524719E-2</c:v>
                </c:pt>
                <c:pt idx="1">
                  <c:v>2.904529117933723E-2</c:v>
                </c:pt>
              </c:numCache>
            </c:numRef>
          </c:val>
          <c:extLst>
            <c:ext xmlns:c16="http://schemas.microsoft.com/office/drawing/2014/chart" uri="{C3380CC4-5D6E-409C-BE32-E72D297353CC}">
              <c16:uniqueId val="{00000002-0AC4-4AB6-81F0-0276259D3D8C}"/>
            </c:ext>
          </c:extLst>
        </c:ser>
        <c:ser>
          <c:idx val="3"/>
          <c:order val="3"/>
          <c:tx>
            <c:strRef>
              <c:f>'2Assignment Q14)graph'!$M$11</c:f>
              <c:strCache>
                <c:ptCount val="1"/>
                <c:pt idx="0">
                  <c:v>Week4</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val>
            <c:numRef>
              <c:f>'2Assignment Q14)graph'!$N$11:$O$11</c:f>
              <c:numCache>
                <c:formatCode>h:mm:ss</c:formatCode>
                <c:ptCount val="2"/>
                <c:pt idx="0">
                  <c:v>3.0366715033299765E-2</c:v>
                </c:pt>
                <c:pt idx="1">
                  <c:v>2.8484569679126132E-2</c:v>
                </c:pt>
              </c:numCache>
            </c:numRef>
          </c:val>
          <c:extLst>
            <c:ext xmlns:c16="http://schemas.microsoft.com/office/drawing/2014/chart" uri="{C3380CC4-5D6E-409C-BE32-E72D297353CC}">
              <c16:uniqueId val="{00000003-0AC4-4AB6-81F0-0276259D3D8C}"/>
            </c:ext>
          </c:extLst>
        </c:ser>
        <c:ser>
          <c:idx val="4"/>
          <c:order val="4"/>
          <c:tx>
            <c:strRef>
              <c:f>'2Assignment Q14)graph'!$M$12</c:f>
              <c:strCache>
                <c:ptCount val="1"/>
                <c:pt idx="0">
                  <c:v>Week5</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val>
            <c:numRef>
              <c:f>'2Assignment Q14)graph'!$N$12:$O$12</c:f>
              <c:numCache>
                <c:formatCode>h:mm:ss</c:formatCode>
                <c:ptCount val="2"/>
                <c:pt idx="0">
                  <c:v>2.7927690778444012E-2</c:v>
                </c:pt>
                <c:pt idx="1">
                  <c:v>2.8499426242481796E-2</c:v>
                </c:pt>
              </c:numCache>
            </c:numRef>
          </c:val>
          <c:extLst>
            <c:ext xmlns:c16="http://schemas.microsoft.com/office/drawing/2014/chart" uri="{C3380CC4-5D6E-409C-BE32-E72D297353CC}">
              <c16:uniqueId val="{00000004-0AC4-4AB6-81F0-0276259D3D8C}"/>
            </c:ext>
          </c:extLst>
        </c:ser>
        <c:ser>
          <c:idx val="5"/>
          <c:order val="5"/>
          <c:tx>
            <c:strRef>
              <c:f>'2Assignment Q14)graph'!$M$13</c:f>
              <c:strCache>
                <c:ptCount val="1"/>
                <c:pt idx="0">
                  <c:v>Week6</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val>
            <c:numRef>
              <c:f>'2Assignment Q14)graph'!$N$13:$O$13</c:f>
              <c:numCache>
                <c:formatCode>h:mm:ss</c:formatCode>
                <c:ptCount val="2"/>
                <c:pt idx="0">
                  <c:v>2.8460492981179683E-2</c:v>
                </c:pt>
                <c:pt idx="1">
                  <c:v>2.6568874885043059E-2</c:v>
                </c:pt>
              </c:numCache>
            </c:numRef>
          </c:val>
          <c:extLst>
            <c:ext xmlns:c16="http://schemas.microsoft.com/office/drawing/2014/chart" uri="{C3380CC4-5D6E-409C-BE32-E72D297353CC}">
              <c16:uniqueId val="{00000005-0AC4-4AB6-81F0-0276259D3D8C}"/>
            </c:ext>
          </c:extLst>
        </c:ser>
        <c:ser>
          <c:idx val="6"/>
          <c:order val="6"/>
          <c:tx>
            <c:strRef>
              <c:f>'2Assignment Q14)graph'!$M$14</c:f>
              <c:strCache>
                <c:ptCount val="1"/>
                <c:pt idx="0">
                  <c:v>Week7</c:v>
                </c:pt>
              </c:strCache>
            </c:strRef>
          </c:tx>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val>
            <c:numRef>
              <c:f>'2Assignment Q14)graph'!$N$14:$O$14</c:f>
              <c:numCache>
                <c:formatCode>h:mm:ss</c:formatCode>
                <c:ptCount val="2"/>
                <c:pt idx="0">
                  <c:v>2.8435982706795215E-2</c:v>
                </c:pt>
                <c:pt idx="1">
                  <c:v>2.7327485957521502E-2</c:v>
                </c:pt>
              </c:numCache>
            </c:numRef>
          </c:val>
          <c:extLst>
            <c:ext xmlns:c16="http://schemas.microsoft.com/office/drawing/2014/chart" uri="{C3380CC4-5D6E-409C-BE32-E72D297353CC}">
              <c16:uniqueId val="{00000006-0AC4-4AB6-81F0-0276259D3D8C}"/>
            </c:ext>
          </c:extLst>
        </c:ser>
        <c:ser>
          <c:idx val="7"/>
          <c:order val="7"/>
          <c:tx>
            <c:strRef>
              <c:f>'2Assignment Q14)graph'!$M$15</c:f>
              <c:strCache>
                <c:ptCount val="1"/>
                <c:pt idx="0">
                  <c:v>Week8</c:v>
                </c:pt>
              </c:strCache>
            </c:strRef>
          </c:tx>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val>
            <c:numRef>
              <c:f>'2Assignment Q14)graph'!$N$15:$O$15</c:f>
              <c:numCache>
                <c:formatCode>h:mm:ss</c:formatCode>
                <c:ptCount val="2"/>
                <c:pt idx="0">
                  <c:v>2.6834411256471617E-2</c:v>
                </c:pt>
                <c:pt idx="1">
                  <c:v>2.9059627398482821E-2</c:v>
                </c:pt>
              </c:numCache>
            </c:numRef>
          </c:val>
          <c:extLst>
            <c:ext xmlns:c16="http://schemas.microsoft.com/office/drawing/2014/chart" uri="{C3380CC4-5D6E-409C-BE32-E72D297353CC}">
              <c16:uniqueId val="{00000007-0AC4-4AB6-81F0-0276259D3D8C}"/>
            </c:ext>
          </c:extLst>
        </c:ser>
        <c:ser>
          <c:idx val="8"/>
          <c:order val="8"/>
          <c:tx>
            <c:strRef>
              <c:f>'2Assignment Q14)graph'!$M$16</c:f>
              <c:strCache>
                <c:ptCount val="1"/>
                <c:pt idx="0">
                  <c:v>Week9</c:v>
                </c:pt>
              </c:strCache>
            </c:strRef>
          </c:tx>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val>
            <c:numRef>
              <c:f>'2Assignment Q14)graph'!$N$16:$O$16</c:f>
              <c:numCache>
                <c:formatCode>h:mm:ss</c:formatCode>
                <c:ptCount val="2"/>
                <c:pt idx="0">
                  <c:v>2.7278488811955832E-2</c:v>
                </c:pt>
                <c:pt idx="1">
                  <c:v>2.658020475939122E-2</c:v>
                </c:pt>
              </c:numCache>
            </c:numRef>
          </c:val>
          <c:extLst>
            <c:ext xmlns:c16="http://schemas.microsoft.com/office/drawing/2014/chart" uri="{C3380CC4-5D6E-409C-BE32-E72D297353CC}">
              <c16:uniqueId val="{00000008-0AC4-4AB6-81F0-0276259D3D8C}"/>
            </c:ext>
          </c:extLst>
        </c:ser>
        <c:ser>
          <c:idx val="9"/>
          <c:order val="9"/>
          <c:tx>
            <c:strRef>
              <c:f>'2Assignment Q14)graph'!$M$17</c:f>
              <c:strCache>
                <c:ptCount val="1"/>
                <c:pt idx="0">
                  <c:v>Week10</c:v>
                </c:pt>
              </c:strCache>
            </c:strRef>
          </c:tx>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val>
            <c:numRef>
              <c:f>'2Assignment Q14)graph'!$N$17:$O$17</c:f>
              <c:numCache>
                <c:formatCode>h:mm:ss</c:formatCode>
                <c:ptCount val="2"/>
                <c:pt idx="0">
                  <c:v>2.8010036351673335E-2</c:v>
                </c:pt>
                <c:pt idx="1">
                  <c:v>2.9253933136676499E-2</c:v>
                </c:pt>
              </c:numCache>
            </c:numRef>
          </c:val>
          <c:extLst>
            <c:ext xmlns:c16="http://schemas.microsoft.com/office/drawing/2014/chart" uri="{C3380CC4-5D6E-409C-BE32-E72D297353CC}">
              <c16:uniqueId val="{00000009-0AC4-4AB6-81F0-0276259D3D8C}"/>
            </c:ext>
          </c:extLst>
        </c:ser>
        <c:ser>
          <c:idx val="10"/>
          <c:order val="10"/>
          <c:tx>
            <c:strRef>
              <c:f>'2Assignment Q14)graph'!$M$18</c:f>
              <c:strCache>
                <c:ptCount val="1"/>
                <c:pt idx="0">
                  <c:v>Week11</c:v>
                </c:pt>
              </c:strCache>
            </c:strRef>
          </c:tx>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val>
            <c:numRef>
              <c:f>'2Assignment Q14)graph'!$N$18:$O$18</c:f>
              <c:numCache>
                <c:formatCode>h:mm:ss</c:formatCode>
                <c:ptCount val="2"/>
                <c:pt idx="0">
                  <c:v>2.7155549161838908E-2</c:v>
                </c:pt>
                <c:pt idx="1">
                  <c:v>2.8590069764464928E-2</c:v>
                </c:pt>
              </c:numCache>
            </c:numRef>
          </c:val>
          <c:extLst>
            <c:ext xmlns:c16="http://schemas.microsoft.com/office/drawing/2014/chart" uri="{C3380CC4-5D6E-409C-BE32-E72D297353CC}">
              <c16:uniqueId val="{0000000A-0AC4-4AB6-81F0-0276259D3D8C}"/>
            </c:ext>
          </c:extLst>
        </c:ser>
        <c:ser>
          <c:idx val="11"/>
          <c:order val="11"/>
          <c:tx>
            <c:strRef>
              <c:f>'2Assignment Q14)graph'!$M$19</c:f>
              <c:strCache>
                <c:ptCount val="1"/>
                <c:pt idx="0">
                  <c:v>Week12</c:v>
                </c:pt>
              </c:strCache>
            </c:strRef>
          </c:tx>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val>
            <c:numRef>
              <c:f>'2Assignment Q14)graph'!$N$19:$O$19</c:f>
              <c:numCache>
                <c:formatCode>h:mm:ss</c:formatCode>
                <c:ptCount val="2"/>
                <c:pt idx="0">
                  <c:v>2.8381395905864325E-2</c:v>
                </c:pt>
                <c:pt idx="1">
                  <c:v>2.7318477496483824E-2</c:v>
                </c:pt>
              </c:numCache>
            </c:numRef>
          </c:val>
          <c:extLst>
            <c:ext xmlns:c16="http://schemas.microsoft.com/office/drawing/2014/chart" uri="{C3380CC4-5D6E-409C-BE32-E72D297353CC}">
              <c16:uniqueId val="{0000000B-0AC4-4AB6-81F0-0276259D3D8C}"/>
            </c:ext>
          </c:extLst>
        </c:ser>
        <c:dLbls>
          <c:showLegendKey val="0"/>
          <c:showVal val="0"/>
          <c:showCatName val="0"/>
          <c:showSerName val="0"/>
          <c:showPercent val="0"/>
          <c:showBubbleSize val="0"/>
        </c:dLbls>
        <c:gapWidth val="100"/>
        <c:overlap val="-24"/>
        <c:axId val="167017968"/>
        <c:axId val="16570928"/>
      </c:barChart>
      <c:catAx>
        <c:axId val="167017968"/>
        <c:scaling>
          <c:orientation val="minMax"/>
        </c:scaling>
        <c:delete val="0"/>
        <c:axPos val="b"/>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6570928"/>
        <c:crosses val="autoZero"/>
        <c:auto val="1"/>
        <c:lblAlgn val="ctr"/>
        <c:lblOffset val="100"/>
        <c:noMultiLvlLbl val="0"/>
      </c:catAx>
      <c:valAx>
        <c:axId val="16570928"/>
        <c:scaling>
          <c:orientation val="minMax"/>
        </c:scaling>
        <c:delete val="0"/>
        <c:axPos val="l"/>
        <c:majorGridlines>
          <c:spPr>
            <a:ln w="9525" cap="flat" cmpd="sng" algn="ctr">
              <a:solidFill>
                <a:schemeClr val="lt1">
                  <a:lumMod val="95000"/>
                  <a:alpha val="10000"/>
                </a:schemeClr>
              </a:solidFill>
              <a:round/>
            </a:ln>
            <a:effectLst/>
          </c:spPr>
        </c:majorGridlines>
        <c:numFmt formatCode="h:mm:ss"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6701796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withinLinear" id="14">
  <a:schemeClr val="accent1"/>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12</xdr:col>
      <xdr:colOff>510540</xdr:colOff>
      <xdr:row>7</xdr:row>
      <xdr:rowOff>106680</xdr:rowOff>
    </xdr:from>
    <xdr:to>
      <xdr:col>16</xdr:col>
      <xdr:colOff>60960</xdr:colOff>
      <xdr:row>10</xdr:row>
      <xdr:rowOff>53340</xdr:rowOff>
    </xdr:to>
    <xdr:sp macro="" textlink="">
      <xdr:nvSpPr>
        <xdr:cNvPr id="2" name="TextBox 1">
          <a:extLst>
            <a:ext uri="{FF2B5EF4-FFF2-40B4-BE49-F238E27FC236}">
              <a16:creationId xmlns:a16="http://schemas.microsoft.com/office/drawing/2014/main" id="{97250C52-7258-4A88-B4F2-0908D09B120D}"/>
            </a:ext>
          </a:extLst>
        </xdr:cNvPr>
        <xdr:cNvSpPr txBox="1"/>
      </xdr:nvSpPr>
      <xdr:spPr>
        <a:xfrm>
          <a:off x="14988540" y="1402080"/>
          <a:ext cx="2590800" cy="495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t>by</a:t>
          </a:r>
          <a:r>
            <a:rPr lang="en-IN" sz="1100" baseline="0"/>
            <a:t> applying the vlookup formule</a:t>
          </a:r>
        </a:p>
        <a:p>
          <a:r>
            <a:rPr lang="en-IN" sz="1100"/>
            <a:t>=VLOOKUP(H8,$A$8:$D$150,3,TRUE)</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12</xdr:col>
      <xdr:colOff>1074420</xdr:colOff>
      <xdr:row>25</xdr:row>
      <xdr:rowOff>163830</xdr:rowOff>
    </xdr:from>
    <xdr:to>
      <xdr:col>18</xdr:col>
      <xdr:colOff>0</xdr:colOff>
      <xdr:row>40</xdr:row>
      <xdr:rowOff>163830</xdr:rowOff>
    </xdr:to>
    <xdr:graphicFrame macro="">
      <xdr:nvGraphicFramePr>
        <xdr:cNvPr id="4" name="Chart 3">
          <a:extLst>
            <a:ext uri="{FF2B5EF4-FFF2-40B4-BE49-F238E27FC236}">
              <a16:creationId xmlns:a16="http://schemas.microsoft.com/office/drawing/2014/main" id="{08D40514-8C7D-46DA-8B1F-606A40BDF6E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396240</xdr:colOff>
      <xdr:row>6</xdr:row>
      <xdr:rowOff>118110</xdr:rowOff>
    </xdr:from>
    <xdr:to>
      <xdr:col>20</xdr:col>
      <xdr:colOff>266700</xdr:colOff>
      <xdr:row>21</xdr:row>
      <xdr:rowOff>160020</xdr:rowOff>
    </xdr:to>
    <xdr:graphicFrame macro="">
      <xdr:nvGraphicFramePr>
        <xdr:cNvPr id="5" name="Chart 4">
          <a:extLst>
            <a:ext uri="{FF2B5EF4-FFF2-40B4-BE49-F238E27FC236}">
              <a16:creationId xmlns:a16="http://schemas.microsoft.com/office/drawing/2014/main" id="{312FFF73-81D7-480C-B427-E57F51839C1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83820</xdr:colOff>
      <xdr:row>17</xdr:row>
      <xdr:rowOff>121920</xdr:rowOff>
    </xdr:from>
    <xdr:to>
      <xdr:col>8</xdr:col>
      <xdr:colOff>373380</xdr:colOff>
      <xdr:row>22</xdr:row>
      <xdr:rowOff>38100</xdr:rowOff>
    </xdr:to>
    <xdr:sp macro="" textlink="">
      <xdr:nvSpPr>
        <xdr:cNvPr id="2" name="TextBox 1">
          <a:extLst>
            <a:ext uri="{FF2B5EF4-FFF2-40B4-BE49-F238E27FC236}">
              <a16:creationId xmlns:a16="http://schemas.microsoft.com/office/drawing/2014/main" id="{11090A91-72AF-4D24-A64F-71D4502384EC}"/>
            </a:ext>
          </a:extLst>
        </xdr:cNvPr>
        <xdr:cNvSpPr txBox="1"/>
      </xdr:nvSpPr>
      <xdr:spPr>
        <a:xfrm>
          <a:off x="5958840" y="3230880"/>
          <a:ext cx="2727960" cy="8305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t>by</a:t>
          </a:r>
          <a:r>
            <a:rPr lang="en-IN" sz="1100" baseline="0"/>
            <a:t> using the formula</a:t>
          </a:r>
        </a:p>
        <a:p>
          <a:r>
            <a:rPr lang="en-IN" sz="1100"/>
            <a:t>=LEFT(B7,4)</a:t>
          </a:r>
        </a:p>
        <a:p>
          <a:r>
            <a:rPr lang="en-IN" sz="1100"/>
            <a:t>=MID(B7,5,2)</a:t>
          </a:r>
        </a:p>
        <a:p>
          <a:r>
            <a:rPr lang="en-IN" sz="1100"/>
            <a:t>=RIGHT(B7,2)</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C9EE19-4BDD-4A3C-8372-5E1FAB7AFFBD}">
  <sheetPr>
    <tabColor rgb="FF00B0F0"/>
  </sheetPr>
  <dimension ref="B1:M14"/>
  <sheetViews>
    <sheetView workbookViewId="0">
      <selection activeCell="M16" sqref="M16"/>
    </sheetView>
  </sheetViews>
  <sheetFormatPr defaultRowHeight="14.4"/>
  <cols>
    <col min="2" max="2" width="17" customWidth="1"/>
    <col min="10" max="10" width="15.33203125" customWidth="1"/>
    <col min="11" max="11" width="14.6640625" customWidth="1"/>
    <col min="12" max="13" width="11.109375" bestFit="1" customWidth="1"/>
  </cols>
  <sheetData>
    <row r="1" spans="2:13">
      <c r="C1" s="69" t="s">
        <v>13</v>
      </c>
      <c r="D1" s="69"/>
      <c r="E1" s="69"/>
      <c r="F1" s="69"/>
      <c r="G1" s="69"/>
      <c r="H1" s="69"/>
      <c r="I1" s="69"/>
      <c r="J1" s="69"/>
      <c r="K1" s="69"/>
    </row>
    <row r="2" spans="2:13">
      <c r="C2" s="69"/>
      <c r="D2" s="69"/>
      <c r="E2" s="69"/>
      <c r="F2" s="69"/>
      <c r="G2" s="69"/>
      <c r="H2" s="69"/>
      <c r="I2" s="69"/>
      <c r="J2" s="69"/>
      <c r="K2" s="69"/>
    </row>
    <row r="3" spans="2:13">
      <c r="C3" s="69"/>
      <c r="D3" s="69"/>
      <c r="E3" s="69"/>
      <c r="F3" s="69"/>
      <c r="G3" s="69"/>
      <c r="H3" s="69"/>
      <c r="I3" s="69"/>
      <c r="J3" s="69"/>
      <c r="K3" s="69"/>
    </row>
    <row r="5" spans="2:13">
      <c r="B5" s="2"/>
      <c r="C5" s="3" t="s">
        <v>2</v>
      </c>
      <c r="D5" s="3" t="s">
        <v>3</v>
      </c>
      <c r="E5" s="3" t="s">
        <v>4</v>
      </c>
      <c r="J5" s="38" t="s">
        <v>5</v>
      </c>
      <c r="K5" s="42">
        <v>10256</v>
      </c>
      <c r="L5" s="42">
        <v>12879</v>
      </c>
      <c r="M5" s="42">
        <v>14598</v>
      </c>
    </row>
    <row r="6" spans="2:13">
      <c r="B6" s="3" t="s">
        <v>5</v>
      </c>
      <c r="C6" s="4">
        <v>10256</v>
      </c>
      <c r="D6" s="4">
        <v>12879</v>
      </c>
      <c r="E6" s="4">
        <v>14598</v>
      </c>
      <c r="J6" s="38" t="s">
        <v>6</v>
      </c>
      <c r="K6" s="42">
        <v>11348</v>
      </c>
      <c r="L6" s="42">
        <v>21487</v>
      </c>
      <c r="M6" s="42">
        <v>25645</v>
      </c>
    </row>
    <row r="7" spans="2:13">
      <c r="B7" s="3" t="s">
        <v>6</v>
      </c>
      <c r="C7" s="4">
        <v>11348</v>
      </c>
      <c r="D7" s="4">
        <v>21487</v>
      </c>
      <c r="E7" s="4">
        <v>25645</v>
      </c>
      <c r="J7" s="38" t="s">
        <v>7</v>
      </c>
      <c r="K7" s="42">
        <v>10987</v>
      </c>
      <c r="L7" s="42">
        <v>11987</v>
      </c>
      <c r="M7" s="42">
        <v>9587</v>
      </c>
    </row>
    <row r="8" spans="2:13">
      <c r="B8" s="3" t="s">
        <v>7</v>
      </c>
      <c r="C8" s="4">
        <v>10987</v>
      </c>
      <c r="D8" s="4">
        <v>11987</v>
      </c>
      <c r="E8" s="4">
        <v>9587</v>
      </c>
      <c r="J8" s="38" t="s">
        <v>8</v>
      </c>
      <c r="K8" s="42">
        <v>25649</v>
      </c>
      <c r="L8" s="42">
        <v>21564</v>
      </c>
      <c r="M8" s="42">
        <v>19546</v>
      </c>
    </row>
    <row r="9" spans="2:13">
      <c r="B9" s="3" t="s">
        <v>8</v>
      </c>
      <c r="C9" s="4">
        <v>25649</v>
      </c>
      <c r="D9" s="4">
        <v>21564</v>
      </c>
      <c r="E9" s="4">
        <v>19546</v>
      </c>
      <c r="J9" s="38" t="s">
        <v>9</v>
      </c>
      <c r="K9" s="42">
        <v>20154</v>
      </c>
      <c r="L9" s="42">
        <v>22321</v>
      </c>
      <c r="M9" s="42">
        <v>18945</v>
      </c>
    </row>
    <row r="10" spans="2:13">
      <c r="B10" s="3" t="s">
        <v>9</v>
      </c>
      <c r="C10" s="4">
        <v>20154</v>
      </c>
      <c r="D10" s="4">
        <v>22321</v>
      </c>
      <c r="E10" s="4">
        <v>18945</v>
      </c>
      <c r="J10" s="38" t="s">
        <v>10</v>
      </c>
      <c r="K10" s="42">
        <v>10254</v>
      </c>
      <c r="L10" s="42">
        <v>9987</v>
      </c>
      <c r="M10" s="42">
        <v>8974</v>
      </c>
    </row>
    <row r="11" spans="2:13">
      <c r="B11" s="3" t="s">
        <v>10</v>
      </c>
      <c r="C11" s="4">
        <v>10254</v>
      </c>
      <c r="D11" s="4">
        <v>9987</v>
      </c>
      <c r="E11" s="4">
        <v>8974</v>
      </c>
      <c r="J11" s="38" t="s">
        <v>11</v>
      </c>
      <c r="K11" s="42">
        <v>32457</v>
      </c>
      <c r="L11" s="42">
        <v>18214</v>
      </c>
      <c r="M11" s="42">
        <v>24973</v>
      </c>
    </row>
    <row r="12" spans="2:13">
      <c r="B12" s="3" t="s">
        <v>11</v>
      </c>
      <c r="C12" s="4">
        <v>32457</v>
      </c>
      <c r="D12" s="4">
        <v>18214</v>
      </c>
      <c r="E12" s="4">
        <v>24973</v>
      </c>
      <c r="J12" s="38" t="s">
        <v>12</v>
      </c>
      <c r="K12" s="42">
        <v>18345</v>
      </c>
      <c r="L12" s="42">
        <v>10254</v>
      </c>
      <c r="M12" s="42">
        <v>9987</v>
      </c>
    </row>
    <row r="13" spans="2:13">
      <c r="B13" s="3" t="s">
        <v>12</v>
      </c>
      <c r="C13" s="4">
        <v>18345</v>
      </c>
      <c r="D13" s="4">
        <v>10254</v>
      </c>
      <c r="E13" s="4">
        <v>9987</v>
      </c>
      <c r="J13" s="44" t="s">
        <v>34</v>
      </c>
      <c r="K13" s="43">
        <f>AVERAGE(K5:K12)</f>
        <v>17431.25</v>
      </c>
      <c r="L13" s="43">
        <f>AVERAGE(L5:L12)</f>
        <v>16086.625</v>
      </c>
      <c r="M13" s="43">
        <f>AVERAGE(M5:M12)</f>
        <v>16531.875</v>
      </c>
    </row>
    <row r="14" spans="2:13">
      <c r="B14" s="1"/>
      <c r="C14" s="5">
        <v>17431.25</v>
      </c>
      <c r="D14" s="5">
        <v>16086.625</v>
      </c>
      <c r="E14" s="5">
        <v>16531.875</v>
      </c>
    </row>
  </sheetData>
  <mergeCells count="1">
    <mergeCell ref="C1:K3"/>
  </mergeCells>
  <conditionalFormatting sqref="N13">
    <cfRule type="cellIs" dxfId="2" priority="3" operator="greaterThan">
      <formula>$K$13</formula>
    </cfRule>
  </conditionalFormatting>
  <conditionalFormatting sqref="K5:K12">
    <cfRule type="cellIs" dxfId="1" priority="1" operator="lessThan">
      <formula>$K$13</formula>
    </cfRule>
    <cfRule type="cellIs" dxfId="0" priority="2" operator="greaterThan">
      <formula>$K$13</formula>
    </cfRule>
  </conditionalFormatting>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734728-9255-420C-B19B-DB7F67BC67C3}">
  <sheetPr>
    <tabColor rgb="FFFFC000"/>
  </sheetPr>
  <dimension ref="B5:H34"/>
  <sheetViews>
    <sheetView topLeftCell="A7" zoomScaleNormal="100" workbookViewId="0">
      <selection activeCell="K25" sqref="K25"/>
    </sheetView>
  </sheetViews>
  <sheetFormatPr defaultRowHeight="14.4"/>
  <cols>
    <col min="2" max="2" width="12.88671875" customWidth="1"/>
    <col min="6" max="6" width="18" style="40" customWidth="1"/>
    <col min="7" max="7" width="17.88671875" style="40" customWidth="1"/>
  </cols>
  <sheetData>
    <row r="5" spans="2:6" ht="15.6">
      <c r="B5" s="6" t="s">
        <v>14</v>
      </c>
      <c r="C5" s="7" t="s">
        <v>15</v>
      </c>
      <c r="D5" s="7" t="s">
        <v>16</v>
      </c>
      <c r="E5" s="8" t="s">
        <v>17</v>
      </c>
      <c r="F5" s="7" t="s">
        <v>18</v>
      </c>
    </row>
    <row r="6" spans="2:6" ht="15.6">
      <c r="B6" s="9">
        <v>39453</v>
      </c>
      <c r="C6" s="10" t="s">
        <v>19</v>
      </c>
      <c r="D6" s="10" t="s">
        <v>20</v>
      </c>
      <c r="E6" s="11">
        <v>8</v>
      </c>
      <c r="F6" s="12">
        <v>3112</v>
      </c>
    </row>
    <row r="7" spans="2:6" ht="15.6">
      <c r="B7" s="9">
        <v>39487</v>
      </c>
      <c r="C7" s="10" t="s">
        <v>21</v>
      </c>
      <c r="D7" s="10" t="s">
        <v>22</v>
      </c>
      <c r="E7" s="11">
        <v>10</v>
      </c>
      <c r="F7" s="12">
        <v>3850</v>
      </c>
    </row>
    <row r="8" spans="2:6" ht="15.6">
      <c r="B8" s="9">
        <v>39522</v>
      </c>
      <c r="C8" s="10" t="s">
        <v>23</v>
      </c>
      <c r="D8" s="10" t="s">
        <v>22</v>
      </c>
      <c r="E8" s="11">
        <v>3</v>
      </c>
      <c r="F8" s="12">
        <v>2313</v>
      </c>
    </row>
    <row r="9" spans="2:6" ht="15.6">
      <c r="B9" s="9">
        <v>39556</v>
      </c>
      <c r="C9" s="10" t="s">
        <v>24</v>
      </c>
      <c r="D9" s="10" t="s">
        <v>25</v>
      </c>
      <c r="E9" s="11">
        <v>5</v>
      </c>
      <c r="F9" s="12">
        <v>1565</v>
      </c>
    </row>
    <row r="10" spans="2:6" ht="15.6">
      <c r="B10" s="9">
        <v>39573</v>
      </c>
      <c r="C10" s="10" t="s">
        <v>26</v>
      </c>
      <c r="D10" s="10" t="s">
        <v>27</v>
      </c>
      <c r="E10" s="11">
        <v>10</v>
      </c>
      <c r="F10" s="12">
        <v>5740</v>
      </c>
    </row>
    <row r="11" spans="2:6" ht="15.6">
      <c r="B11" s="9">
        <v>39590</v>
      </c>
      <c r="C11" s="10" t="s">
        <v>19</v>
      </c>
      <c r="D11" s="10" t="s">
        <v>25</v>
      </c>
      <c r="E11" s="11">
        <v>8</v>
      </c>
      <c r="F11" s="12">
        <v>5840</v>
      </c>
    </row>
    <row r="12" spans="2:6" ht="15.6">
      <c r="B12" s="10"/>
      <c r="C12" s="10"/>
      <c r="D12" s="10" t="s">
        <v>28</v>
      </c>
      <c r="E12" s="13">
        <v>44</v>
      </c>
      <c r="F12" s="12">
        <v>22420</v>
      </c>
    </row>
    <row r="18" spans="3:8" ht="15.6">
      <c r="C18" s="18" t="s">
        <v>29</v>
      </c>
      <c r="D18" s="16"/>
      <c r="E18" s="16"/>
      <c r="F18" s="17"/>
      <c r="G18" s="24"/>
      <c r="H18" s="14"/>
    </row>
    <row r="19" spans="3:8" ht="15.6">
      <c r="C19" s="19"/>
      <c r="D19" s="16"/>
      <c r="E19" s="16"/>
      <c r="F19" s="26" t="s">
        <v>17</v>
      </c>
      <c r="G19" s="27" t="s">
        <v>18</v>
      </c>
      <c r="H19" s="14"/>
    </row>
    <row r="20" spans="3:8" ht="15.6">
      <c r="C20" s="15">
        <v>8</v>
      </c>
      <c r="D20" s="16" t="s">
        <v>28</v>
      </c>
      <c r="E20" s="16" t="s">
        <v>20</v>
      </c>
      <c r="F20" s="39">
        <f>SUMIFS($E$6:$E$11,$D$6:$D$11,"doug")</f>
        <v>8</v>
      </c>
      <c r="G20" s="39">
        <f>SUMIFS($F$6:$F$11,$D$6:$D$11,"doug")</f>
        <v>3112</v>
      </c>
      <c r="H20" s="14"/>
    </row>
    <row r="21" spans="3:8" ht="15.6">
      <c r="C21" s="15"/>
      <c r="D21" s="16" t="s">
        <v>28</v>
      </c>
      <c r="E21" s="16" t="s">
        <v>22</v>
      </c>
      <c r="F21" s="39">
        <f>SUMIFS($E$6:$E$11,$D$6:$D$11,"dave")</f>
        <v>13</v>
      </c>
      <c r="G21" s="39">
        <f>SUMIFS($F$6:$F$11,$D$6:$D$11,"dave")</f>
        <v>6163</v>
      </c>
      <c r="H21" s="14"/>
    </row>
    <row r="22" spans="3:8" ht="15.6">
      <c r="C22" s="15"/>
      <c r="D22" s="16" t="s">
        <v>28</v>
      </c>
      <c r="E22" s="16" t="s">
        <v>25</v>
      </c>
      <c r="F22" s="39">
        <f>SUMIFS($E$6:$E$11,$D$6:$D$11,"brian")</f>
        <v>13</v>
      </c>
      <c r="G22" s="39">
        <f>SUMIFS($F$6:$F$11,$D$6:$D$11,"brian")</f>
        <v>7405</v>
      </c>
      <c r="H22" s="14"/>
    </row>
    <row r="23" spans="3:8" ht="15.6">
      <c r="C23" s="15"/>
      <c r="D23" s="16" t="s">
        <v>28</v>
      </c>
      <c r="E23" s="16" t="s">
        <v>27</v>
      </c>
      <c r="F23" s="39">
        <f>SUMIFS($E$6:$E$11,$D$6:$D$11,"larry")</f>
        <v>10</v>
      </c>
      <c r="G23" s="39">
        <f>SUMIFS($F$6:$F$11,$D$6:$D$11,"larry")</f>
        <v>5740</v>
      </c>
      <c r="H23" s="14"/>
    </row>
    <row r="24" spans="3:8" ht="15.6">
      <c r="C24" s="15"/>
      <c r="D24" s="16"/>
      <c r="E24" s="16"/>
      <c r="F24" s="39"/>
      <c r="G24" s="39"/>
      <c r="H24" s="14"/>
    </row>
    <row r="25" spans="3:8" ht="15.6">
      <c r="C25" s="15"/>
      <c r="D25" s="16"/>
      <c r="E25" s="16"/>
      <c r="F25" s="20"/>
      <c r="G25" s="21"/>
    </row>
    <row r="28" spans="3:8" ht="15.6">
      <c r="C28" s="28" t="s">
        <v>30</v>
      </c>
      <c r="D28" s="23"/>
      <c r="E28" s="23"/>
      <c r="F28" s="29"/>
      <c r="G28" s="24"/>
    </row>
    <row r="29" spans="3:8" ht="15.6">
      <c r="C29" s="25"/>
      <c r="D29" s="25" t="s">
        <v>19</v>
      </c>
      <c r="E29" s="23"/>
      <c r="F29" s="26" t="s">
        <v>17</v>
      </c>
      <c r="G29" s="27" t="s">
        <v>18</v>
      </c>
    </row>
    <row r="30" spans="3:8" ht="15.6">
      <c r="C30" s="22"/>
      <c r="D30" s="23" t="s">
        <v>28</v>
      </c>
      <c r="E30" s="23" t="s">
        <v>20</v>
      </c>
      <c r="F30" s="39">
        <f>SUMIFS($E$6:$E$11,$D$6:$D$11,"Doug",$C$6:$C$11,"Central")</f>
        <v>8</v>
      </c>
      <c r="G30" s="39">
        <f>SUMIFS($F$6:$F$11,$C$6:$C$11,"central",$D$6:$D$11,"doug")</f>
        <v>3112</v>
      </c>
    </row>
    <row r="31" spans="3:8" ht="15.6">
      <c r="C31" s="22"/>
      <c r="D31" s="23" t="s">
        <v>28</v>
      </c>
      <c r="E31" s="23" t="s">
        <v>22</v>
      </c>
      <c r="F31" s="39">
        <f>SUMIFS($E$6:$E$11,$D$6:$D$11,"Dave",$C$6:$C$11,"Central")</f>
        <v>0</v>
      </c>
      <c r="G31" s="39">
        <f>SUMIFS($F$6:$F$11,$C$6:$C$11,"central",$D$6:$D$11,"dave")</f>
        <v>0</v>
      </c>
    </row>
    <row r="32" spans="3:8" ht="15.6">
      <c r="C32" s="22"/>
      <c r="D32" s="23" t="s">
        <v>28</v>
      </c>
      <c r="E32" s="23" t="s">
        <v>25</v>
      </c>
      <c r="F32" s="39">
        <f>SUMIFS($E$6:$E$11,$D$6:$D$11,"Brian",$C$6:$C$11,"Central")</f>
        <v>8</v>
      </c>
      <c r="G32" s="39">
        <f>SUMIFS($F$6:$F$11,$C$6:$C$11,"central",$D$6:$D$11,"brian")</f>
        <v>5840</v>
      </c>
    </row>
    <row r="33" spans="3:7" ht="15.6">
      <c r="C33" s="22"/>
      <c r="D33" s="23" t="s">
        <v>28</v>
      </c>
      <c r="E33" s="23" t="s">
        <v>27</v>
      </c>
      <c r="F33" s="39">
        <f>SUMIFS($E$6:$E$11,$D$6:$D$11,"Larry",$C$6:$C$11,"Central")</f>
        <v>0</v>
      </c>
      <c r="G33" s="39">
        <f>SUMIFS($F$6:$F$11,$C$6:$C$11,"central",$D$6:$D$11,"larry")</f>
        <v>0</v>
      </c>
    </row>
    <row r="34" spans="3:7" ht="15.6">
      <c r="C34" s="22"/>
      <c r="D34" s="23"/>
      <c r="E34" s="23"/>
      <c r="F34" s="39"/>
      <c r="G34" s="39"/>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E791F7-B10A-4356-A630-8E35D6659133}">
  <sheetPr>
    <tabColor theme="5" tint="-0.249977111117893"/>
  </sheetPr>
  <dimension ref="A1:N293"/>
  <sheetViews>
    <sheetView topLeftCell="D4" workbookViewId="0">
      <selection activeCell="R18" sqref="R18"/>
    </sheetView>
  </sheetViews>
  <sheetFormatPr defaultRowHeight="14.4"/>
  <cols>
    <col min="1" max="1" width="14.5546875" bestFit="1" customWidth="1"/>
    <col min="2" max="2" width="29.21875" bestFit="1" customWidth="1"/>
    <col min="3" max="3" width="27" bestFit="1" customWidth="1"/>
    <col min="4" max="4" width="20.109375" bestFit="1" customWidth="1"/>
    <col min="8" max="8" width="12.77734375" customWidth="1"/>
    <col min="9" max="9" width="23.44140625" customWidth="1"/>
    <col min="10" max="10" width="26.21875" customWidth="1"/>
    <col min="11" max="11" width="22.21875" customWidth="1"/>
    <col min="14" max="14" width="11.33203125" bestFit="1" customWidth="1"/>
    <col min="15" max="15" width="10.88671875" bestFit="1" customWidth="1"/>
    <col min="16" max="16" width="13.21875" bestFit="1" customWidth="1"/>
    <col min="17" max="17" width="8.5546875" bestFit="1" customWidth="1"/>
  </cols>
  <sheetData>
    <row r="1" spans="1:14">
      <c r="F1" s="70" t="s">
        <v>195</v>
      </c>
      <c r="G1" s="71"/>
      <c r="H1" s="71"/>
      <c r="I1" s="71"/>
      <c r="J1" s="71"/>
      <c r="K1" s="71"/>
      <c r="L1" s="71"/>
      <c r="M1" s="71"/>
      <c r="N1" s="72"/>
    </row>
    <row r="2" spans="1:14">
      <c r="F2" s="73"/>
      <c r="G2" s="74"/>
      <c r="H2" s="74"/>
      <c r="I2" s="74"/>
      <c r="J2" s="74"/>
      <c r="K2" s="74"/>
      <c r="L2" s="74"/>
      <c r="M2" s="74"/>
      <c r="N2" s="75"/>
    </row>
    <row r="3" spans="1:14">
      <c r="F3" s="76"/>
      <c r="G3" s="77"/>
      <c r="H3" s="77"/>
      <c r="I3" s="77"/>
      <c r="J3" s="77"/>
      <c r="K3" s="77"/>
      <c r="L3" s="77"/>
      <c r="M3" s="77"/>
      <c r="N3" s="78"/>
    </row>
    <row r="6" spans="1:14" ht="15" thickBot="1"/>
    <row r="7" spans="1:14" ht="15" thickBot="1">
      <c r="A7" s="45" t="s">
        <v>35</v>
      </c>
      <c r="B7" s="45" t="s">
        <v>0</v>
      </c>
      <c r="C7" s="45" t="s">
        <v>1</v>
      </c>
      <c r="D7" s="45" t="s">
        <v>36</v>
      </c>
      <c r="H7" s="53" t="s">
        <v>35</v>
      </c>
      <c r="I7" s="53" t="s">
        <v>0</v>
      </c>
      <c r="J7" s="53" t="s">
        <v>1</v>
      </c>
      <c r="K7" s="53" t="s">
        <v>36</v>
      </c>
    </row>
    <row r="8" spans="1:14">
      <c r="A8" s="46">
        <v>326452</v>
      </c>
      <c r="B8" s="47" t="s">
        <v>37</v>
      </c>
      <c r="C8" s="48" t="s">
        <v>38</v>
      </c>
      <c r="D8" s="49" t="s">
        <v>39</v>
      </c>
      <c r="H8" s="54">
        <v>591872</v>
      </c>
      <c r="I8" s="55" t="str">
        <f>VLOOKUP(H8,$A$8:$D$150,2,TRUE)</f>
        <v>D, Karthic</v>
      </c>
      <c r="J8" s="55" t="str">
        <f>VLOOKUP(H8,$A$8:$D$150,3,TRUE)</f>
        <v>JOSHI, HEMANTH</v>
      </c>
      <c r="K8" s="55" t="str">
        <f>VLOOKUP(H8,$A$8:$D$150,4,TRUE)</f>
        <v>FERNANDES, VICTOR</v>
      </c>
    </row>
    <row r="9" spans="1:14">
      <c r="A9" s="50">
        <v>326735</v>
      </c>
      <c r="B9" s="51" t="s">
        <v>40</v>
      </c>
      <c r="C9" s="52" t="s">
        <v>41</v>
      </c>
      <c r="D9" s="49" t="s">
        <v>42</v>
      </c>
      <c r="H9" s="54">
        <v>378472</v>
      </c>
      <c r="I9" s="56" t="str">
        <f t="shared" ref="I9:I72" si="0">VLOOKUP(H9,$A$8:$D$150,2,TRUE)</f>
        <v>kannah, M Rakesh</v>
      </c>
      <c r="J9" s="56" t="str">
        <f>VLOOKUP(H9,$A$8:$D$150,3,TRUE)</f>
        <v>JOSHI, HEMANTH</v>
      </c>
      <c r="K9" s="56" t="str">
        <f t="shared" ref="K9:K72" si="1">VLOOKUP(H9,$A$8:$D$150,4,TRUE)</f>
        <v>FERNANDES, VICTOR</v>
      </c>
    </row>
    <row r="10" spans="1:14">
      <c r="A10" s="50">
        <v>328837</v>
      </c>
      <c r="B10" s="51" t="s">
        <v>43</v>
      </c>
      <c r="C10" s="52" t="s">
        <v>44</v>
      </c>
      <c r="D10" s="49" t="s">
        <v>39</v>
      </c>
      <c r="H10" s="54">
        <v>378320</v>
      </c>
      <c r="I10" s="56" t="str">
        <f t="shared" si="0"/>
        <v>Puttaiah, Sudhakar</v>
      </c>
      <c r="J10" s="56" t="str">
        <f t="shared" ref="J10:J72" si="2">VLOOKUP(H10,$A$8:$D$150,3,TRUE)</f>
        <v>JOSHI, HEMANTH</v>
      </c>
      <c r="K10" s="56" t="str">
        <f t="shared" si="1"/>
        <v>FERNANDES, VICTOR</v>
      </c>
    </row>
    <row r="11" spans="1:14">
      <c r="A11" s="50">
        <v>329845</v>
      </c>
      <c r="B11" s="51" t="s">
        <v>45</v>
      </c>
      <c r="C11" s="52" t="s">
        <v>46</v>
      </c>
      <c r="D11" s="49" t="s">
        <v>47</v>
      </c>
      <c r="H11" s="54">
        <v>374195</v>
      </c>
      <c r="I11" s="56" t="str">
        <f t="shared" si="0"/>
        <v>Gurung, Tulsi</v>
      </c>
      <c r="J11" s="56" t="str">
        <f t="shared" si="2"/>
        <v>JOSHI, HEMANTH</v>
      </c>
      <c r="K11" s="56" t="str">
        <f t="shared" si="1"/>
        <v>FERNANDES, VICTOR</v>
      </c>
    </row>
    <row r="12" spans="1:14">
      <c r="A12" s="50">
        <v>372053</v>
      </c>
      <c r="B12" s="51" t="s">
        <v>48</v>
      </c>
      <c r="C12" s="52" t="s">
        <v>38</v>
      </c>
      <c r="D12" s="49" t="s">
        <v>39</v>
      </c>
      <c r="H12" s="54">
        <v>839487</v>
      </c>
      <c r="I12" s="56" t="str">
        <f t="shared" si="0"/>
        <v>S, Mukund</v>
      </c>
      <c r="J12" s="56" t="str">
        <f t="shared" si="2"/>
        <v>JOSHI, HEMANTH</v>
      </c>
      <c r="K12" s="56" t="str">
        <f t="shared" si="1"/>
        <v>FERNANDES, VICTOR</v>
      </c>
    </row>
    <row r="13" spans="1:14">
      <c r="A13" s="50">
        <v>372173</v>
      </c>
      <c r="B13" s="51" t="s">
        <v>49</v>
      </c>
      <c r="C13" s="52" t="s">
        <v>50</v>
      </c>
      <c r="D13" s="49" t="s">
        <v>39</v>
      </c>
      <c r="H13" s="54">
        <v>810938</v>
      </c>
      <c r="I13" s="56" t="str">
        <f t="shared" si="0"/>
        <v>Nath, Shibani</v>
      </c>
      <c r="J13" s="56" t="str">
        <f t="shared" si="2"/>
        <v>JOSHI, HEMANTH</v>
      </c>
      <c r="K13" s="56" t="str">
        <f t="shared" si="1"/>
        <v>FERNANDES, VICTOR</v>
      </c>
    </row>
    <row r="14" spans="1:14">
      <c r="A14" s="50">
        <v>372182</v>
      </c>
      <c r="B14" s="51" t="s">
        <v>51</v>
      </c>
      <c r="C14" s="52" t="s">
        <v>46</v>
      </c>
      <c r="D14" s="49" t="s">
        <v>47</v>
      </c>
      <c r="H14" s="54">
        <v>810829</v>
      </c>
      <c r="I14" s="56" t="str">
        <f t="shared" si="0"/>
        <v>Darshan, MS</v>
      </c>
      <c r="J14" s="56" t="str">
        <f t="shared" si="2"/>
        <v>JOSHI, HEMANTH</v>
      </c>
      <c r="K14" s="56" t="str">
        <f t="shared" si="1"/>
        <v>FERNANDES, VICTOR</v>
      </c>
    </row>
    <row r="15" spans="1:14">
      <c r="A15" s="50">
        <v>372247</v>
      </c>
      <c r="B15" s="51" t="s">
        <v>52</v>
      </c>
      <c r="C15" s="52" t="s">
        <v>38</v>
      </c>
      <c r="D15" s="49" t="s">
        <v>39</v>
      </c>
      <c r="H15" s="54">
        <v>379789</v>
      </c>
      <c r="I15" s="56" t="str">
        <f t="shared" si="0"/>
        <v>Janakiram, Pravin</v>
      </c>
      <c r="J15" s="56" t="str">
        <f t="shared" si="2"/>
        <v>JOSHI, HEMANTH</v>
      </c>
      <c r="K15" s="56" t="str">
        <f t="shared" si="1"/>
        <v>FERNANDES, VICTOR</v>
      </c>
    </row>
    <row r="16" spans="1:14">
      <c r="A16" s="50">
        <v>372273</v>
      </c>
      <c r="B16" s="51" t="s">
        <v>53</v>
      </c>
      <c r="C16" s="52" t="s">
        <v>54</v>
      </c>
      <c r="D16" s="49" t="s">
        <v>47</v>
      </c>
      <c r="H16" s="54">
        <v>373709</v>
      </c>
      <c r="I16" s="56" t="str">
        <f t="shared" si="0"/>
        <v>S V, Raghavan</v>
      </c>
      <c r="J16" s="56" t="str">
        <f t="shared" si="2"/>
        <v>JOSHI, HEMANTH</v>
      </c>
      <c r="K16" s="56" t="str">
        <f t="shared" si="1"/>
        <v>FERNANDES, VICTOR</v>
      </c>
    </row>
    <row r="17" spans="1:11">
      <c r="A17" s="50">
        <v>372292</v>
      </c>
      <c r="B17" s="51" t="s">
        <v>55</v>
      </c>
      <c r="C17" s="52" t="s">
        <v>54</v>
      </c>
      <c r="D17" s="49" t="s">
        <v>47</v>
      </c>
      <c r="H17" s="54">
        <v>372182</v>
      </c>
      <c r="I17" s="56" t="str">
        <f t="shared" si="0"/>
        <v>Singh, Shobhit Kumar</v>
      </c>
      <c r="J17" s="56" t="str">
        <f t="shared" si="2"/>
        <v>JOSHI, HEMANTH</v>
      </c>
      <c r="K17" s="56" t="str">
        <f t="shared" si="1"/>
        <v>FERNANDES, VICTOR</v>
      </c>
    </row>
    <row r="18" spans="1:11">
      <c r="A18" s="50">
        <v>372293</v>
      </c>
      <c r="B18" s="51" t="s">
        <v>56</v>
      </c>
      <c r="C18" s="52" t="s">
        <v>54</v>
      </c>
      <c r="D18" s="49" t="s">
        <v>47</v>
      </c>
      <c r="H18" s="54">
        <v>329845</v>
      </c>
      <c r="I18" s="56" t="str">
        <f t="shared" si="0"/>
        <v>Saravanan, G</v>
      </c>
      <c r="J18" s="56" t="str">
        <f t="shared" si="2"/>
        <v>JOSHI, HEMANTH</v>
      </c>
      <c r="K18" s="56" t="str">
        <f t="shared" si="1"/>
        <v>FERNANDES, VICTOR</v>
      </c>
    </row>
    <row r="19" spans="1:11">
      <c r="A19" s="50">
        <v>372306</v>
      </c>
      <c r="B19" s="51" t="s">
        <v>57</v>
      </c>
      <c r="C19" s="52" t="s">
        <v>38</v>
      </c>
      <c r="D19" s="49" t="s">
        <v>39</v>
      </c>
      <c r="H19" s="54">
        <v>810894</v>
      </c>
      <c r="I19" s="56" t="str">
        <f t="shared" si="0"/>
        <v>Banu, Farzana</v>
      </c>
      <c r="J19" s="56" t="str">
        <f t="shared" si="2"/>
        <v>JOSHI, HEMANTH</v>
      </c>
      <c r="K19" s="56" t="str">
        <f t="shared" si="1"/>
        <v>FERNANDES, VICTOR</v>
      </c>
    </row>
    <row r="20" spans="1:11">
      <c r="A20" s="50">
        <v>372351</v>
      </c>
      <c r="B20" s="51" t="s">
        <v>58</v>
      </c>
      <c r="C20" s="52" t="s">
        <v>59</v>
      </c>
      <c r="D20" s="49" t="s">
        <v>39</v>
      </c>
      <c r="H20" s="54">
        <v>372437</v>
      </c>
      <c r="I20" s="56" t="str">
        <f t="shared" si="0"/>
        <v>Sigamani, Satish Kumar</v>
      </c>
      <c r="J20" s="56" t="str">
        <f t="shared" si="2"/>
        <v>JOSHI, HEMANTH</v>
      </c>
      <c r="K20" s="56" t="str">
        <f t="shared" si="1"/>
        <v>FERNANDES, VICTOR</v>
      </c>
    </row>
    <row r="21" spans="1:11">
      <c r="A21" s="50">
        <v>372437</v>
      </c>
      <c r="B21" s="51" t="s">
        <v>60</v>
      </c>
      <c r="C21" s="52" t="s">
        <v>46</v>
      </c>
      <c r="D21" s="49" t="s">
        <v>47</v>
      </c>
      <c r="H21" s="54">
        <v>839487</v>
      </c>
      <c r="I21" s="56" t="str">
        <f t="shared" si="0"/>
        <v>S, Mukund</v>
      </c>
      <c r="J21" s="56" t="str">
        <f t="shared" si="2"/>
        <v>JOSHI, HEMANTH</v>
      </c>
      <c r="K21" s="56" t="str">
        <f t="shared" si="1"/>
        <v>FERNANDES, VICTOR</v>
      </c>
    </row>
    <row r="22" spans="1:11">
      <c r="A22" s="50">
        <v>372878</v>
      </c>
      <c r="B22" s="51" t="s">
        <v>61</v>
      </c>
      <c r="C22" s="52" t="s">
        <v>44</v>
      </c>
      <c r="D22" s="49" t="s">
        <v>39</v>
      </c>
      <c r="H22" s="54">
        <v>810938</v>
      </c>
      <c r="I22" s="56" t="str">
        <f t="shared" si="0"/>
        <v>Nath, Shibani</v>
      </c>
      <c r="J22" s="56" t="str">
        <f t="shared" si="2"/>
        <v>JOSHI, HEMANTH</v>
      </c>
      <c r="K22" s="56" t="str">
        <f t="shared" si="1"/>
        <v>FERNANDES, VICTOR</v>
      </c>
    </row>
    <row r="23" spans="1:11">
      <c r="A23" s="50">
        <v>373143</v>
      </c>
      <c r="B23" s="51" t="s">
        <v>62</v>
      </c>
      <c r="C23" s="52" t="s">
        <v>63</v>
      </c>
      <c r="D23" s="49" t="s">
        <v>47</v>
      </c>
      <c r="H23" s="54">
        <v>373709</v>
      </c>
      <c r="I23" s="56" t="str">
        <f t="shared" si="0"/>
        <v>S V, Raghavan</v>
      </c>
      <c r="J23" s="56" t="str">
        <f t="shared" si="2"/>
        <v>JOSHI, HEMANTH</v>
      </c>
      <c r="K23" s="56" t="str">
        <f t="shared" si="1"/>
        <v>FERNANDES, VICTOR</v>
      </c>
    </row>
    <row r="24" spans="1:11">
      <c r="A24" s="50">
        <v>373187</v>
      </c>
      <c r="B24" s="51" t="s">
        <v>64</v>
      </c>
      <c r="C24" s="52" t="s">
        <v>59</v>
      </c>
      <c r="D24" s="49" t="s">
        <v>39</v>
      </c>
      <c r="H24" s="54">
        <v>372437</v>
      </c>
      <c r="I24" s="56" t="str">
        <f t="shared" si="0"/>
        <v>Sigamani, Satish Kumar</v>
      </c>
      <c r="J24" s="56" t="str">
        <f t="shared" si="2"/>
        <v>JOSHI, HEMANTH</v>
      </c>
      <c r="K24" s="56" t="str">
        <f t="shared" si="1"/>
        <v>FERNANDES, VICTOR</v>
      </c>
    </row>
    <row r="25" spans="1:11">
      <c r="A25" s="50">
        <v>373200</v>
      </c>
      <c r="B25" s="51" t="s">
        <v>65</v>
      </c>
      <c r="C25" s="52" t="s">
        <v>66</v>
      </c>
      <c r="D25" s="49" t="s">
        <v>47</v>
      </c>
      <c r="H25" s="54">
        <v>372182</v>
      </c>
      <c r="I25" s="56" t="str">
        <f t="shared" si="0"/>
        <v>Singh, Shobhit Kumar</v>
      </c>
      <c r="J25" s="56" t="str">
        <f t="shared" si="2"/>
        <v>JOSHI, HEMANTH</v>
      </c>
      <c r="K25" s="56" t="str">
        <f t="shared" si="1"/>
        <v>FERNANDES, VICTOR</v>
      </c>
    </row>
    <row r="26" spans="1:11">
      <c r="A26" s="50">
        <v>373207</v>
      </c>
      <c r="B26" s="51" t="s">
        <v>67</v>
      </c>
      <c r="C26" s="52" t="s">
        <v>66</v>
      </c>
      <c r="D26" s="49" t="s">
        <v>47</v>
      </c>
      <c r="H26" s="54">
        <v>329845</v>
      </c>
      <c r="I26" s="56" t="str">
        <f t="shared" si="0"/>
        <v>Saravanan, G</v>
      </c>
      <c r="J26" s="56" t="str">
        <f t="shared" si="2"/>
        <v>JOSHI, HEMANTH</v>
      </c>
      <c r="K26" s="56" t="str">
        <f t="shared" si="1"/>
        <v>FERNANDES, VICTOR</v>
      </c>
    </row>
    <row r="27" spans="1:11">
      <c r="A27" s="50">
        <v>373208</v>
      </c>
      <c r="B27" s="51" t="s">
        <v>68</v>
      </c>
      <c r="C27" s="52" t="s">
        <v>66</v>
      </c>
      <c r="D27" s="49" t="s">
        <v>47</v>
      </c>
      <c r="H27" s="54">
        <v>810894</v>
      </c>
      <c r="I27" s="56" t="str">
        <f t="shared" si="0"/>
        <v>Banu, Farzana</v>
      </c>
      <c r="J27" s="56" t="str">
        <f t="shared" si="2"/>
        <v>JOSHI, HEMANTH</v>
      </c>
      <c r="K27" s="56" t="str">
        <f t="shared" si="1"/>
        <v>FERNANDES, VICTOR</v>
      </c>
    </row>
    <row r="28" spans="1:11">
      <c r="A28" s="50">
        <v>373322</v>
      </c>
      <c r="B28" s="51" t="s">
        <v>69</v>
      </c>
      <c r="C28" s="52" t="s">
        <v>63</v>
      </c>
      <c r="D28" s="49" t="s">
        <v>47</v>
      </c>
      <c r="H28" s="54">
        <v>378320</v>
      </c>
      <c r="I28" s="56" t="str">
        <f t="shared" si="0"/>
        <v>Puttaiah, Sudhakar</v>
      </c>
      <c r="J28" s="56" t="str">
        <f t="shared" si="2"/>
        <v>JOSHI, HEMANTH</v>
      </c>
      <c r="K28" s="56" t="str">
        <f t="shared" si="1"/>
        <v>FERNANDES, VICTOR</v>
      </c>
    </row>
    <row r="29" spans="1:11">
      <c r="A29" s="50">
        <v>373326</v>
      </c>
      <c r="B29" s="51" t="s">
        <v>70</v>
      </c>
      <c r="C29" s="52" t="s">
        <v>63</v>
      </c>
      <c r="D29" s="49" t="s">
        <v>47</v>
      </c>
      <c r="H29" s="54">
        <v>374195</v>
      </c>
      <c r="I29" s="56" t="str">
        <f t="shared" si="0"/>
        <v>Gurung, Tulsi</v>
      </c>
      <c r="J29" s="56" t="str">
        <f t="shared" si="2"/>
        <v>JOSHI, HEMANTH</v>
      </c>
      <c r="K29" s="56" t="str">
        <f t="shared" si="1"/>
        <v>FERNANDES, VICTOR</v>
      </c>
    </row>
    <row r="30" spans="1:11">
      <c r="A30" s="50">
        <v>373467</v>
      </c>
      <c r="B30" s="51" t="s">
        <v>71</v>
      </c>
      <c r="C30" s="52" t="s">
        <v>44</v>
      </c>
      <c r="D30" s="49" t="s">
        <v>39</v>
      </c>
      <c r="H30" s="54">
        <v>591872</v>
      </c>
      <c r="I30" s="56" t="str">
        <f t="shared" si="0"/>
        <v>D, Karthic</v>
      </c>
      <c r="J30" s="56" t="str">
        <f t="shared" si="2"/>
        <v>JOSHI, HEMANTH</v>
      </c>
      <c r="K30" s="56" t="str">
        <f t="shared" si="1"/>
        <v>FERNANDES, VICTOR</v>
      </c>
    </row>
    <row r="31" spans="1:11">
      <c r="A31" s="50">
        <v>373534</v>
      </c>
      <c r="B31" s="51" t="s">
        <v>72</v>
      </c>
      <c r="C31" s="52" t="s">
        <v>44</v>
      </c>
      <c r="D31" s="49" t="s">
        <v>39</v>
      </c>
      <c r="H31" s="54">
        <v>378472</v>
      </c>
      <c r="I31" s="56" t="str">
        <f t="shared" si="0"/>
        <v>kannah, M Rakesh</v>
      </c>
      <c r="J31" s="56" t="str">
        <f t="shared" si="2"/>
        <v>JOSHI, HEMANTH</v>
      </c>
      <c r="K31" s="56" t="str">
        <f t="shared" si="1"/>
        <v>FERNANDES, VICTOR</v>
      </c>
    </row>
    <row r="32" spans="1:11">
      <c r="A32" s="50">
        <v>373596</v>
      </c>
      <c r="B32" s="51" t="s">
        <v>73</v>
      </c>
      <c r="C32" s="52" t="s">
        <v>44</v>
      </c>
      <c r="D32" s="49" t="s">
        <v>39</v>
      </c>
      <c r="H32" s="54">
        <v>810829</v>
      </c>
      <c r="I32" s="56" t="str">
        <f t="shared" si="0"/>
        <v>Darshan, MS</v>
      </c>
      <c r="J32" s="56" t="str">
        <f t="shared" si="2"/>
        <v>JOSHI, HEMANTH</v>
      </c>
      <c r="K32" s="56" t="str">
        <f t="shared" si="1"/>
        <v>FERNANDES, VICTOR</v>
      </c>
    </row>
    <row r="33" spans="1:11">
      <c r="A33" s="50">
        <v>373709</v>
      </c>
      <c r="B33" s="51" t="s">
        <v>74</v>
      </c>
      <c r="C33" s="52" t="s">
        <v>46</v>
      </c>
      <c r="D33" s="49" t="s">
        <v>47</v>
      </c>
      <c r="H33" s="54">
        <v>379789</v>
      </c>
      <c r="I33" s="56" t="str">
        <f t="shared" si="0"/>
        <v>Janakiram, Pravin</v>
      </c>
      <c r="J33" s="56" t="str">
        <f t="shared" si="2"/>
        <v>JOSHI, HEMANTH</v>
      </c>
      <c r="K33" s="56" t="str">
        <f t="shared" si="1"/>
        <v>FERNANDES, VICTOR</v>
      </c>
    </row>
    <row r="34" spans="1:11">
      <c r="A34" s="50">
        <v>374121</v>
      </c>
      <c r="B34" s="51" t="s">
        <v>75</v>
      </c>
      <c r="C34" s="52" t="s">
        <v>66</v>
      </c>
      <c r="D34" s="49" t="s">
        <v>47</v>
      </c>
      <c r="H34" s="54">
        <v>818675</v>
      </c>
      <c r="I34" s="56" t="str">
        <f t="shared" si="0"/>
        <v>T D, Dhanajaya</v>
      </c>
      <c r="J34" s="56" t="str">
        <f t="shared" si="2"/>
        <v>KADAM, AMIT</v>
      </c>
      <c r="K34" s="56" t="str">
        <f t="shared" si="1"/>
        <v>FERNANDES, VICTOR</v>
      </c>
    </row>
    <row r="35" spans="1:11">
      <c r="A35" s="50">
        <v>374166</v>
      </c>
      <c r="B35" s="51" t="s">
        <v>76</v>
      </c>
      <c r="C35" s="52" t="s">
        <v>44</v>
      </c>
      <c r="D35" s="49" t="s">
        <v>39</v>
      </c>
      <c r="H35" s="54">
        <v>811113</v>
      </c>
      <c r="I35" s="56" t="str">
        <f t="shared" si="0"/>
        <v>Deepak, KC</v>
      </c>
      <c r="J35" s="56" t="str">
        <f t="shared" si="2"/>
        <v>KADAM, AMIT</v>
      </c>
      <c r="K35" s="56" t="str">
        <f t="shared" si="1"/>
        <v>FERNANDES, VICTOR</v>
      </c>
    </row>
    <row r="36" spans="1:11">
      <c r="A36" s="50">
        <v>374195</v>
      </c>
      <c r="B36" s="51" t="s">
        <v>77</v>
      </c>
      <c r="C36" s="52" t="s">
        <v>46</v>
      </c>
      <c r="D36" s="49" t="s">
        <v>47</v>
      </c>
      <c r="H36" s="54">
        <v>811053</v>
      </c>
      <c r="I36" s="56" t="str">
        <f t="shared" si="0"/>
        <v>Francis, Leslie</v>
      </c>
      <c r="J36" s="56" t="str">
        <f t="shared" si="2"/>
        <v>KADAM, AMIT</v>
      </c>
      <c r="K36" s="56" t="str">
        <f t="shared" si="1"/>
        <v>FERNANDES, VICTOR</v>
      </c>
    </row>
    <row r="37" spans="1:11">
      <c r="A37" s="50">
        <v>374203</v>
      </c>
      <c r="B37" s="51" t="s">
        <v>78</v>
      </c>
      <c r="C37" s="52" t="s">
        <v>66</v>
      </c>
      <c r="D37" s="49" t="s">
        <v>47</v>
      </c>
      <c r="H37" s="54">
        <v>811071</v>
      </c>
      <c r="I37" s="56" t="str">
        <f t="shared" si="0"/>
        <v>Saha, Rudrajit</v>
      </c>
      <c r="J37" s="56" t="str">
        <f t="shared" si="2"/>
        <v>KADAM, AMIT</v>
      </c>
      <c r="K37" s="56" t="str">
        <f t="shared" si="1"/>
        <v>FERNANDES, VICTOR</v>
      </c>
    </row>
    <row r="38" spans="1:11">
      <c r="A38" s="50">
        <v>374388</v>
      </c>
      <c r="B38" s="51" t="s">
        <v>79</v>
      </c>
      <c r="C38" s="52" t="s">
        <v>38</v>
      </c>
      <c r="D38" s="49" t="s">
        <v>39</v>
      </c>
      <c r="H38" s="54">
        <v>818690</v>
      </c>
      <c r="I38" s="56" t="str">
        <f t="shared" si="0"/>
        <v>Bhushan N, Shashi</v>
      </c>
      <c r="J38" s="56" t="str">
        <f t="shared" si="2"/>
        <v>KADAM, AMIT</v>
      </c>
      <c r="K38" s="56" t="str">
        <f t="shared" si="1"/>
        <v>FERNANDES, VICTOR</v>
      </c>
    </row>
    <row r="39" spans="1:11">
      <c r="A39" s="50">
        <v>374500</v>
      </c>
      <c r="B39" s="51" t="s">
        <v>80</v>
      </c>
      <c r="C39" s="52" t="s">
        <v>66</v>
      </c>
      <c r="D39" s="49" t="s">
        <v>47</v>
      </c>
      <c r="H39" s="54">
        <v>811049</v>
      </c>
      <c r="I39" s="56" t="str">
        <f t="shared" si="0"/>
        <v>Garg, Smriti</v>
      </c>
      <c r="J39" s="56" t="str">
        <f t="shared" si="2"/>
        <v>KADAM, AMIT</v>
      </c>
      <c r="K39" s="56" t="str">
        <f t="shared" si="1"/>
        <v>FERNANDES, VICTOR</v>
      </c>
    </row>
    <row r="40" spans="1:11">
      <c r="A40" s="50">
        <v>374638</v>
      </c>
      <c r="B40" s="51" t="s">
        <v>81</v>
      </c>
      <c r="C40" s="52" t="s">
        <v>44</v>
      </c>
      <c r="D40" s="49" t="s">
        <v>39</v>
      </c>
      <c r="H40" s="54">
        <v>810936</v>
      </c>
      <c r="I40" s="56" t="str">
        <f t="shared" si="0"/>
        <v>Majumder, Priyanka</v>
      </c>
      <c r="J40" s="56" t="str">
        <f t="shared" si="2"/>
        <v>KADAM, AMIT</v>
      </c>
      <c r="K40" s="56" t="str">
        <f t="shared" si="1"/>
        <v>FERNANDES, VICTOR</v>
      </c>
    </row>
    <row r="41" spans="1:11">
      <c r="A41" s="50">
        <v>374857</v>
      </c>
      <c r="B41" s="51" t="s">
        <v>82</v>
      </c>
      <c r="C41" s="52" t="s">
        <v>50</v>
      </c>
      <c r="D41" s="49" t="s">
        <v>39</v>
      </c>
      <c r="H41" s="54">
        <v>590833</v>
      </c>
      <c r="I41" s="56" t="str">
        <f t="shared" si="0"/>
        <v>Aneesh, V</v>
      </c>
      <c r="J41" s="56" t="str">
        <f t="shared" si="2"/>
        <v>KADAM, AMIT</v>
      </c>
      <c r="K41" s="56" t="str">
        <f t="shared" si="1"/>
        <v>FERNANDES, VICTOR</v>
      </c>
    </row>
    <row r="42" spans="1:11">
      <c r="A42" s="50">
        <v>374860</v>
      </c>
      <c r="B42" s="51" t="s">
        <v>83</v>
      </c>
      <c r="C42" s="52" t="s">
        <v>38</v>
      </c>
      <c r="D42" s="49" t="s">
        <v>39</v>
      </c>
      <c r="H42" s="54">
        <v>810941</v>
      </c>
      <c r="I42" s="56" t="str">
        <f t="shared" si="0"/>
        <v>Banerjee, Deepjyoti</v>
      </c>
      <c r="J42" s="56" t="str">
        <f t="shared" si="2"/>
        <v>KADAM, AMIT</v>
      </c>
      <c r="K42" s="56" t="str">
        <f t="shared" si="1"/>
        <v>FERNANDES, VICTOR</v>
      </c>
    </row>
    <row r="43" spans="1:11">
      <c r="A43" s="50">
        <v>378057</v>
      </c>
      <c r="B43" s="51" t="s">
        <v>84</v>
      </c>
      <c r="C43" s="52" t="s">
        <v>41</v>
      </c>
      <c r="D43" s="49" t="s">
        <v>42</v>
      </c>
      <c r="H43" s="54">
        <v>591420</v>
      </c>
      <c r="I43" s="56" t="str">
        <f t="shared" si="0"/>
        <v>K P, Adarsh</v>
      </c>
      <c r="J43" s="56" t="str">
        <f t="shared" si="2"/>
        <v>KADAM, AMIT</v>
      </c>
      <c r="K43" s="56" t="str">
        <f t="shared" si="1"/>
        <v>FERNANDES, VICTOR</v>
      </c>
    </row>
    <row r="44" spans="1:11">
      <c r="A44" s="50">
        <v>378320</v>
      </c>
      <c r="B44" s="51" t="s">
        <v>85</v>
      </c>
      <c r="C44" s="52" t="s">
        <v>46</v>
      </c>
      <c r="D44" s="49" t="s">
        <v>47</v>
      </c>
      <c r="H44" s="54">
        <v>591373</v>
      </c>
      <c r="I44" s="56" t="str">
        <f t="shared" si="0"/>
        <v>ROY, ARAKAMITRA</v>
      </c>
      <c r="J44" s="56" t="str">
        <f t="shared" si="2"/>
        <v>KADAM, AMIT</v>
      </c>
      <c r="K44" s="56" t="str">
        <f t="shared" si="1"/>
        <v>FERNANDES, VICTOR</v>
      </c>
    </row>
    <row r="45" spans="1:11">
      <c r="A45" s="50">
        <v>378392</v>
      </c>
      <c r="B45" s="51" t="s">
        <v>86</v>
      </c>
      <c r="C45" s="52" t="s">
        <v>50</v>
      </c>
      <c r="D45" s="49" t="s">
        <v>39</v>
      </c>
      <c r="H45" s="54">
        <v>590415</v>
      </c>
      <c r="I45" s="56" t="str">
        <f t="shared" si="0"/>
        <v>V Peter, Vivian</v>
      </c>
      <c r="J45" s="56" t="str">
        <f t="shared" si="2"/>
        <v>KADAM, AMIT</v>
      </c>
      <c r="K45" s="56" t="str">
        <f t="shared" si="1"/>
        <v>FERNANDES, VICTOR</v>
      </c>
    </row>
    <row r="46" spans="1:11">
      <c r="A46" s="50">
        <v>378436</v>
      </c>
      <c r="B46" s="51" t="s">
        <v>87</v>
      </c>
      <c r="C46" s="52" t="s">
        <v>63</v>
      </c>
      <c r="D46" s="49" t="s">
        <v>47</v>
      </c>
      <c r="H46" s="54">
        <v>811053</v>
      </c>
      <c r="I46" s="56" t="str">
        <f t="shared" si="0"/>
        <v>Francis, Leslie</v>
      </c>
      <c r="J46" s="56" t="str">
        <f t="shared" si="2"/>
        <v>KADAM, AMIT</v>
      </c>
      <c r="K46" s="56" t="str">
        <f t="shared" si="1"/>
        <v>FERNANDES, VICTOR</v>
      </c>
    </row>
    <row r="47" spans="1:11">
      <c r="A47" s="50">
        <v>378461</v>
      </c>
      <c r="B47" s="51" t="s">
        <v>88</v>
      </c>
      <c r="C47" s="52" t="s">
        <v>63</v>
      </c>
      <c r="D47" s="49" t="s">
        <v>47</v>
      </c>
      <c r="H47" s="54">
        <v>591420</v>
      </c>
      <c r="I47" s="56" t="str">
        <f t="shared" si="0"/>
        <v>K P, Adarsh</v>
      </c>
      <c r="J47" s="56" t="str">
        <f t="shared" si="2"/>
        <v>KADAM, AMIT</v>
      </c>
      <c r="K47" s="56" t="str">
        <f t="shared" si="1"/>
        <v>FERNANDES, VICTOR</v>
      </c>
    </row>
    <row r="48" spans="1:11">
      <c r="A48" s="50">
        <v>378464</v>
      </c>
      <c r="B48" s="51" t="s">
        <v>89</v>
      </c>
      <c r="C48" s="52" t="s">
        <v>63</v>
      </c>
      <c r="D48" s="49" t="s">
        <v>47</v>
      </c>
      <c r="H48" s="54">
        <v>591373</v>
      </c>
      <c r="I48" s="56" t="str">
        <f t="shared" si="0"/>
        <v>ROY, ARAKAMITRA</v>
      </c>
      <c r="J48" s="56" t="str">
        <f t="shared" si="2"/>
        <v>KADAM, AMIT</v>
      </c>
      <c r="K48" s="56" t="str">
        <f t="shared" si="1"/>
        <v>FERNANDES, VICTOR</v>
      </c>
    </row>
    <row r="49" spans="1:11">
      <c r="A49" s="50">
        <v>378472</v>
      </c>
      <c r="B49" s="51" t="s">
        <v>90</v>
      </c>
      <c r="C49" s="52" t="s">
        <v>46</v>
      </c>
      <c r="D49" s="49" t="s">
        <v>47</v>
      </c>
      <c r="H49" s="54">
        <v>590833</v>
      </c>
      <c r="I49" s="56" t="str">
        <f t="shared" si="0"/>
        <v>Aneesh, V</v>
      </c>
      <c r="J49" s="56" t="str">
        <f t="shared" si="2"/>
        <v>KADAM, AMIT</v>
      </c>
      <c r="K49" s="56" t="str">
        <f t="shared" si="1"/>
        <v>FERNANDES, VICTOR</v>
      </c>
    </row>
    <row r="50" spans="1:11">
      <c r="A50" s="50">
        <v>378475</v>
      </c>
      <c r="B50" s="51" t="s">
        <v>91</v>
      </c>
      <c r="C50" s="52" t="s">
        <v>92</v>
      </c>
      <c r="D50" s="49" t="s">
        <v>39</v>
      </c>
      <c r="H50" s="54">
        <v>590832</v>
      </c>
      <c r="I50" s="56" t="str">
        <f t="shared" si="0"/>
        <v>Kumar, AS Suresha</v>
      </c>
      <c r="J50" s="56" t="str">
        <f t="shared" si="2"/>
        <v>KADAM, AMIT</v>
      </c>
      <c r="K50" s="56" t="str">
        <f t="shared" si="1"/>
        <v>FERNANDES, VICTOR</v>
      </c>
    </row>
    <row r="51" spans="1:11">
      <c r="A51" s="50">
        <v>378482</v>
      </c>
      <c r="B51" s="51" t="s">
        <v>93</v>
      </c>
      <c r="C51" s="52" t="s">
        <v>44</v>
      </c>
      <c r="D51" s="49" t="s">
        <v>39</v>
      </c>
      <c r="H51" s="54">
        <v>590415</v>
      </c>
      <c r="I51" s="56" t="str">
        <f t="shared" si="0"/>
        <v>V Peter, Vivian</v>
      </c>
      <c r="J51" s="56" t="str">
        <f t="shared" si="2"/>
        <v>KADAM, AMIT</v>
      </c>
      <c r="K51" s="56" t="str">
        <f t="shared" si="1"/>
        <v>FERNANDES, VICTOR</v>
      </c>
    </row>
    <row r="52" spans="1:11">
      <c r="A52" s="50">
        <v>378518</v>
      </c>
      <c r="B52" s="51" t="s">
        <v>94</v>
      </c>
      <c r="C52" s="52" t="s">
        <v>63</v>
      </c>
      <c r="D52" s="49" t="s">
        <v>47</v>
      </c>
      <c r="H52" s="54">
        <v>818675</v>
      </c>
      <c r="I52" s="56" t="str">
        <f t="shared" si="0"/>
        <v>T D, Dhanajaya</v>
      </c>
      <c r="J52" s="56" t="str">
        <f t="shared" si="2"/>
        <v>KADAM, AMIT</v>
      </c>
      <c r="K52" s="56" t="str">
        <f t="shared" si="1"/>
        <v>FERNANDES, VICTOR</v>
      </c>
    </row>
    <row r="53" spans="1:11">
      <c r="A53" s="50">
        <v>378808</v>
      </c>
      <c r="B53" s="51" t="s">
        <v>95</v>
      </c>
      <c r="C53" s="52" t="s">
        <v>38</v>
      </c>
      <c r="D53" s="49" t="s">
        <v>39</v>
      </c>
      <c r="H53" s="54">
        <v>810941</v>
      </c>
      <c r="I53" s="56" t="str">
        <f t="shared" si="0"/>
        <v>Banerjee, Deepjyoti</v>
      </c>
      <c r="J53" s="56" t="str">
        <f t="shared" si="2"/>
        <v>KADAM, AMIT</v>
      </c>
      <c r="K53" s="56" t="str">
        <f t="shared" si="1"/>
        <v>FERNANDES, VICTOR</v>
      </c>
    </row>
    <row r="54" spans="1:11">
      <c r="A54" s="50">
        <v>379531</v>
      </c>
      <c r="B54" s="51" t="s">
        <v>96</v>
      </c>
      <c r="C54" s="52" t="s">
        <v>66</v>
      </c>
      <c r="D54" s="49" t="s">
        <v>47</v>
      </c>
      <c r="H54" s="54">
        <v>811113</v>
      </c>
      <c r="I54" s="56" t="str">
        <f t="shared" si="0"/>
        <v>Deepak, KC</v>
      </c>
      <c r="J54" s="56" t="str">
        <f t="shared" si="2"/>
        <v>KADAM, AMIT</v>
      </c>
      <c r="K54" s="56" t="str">
        <f t="shared" si="1"/>
        <v>FERNANDES, VICTOR</v>
      </c>
    </row>
    <row r="55" spans="1:11">
      <c r="A55" s="50">
        <v>379593</v>
      </c>
      <c r="B55" s="51" t="s">
        <v>97</v>
      </c>
      <c r="C55" s="52" t="s">
        <v>59</v>
      </c>
      <c r="D55" s="49" t="s">
        <v>39</v>
      </c>
      <c r="H55" s="54">
        <v>811071</v>
      </c>
      <c r="I55" s="56" t="str">
        <f t="shared" si="0"/>
        <v>Saha, Rudrajit</v>
      </c>
      <c r="J55" s="56" t="str">
        <f t="shared" si="2"/>
        <v>KADAM, AMIT</v>
      </c>
      <c r="K55" s="56" t="str">
        <f t="shared" si="1"/>
        <v>FERNANDES, VICTOR</v>
      </c>
    </row>
    <row r="56" spans="1:11">
      <c r="A56" s="50">
        <v>379789</v>
      </c>
      <c r="B56" s="51" t="s">
        <v>98</v>
      </c>
      <c r="C56" s="52" t="s">
        <v>46</v>
      </c>
      <c r="D56" s="49" t="s">
        <v>47</v>
      </c>
      <c r="H56" s="54">
        <v>818690</v>
      </c>
      <c r="I56" s="56" t="str">
        <f t="shared" si="0"/>
        <v>Bhushan N, Shashi</v>
      </c>
      <c r="J56" s="56" t="str">
        <f t="shared" si="2"/>
        <v>KADAM, AMIT</v>
      </c>
      <c r="K56" s="56" t="str">
        <f t="shared" si="1"/>
        <v>FERNANDES, VICTOR</v>
      </c>
    </row>
    <row r="57" spans="1:11">
      <c r="A57" s="50">
        <v>379840</v>
      </c>
      <c r="B57" s="51" t="s">
        <v>99</v>
      </c>
      <c r="C57" s="52" t="s">
        <v>59</v>
      </c>
      <c r="D57" s="49" t="s">
        <v>39</v>
      </c>
      <c r="H57" s="54">
        <v>810936</v>
      </c>
      <c r="I57" s="56" t="str">
        <f t="shared" si="0"/>
        <v>Majumder, Priyanka</v>
      </c>
      <c r="J57" s="56" t="str">
        <f t="shared" si="2"/>
        <v>KADAM, AMIT</v>
      </c>
      <c r="K57" s="56" t="str">
        <f t="shared" si="1"/>
        <v>FERNANDES, VICTOR</v>
      </c>
    </row>
    <row r="58" spans="1:11">
      <c r="A58" s="50">
        <v>590415</v>
      </c>
      <c r="B58" s="51" t="s">
        <v>100</v>
      </c>
      <c r="C58" s="52" t="s">
        <v>101</v>
      </c>
      <c r="D58" s="49" t="s">
        <v>47</v>
      </c>
      <c r="H58" s="54">
        <v>592218</v>
      </c>
      <c r="I58" s="56" t="str">
        <f t="shared" si="0"/>
        <v>Parida, Milan Kumar</v>
      </c>
      <c r="J58" s="56" t="str">
        <f t="shared" si="2"/>
        <v>KARAPATTA, ROOPESH</v>
      </c>
      <c r="K58" s="56" t="str">
        <f t="shared" si="1"/>
        <v>MISHRA, DIVYANSHU</v>
      </c>
    </row>
    <row r="59" spans="1:11">
      <c r="A59" s="50">
        <v>590496</v>
      </c>
      <c r="B59" s="51" t="s">
        <v>102</v>
      </c>
      <c r="C59" s="52" t="s">
        <v>103</v>
      </c>
      <c r="D59" s="49" t="s">
        <v>39</v>
      </c>
      <c r="H59" s="54">
        <v>592202</v>
      </c>
      <c r="I59" s="56" t="str">
        <f t="shared" si="0"/>
        <v>Sarkar, Nilanjana</v>
      </c>
      <c r="J59" s="56" t="str">
        <f t="shared" si="2"/>
        <v>KARAPATTA, ROOPESH</v>
      </c>
      <c r="K59" s="56" t="str">
        <f t="shared" si="1"/>
        <v>MISHRA, DIVYANSHU</v>
      </c>
    </row>
    <row r="60" spans="1:11">
      <c r="A60" s="50">
        <v>590498</v>
      </c>
      <c r="B60" s="51" t="s">
        <v>104</v>
      </c>
      <c r="C60" s="52" t="s">
        <v>103</v>
      </c>
      <c r="D60" s="49" t="s">
        <v>39</v>
      </c>
      <c r="H60" s="54">
        <v>590633</v>
      </c>
      <c r="I60" s="56" t="str">
        <f t="shared" si="0"/>
        <v>Vishwanath, C</v>
      </c>
      <c r="J60" s="56" t="str">
        <f t="shared" si="2"/>
        <v>KARAPATTA, ROOPESH</v>
      </c>
      <c r="K60" s="56" t="str">
        <f t="shared" si="1"/>
        <v>MISHRA, DIVYANSHU</v>
      </c>
    </row>
    <row r="61" spans="1:11">
      <c r="A61" s="50">
        <v>590550</v>
      </c>
      <c r="B61" s="51" t="s">
        <v>105</v>
      </c>
      <c r="C61" s="52" t="s">
        <v>66</v>
      </c>
      <c r="D61" s="49" t="s">
        <v>47</v>
      </c>
      <c r="H61" s="54">
        <v>378475</v>
      </c>
      <c r="I61" s="56" t="str">
        <f t="shared" si="0"/>
        <v>Vasu, Vineesh</v>
      </c>
      <c r="J61" s="56" t="str">
        <f t="shared" si="2"/>
        <v>KARAPATTA, ROOPESH</v>
      </c>
      <c r="K61" s="56" t="str">
        <f t="shared" si="1"/>
        <v>MISHRA, DIVYANSHU</v>
      </c>
    </row>
    <row r="62" spans="1:11">
      <c r="A62" s="50">
        <v>590626</v>
      </c>
      <c r="B62" s="51" t="s">
        <v>106</v>
      </c>
      <c r="C62" s="52" t="s">
        <v>92</v>
      </c>
      <c r="D62" s="49" t="s">
        <v>39</v>
      </c>
      <c r="H62" s="54">
        <v>841116</v>
      </c>
      <c r="I62" s="56" t="str">
        <f t="shared" si="0"/>
        <v>Joseph, Ancel</v>
      </c>
      <c r="J62" s="56" t="str">
        <f t="shared" si="2"/>
        <v>KARAPATTA, ROOPESH</v>
      </c>
      <c r="K62" s="56" t="str">
        <f t="shared" si="1"/>
        <v>MISHRA, DIVYANSHU</v>
      </c>
    </row>
    <row r="63" spans="1:11">
      <c r="A63" s="50">
        <v>590633</v>
      </c>
      <c r="B63" s="51" t="s">
        <v>107</v>
      </c>
      <c r="C63" s="52" t="s">
        <v>92</v>
      </c>
      <c r="D63" s="49" t="s">
        <v>39</v>
      </c>
      <c r="H63" s="54">
        <v>590932</v>
      </c>
      <c r="I63" s="56" t="str">
        <f t="shared" si="0"/>
        <v>Zuhaib, Haroon</v>
      </c>
      <c r="J63" s="56" t="str">
        <f t="shared" si="2"/>
        <v>KARAPATTA, ROOPESH</v>
      </c>
      <c r="K63" s="56" t="str">
        <f t="shared" si="1"/>
        <v>MISHRA, DIVYANSHU</v>
      </c>
    </row>
    <row r="64" spans="1:11">
      <c r="A64" s="50">
        <v>590645</v>
      </c>
      <c r="B64" s="51" t="s">
        <v>108</v>
      </c>
      <c r="C64" s="52" t="s">
        <v>66</v>
      </c>
      <c r="D64" s="49" t="s">
        <v>47</v>
      </c>
      <c r="H64" s="54">
        <v>590626</v>
      </c>
      <c r="I64" s="56" t="str">
        <f t="shared" si="0"/>
        <v>Shankar T, Vikram Bala</v>
      </c>
      <c r="J64" s="56" t="str">
        <f t="shared" si="2"/>
        <v>KARAPATTA, ROOPESH</v>
      </c>
      <c r="K64" s="56" t="str">
        <f t="shared" si="1"/>
        <v>MISHRA, DIVYANSHU</v>
      </c>
    </row>
    <row r="65" spans="1:11">
      <c r="A65" s="50">
        <v>590649</v>
      </c>
      <c r="B65" s="51" t="s">
        <v>109</v>
      </c>
      <c r="C65" s="52" t="s">
        <v>38</v>
      </c>
      <c r="D65" s="49" t="s">
        <v>39</v>
      </c>
      <c r="H65" s="54">
        <v>810858</v>
      </c>
      <c r="I65" s="56" t="str">
        <f t="shared" si="0"/>
        <v>Roopa, K</v>
      </c>
      <c r="J65" s="56" t="str">
        <f t="shared" si="2"/>
        <v>KARAPATTA, ROOPESH</v>
      </c>
      <c r="K65" s="56" t="str">
        <f t="shared" si="1"/>
        <v>MISHRA, DIVYANSHU</v>
      </c>
    </row>
    <row r="66" spans="1:11">
      <c r="A66" s="50">
        <v>590653</v>
      </c>
      <c r="B66" s="51" t="s">
        <v>110</v>
      </c>
      <c r="C66" s="52" t="s">
        <v>59</v>
      </c>
      <c r="D66" s="49" t="s">
        <v>39</v>
      </c>
      <c r="H66" s="54">
        <v>810830</v>
      </c>
      <c r="I66" s="56" t="str">
        <f t="shared" si="0"/>
        <v>Gururaja, Arun</v>
      </c>
      <c r="J66" s="56" t="str">
        <f t="shared" si="2"/>
        <v>KARAPATTA, ROOPESH</v>
      </c>
      <c r="K66" s="56" t="str">
        <f t="shared" si="1"/>
        <v>MISHRA, DIVYANSHU</v>
      </c>
    </row>
    <row r="67" spans="1:11">
      <c r="A67" s="50">
        <v>590654</v>
      </c>
      <c r="B67" s="51" t="s">
        <v>111</v>
      </c>
      <c r="C67" s="52" t="s">
        <v>92</v>
      </c>
      <c r="D67" s="49" t="s">
        <v>39</v>
      </c>
      <c r="H67" s="54">
        <v>590654</v>
      </c>
      <c r="I67" s="56" t="str">
        <f t="shared" si="0"/>
        <v>Sajitha, P</v>
      </c>
      <c r="J67" s="56" t="str">
        <f t="shared" si="2"/>
        <v>KARAPATTA, ROOPESH</v>
      </c>
      <c r="K67" s="56" t="str">
        <f t="shared" si="1"/>
        <v>MISHRA, DIVYANSHU</v>
      </c>
    </row>
    <row r="68" spans="1:11">
      <c r="A68" s="50">
        <v>590690</v>
      </c>
      <c r="B68" s="51" t="s">
        <v>112</v>
      </c>
      <c r="C68" s="52" t="s">
        <v>66</v>
      </c>
      <c r="D68" s="49" t="s">
        <v>47</v>
      </c>
      <c r="H68" s="54">
        <v>842292</v>
      </c>
      <c r="I68" s="56" t="str">
        <f t="shared" si="0"/>
        <v>Sharma, Prakash D</v>
      </c>
      <c r="J68" s="56" t="str">
        <f t="shared" si="2"/>
        <v>KARAPATTA, ROOPESH</v>
      </c>
      <c r="K68" s="56" t="str">
        <f t="shared" si="1"/>
        <v>MISHRA, DIVYANSHU</v>
      </c>
    </row>
    <row r="69" spans="1:11">
      <c r="A69" s="50">
        <v>590830</v>
      </c>
      <c r="B69" s="51" t="s">
        <v>113</v>
      </c>
      <c r="C69" s="52" t="s">
        <v>50</v>
      </c>
      <c r="D69" s="49" t="s">
        <v>39</v>
      </c>
      <c r="H69" s="54">
        <v>839178</v>
      </c>
      <c r="I69" s="56" t="str">
        <f t="shared" si="0"/>
        <v>Subbarao, Roshani</v>
      </c>
      <c r="J69" s="56" t="str">
        <f t="shared" si="2"/>
        <v>KARAPATTA, ROOPESH</v>
      </c>
      <c r="K69" s="56" t="str">
        <f t="shared" si="1"/>
        <v>MISHRA, DIVYANSHU</v>
      </c>
    </row>
    <row r="70" spans="1:11">
      <c r="A70" s="50">
        <v>590832</v>
      </c>
      <c r="B70" s="51" t="s">
        <v>114</v>
      </c>
      <c r="C70" s="52" t="s">
        <v>101</v>
      </c>
      <c r="D70" s="49" t="s">
        <v>47</v>
      </c>
      <c r="H70" s="54">
        <v>837893</v>
      </c>
      <c r="I70" s="56" t="str">
        <f t="shared" si="0"/>
        <v>Bali, M Anitha</v>
      </c>
      <c r="J70" s="56" t="str">
        <f t="shared" si="2"/>
        <v>KARAPATTA, ROOPESH</v>
      </c>
      <c r="K70" s="56" t="str">
        <f t="shared" si="1"/>
        <v>MISHRA, DIVYANSHU</v>
      </c>
    </row>
    <row r="71" spans="1:11">
      <c r="A71" s="50">
        <v>590833</v>
      </c>
      <c r="B71" s="51" t="s">
        <v>115</v>
      </c>
      <c r="C71" s="52" t="s">
        <v>101</v>
      </c>
      <c r="D71" s="49" t="s">
        <v>47</v>
      </c>
      <c r="H71" s="54">
        <v>591544</v>
      </c>
      <c r="I71" s="56" t="str">
        <f t="shared" si="0"/>
        <v>Muddaiah, CK Kiran</v>
      </c>
      <c r="J71" s="56" t="str">
        <f t="shared" si="2"/>
        <v>KARAPATTA, ROOPESH</v>
      </c>
      <c r="K71" s="56" t="str">
        <f t="shared" si="1"/>
        <v>MISHRA, DIVYANSHU</v>
      </c>
    </row>
    <row r="72" spans="1:11">
      <c r="A72" s="50">
        <v>590836</v>
      </c>
      <c r="B72" s="51" t="s">
        <v>116</v>
      </c>
      <c r="C72" s="52" t="s">
        <v>50</v>
      </c>
      <c r="D72" s="49" t="s">
        <v>39</v>
      </c>
      <c r="H72" s="54">
        <v>839178</v>
      </c>
      <c r="I72" s="56" t="str">
        <f t="shared" si="0"/>
        <v>Subbarao, Roshani</v>
      </c>
      <c r="J72" s="56" t="str">
        <f t="shared" si="2"/>
        <v>KARAPATTA, ROOPESH</v>
      </c>
      <c r="K72" s="56" t="str">
        <f t="shared" si="1"/>
        <v>MISHRA, DIVYANSHU</v>
      </c>
    </row>
    <row r="73" spans="1:11">
      <c r="A73" s="50">
        <v>590911</v>
      </c>
      <c r="B73" s="51" t="s">
        <v>117</v>
      </c>
      <c r="C73" s="52" t="s">
        <v>54</v>
      </c>
      <c r="D73" s="49" t="s">
        <v>47</v>
      </c>
      <c r="H73" s="54">
        <v>837893</v>
      </c>
      <c r="I73" s="56" t="str">
        <f t="shared" ref="I73:I136" si="3">VLOOKUP(H73,$A$8:$D$150,2,TRUE)</f>
        <v>Bali, M Anitha</v>
      </c>
      <c r="J73" s="56" t="str">
        <f t="shared" ref="J73:J136" si="4">VLOOKUP(H73,$A$8:$D$150,3,TRUE)</f>
        <v>KARAPATTA, ROOPESH</v>
      </c>
      <c r="K73" s="56" t="str">
        <f t="shared" ref="K73:K136" si="5">VLOOKUP(H73,$A$8:$D$150,4,TRUE)</f>
        <v>MISHRA, DIVYANSHU</v>
      </c>
    </row>
    <row r="74" spans="1:11">
      <c r="A74" s="50">
        <v>590912</v>
      </c>
      <c r="B74" s="51" t="s">
        <v>118</v>
      </c>
      <c r="C74" s="52" t="s">
        <v>59</v>
      </c>
      <c r="D74" s="49" t="s">
        <v>39</v>
      </c>
      <c r="H74" s="54">
        <v>810830</v>
      </c>
      <c r="I74" s="56" t="str">
        <f t="shared" si="3"/>
        <v>Gururaja, Arun</v>
      </c>
      <c r="J74" s="56" t="str">
        <f t="shared" si="4"/>
        <v>KARAPATTA, ROOPESH</v>
      </c>
      <c r="K74" s="56" t="str">
        <f t="shared" si="5"/>
        <v>MISHRA, DIVYANSHU</v>
      </c>
    </row>
    <row r="75" spans="1:11">
      <c r="A75" s="50">
        <v>590927</v>
      </c>
      <c r="B75" s="51" t="s">
        <v>119</v>
      </c>
      <c r="C75" s="52" t="s">
        <v>103</v>
      </c>
      <c r="D75" s="49" t="s">
        <v>39</v>
      </c>
      <c r="H75" s="54">
        <v>591544</v>
      </c>
      <c r="I75" s="56" t="str">
        <f t="shared" si="3"/>
        <v>Muddaiah, CK Kiran</v>
      </c>
      <c r="J75" s="56" t="str">
        <f t="shared" si="4"/>
        <v>KARAPATTA, ROOPESH</v>
      </c>
      <c r="K75" s="56" t="str">
        <f t="shared" si="5"/>
        <v>MISHRA, DIVYANSHU</v>
      </c>
    </row>
    <row r="76" spans="1:11">
      <c r="A76" s="50">
        <v>590932</v>
      </c>
      <c r="B76" s="51" t="s">
        <v>120</v>
      </c>
      <c r="C76" s="52" t="s">
        <v>92</v>
      </c>
      <c r="D76" s="49" t="s">
        <v>39</v>
      </c>
      <c r="H76" s="54">
        <v>590654</v>
      </c>
      <c r="I76" s="56" t="str">
        <f t="shared" si="3"/>
        <v>Sajitha, P</v>
      </c>
      <c r="J76" s="56" t="str">
        <f t="shared" si="4"/>
        <v>KARAPATTA, ROOPESH</v>
      </c>
      <c r="K76" s="56" t="str">
        <f t="shared" si="5"/>
        <v>MISHRA, DIVYANSHU</v>
      </c>
    </row>
    <row r="77" spans="1:11">
      <c r="A77" s="50">
        <v>591002</v>
      </c>
      <c r="B77" s="51" t="s">
        <v>121</v>
      </c>
      <c r="C77" s="52" t="s">
        <v>54</v>
      </c>
      <c r="D77" s="49" t="s">
        <v>47</v>
      </c>
      <c r="H77" s="54">
        <v>842292</v>
      </c>
      <c r="I77" s="56" t="str">
        <f t="shared" si="3"/>
        <v>Sharma, Prakash D</v>
      </c>
      <c r="J77" s="56" t="str">
        <f t="shared" si="4"/>
        <v>KARAPATTA, ROOPESH</v>
      </c>
      <c r="K77" s="56" t="str">
        <f t="shared" si="5"/>
        <v>MISHRA, DIVYANSHU</v>
      </c>
    </row>
    <row r="78" spans="1:11">
      <c r="A78" s="50">
        <v>591003</v>
      </c>
      <c r="B78" s="51" t="s">
        <v>122</v>
      </c>
      <c r="C78" s="52" t="s">
        <v>44</v>
      </c>
      <c r="D78" s="49" t="s">
        <v>39</v>
      </c>
      <c r="H78" s="54">
        <v>841116</v>
      </c>
      <c r="I78" s="56" t="str">
        <f t="shared" si="3"/>
        <v>Joseph, Ancel</v>
      </c>
      <c r="J78" s="56" t="str">
        <f t="shared" si="4"/>
        <v>KARAPATTA, ROOPESH</v>
      </c>
      <c r="K78" s="56" t="str">
        <f t="shared" si="5"/>
        <v>MISHRA, DIVYANSHU</v>
      </c>
    </row>
    <row r="79" spans="1:11">
      <c r="A79" s="50">
        <v>591034</v>
      </c>
      <c r="B79" s="51" t="s">
        <v>123</v>
      </c>
      <c r="C79" s="52" t="s">
        <v>38</v>
      </c>
      <c r="D79" s="49" t="s">
        <v>39</v>
      </c>
      <c r="H79" s="54">
        <v>592218</v>
      </c>
      <c r="I79" s="56" t="str">
        <f t="shared" si="3"/>
        <v>Parida, Milan Kumar</v>
      </c>
      <c r="J79" s="56" t="str">
        <f t="shared" si="4"/>
        <v>KARAPATTA, ROOPESH</v>
      </c>
      <c r="K79" s="56" t="str">
        <f t="shared" si="5"/>
        <v>MISHRA, DIVYANSHU</v>
      </c>
    </row>
    <row r="80" spans="1:11">
      <c r="A80" s="50">
        <v>591048</v>
      </c>
      <c r="B80" s="51" t="s">
        <v>124</v>
      </c>
      <c r="C80" s="52" t="s">
        <v>50</v>
      </c>
      <c r="D80" s="49" t="s">
        <v>39</v>
      </c>
      <c r="H80" s="54">
        <v>590932</v>
      </c>
      <c r="I80" s="56" t="str">
        <f t="shared" si="3"/>
        <v>Zuhaib, Haroon</v>
      </c>
      <c r="J80" s="56" t="str">
        <f t="shared" si="4"/>
        <v>KARAPATTA, ROOPESH</v>
      </c>
      <c r="K80" s="56" t="str">
        <f t="shared" si="5"/>
        <v>MISHRA, DIVYANSHU</v>
      </c>
    </row>
    <row r="81" spans="1:11">
      <c r="A81" s="50">
        <v>591123</v>
      </c>
      <c r="B81" s="51" t="s">
        <v>125</v>
      </c>
      <c r="C81" s="52" t="s">
        <v>66</v>
      </c>
      <c r="D81" s="49" t="s">
        <v>47</v>
      </c>
      <c r="H81" s="54">
        <v>810858</v>
      </c>
      <c r="I81" s="56" t="str">
        <f t="shared" si="3"/>
        <v>Roopa, K</v>
      </c>
      <c r="J81" s="56" t="str">
        <f t="shared" si="4"/>
        <v>KARAPATTA, ROOPESH</v>
      </c>
      <c r="K81" s="56" t="str">
        <f t="shared" si="5"/>
        <v>MISHRA, DIVYANSHU</v>
      </c>
    </row>
    <row r="82" spans="1:11">
      <c r="A82" s="50">
        <v>591198</v>
      </c>
      <c r="B82" s="51" t="s">
        <v>126</v>
      </c>
      <c r="C82" s="52" t="s">
        <v>59</v>
      </c>
      <c r="D82" s="49" t="s">
        <v>39</v>
      </c>
      <c r="H82" s="54">
        <v>592202</v>
      </c>
      <c r="I82" s="56" t="str">
        <f t="shared" si="3"/>
        <v>Sarkar, Nilanjana</v>
      </c>
      <c r="J82" s="56" t="str">
        <f t="shared" si="4"/>
        <v>KARAPATTA, ROOPESH</v>
      </c>
      <c r="K82" s="56" t="str">
        <f t="shared" si="5"/>
        <v>MISHRA, DIVYANSHU</v>
      </c>
    </row>
    <row r="83" spans="1:11">
      <c r="A83" s="50">
        <v>591295</v>
      </c>
      <c r="B83" s="51" t="s">
        <v>127</v>
      </c>
      <c r="C83" s="52" t="s">
        <v>38</v>
      </c>
      <c r="D83" s="49" t="s">
        <v>39</v>
      </c>
      <c r="H83" s="54">
        <v>590633</v>
      </c>
      <c r="I83" s="56" t="str">
        <f t="shared" si="3"/>
        <v>Vishwanath, C</v>
      </c>
      <c r="J83" s="56" t="str">
        <f t="shared" si="4"/>
        <v>KARAPATTA, ROOPESH</v>
      </c>
      <c r="K83" s="56" t="str">
        <f t="shared" si="5"/>
        <v>MISHRA, DIVYANSHU</v>
      </c>
    </row>
    <row r="84" spans="1:11">
      <c r="A84" s="50">
        <v>591351</v>
      </c>
      <c r="B84" s="51" t="s">
        <v>128</v>
      </c>
      <c r="C84" s="52" t="s">
        <v>59</v>
      </c>
      <c r="D84" s="49" t="s">
        <v>39</v>
      </c>
      <c r="H84" s="54">
        <v>378475</v>
      </c>
      <c r="I84" s="56" t="str">
        <f t="shared" si="3"/>
        <v>Vasu, Vineesh</v>
      </c>
      <c r="J84" s="56" t="str">
        <f t="shared" si="4"/>
        <v>KARAPATTA, ROOPESH</v>
      </c>
      <c r="K84" s="56" t="str">
        <f t="shared" si="5"/>
        <v>MISHRA, DIVYANSHU</v>
      </c>
    </row>
    <row r="85" spans="1:11">
      <c r="A85" s="50">
        <v>591373</v>
      </c>
      <c r="B85" s="51" t="s">
        <v>129</v>
      </c>
      <c r="C85" s="52" t="s">
        <v>101</v>
      </c>
      <c r="D85" s="49" t="s">
        <v>47</v>
      </c>
      <c r="H85" s="54">
        <v>590626</v>
      </c>
      <c r="I85" s="56" t="str">
        <f t="shared" si="3"/>
        <v>Shankar T, Vikram Bala</v>
      </c>
      <c r="J85" s="56" t="str">
        <f t="shared" si="4"/>
        <v>KARAPATTA, ROOPESH</v>
      </c>
      <c r="K85" s="56" t="str">
        <f t="shared" si="5"/>
        <v>MISHRA, DIVYANSHU</v>
      </c>
    </row>
    <row r="86" spans="1:11">
      <c r="A86" s="50">
        <v>591405</v>
      </c>
      <c r="B86" s="51" t="s">
        <v>130</v>
      </c>
      <c r="C86" s="52" t="s">
        <v>66</v>
      </c>
      <c r="D86" s="49" t="s">
        <v>47</v>
      </c>
      <c r="H86" s="54">
        <v>819246</v>
      </c>
      <c r="I86" s="56" t="str">
        <f t="shared" si="3"/>
        <v>Swaminathan, Rajesh</v>
      </c>
      <c r="J86" s="56" t="str">
        <f t="shared" si="4"/>
        <v>KUMAR, VIMAL</v>
      </c>
      <c r="K86" s="56" t="str">
        <f t="shared" si="5"/>
        <v>FERNANDES, VICTOR</v>
      </c>
    </row>
    <row r="87" spans="1:11">
      <c r="A87" s="50">
        <v>591420</v>
      </c>
      <c r="B87" s="51" t="s">
        <v>131</v>
      </c>
      <c r="C87" s="52" t="s">
        <v>101</v>
      </c>
      <c r="D87" s="49" t="s">
        <v>47</v>
      </c>
      <c r="H87" s="54">
        <v>590911</v>
      </c>
      <c r="I87" s="56" t="str">
        <f t="shared" si="3"/>
        <v>Das, Anirban</v>
      </c>
      <c r="J87" s="56" t="str">
        <f t="shared" si="4"/>
        <v>KUMAR, VIMAL</v>
      </c>
      <c r="K87" s="56" t="str">
        <f t="shared" si="5"/>
        <v>FERNANDES, VICTOR</v>
      </c>
    </row>
    <row r="88" spans="1:11">
      <c r="A88" s="50">
        <v>591544</v>
      </c>
      <c r="B88" s="51" t="s">
        <v>132</v>
      </c>
      <c r="C88" s="52" t="s">
        <v>92</v>
      </c>
      <c r="D88" s="49" t="s">
        <v>39</v>
      </c>
      <c r="H88" s="54">
        <v>824244</v>
      </c>
      <c r="I88" s="56" t="str">
        <f t="shared" si="3"/>
        <v>VM, Sajna</v>
      </c>
      <c r="J88" s="56" t="str">
        <f t="shared" si="4"/>
        <v>KUMAR, VIMAL</v>
      </c>
      <c r="K88" s="56" t="str">
        <f t="shared" si="5"/>
        <v>FERNANDES, VICTOR</v>
      </c>
    </row>
    <row r="89" spans="1:11">
      <c r="A89" s="50">
        <v>591551</v>
      </c>
      <c r="B89" s="51" t="s">
        <v>133</v>
      </c>
      <c r="C89" s="52" t="s">
        <v>103</v>
      </c>
      <c r="D89" s="49" t="s">
        <v>39</v>
      </c>
      <c r="H89" s="54">
        <v>816524</v>
      </c>
      <c r="I89" s="56" t="str">
        <f t="shared" si="3"/>
        <v>Hussain, Irfan</v>
      </c>
      <c r="J89" s="56" t="str">
        <f t="shared" si="4"/>
        <v>KUMAR, VIMAL</v>
      </c>
      <c r="K89" s="56" t="str">
        <f t="shared" si="5"/>
        <v>FERNANDES, VICTOR</v>
      </c>
    </row>
    <row r="90" spans="1:11">
      <c r="A90" s="50">
        <v>591872</v>
      </c>
      <c r="B90" s="51" t="s">
        <v>134</v>
      </c>
      <c r="C90" s="52" t="s">
        <v>46</v>
      </c>
      <c r="D90" s="49" t="s">
        <v>47</v>
      </c>
      <c r="H90" s="54">
        <v>833048</v>
      </c>
      <c r="I90" s="56" t="str">
        <f t="shared" si="3"/>
        <v>TS, Renuka</v>
      </c>
      <c r="J90" s="56" t="str">
        <f t="shared" si="4"/>
        <v>KUMAR, VIMAL</v>
      </c>
      <c r="K90" s="56" t="str">
        <f t="shared" si="5"/>
        <v>FERNANDES, VICTOR</v>
      </c>
    </row>
    <row r="91" spans="1:11">
      <c r="A91" s="50">
        <v>591883</v>
      </c>
      <c r="B91" s="51" t="s">
        <v>135</v>
      </c>
      <c r="C91" s="52" t="s">
        <v>63</v>
      </c>
      <c r="D91" s="49" t="s">
        <v>47</v>
      </c>
      <c r="H91" s="54">
        <v>591002</v>
      </c>
      <c r="I91" s="56" t="str">
        <f t="shared" si="3"/>
        <v>Muthulakshman, R</v>
      </c>
      <c r="J91" s="56" t="str">
        <f t="shared" si="4"/>
        <v>KUMAR, VIMAL</v>
      </c>
      <c r="K91" s="56" t="str">
        <f t="shared" si="5"/>
        <v>FERNANDES, VICTOR</v>
      </c>
    </row>
    <row r="92" spans="1:11">
      <c r="A92" s="50">
        <v>592072</v>
      </c>
      <c r="B92" s="51" t="s">
        <v>136</v>
      </c>
      <c r="C92" s="52" t="s">
        <v>59</v>
      </c>
      <c r="D92" s="49" t="s">
        <v>39</v>
      </c>
      <c r="H92" s="54">
        <v>372292</v>
      </c>
      <c r="I92" s="56" t="str">
        <f t="shared" si="3"/>
        <v>Naseerullah, Zaheer Ahmed</v>
      </c>
      <c r="J92" s="56" t="str">
        <f t="shared" si="4"/>
        <v>KUMAR, VIMAL</v>
      </c>
      <c r="K92" s="56" t="str">
        <f t="shared" si="5"/>
        <v>FERNANDES, VICTOR</v>
      </c>
    </row>
    <row r="93" spans="1:11">
      <c r="A93" s="50">
        <v>592081</v>
      </c>
      <c r="B93" s="51" t="s">
        <v>137</v>
      </c>
      <c r="C93" s="52" t="s">
        <v>63</v>
      </c>
      <c r="D93" s="49" t="s">
        <v>47</v>
      </c>
      <c r="H93" s="54">
        <v>372273</v>
      </c>
      <c r="I93" s="56" t="str">
        <f t="shared" si="3"/>
        <v>Krishnan, Sujith G</v>
      </c>
      <c r="J93" s="56" t="str">
        <f t="shared" si="4"/>
        <v>KUMAR, VIMAL</v>
      </c>
      <c r="K93" s="56" t="str">
        <f t="shared" si="5"/>
        <v>FERNANDES, VICTOR</v>
      </c>
    </row>
    <row r="94" spans="1:11">
      <c r="A94" s="50">
        <v>592202</v>
      </c>
      <c r="B94" s="51" t="s">
        <v>138</v>
      </c>
      <c r="C94" s="52" t="s">
        <v>92</v>
      </c>
      <c r="D94" s="49" t="s">
        <v>39</v>
      </c>
      <c r="H94" s="54">
        <v>819502</v>
      </c>
      <c r="I94" s="56" t="str">
        <f t="shared" si="3"/>
        <v>Swamy, Vinoda</v>
      </c>
      <c r="J94" s="56" t="str">
        <f t="shared" si="4"/>
        <v>KUMAR, VIMAL</v>
      </c>
      <c r="K94" s="56" t="str">
        <f t="shared" si="5"/>
        <v>FERNANDES, VICTOR</v>
      </c>
    </row>
    <row r="95" spans="1:11">
      <c r="A95" s="50">
        <v>592218</v>
      </c>
      <c r="B95" s="51" t="s">
        <v>139</v>
      </c>
      <c r="C95" s="52" t="s">
        <v>92</v>
      </c>
      <c r="D95" s="49" t="s">
        <v>39</v>
      </c>
      <c r="H95" s="54">
        <v>819446</v>
      </c>
      <c r="I95" s="56" t="str">
        <f t="shared" si="3"/>
        <v>Shah E B, Richard</v>
      </c>
      <c r="J95" s="56" t="str">
        <f t="shared" si="4"/>
        <v>KUMAR, VIMAL</v>
      </c>
      <c r="K95" s="56" t="str">
        <f t="shared" si="5"/>
        <v>FERNANDES, VICTOR</v>
      </c>
    </row>
    <row r="96" spans="1:11">
      <c r="A96" s="50">
        <v>592250</v>
      </c>
      <c r="B96" s="51" t="s">
        <v>140</v>
      </c>
      <c r="C96" s="52" t="s">
        <v>103</v>
      </c>
      <c r="D96" s="49" t="s">
        <v>39</v>
      </c>
      <c r="H96" s="54">
        <v>815676</v>
      </c>
      <c r="I96" s="56" t="str">
        <f t="shared" si="3"/>
        <v>Alam, Mohammed</v>
      </c>
      <c r="J96" s="56" t="str">
        <f t="shared" si="4"/>
        <v>KUMAR, VIMAL</v>
      </c>
      <c r="K96" s="56" t="str">
        <f t="shared" si="5"/>
        <v>FERNANDES, VICTOR</v>
      </c>
    </row>
    <row r="97" spans="1:11">
      <c r="A97" s="50">
        <v>592590</v>
      </c>
      <c r="B97" s="51" t="s">
        <v>141</v>
      </c>
      <c r="C97" s="52" t="s">
        <v>63</v>
      </c>
      <c r="D97" s="49" t="s">
        <v>47</v>
      </c>
      <c r="H97" s="54">
        <v>372293</v>
      </c>
      <c r="I97" s="56" t="str">
        <f t="shared" si="3"/>
        <v>Ravi, K</v>
      </c>
      <c r="J97" s="56" t="str">
        <f t="shared" si="4"/>
        <v>KUMAR, VIMAL</v>
      </c>
      <c r="K97" s="56" t="str">
        <f t="shared" si="5"/>
        <v>FERNANDES, VICTOR</v>
      </c>
    </row>
    <row r="98" spans="1:11">
      <c r="A98" s="50">
        <v>592618</v>
      </c>
      <c r="B98" s="51" t="s">
        <v>142</v>
      </c>
      <c r="C98" s="52" t="s">
        <v>63</v>
      </c>
      <c r="D98" s="49" t="s">
        <v>47</v>
      </c>
      <c r="H98" s="54">
        <v>819246</v>
      </c>
      <c r="I98" s="56" t="str">
        <f t="shared" si="3"/>
        <v>Swaminathan, Rajesh</v>
      </c>
      <c r="J98" s="56" t="str">
        <f t="shared" si="4"/>
        <v>KUMAR, VIMAL</v>
      </c>
      <c r="K98" s="56" t="str">
        <f t="shared" si="5"/>
        <v>FERNANDES, VICTOR</v>
      </c>
    </row>
    <row r="99" spans="1:11">
      <c r="A99" s="50">
        <v>592631</v>
      </c>
      <c r="B99" s="51" t="s">
        <v>143</v>
      </c>
      <c r="C99" s="52" t="s">
        <v>50</v>
      </c>
      <c r="D99" s="49" t="s">
        <v>39</v>
      </c>
      <c r="H99" s="54">
        <v>815676</v>
      </c>
      <c r="I99" s="56" t="str">
        <f t="shared" si="3"/>
        <v>Alam, Mohammed</v>
      </c>
      <c r="J99" s="56" t="str">
        <f t="shared" si="4"/>
        <v>KUMAR, VIMAL</v>
      </c>
      <c r="K99" s="56" t="str">
        <f t="shared" si="5"/>
        <v>FERNANDES, VICTOR</v>
      </c>
    </row>
    <row r="100" spans="1:11">
      <c r="A100" s="50">
        <v>592709</v>
      </c>
      <c r="B100" s="51" t="s">
        <v>144</v>
      </c>
      <c r="C100" s="52" t="s">
        <v>38</v>
      </c>
      <c r="D100" s="49" t="s">
        <v>39</v>
      </c>
      <c r="H100" s="54">
        <v>819502</v>
      </c>
      <c r="I100" s="56" t="str">
        <f t="shared" si="3"/>
        <v>Swamy, Vinoda</v>
      </c>
      <c r="J100" s="56" t="str">
        <f t="shared" si="4"/>
        <v>KUMAR, VIMAL</v>
      </c>
      <c r="K100" s="56" t="str">
        <f t="shared" si="5"/>
        <v>FERNANDES, VICTOR</v>
      </c>
    </row>
    <row r="101" spans="1:11">
      <c r="A101" s="50">
        <v>592722</v>
      </c>
      <c r="B101" s="51" t="s">
        <v>145</v>
      </c>
      <c r="C101" s="52" t="s">
        <v>103</v>
      </c>
      <c r="D101" s="49" t="s">
        <v>39</v>
      </c>
      <c r="H101" s="54">
        <v>819446</v>
      </c>
      <c r="I101" s="56" t="str">
        <f t="shared" si="3"/>
        <v>Shah E B, Richard</v>
      </c>
      <c r="J101" s="56" t="str">
        <f t="shared" si="4"/>
        <v>KUMAR, VIMAL</v>
      </c>
      <c r="K101" s="56" t="str">
        <f t="shared" si="5"/>
        <v>FERNANDES, VICTOR</v>
      </c>
    </row>
    <row r="102" spans="1:11">
      <c r="A102" s="50">
        <v>810320</v>
      </c>
      <c r="B102" s="51" t="s">
        <v>146</v>
      </c>
      <c r="C102" s="52" t="s">
        <v>63</v>
      </c>
      <c r="D102" s="49" t="s">
        <v>47</v>
      </c>
      <c r="H102" s="54">
        <v>810326</v>
      </c>
      <c r="I102" s="56" t="str">
        <f t="shared" si="3"/>
        <v>Latha, MP</v>
      </c>
      <c r="J102" s="56" t="str">
        <f t="shared" si="4"/>
        <v>KUMAR, VIMAL</v>
      </c>
      <c r="K102" s="56" t="str">
        <f t="shared" si="5"/>
        <v>FERNANDES, VICTOR</v>
      </c>
    </row>
    <row r="103" spans="1:11">
      <c r="A103" s="50">
        <v>810325</v>
      </c>
      <c r="B103" s="51" t="s">
        <v>147</v>
      </c>
      <c r="C103" s="52" t="s">
        <v>59</v>
      </c>
      <c r="D103" s="49" t="s">
        <v>39</v>
      </c>
      <c r="H103" s="54">
        <v>591002</v>
      </c>
      <c r="I103" s="56" t="str">
        <f t="shared" si="3"/>
        <v>Muthulakshman, R</v>
      </c>
      <c r="J103" s="56" t="str">
        <f t="shared" si="4"/>
        <v>KUMAR, VIMAL</v>
      </c>
      <c r="K103" s="56" t="str">
        <f t="shared" si="5"/>
        <v>FERNANDES, VICTOR</v>
      </c>
    </row>
    <row r="104" spans="1:11">
      <c r="A104" s="50">
        <v>810326</v>
      </c>
      <c r="B104" s="51" t="s">
        <v>148</v>
      </c>
      <c r="C104" s="52" t="s">
        <v>54</v>
      </c>
      <c r="D104" s="49" t="s">
        <v>47</v>
      </c>
      <c r="H104" s="54">
        <v>590911</v>
      </c>
      <c r="I104" s="56" t="str">
        <f t="shared" si="3"/>
        <v>Das, Anirban</v>
      </c>
      <c r="J104" s="56" t="str">
        <f t="shared" si="4"/>
        <v>KUMAR, VIMAL</v>
      </c>
      <c r="K104" s="56" t="str">
        <f t="shared" si="5"/>
        <v>FERNANDES, VICTOR</v>
      </c>
    </row>
    <row r="105" spans="1:11">
      <c r="A105" s="50">
        <v>810829</v>
      </c>
      <c r="B105" s="51" t="s">
        <v>149</v>
      </c>
      <c r="C105" s="52" t="s">
        <v>46</v>
      </c>
      <c r="D105" s="49" t="s">
        <v>47</v>
      </c>
      <c r="H105" s="54">
        <v>833048</v>
      </c>
      <c r="I105" s="56" t="str">
        <f t="shared" si="3"/>
        <v>TS, Renuka</v>
      </c>
      <c r="J105" s="56" t="str">
        <f t="shared" si="4"/>
        <v>KUMAR, VIMAL</v>
      </c>
      <c r="K105" s="56" t="str">
        <f t="shared" si="5"/>
        <v>FERNANDES, VICTOR</v>
      </c>
    </row>
    <row r="106" spans="1:11">
      <c r="A106" s="50">
        <v>810830</v>
      </c>
      <c r="B106" s="51" t="s">
        <v>150</v>
      </c>
      <c r="C106" s="52" t="s">
        <v>92</v>
      </c>
      <c r="D106" s="49" t="s">
        <v>39</v>
      </c>
      <c r="H106" s="54">
        <v>824244</v>
      </c>
      <c r="I106" s="56" t="str">
        <f t="shared" si="3"/>
        <v>VM, Sajna</v>
      </c>
      <c r="J106" s="56" t="str">
        <f t="shared" si="4"/>
        <v>KUMAR, VIMAL</v>
      </c>
      <c r="K106" s="56" t="str">
        <f t="shared" si="5"/>
        <v>FERNANDES, VICTOR</v>
      </c>
    </row>
    <row r="107" spans="1:11">
      <c r="A107" s="50">
        <v>810837</v>
      </c>
      <c r="B107" s="51" t="s">
        <v>151</v>
      </c>
      <c r="C107" s="52" t="s">
        <v>103</v>
      </c>
      <c r="D107" s="49" t="s">
        <v>39</v>
      </c>
      <c r="H107" s="54">
        <v>816524</v>
      </c>
      <c r="I107" s="56" t="str">
        <f t="shared" si="3"/>
        <v>Hussain, Irfan</v>
      </c>
      <c r="J107" s="56" t="str">
        <f t="shared" si="4"/>
        <v>KUMAR, VIMAL</v>
      </c>
      <c r="K107" s="56" t="str">
        <f t="shared" si="5"/>
        <v>FERNANDES, VICTOR</v>
      </c>
    </row>
    <row r="108" spans="1:11">
      <c r="A108" s="50">
        <v>810856</v>
      </c>
      <c r="B108" s="51" t="s">
        <v>152</v>
      </c>
      <c r="C108" s="52" t="s">
        <v>50</v>
      </c>
      <c r="D108" s="49" t="s">
        <v>39</v>
      </c>
      <c r="H108" s="54">
        <v>372293</v>
      </c>
      <c r="I108" s="56" t="str">
        <f t="shared" si="3"/>
        <v>Ravi, K</v>
      </c>
      <c r="J108" s="56" t="str">
        <f t="shared" si="4"/>
        <v>KUMAR, VIMAL</v>
      </c>
      <c r="K108" s="56" t="str">
        <f t="shared" si="5"/>
        <v>FERNANDES, VICTOR</v>
      </c>
    </row>
    <row r="109" spans="1:11">
      <c r="A109" s="50">
        <v>810858</v>
      </c>
      <c r="B109" s="51" t="s">
        <v>153</v>
      </c>
      <c r="C109" s="52" t="s">
        <v>92</v>
      </c>
      <c r="D109" s="49" t="s">
        <v>39</v>
      </c>
      <c r="H109" s="54">
        <v>372273</v>
      </c>
      <c r="I109" s="56" t="str">
        <f t="shared" si="3"/>
        <v>Krishnan, Sujith G</v>
      </c>
      <c r="J109" s="56" t="str">
        <f t="shared" si="4"/>
        <v>KUMAR, VIMAL</v>
      </c>
      <c r="K109" s="56" t="str">
        <f t="shared" si="5"/>
        <v>FERNANDES, VICTOR</v>
      </c>
    </row>
    <row r="110" spans="1:11">
      <c r="A110" s="50">
        <v>810880</v>
      </c>
      <c r="B110" s="51" t="s">
        <v>154</v>
      </c>
      <c r="C110" s="52" t="s">
        <v>38</v>
      </c>
      <c r="D110" s="49" t="s">
        <v>39</v>
      </c>
      <c r="H110" s="54">
        <v>378808</v>
      </c>
      <c r="I110" s="56" t="str">
        <f t="shared" si="3"/>
        <v>R, Tharaa</v>
      </c>
      <c r="J110" s="56" t="str">
        <f t="shared" si="4"/>
        <v>N, ARVIND</v>
      </c>
      <c r="K110" s="56" t="str">
        <f t="shared" si="5"/>
        <v>MISHRA, DIVYANSHU</v>
      </c>
    </row>
    <row r="111" spans="1:11">
      <c r="A111" s="50">
        <v>810894</v>
      </c>
      <c r="B111" s="51" t="s">
        <v>155</v>
      </c>
      <c r="C111" s="52" t="s">
        <v>46</v>
      </c>
      <c r="D111" s="49" t="s">
        <v>47</v>
      </c>
      <c r="H111" s="54">
        <v>372247</v>
      </c>
      <c r="I111" s="56" t="str">
        <f t="shared" si="3"/>
        <v>R R, Kiran</v>
      </c>
      <c r="J111" s="56" t="str">
        <f t="shared" si="4"/>
        <v>N, ARVIND</v>
      </c>
      <c r="K111" s="56" t="str">
        <f t="shared" si="5"/>
        <v>MISHRA, DIVYANSHU</v>
      </c>
    </row>
    <row r="112" spans="1:11">
      <c r="A112" s="50">
        <v>810936</v>
      </c>
      <c r="B112" s="51" t="s">
        <v>156</v>
      </c>
      <c r="C112" s="52" t="s">
        <v>101</v>
      </c>
      <c r="D112" s="49" t="s">
        <v>47</v>
      </c>
      <c r="H112" s="54">
        <v>590649</v>
      </c>
      <c r="I112" s="56" t="str">
        <f t="shared" si="3"/>
        <v>Joseph, Roshan</v>
      </c>
      <c r="J112" s="56" t="str">
        <f t="shared" si="4"/>
        <v>N, ARVIND</v>
      </c>
      <c r="K112" s="56" t="str">
        <f t="shared" si="5"/>
        <v>MISHRA, DIVYANSHU</v>
      </c>
    </row>
    <row r="113" spans="1:11">
      <c r="A113" s="50">
        <v>810938</v>
      </c>
      <c r="B113" s="51" t="s">
        <v>157</v>
      </c>
      <c r="C113" s="52" t="s">
        <v>46</v>
      </c>
      <c r="D113" s="49" t="s">
        <v>47</v>
      </c>
      <c r="H113" s="54">
        <v>374860</v>
      </c>
      <c r="I113" s="56" t="str">
        <f t="shared" si="3"/>
        <v>Krishna, Gopi K</v>
      </c>
      <c r="J113" s="56" t="str">
        <f t="shared" si="4"/>
        <v>N, ARVIND</v>
      </c>
      <c r="K113" s="56" t="str">
        <f t="shared" si="5"/>
        <v>MISHRA, DIVYANSHU</v>
      </c>
    </row>
    <row r="114" spans="1:11">
      <c r="A114" s="50">
        <v>810941</v>
      </c>
      <c r="B114" s="51" t="s">
        <v>158</v>
      </c>
      <c r="C114" s="52" t="s">
        <v>101</v>
      </c>
      <c r="D114" s="49" t="s">
        <v>47</v>
      </c>
      <c r="H114" s="54">
        <v>326452</v>
      </c>
      <c r="I114" s="56" t="str">
        <f t="shared" si="3"/>
        <v>Dsouza, Laveena</v>
      </c>
      <c r="J114" s="56" t="str">
        <f t="shared" si="4"/>
        <v>N, ARVIND</v>
      </c>
      <c r="K114" s="56" t="str">
        <f t="shared" si="5"/>
        <v>MISHRA, DIVYANSHU</v>
      </c>
    </row>
    <row r="115" spans="1:11">
      <c r="A115" s="50">
        <v>811049</v>
      </c>
      <c r="B115" s="51" t="s">
        <v>159</v>
      </c>
      <c r="C115" s="52" t="s">
        <v>101</v>
      </c>
      <c r="D115" s="49" t="s">
        <v>47</v>
      </c>
      <c r="H115" s="54">
        <v>811676</v>
      </c>
      <c r="I115" s="56" t="str">
        <f t="shared" si="3"/>
        <v>Kumar.S, Prince Priya</v>
      </c>
      <c r="J115" s="56" t="str">
        <f t="shared" si="4"/>
        <v>N, ARVIND</v>
      </c>
      <c r="K115" s="56" t="str">
        <f t="shared" si="5"/>
        <v>MISHRA, DIVYANSHU</v>
      </c>
    </row>
    <row r="116" spans="1:11">
      <c r="A116" s="50">
        <v>811053</v>
      </c>
      <c r="B116" s="51" t="s">
        <v>160</v>
      </c>
      <c r="C116" s="52" t="s">
        <v>101</v>
      </c>
      <c r="D116" s="49" t="s">
        <v>47</v>
      </c>
      <c r="H116" s="54">
        <v>592709</v>
      </c>
      <c r="I116" s="56" t="str">
        <f t="shared" si="3"/>
        <v>R Dey, Sandeep</v>
      </c>
      <c r="J116" s="56" t="str">
        <f t="shared" si="4"/>
        <v>N, ARVIND</v>
      </c>
      <c r="K116" s="56" t="str">
        <f t="shared" si="5"/>
        <v>MISHRA, DIVYANSHU</v>
      </c>
    </row>
    <row r="117" spans="1:11">
      <c r="A117" s="50">
        <v>811071</v>
      </c>
      <c r="B117" s="51" t="s">
        <v>161</v>
      </c>
      <c r="C117" s="52" t="s">
        <v>101</v>
      </c>
      <c r="D117" s="49" t="s">
        <v>47</v>
      </c>
      <c r="H117" s="54">
        <v>591295</v>
      </c>
      <c r="I117" s="56" t="str">
        <f t="shared" si="3"/>
        <v>K, SHREELAKSHMI</v>
      </c>
      <c r="J117" s="56" t="str">
        <f t="shared" si="4"/>
        <v>N, ARVIND</v>
      </c>
      <c r="K117" s="56" t="str">
        <f t="shared" si="5"/>
        <v>MISHRA, DIVYANSHU</v>
      </c>
    </row>
    <row r="118" spans="1:11">
      <c r="A118" s="50">
        <v>811113</v>
      </c>
      <c r="B118" s="51" t="s">
        <v>162</v>
      </c>
      <c r="C118" s="52" t="s">
        <v>101</v>
      </c>
      <c r="D118" s="49" t="s">
        <v>47</v>
      </c>
      <c r="H118" s="54">
        <v>372306</v>
      </c>
      <c r="I118" s="56" t="str">
        <f t="shared" si="3"/>
        <v>Rashmi Lobo, Vivette</v>
      </c>
      <c r="J118" s="56" t="str">
        <f t="shared" si="4"/>
        <v>N, ARVIND</v>
      </c>
      <c r="K118" s="56" t="str">
        <f t="shared" si="5"/>
        <v>MISHRA, DIVYANSHU</v>
      </c>
    </row>
    <row r="119" spans="1:11">
      <c r="A119" s="50">
        <v>811676</v>
      </c>
      <c r="B119" s="51" t="s">
        <v>163</v>
      </c>
      <c r="C119" s="52" t="s">
        <v>38</v>
      </c>
      <c r="D119" s="49" t="s">
        <v>39</v>
      </c>
      <c r="H119" s="54">
        <v>372053</v>
      </c>
      <c r="I119" s="56" t="str">
        <f t="shared" si="3"/>
        <v>Choudhury, Deborshi</v>
      </c>
      <c r="J119" s="56" t="str">
        <f t="shared" si="4"/>
        <v>N, ARVIND</v>
      </c>
      <c r="K119" s="56" t="str">
        <f t="shared" si="5"/>
        <v>MISHRA, DIVYANSHU</v>
      </c>
    </row>
    <row r="120" spans="1:11">
      <c r="A120" s="50">
        <v>811713</v>
      </c>
      <c r="B120" s="51" t="s">
        <v>164</v>
      </c>
      <c r="C120" s="52" t="s">
        <v>66</v>
      </c>
      <c r="D120" s="49" t="s">
        <v>47</v>
      </c>
      <c r="H120" s="54">
        <v>810880</v>
      </c>
      <c r="I120" s="56" t="str">
        <f t="shared" si="3"/>
        <v>Ahmed R, Naveed</v>
      </c>
      <c r="J120" s="56" t="str">
        <f t="shared" si="4"/>
        <v>N, ARVIND</v>
      </c>
      <c r="K120" s="56" t="str">
        <f t="shared" si="5"/>
        <v>MISHRA, DIVYANSHU</v>
      </c>
    </row>
    <row r="121" spans="1:11">
      <c r="A121" s="50">
        <v>814602</v>
      </c>
      <c r="B121" s="51" t="s">
        <v>165</v>
      </c>
      <c r="C121" s="52" t="s">
        <v>63</v>
      </c>
      <c r="D121" s="49" t="s">
        <v>47</v>
      </c>
      <c r="H121" s="54">
        <v>591034</v>
      </c>
      <c r="I121" s="56" t="str">
        <f t="shared" si="3"/>
        <v>Aguiar, Romanick Arcenio</v>
      </c>
      <c r="J121" s="56" t="str">
        <f t="shared" si="4"/>
        <v>N, ARVIND</v>
      </c>
      <c r="K121" s="56" t="str">
        <f t="shared" si="5"/>
        <v>MISHRA, DIVYANSHU</v>
      </c>
    </row>
    <row r="122" spans="1:11">
      <c r="A122" s="50">
        <v>814607</v>
      </c>
      <c r="B122" s="51" t="s">
        <v>166</v>
      </c>
      <c r="C122" s="52" t="s">
        <v>103</v>
      </c>
      <c r="D122" s="49" t="s">
        <v>39</v>
      </c>
      <c r="H122" s="54">
        <v>374388</v>
      </c>
      <c r="I122" s="56" t="str">
        <f t="shared" si="3"/>
        <v>Lacerda, Janice Ida</v>
      </c>
      <c r="J122" s="56" t="str">
        <f t="shared" si="4"/>
        <v>N, ARVIND</v>
      </c>
      <c r="K122" s="56" t="str">
        <f t="shared" si="5"/>
        <v>MISHRA, DIVYANSHU</v>
      </c>
    </row>
    <row r="123" spans="1:11">
      <c r="A123" s="50">
        <v>815676</v>
      </c>
      <c r="B123" s="51" t="s">
        <v>167</v>
      </c>
      <c r="C123" s="52" t="s">
        <v>54</v>
      </c>
      <c r="D123" s="49" t="s">
        <v>47</v>
      </c>
      <c r="H123" s="54">
        <v>811676</v>
      </c>
      <c r="I123" s="56" t="str">
        <f t="shared" si="3"/>
        <v>Kumar.S, Prince Priya</v>
      </c>
      <c r="J123" s="56" t="str">
        <f t="shared" si="4"/>
        <v>N, ARVIND</v>
      </c>
      <c r="K123" s="56" t="str">
        <f t="shared" si="5"/>
        <v>MISHRA, DIVYANSHU</v>
      </c>
    </row>
    <row r="124" spans="1:11">
      <c r="A124" s="50">
        <v>816524</v>
      </c>
      <c r="B124" s="51" t="s">
        <v>168</v>
      </c>
      <c r="C124" s="52" t="s">
        <v>54</v>
      </c>
      <c r="D124" s="49" t="s">
        <v>47</v>
      </c>
      <c r="H124" s="54">
        <v>810880</v>
      </c>
      <c r="I124" s="56" t="str">
        <f t="shared" si="3"/>
        <v>Ahmed R, Naveed</v>
      </c>
      <c r="J124" s="56" t="str">
        <f t="shared" si="4"/>
        <v>N, ARVIND</v>
      </c>
      <c r="K124" s="56" t="str">
        <f t="shared" si="5"/>
        <v>MISHRA, DIVYANSHU</v>
      </c>
    </row>
    <row r="125" spans="1:11">
      <c r="A125" s="50">
        <v>817393</v>
      </c>
      <c r="B125" s="51" t="s">
        <v>169</v>
      </c>
      <c r="C125" s="52" t="s">
        <v>66</v>
      </c>
      <c r="D125" s="49" t="s">
        <v>47</v>
      </c>
      <c r="H125" s="54">
        <v>591295</v>
      </c>
      <c r="I125" s="56" t="str">
        <f t="shared" si="3"/>
        <v>K, SHREELAKSHMI</v>
      </c>
      <c r="J125" s="56" t="str">
        <f t="shared" si="4"/>
        <v>N, ARVIND</v>
      </c>
      <c r="K125" s="56" t="str">
        <f t="shared" si="5"/>
        <v>MISHRA, DIVYANSHU</v>
      </c>
    </row>
    <row r="126" spans="1:11">
      <c r="A126" s="50">
        <v>817455</v>
      </c>
      <c r="B126" s="51" t="s">
        <v>170</v>
      </c>
      <c r="C126" s="52" t="s">
        <v>59</v>
      </c>
      <c r="D126" s="49" t="s">
        <v>39</v>
      </c>
      <c r="H126" s="54">
        <v>591034</v>
      </c>
      <c r="I126" s="56" t="str">
        <f t="shared" si="3"/>
        <v>Aguiar, Romanick Arcenio</v>
      </c>
      <c r="J126" s="56" t="str">
        <f t="shared" si="4"/>
        <v>N, ARVIND</v>
      </c>
      <c r="K126" s="56" t="str">
        <f t="shared" si="5"/>
        <v>MISHRA, DIVYANSHU</v>
      </c>
    </row>
    <row r="127" spans="1:11">
      <c r="A127" s="50">
        <v>817509</v>
      </c>
      <c r="B127" s="51" t="s">
        <v>171</v>
      </c>
      <c r="C127" s="52" t="s">
        <v>59</v>
      </c>
      <c r="D127" s="49" t="s">
        <v>39</v>
      </c>
      <c r="H127" s="54">
        <v>372306</v>
      </c>
      <c r="I127" s="56" t="str">
        <f t="shared" si="3"/>
        <v>Rashmi Lobo, Vivette</v>
      </c>
      <c r="J127" s="56" t="str">
        <f t="shared" si="4"/>
        <v>N, ARVIND</v>
      </c>
      <c r="K127" s="56" t="str">
        <f t="shared" si="5"/>
        <v>MISHRA, DIVYANSHU</v>
      </c>
    </row>
    <row r="128" spans="1:11">
      <c r="A128" s="50">
        <v>818291</v>
      </c>
      <c r="B128" s="51" t="s">
        <v>172</v>
      </c>
      <c r="C128" s="52" t="s">
        <v>63</v>
      </c>
      <c r="D128" s="49" t="s">
        <v>47</v>
      </c>
      <c r="H128" s="54">
        <v>590649</v>
      </c>
      <c r="I128" s="56" t="str">
        <f t="shared" si="3"/>
        <v>Joseph, Roshan</v>
      </c>
      <c r="J128" s="56" t="str">
        <f t="shared" si="4"/>
        <v>N, ARVIND</v>
      </c>
      <c r="K128" s="56" t="str">
        <f t="shared" si="5"/>
        <v>MISHRA, DIVYANSHU</v>
      </c>
    </row>
    <row r="129" spans="1:11">
      <c r="A129" s="50">
        <v>818310</v>
      </c>
      <c r="B129" s="51" t="s">
        <v>173</v>
      </c>
      <c r="C129" s="52" t="s">
        <v>59</v>
      </c>
      <c r="D129" s="49" t="s">
        <v>39</v>
      </c>
      <c r="H129" s="54">
        <v>374860</v>
      </c>
      <c r="I129" s="56" t="str">
        <f t="shared" si="3"/>
        <v>Krishna, Gopi K</v>
      </c>
      <c r="J129" s="56" t="str">
        <f t="shared" si="4"/>
        <v>N, ARVIND</v>
      </c>
      <c r="K129" s="56" t="str">
        <f t="shared" si="5"/>
        <v>MISHRA, DIVYANSHU</v>
      </c>
    </row>
    <row r="130" spans="1:11">
      <c r="A130" s="50">
        <v>818675</v>
      </c>
      <c r="B130" s="51" t="s">
        <v>174</v>
      </c>
      <c r="C130" s="52" t="s">
        <v>101</v>
      </c>
      <c r="D130" s="49" t="s">
        <v>47</v>
      </c>
      <c r="H130" s="54">
        <v>326452</v>
      </c>
      <c r="I130" s="56" t="str">
        <f t="shared" si="3"/>
        <v>Dsouza, Laveena</v>
      </c>
      <c r="J130" s="56" t="str">
        <f t="shared" si="4"/>
        <v>N, ARVIND</v>
      </c>
      <c r="K130" s="56" t="str">
        <f t="shared" si="5"/>
        <v>MISHRA, DIVYANSHU</v>
      </c>
    </row>
    <row r="131" spans="1:11">
      <c r="A131" s="50">
        <v>818690</v>
      </c>
      <c r="B131" s="51" t="s">
        <v>175</v>
      </c>
      <c r="C131" s="52" t="s">
        <v>101</v>
      </c>
      <c r="D131" s="49" t="s">
        <v>47</v>
      </c>
      <c r="H131" s="54">
        <v>592709</v>
      </c>
      <c r="I131" s="56" t="str">
        <f t="shared" si="3"/>
        <v>R Dey, Sandeep</v>
      </c>
      <c r="J131" s="56" t="str">
        <f t="shared" si="4"/>
        <v>N, ARVIND</v>
      </c>
      <c r="K131" s="56" t="str">
        <f t="shared" si="5"/>
        <v>MISHRA, DIVYANSHU</v>
      </c>
    </row>
    <row r="132" spans="1:11">
      <c r="A132" s="50">
        <v>819246</v>
      </c>
      <c r="B132" s="51" t="s">
        <v>176</v>
      </c>
      <c r="C132" s="52" t="s">
        <v>54</v>
      </c>
      <c r="D132" s="49" t="s">
        <v>47</v>
      </c>
      <c r="H132" s="54">
        <v>378808</v>
      </c>
      <c r="I132" s="56" t="str">
        <f t="shared" si="3"/>
        <v>R, Tharaa</v>
      </c>
      <c r="J132" s="56" t="str">
        <f t="shared" si="4"/>
        <v>N, ARVIND</v>
      </c>
      <c r="K132" s="56" t="str">
        <f t="shared" si="5"/>
        <v>MISHRA, DIVYANSHU</v>
      </c>
    </row>
    <row r="133" spans="1:11">
      <c r="A133" s="50">
        <v>819446</v>
      </c>
      <c r="B133" s="51" t="s">
        <v>177</v>
      </c>
      <c r="C133" s="52" t="s">
        <v>54</v>
      </c>
      <c r="D133" s="49" t="s">
        <v>47</v>
      </c>
      <c r="H133" s="54">
        <v>374388</v>
      </c>
      <c r="I133" s="56" t="str">
        <f t="shared" si="3"/>
        <v>Lacerda, Janice Ida</v>
      </c>
      <c r="J133" s="56" t="str">
        <f t="shared" si="4"/>
        <v>N, ARVIND</v>
      </c>
      <c r="K133" s="56" t="str">
        <f t="shared" si="5"/>
        <v>MISHRA, DIVYANSHU</v>
      </c>
    </row>
    <row r="134" spans="1:11">
      <c r="A134" s="50">
        <v>819502</v>
      </c>
      <c r="B134" s="51" t="s">
        <v>178</v>
      </c>
      <c r="C134" s="52" t="s">
        <v>54</v>
      </c>
      <c r="D134" s="49" t="s">
        <v>47</v>
      </c>
      <c r="H134" s="54">
        <v>372247</v>
      </c>
      <c r="I134" s="56" t="str">
        <f t="shared" si="3"/>
        <v>R R, Kiran</v>
      </c>
      <c r="J134" s="56" t="str">
        <f t="shared" si="4"/>
        <v>N, ARVIND</v>
      </c>
      <c r="K134" s="56" t="str">
        <f t="shared" si="5"/>
        <v>MISHRA, DIVYANSHU</v>
      </c>
    </row>
    <row r="135" spans="1:11">
      <c r="A135" s="50">
        <v>824244</v>
      </c>
      <c r="B135" s="51" t="s">
        <v>179</v>
      </c>
      <c r="C135" s="52" t="s">
        <v>54</v>
      </c>
      <c r="D135" s="49" t="s">
        <v>47</v>
      </c>
      <c r="H135" s="54">
        <v>372053</v>
      </c>
      <c r="I135" s="56" t="str">
        <f t="shared" si="3"/>
        <v>Choudhury, Deborshi</v>
      </c>
      <c r="J135" s="56" t="str">
        <f t="shared" si="4"/>
        <v>N, ARVIND</v>
      </c>
      <c r="K135" s="56" t="str">
        <f t="shared" si="5"/>
        <v>MISHRA, DIVYANSHU</v>
      </c>
    </row>
    <row r="136" spans="1:11">
      <c r="A136" s="50">
        <v>833048</v>
      </c>
      <c r="B136" s="51" t="s">
        <v>180</v>
      </c>
      <c r="C136" s="52" t="s">
        <v>54</v>
      </c>
      <c r="D136" s="49" t="s">
        <v>47</v>
      </c>
      <c r="H136" s="54">
        <v>591405</v>
      </c>
      <c r="I136" s="56" t="str">
        <f t="shared" si="3"/>
        <v>Varma, Praveen S</v>
      </c>
      <c r="J136" s="56" t="str">
        <f t="shared" si="4"/>
        <v>PEREIRA, ALEX</v>
      </c>
      <c r="K136" s="56" t="str">
        <f t="shared" si="5"/>
        <v>FERNANDES, VICTOR</v>
      </c>
    </row>
    <row r="137" spans="1:11">
      <c r="A137" s="50">
        <v>837893</v>
      </c>
      <c r="B137" s="51" t="s">
        <v>181</v>
      </c>
      <c r="C137" s="52" t="s">
        <v>92</v>
      </c>
      <c r="D137" s="49" t="s">
        <v>39</v>
      </c>
      <c r="H137" s="54">
        <v>591123</v>
      </c>
      <c r="I137" s="56" t="str">
        <f t="shared" ref="I137:I200" si="6">VLOOKUP(H137,$A$8:$D$150,2,TRUE)</f>
        <v>Aul, Suruchi</v>
      </c>
      <c r="J137" s="56" t="str">
        <f t="shared" ref="J137:J200" si="7">VLOOKUP(H137,$A$8:$D$150,3,TRUE)</f>
        <v>PEREIRA, ALEX</v>
      </c>
      <c r="K137" s="56" t="str">
        <f t="shared" ref="K137:K200" si="8">VLOOKUP(H137,$A$8:$D$150,4,TRUE)</f>
        <v>FERNANDES, VICTOR</v>
      </c>
    </row>
    <row r="138" spans="1:11">
      <c r="A138" s="50">
        <v>839178</v>
      </c>
      <c r="B138" s="51" t="s">
        <v>182</v>
      </c>
      <c r="C138" s="52" t="s">
        <v>92</v>
      </c>
      <c r="D138" s="49" t="s">
        <v>39</v>
      </c>
      <c r="H138" s="54">
        <v>590550</v>
      </c>
      <c r="I138" s="56" t="str">
        <f t="shared" si="6"/>
        <v>H S, Hemanth</v>
      </c>
      <c r="J138" s="56" t="str">
        <f t="shared" si="7"/>
        <v>PEREIRA, ALEX</v>
      </c>
      <c r="K138" s="56" t="str">
        <f t="shared" si="8"/>
        <v>FERNANDES, VICTOR</v>
      </c>
    </row>
    <row r="139" spans="1:11">
      <c r="A139" s="50">
        <v>839473</v>
      </c>
      <c r="B139" s="51" t="s">
        <v>183</v>
      </c>
      <c r="C139" s="52" t="s">
        <v>59</v>
      </c>
      <c r="D139" s="49" t="s">
        <v>39</v>
      </c>
      <c r="H139" s="54">
        <v>590550</v>
      </c>
      <c r="I139" s="56" t="str">
        <f t="shared" si="6"/>
        <v>H S, Hemanth</v>
      </c>
      <c r="J139" s="56" t="str">
        <f t="shared" si="7"/>
        <v>PEREIRA, ALEX</v>
      </c>
      <c r="K139" s="56" t="str">
        <f t="shared" si="8"/>
        <v>FERNANDES, VICTOR</v>
      </c>
    </row>
    <row r="140" spans="1:11">
      <c r="A140" s="50">
        <v>839487</v>
      </c>
      <c r="B140" s="51" t="s">
        <v>184</v>
      </c>
      <c r="C140" s="52" t="s">
        <v>46</v>
      </c>
      <c r="D140" s="49" t="s">
        <v>47</v>
      </c>
      <c r="H140" s="54">
        <v>379531</v>
      </c>
      <c r="I140" s="56" t="str">
        <f t="shared" si="6"/>
        <v>Srinivasaiah, Balaji</v>
      </c>
      <c r="J140" s="56" t="str">
        <f t="shared" si="7"/>
        <v>PEREIRA, ALEX</v>
      </c>
      <c r="K140" s="56" t="str">
        <f t="shared" si="8"/>
        <v>FERNANDES, VICTOR</v>
      </c>
    </row>
    <row r="141" spans="1:11">
      <c r="A141" s="50">
        <v>840311</v>
      </c>
      <c r="B141" s="51" t="s">
        <v>185</v>
      </c>
      <c r="C141" s="52" t="s">
        <v>44</v>
      </c>
      <c r="D141" s="49" t="s">
        <v>39</v>
      </c>
      <c r="H141" s="54">
        <v>374500</v>
      </c>
      <c r="I141" s="56" t="str">
        <f t="shared" si="6"/>
        <v>Vaz, Milton</v>
      </c>
      <c r="J141" s="56" t="str">
        <f t="shared" si="7"/>
        <v>PEREIRA, ALEX</v>
      </c>
      <c r="K141" s="56" t="str">
        <f t="shared" si="8"/>
        <v>FERNANDES, VICTOR</v>
      </c>
    </row>
    <row r="142" spans="1:11">
      <c r="A142" s="50">
        <v>840312</v>
      </c>
      <c r="B142" s="51" t="s">
        <v>186</v>
      </c>
      <c r="C142" s="52" t="s">
        <v>50</v>
      </c>
      <c r="D142" s="49" t="s">
        <v>39</v>
      </c>
      <c r="H142" s="54">
        <v>379531</v>
      </c>
      <c r="I142" s="56" t="str">
        <f t="shared" si="6"/>
        <v>Srinivasaiah, Balaji</v>
      </c>
      <c r="J142" s="56" t="str">
        <f t="shared" si="7"/>
        <v>PEREIRA, ALEX</v>
      </c>
      <c r="K142" s="56" t="str">
        <f t="shared" si="8"/>
        <v>FERNANDES, VICTOR</v>
      </c>
    </row>
    <row r="143" spans="1:11">
      <c r="A143" s="50">
        <v>840314</v>
      </c>
      <c r="B143" s="51" t="s">
        <v>187</v>
      </c>
      <c r="C143" s="52" t="s">
        <v>103</v>
      </c>
      <c r="D143" s="49" t="s">
        <v>39</v>
      </c>
      <c r="H143" s="54">
        <v>374203</v>
      </c>
      <c r="I143" s="56" t="str">
        <f t="shared" si="6"/>
        <v>Sekhar, Soumya</v>
      </c>
      <c r="J143" s="56" t="str">
        <f t="shared" si="7"/>
        <v>PEREIRA, ALEX</v>
      </c>
      <c r="K143" s="56" t="str">
        <f t="shared" si="8"/>
        <v>FERNANDES, VICTOR</v>
      </c>
    </row>
    <row r="144" spans="1:11">
      <c r="A144" s="50">
        <v>840316</v>
      </c>
      <c r="B144" s="51" t="s">
        <v>188</v>
      </c>
      <c r="C144" s="52" t="s">
        <v>103</v>
      </c>
      <c r="D144" s="49" t="s">
        <v>39</v>
      </c>
      <c r="H144" s="54">
        <v>374121</v>
      </c>
      <c r="I144" s="56" t="str">
        <f t="shared" si="6"/>
        <v>Varughese, Sovee N</v>
      </c>
      <c r="J144" s="56" t="str">
        <f t="shared" si="7"/>
        <v>PEREIRA, ALEX</v>
      </c>
      <c r="K144" s="56" t="str">
        <f t="shared" si="8"/>
        <v>FERNANDES, VICTOR</v>
      </c>
    </row>
    <row r="145" spans="1:11">
      <c r="A145" s="50">
        <v>841116</v>
      </c>
      <c r="B145" s="51" t="s">
        <v>189</v>
      </c>
      <c r="C145" s="52" t="s">
        <v>92</v>
      </c>
      <c r="D145" s="49" t="s">
        <v>39</v>
      </c>
      <c r="H145" s="54">
        <v>373207</v>
      </c>
      <c r="I145" s="56" t="str">
        <f t="shared" si="6"/>
        <v>VADOR, NIRAV</v>
      </c>
      <c r="J145" s="56" t="str">
        <f t="shared" si="7"/>
        <v>PEREIRA, ALEX</v>
      </c>
      <c r="K145" s="56" t="str">
        <f t="shared" si="8"/>
        <v>FERNANDES, VICTOR</v>
      </c>
    </row>
    <row r="146" spans="1:11">
      <c r="A146" s="50">
        <v>841676</v>
      </c>
      <c r="B146" s="51" t="s">
        <v>190</v>
      </c>
      <c r="C146" s="52" t="s">
        <v>50</v>
      </c>
      <c r="D146" s="49" t="s">
        <v>39</v>
      </c>
      <c r="H146" s="54">
        <v>817393</v>
      </c>
      <c r="I146" s="56" t="str">
        <f t="shared" si="6"/>
        <v>M V, Ajay</v>
      </c>
      <c r="J146" s="56" t="str">
        <f t="shared" si="7"/>
        <v>PEREIRA, ALEX</v>
      </c>
      <c r="K146" s="56" t="str">
        <f t="shared" si="8"/>
        <v>FERNANDES, VICTOR</v>
      </c>
    </row>
    <row r="147" spans="1:11">
      <c r="A147" s="50">
        <v>842055</v>
      </c>
      <c r="B147" s="51" t="s">
        <v>191</v>
      </c>
      <c r="C147" s="52" t="s">
        <v>50</v>
      </c>
      <c r="D147" s="49" t="s">
        <v>39</v>
      </c>
      <c r="H147" s="54">
        <v>590645</v>
      </c>
      <c r="I147" s="56" t="str">
        <f t="shared" si="6"/>
        <v>Menon, Ajit</v>
      </c>
      <c r="J147" s="56" t="str">
        <f t="shared" si="7"/>
        <v>PEREIRA, ALEX</v>
      </c>
      <c r="K147" s="56" t="str">
        <f t="shared" si="8"/>
        <v>FERNANDES, VICTOR</v>
      </c>
    </row>
    <row r="148" spans="1:11">
      <c r="A148" s="50">
        <v>842056</v>
      </c>
      <c r="B148" s="51" t="s">
        <v>192</v>
      </c>
      <c r="C148" s="52" t="s">
        <v>103</v>
      </c>
      <c r="D148" s="49" t="s">
        <v>39</v>
      </c>
      <c r="H148" s="54">
        <v>373208</v>
      </c>
      <c r="I148" s="56" t="str">
        <f t="shared" si="6"/>
        <v>J, LEENA</v>
      </c>
      <c r="J148" s="56" t="str">
        <f t="shared" si="7"/>
        <v>PEREIRA, ALEX</v>
      </c>
      <c r="K148" s="56" t="str">
        <f t="shared" si="8"/>
        <v>FERNANDES, VICTOR</v>
      </c>
    </row>
    <row r="149" spans="1:11">
      <c r="A149" s="50">
        <v>842136</v>
      </c>
      <c r="B149" s="51" t="s">
        <v>193</v>
      </c>
      <c r="C149" s="52" t="s">
        <v>50</v>
      </c>
      <c r="D149" s="49" t="s">
        <v>39</v>
      </c>
      <c r="H149" s="54">
        <v>811713</v>
      </c>
      <c r="I149" s="56" t="str">
        <f t="shared" si="6"/>
        <v>Begum, Mubeena</v>
      </c>
      <c r="J149" s="56" t="str">
        <f t="shared" si="7"/>
        <v>PEREIRA, ALEX</v>
      </c>
      <c r="K149" s="56" t="str">
        <f t="shared" si="8"/>
        <v>FERNANDES, VICTOR</v>
      </c>
    </row>
    <row r="150" spans="1:11">
      <c r="A150" s="50">
        <v>842292</v>
      </c>
      <c r="B150" s="51" t="s">
        <v>194</v>
      </c>
      <c r="C150" s="52" t="s">
        <v>92</v>
      </c>
      <c r="D150" s="49" t="s">
        <v>39</v>
      </c>
      <c r="H150" s="54">
        <v>590690</v>
      </c>
      <c r="I150" s="56" t="str">
        <f t="shared" si="6"/>
        <v>CJ, Deepa</v>
      </c>
      <c r="J150" s="56" t="str">
        <f t="shared" si="7"/>
        <v>PEREIRA, ALEX</v>
      </c>
      <c r="K150" s="56" t="str">
        <f t="shared" si="8"/>
        <v>FERNANDES, VICTOR</v>
      </c>
    </row>
    <row r="151" spans="1:11">
      <c r="H151" s="54">
        <v>373200</v>
      </c>
      <c r="I151" s="56" t="str">
        <f t="shared" si="6"/>
        <v>T M, SHRIDHAR</v>
      </c>
      <c r="J151" s="56" t="str">
        <f t="shared" si="7"/>
        <v>PEREIRA, ALEX</v>
      </c>
      <c r="K151" s="56" t="str">
        <f t="shared" si="8"/>
        <v>FERNANDES, VICTOR</v>
      </c>
    </row>
    <row r="152" spans="1:11">
      <c r="H152" s="54">
        <v>590690</v>
      </c>
      <c r="I152" s="56" t="str">
        <f t="shared" si="6"/>
        <v>CJ, Deepa</v>
      </c>
      <c r="J152" s="56" t="str">
        <f t="shared" si="7"/>
        <v>PEREIRA, ALEX</v>
      </c>
      <c r="K152" s="56" t="str">
        <f t="shared" si="8"/>
        <v>FERNANDES, VICTOR</v>
      </c>
    </row>
    <row r="153" spans="1:11">
      <c r="H153" s="54">
        <v>379531</v>
      </c>
      <c r="I153" s="56" t="str">
        <f t="shared" si="6"/>
        <v>Srinivasaiah, Balaji</v>
      </c>
      <c r="J153" s="56" t="str">
        <f t="shared" si="7"/>
        <v>PEREIRA, ALEX</v>
      </c>
      <c r="K153" s="56" t="str">
        <f t="shared" si="8"/>
        <v>FERNANDES, VICTOR</v>
      </c>
    </row>
    <row r="154" spans="1:11">
      <c r="H154" s="54">
        <v>373208</v>
      </c>
      <c r="I154" s="56" t="str">
        <f t="shared" si="6"/>
        <v>J, LEENA</v>
      </c>
      <c r="J154" s="56" t="str">
        <f t="shared" si="7"/>
        <v>PEREIRA, ALEX</v>
      </c>
      <c r="K154" s="56" t="str">
        <f t="shared" si="8"/>
        <v>FERNANDES, VICTOR</v>
      </c>
    </row>
    <row r="155" spans="1:11">
      <c r="H155" s="54">
        <v>373200</v>
      </c>
      <c r="I155" s="56" t="str">
        <f t="shared" si="6"/>
        <v>T M, SHRIDHAR</v>
      </c>
      <c r="J155" s="56" t="str">
        <f t="shared" si="7"/>
        <v>PEREIRA, ALEX</v>
      </c>
      <c r="K155" s="56" t="str">
        <f t="shared" si="8"/>
        <v>FERNANDES, VICTOR</v>
      </c>
    </row>
    <row r="156" spans="1:11">
      <c r="H156" s="54">
        <v>811713</v>
      </c>
      <c r="I156" s="56" t="str">
        <f t="shared" si="6"/>
        <v>Begum, Mubeena</v>
      </c>
      <c r="J156" s="56" t="str">
        <f t="shared" si="7"/>
        <v>PEREIRA, ALEX</v>
      </c>
      <c r="K156" s="56" t="str">
        <f t="shared" si="8"/>
        <v>FERNANDES, VICTOR</v>
      </c>
    </row>
    <row r="157" spans="1:11">
      <c r="H157" s="54">
        <v>591123</v>
      </c>
      <c r="I157" s="56" t="str">
        <f t="shared" si="6"/>
        <v>Aul, Suruchi</v>
      </c>
      <c r="J157" s="56" t="str">
        <f t="shared" si="7"/>
        <v>PEREIRA, ALEX</v>
      </c>
      <c r="K157" s="56" t="str">
        <f t="shared" si="8"/>
        <v>FERNANDES, VICTOR</v>
      </c>
    </row>
    <row r="158" spans="1:11">
      <c r="H158" s="54">
        <v>590645</v>
      </c>
      <c r="I158" s="56" t="str">
        <f t="shared" si="6"/>
        <v>Menon, Ajit</v>
      </c>
      <c r="J158" s="56" t="str">
        <f t="shared" si="7"/>
        <v>PEREIRA, ALEX</v>
      </c>
      <c r="K158" s="56" t="str">
        <f t="shared" si="8"/>
        <v>FERNANDES, VICTOR</v>
      </c>
    </row>
    <row r="159" spans="1:11">
      <c r="H159" s="54">
        <v>590550</v>
      </c>
      <c r="I159" s="56" t="str">
        <f t="shared" si="6"/>
        <v>H S, Hemanth</v>
      </c>
      <c r="J159" s="56" t="str">
        <f t="shared" si="7"/>
        <v>PEREIRA, ALEX</v>
      </c>
      <c r="K159" s="56" t="str">
        <f t="shared" si="8"/>
        <v>FERNANDES, VICTOR</v>
      </c>
    </row>
    <row r="160" spans="1:11">
      <c r="H160" s="54">
        <v>591405</v>
      </c>
      <c r="I160" s="56" t="str">
        <f t="shared" si="6"/>
        <v>Varma, Praveen S</v>
      </c>
      <c r="J160" s="56" t="str">
        <f t="shared" si="7"/>
        <v>PEREIRA, ALEX</v>
      </c>
      <c r="K160" s="56" t="str">
        <f t="shared" si="8"/>
        <v>FERNANDES, VICTOR</v>
      </c>
    </row>
    <row r="161" spans="8:11">
      <c r="H161" s="54">
        <v>374500</v>
      </c>
      <c r="I161" s="56" t="str">
        <f t="shared" si="6"/>
        <v>Vaz, Milton</v>
      </c>
      <c r="J161" s="56" t="str">
        <f t="shared" si="7"/>
        <v>PEREIRA, ALEX</v>
      </c>
      <c r="K161" s="56" t="str">
        <f t="shared" si="8"/>
        <v>FERNANDES, VICTOR</v>
      </c>
    </row>
    <row r="162" spans="8:11">
      <c r="H162" s="54">
        <v>374203</v>
      </c>
      <c r="I162" s="56" t="str">
        <f t="shared" si="6"/>
        <v>Sekhar, Soumya</v>
      </c>
      <c r="J162" s="56" t="str">
        <f t="shared" si="7"/>
        <v>PEREIRA, ALEX</v>
      </c>
      <c r="K162" s="56" t="str">
        <f t="shared" si="8"/>
        <v>FERNANDES, VICTOR</v>
      </c>
    </row>
    <row r="163" spans="8:11">
      <c r="H163" s="54">
        <v>374121</v>
      </c>
      <c r="I163" s="56" t="str">
        <f t="shared" si="6"/>
        <v>Varughese, Sovee N</v>
      </c>
      <c r="J163" s="56" t="str">
        <f t="shared" si="7"/>
        <v>PEREIRA, ALEX</v>
      </c>
      <c r="K163" s="56" t="str">
        <f t="shared" si="8"/>
        <v>FERNANDES, VICTOR</v>
      </c>
    </row>
    <row r="164" spans="8:11">
      <c r="H164" s="54">
        <v>373207</v>
      </c>
      <c r="I164" s="56" t="str">
        <f t="shared" si="6"/>
        <v>VADOR, NIRAV</v>
      </c>
      <c r="J164" s="56" t="str">
        <f t="shared" si="7"/>
        <v>PEREIRA, ALEX</v>
      </c>
      <c r="K164" s="56" t="str">
        <f t="shared" si="8"/>
        <v>FERNANDES, VICTOR</v>
      </c>
    </row>
    <row r="165" spans="8:11">
      <c r="H165" s="54">
        <v>817393</v>
      </c>
      <c r="I165" s="56" t="str">
        <f t="shared" si="6"/>
        <v>M V, Ajay</v>
      </c>
      <c r="J165" s="56" t="str">
        <f t="shared" si="7"/>
        <v>PEREIRA, ALEX</v>
      </c>
      <c r="K165" s="56" t="str">
        <f t="shared" si="8"/>
        <v>FERNANDES, VICTOR</v>
      </c>
    </row>
    <row r="166" spans="8:11">
      <c r="H166" s="54">
        <v>590645</v>
      </c>
      <c r="I166" s="56" t="str">
        <f t="shared" si="6"/>
        <v>Menon, Ajit</v>
      </c>
      <c r="J166" s="56" t="str">
        <f t="shared" si="7"/>
        <v>PEREIRA, ALEX</v>
      </c>
      <c r="K166" s="56" t="str">
        <f t="shared" si="8"/>
        <v>FERNANDES, VICTOR</v>
      </c>
    </row>
    <row r="167" spans="8:11">
      <c r="H167" s="54">
        <v>374203</v>
      </c>
      <c r="I167" s="56" t="str">
        <f t="shared" si="6"/>
        <v>Sekhar, Soumya</v>
      </c>
      <c r="J167" s="56" t="str">
        <f t="shared" si="7"/>
        <v>PEREIRA, ALEX</v>
      </c>
      <c r="K167" s="56" t="str">
        <f t="shared" si="8"/>
        <v>FERNANDES, VICTOR</v>
      </c>
    </row>
    <row r="168" spans="8:11">
      <c r="H168" s="54">
        <v>810320</v>
      </c>
      <c r="I168" s="56" t="str">
        <f t="shared" si="6"/>
        <v>Lala, Pratush</v>
      </c>
      <c r="J168" s="56" t="str">
        <f t="shared" si="7"/>
        <v>RAO, HEMANTH</v>
      </c>
      <c r="K168" s="56" t="str">
        <f t="shared" si="8"/>
        <v>FERNANDES, VICTOR</v>
      </c>
    </row>
    <row r="169" spans="8:11">
      <c r="H169" s="54">
        <v>592081</v>
      </c>
      <c r="I169" s="56" t="str">
        <f t="shared" si="6"/>
        <v>P, Sharath</v>
      </c>
      <c r="J169" s="56" t="str">
        <f t="shared" si="7"/>
        <v>RAO, HEMANTH</v>
      </c>
      <c r="K169" s="56" t="str">
        <f t="shared" si="8"/>
        <v>FERNANDES, VICTOR</v>
      </c>
    </row>
    <row r="170" spans="8:11">
      <c r="H170" s="54">
        <v>378464</v>
      </c>
      <c r="I170" s="56" t="str">
        <f t="shared" si="6"/>
        <v>Fathima, Seemeen</v>
      </c>
      <c r="J170" s="56" t="str">
        <f t="shared" si="7"/>
        <v>RAO, HEMANTH</v>
      </c>
      <c r="K170" s="56" t="str">
        <f t="shared" si="8"/>
        <v>FERNANDES, VICTOR</v>
      </c>
    </row>
    <row r="171" spans="8:11">
      <c r="H171" s="54">
        <v>378436</v>
      </c>
      <c r="I171" s="56" t="str">
        <f t="shared" si="6"/>
        <v>Rajan, S Soundar</v>
      </c>
      <c r="J171" s="56" t="str">
        <f t="shared" si="7"/>
        <v>RAO, HEMANTH</v>
      </c>
      <c r="K171" s="56" t="str">
        <f t="shared" si="8"/>
        <v>FERNANDES, VICTOR</v>
      </c>
    </row>
    <row r="172" spans="8:11">
      <c r="H172" s="54">
        <v>373322</v>
      </c>
      <c r="I172" s="56" t="str">
        <f t="shared" si="6"/>
        <v>Vishal, Pravin</v>
      </c>
      <c r="J172" s="56" t="str">
        <f t="shared" si="7"/>
        <v>RAO, HEMANTH</v>
      </c>
      <c r="K172" s="56" t="str">
        <f t="shared" si="8"/>
        <v>FERNANDES, VICTOR</v>
      </c>
    </row>
    <row r="173" spans="8:11">
      <c r="H173" s="54">
        <v>592618</v>
      </c>
      <c r="I173" s="56" t="str">
        <f t="shared" si="6"/>
        <v>A, Shalini</v>
      </c>
      <c r="J173" s="56" t="str">
        <f t="shared" si="7"/>
        <v>RAO, HEMANTH</v>
      </c>
      <c r="K173" s="56" t="str">
        <f t="shared" si="8"/>
        <v>FERNANDES, VICTOR</v>
      </c>
    </row>
    <row r="174" spans="8:11">
      <c r="H174" s="54">
        <v>373326</v>
      </c>
      <c r="I174" s="56" t="str">
        <f t="shared" si="6"/>
        <v>Kombettu, Sachin</v>
      </c>
      <c r="J174" s="56" t="str">
        <f t="shared" si="7"/>
        <v>RAO, HEMANTH</v>
      </c>
      <c r="K174" s="56" t="str">
        <f t="shared" si="8"/>
        <v>FERNANDES, VICTOR</v>
      </c>
    </row>
    <row r="175" spans="8:11">
      <c r="H175" s="54">
        <v>373143</v>
      </c>
      <c r="I175" s="56" t="str">
        <f t="shared" si="6"/>
        <v>Vijay, Bhavanishankar</v>
      </c>
      <c r="J175" s="56" t="str">
        <f t="shared" si="7"/>
        <v>RAO, HEMANTH</v>
      </c>
      <c r="K175" s="56" t="str">
        <f t="shared" si="8"/>
        <v>FERNANDES, VICTOR</v>
      </c>
    </row>
    <row r="176" spans="8:11">
      <c r="H176" s="54">
        <v>818291</v>
      </c>
      <c r="I176" s="56" t="str">
        <f t="shared" si="6"/>
        <v>Sreechandra, Prashanth D</v>
      </c>
      <c r="J176" s="56" t="str">
        <f t="shared" si="7"/>
        <v>RAO, HEMANTH</v>
      </c>
      <c r="K176" s="56" t="str">
        <f t="shared" si="8"/>
        <v>FERNANDES, VICTOR</v>
      </c>
    </row>
    <row r="177" spans="8:11">
      <c r="H177" s="54">
        <v>592590</v>
      </c>
      <c r="I177" s="56" t="str">
        <f t="shared" si="6"/>
        <v>V Kumar, Akshatha</v>
      </c>
      <c r="J177" s="56" t="str">
        <f t="shared" si="7"/>
        <v>RAO, HEMANTH</v>
      </c>
      <c r="K177" s="56" t="str">
        <f t="shared" si="8"/>
        <v>FERNANDES, VICTOR</v>
      </c>
    </row>
    <row r="178" spans="8:11">
      <c r="H178" s="54">
        <v>591883</v>
      </c>
      <c r="I178" s="56" t="str">
        <f t="shared" si="6"/>
        <v>Padiyar, M Padmanabh</v>
      </c>
      <c r="J178" s="56" t="str">
        <f t="shared" si="7"/>
        <v>RAO, HEMANTH</v>
      </c>
      <c r="K178" s="56" t="str">
        <f t="shared" si="8"/>
        <v>FERNANDES, VICTOR</v>
      </c>
    </row>
    <row r="179" spans="8:11">
      <c r="H179" s="54">
        <v>378518</v>
      </c>
      <c r="I179" s="56" t="str">
        <f t="shared" si="6"/>
        <v>Mallappa, Shaila BM</v>
      </c>
      <c r="J179" s="56" t="str">
        <f t="shared" si="7"/>
        <v>RAO, HEMANTH</v>
      </c>
      <c r="K179" s="56" t="str">
        <f t="shared" si="8"/>
        <v>FERNANDES, VICTOR</v>
      </c>
    </row>
    <row r="180" spans="8:11">
      <c r="H180" s="54">
        <v>378464</v>
      </c>
      <c r="I180" s="56" t="str">
        <f t="shared" si="6"/>
        <v>Fathima, Seemeen</v>
      </c>
      <c r="J180" s="56" t="str">
        <f t="shared" si="7"/>
        <v>RAO, HEMANTH</v>
      </c>
      <c r="K180" s="56" t="str">
        <f t="shared" si="8"/>
        <v>FERNANDES, VICTOR</v>
      </c>
    </row>
    <row r="181" spans="8:11">
      <c r="H181" s="54">
        <v>378461</v>
      </c>
      <c r="I181" s="56" t="str">
        <f t="shared" si="6"/>
        <v>Kumar S, Sendhil</v>
      </c>
      <c r="J181" s="56" t="str">
        <f t="shared" si="7"/>
        <v>RAO, HEMANTH</v>
      </c>
      <c r="K181" s="56" t="str">
        <f t="shared" si="8"/>
        <v>FERNANDES, VICTOR</v>
      </c>
    </row>
    <row r="182" spans="8:11">
      <c r="H182" s="54">
        <v>818291</v>
      </c>
      <c r="I182" s="56" t="str">
        <f t="shared" si="6"/>
        <v>Sreechandra, Prashanth D</v>
      </c>
      <c r="J182" s="56" t="str">
        <f t="shared" si="7"/>
        <v>RAO, HEMANTH</v>
      </c>
      <c r="K182" s="56" t="str">
        <f t="shared" si="8"/>
        <v>FERNANDES, VICTOR</v>
      </c>
    </row>
    <row r="183" spans="8:11">
      <c r="H183" s="54">
        <v>592081</v>
      </c>
      <c r="I183" s="56" t="str">
        <f t="shared" si="6"/>
        <v>P, Sharath</v>
      </c>
      <c r="J183" s="56" t="str">
        <f t="shared" si="7"/>
        <v>RAO, HEMANTH</v>
      </c>
      <c r="K183" s="56" t="str">
        <f t="shared" si="8"/>
        <v>FERNANDES, VICTOR</v>
      </c>
    </row>
    <row r="184" spans="8:11">
      <c r="H184" s="54">
        <v>591883</v>
      </c>
      <c r="I184" s="56" t="str">
        <f t="shared" si="6"/>
        <v>Padiyar, M Padmanabh</v>
      </c>
      <c r="J184" s="56" t="str">
        <f t="shared" si="7"/>
        <v>RAO, HEMANTH</v>
      </c>
      <c r="K184" s="56" t="str">
        <f t="shared" si="8"/>
        <v>FERNANDES, VICTOR</v>
      </c>
    </row>
    <row r="185" spans="8:11">
      <c r="H185" s="54">
        <v>378461</v>
      </c>
      <c r="I185" s="56" t="str">
        <f t="shared" si="6"/>
        <v>Kumar S, Sendhil</v>
      </c>
      <c r="J185" s="56" t="str">
        <f t="shared" si="7"/>
        <v>RAO, HEMANTH</v>
      </c>
      <c r="K185" s="56" t="str">
        <f t="shared" si="8"/>
        <v>FERNANDES, VICTOR</v>
      </c>
    </row>
    <row r="186" spans="8:11">
      <c r="H186" s="54">
        <v>810320</v>
      </c>
      <c r="I186" s="56" t="str">
        <f t="shared" si="6"/>
        <v>Lala, Pratush</v>
      </c>
      <c r="J186" s="56" t="str">
        <f t="shared" si="7"/>
        <v>RAO, HEMANTH</v>
      </c>
      <c r="K186" s="56" t="str">
        <f t="shared" si="8"/>
        <v>FERNANDES, VICTOR</v>
      </c>
    </row>
    <row r="187" spans="8:11">
      <c r="H187" s="54">
        <v>592590</v>
      </c>
      <c r="I187" s="56" t="str">
        <f t="shared" si="6"/>
        <v>V Kumar, Akshatha</v>
      </c>
      <c r="J187" s="56" t="str">
        <f t="shared" si="7"/>
        <v>RAO, HEMANTH</v>
      </c>
      <c r="K187" s="56" t="str">
        <f t="shared" si="8"/>
        <v>FERNANDES, VICTOR</v>
      </c>
    </row>
    <row r="188" spans="8:11">
      <c r="H188" s="54">
        <v>373322</v>
      </c>
      <c r="I188" s="56" t="str">
        <f t="shared" si="6"/>
        <v>Vishal, Pravin</v>
      </c>
      <c r="J188" s="56" t="str">
        <f t="shared" si="7"/>
        <v>RAO, HEMANTH</v>
      </c>
      <c r="K188" s="56" t="str">
        <f t="shared" si="8"/>
        <v>FERNANDES, VICTOR</v>
      </c>
    </row>
    <row r="189" spans="8:11">
      <c r="H189" s="54">
        <v>378436</v>
      </c>
      <c r="I189" s="56" t="str">
        <f t="shared" si="6"/>
        <v>Rajan, S Soundar</v>
      </c>
      <c r="J189" s="56" t="str">
        <f t="shared" si="7"/>
        <v>RAO, HEMANTH</v>
      </c>
      <c r="K189" s="56" t="str">
        <f t="shared" si="8"/>
        <v>FERNANDES, VICTOR</v>
      </c>
    </row>
    <row r="190" spans="8:11">
      <c r="H190" s="54">
        <v>814602</v>
      </c>
      <c r="I190" s="56" t="str">
        <f t="shared" si="6"/>
        <v>Shetty, Madhusudhan</v>
      </c>
      <c r="J190" s="56" t="str">
        <f t="shared" si="7"/>
        <v>RAO, HEMANTH</v>
      </c>
      <c r="K190" s="56" t="str">
        <f t="shared" si="8"/>
        <v>FERNANDES, VICTOR</v>
      </c>
    </row>
    <row r="191" spans="8:11">
      <c r="H191" s="54">
        <v>592618</v>
      </c>
      <c r="I191" s="56" t="str">
        <f t="shared" si="6"/>
        <v>A, Shalini</v>
      </c>
      <c r="J191" s="56" t="str">
        <f t="shared" si="7"/>
        <v>RAO, HEMANTH</v>
      </c>
      <c r="K191" s="56" t="str">
        <f t="shared" si="8"/>
        <v>FERNANDES, VICTOR</v>
      </c>
    </row>
    <row r="192" spans="8:11">
      <c r="H192" s="54">
        <v>378518</v>
      </c>
      <c r="I192" s="56" t="str">
        <f t="shared" si="6"/>
        <v>Mallappa, Shaila BM</v>
      </c>
      <c r="J192" s="56" t="str">
        <f t="shared" si="7"/>
        <v>RAO, HEMANTH</v>
      </c>
      <c r="K192" s="56" t="str">
        <f t="shared" si="8"/>
        <v>FERNANDES, VICTOR</v>
      </c>
    </row>
    <row r="193" spans="8:11">
      <c r="H193" s="54">
        <v>373326</v>
      </c>
      <c r="I193" s="56" t="str">
        <f t="shared" si="6"/>
        <v>Kombettu, Sachin</v>
      </c>
      <c r="J193" s="56" t="str">
        <f t="shared" si="7"/>
        <v>RAO, HEMANTH</v>
      </c>
      <c r="K193" s="56" t="str">
        <f t="shared" si="8"/>
        <v>FERNANDES, VICTOR</v>
      </c>
    </row>
    <row r="194" spans="8:11">
      <c r="H194" s="54">
        <v>373143</v>
      </c>
      <c r="I194" s="56" t="str">
        <f t="shared" si="6"/>
        <v>Vijay, Bhavanishankar</v>
      </c>
      <c r="J194" s="56" t="str">
        <f t="shared" si="7"/>
        <v>RAO, HEMANTH</v>
      </c>
      <c r="K194" s="56" t="str">
        <f t="shared" si="8"/>
        <v>FERNANDES, VICTOR</v>
      </c>
    </row>
    <row r="195" spans="8:11">
      <c r="H195" s="54">
        <v>840314</v>
      </c>
      <c r="I195" s="56" t="str">
        <f t="shared" si="6"/>
        <v>Chaitanya, Venkatasatya</v>
      </c>
      <c r="J195" s="56" t="str">
        <f t="shared" si="7"/>
        <v>SANKARALINGAM, VIJAY</v>
      </c>
      <c r="K195" s="56" t="str">
        <f t="shared" si="8"/>
        <v>MISHRA, DIVYANSHU</v>
      </c>
    </row>
    <row r="196" spans="8:11">
      <c r="H196" s="54">
        <v>810837</v>
      </c>
      <c r="I196" s="56" t="str">
        <f t="shared" si="6"/>
        <v>Prasad, Keerthana E</v>
      </c>
      <c r="J196" s="56" t="str">
        <f t="shared" si="7"/>
        <v>SANKARALINGAM, VIJAY</v>
      </c>
      <c r="K196" s="56" t="str">
        <f t="shared" si="8"/>
        <v>MISHRA, DIVYANSHU</v>
      </c>
    </row>
    <row r="197" spans="8:11">
      <c r="H197" s="54">
        <v>592250</v>
      </c>
      <c r="I197" s="56" t="str">
        <f t="shared" si="6"/>
        <v>Sreenivas, BR</v>
      </c>
      <c r="J197" s="56" t="str">
        <f t="shared" si="7"/>
        <v>SANKARALINGAM, VIJAY</v>
      </c>
      <c r="K197" s="56" t="str">
        <f t="shared" si="8"/>
        <v>MISHRA, DIVYANSHU</v>
      </c>
    </row>
    <row r="198" spans="8:11">
      <c r="H198" s="54">
        <v>590498</v>
      </c>
      <c r="I198" s="56" t="str">
        <f t="shared" si="6"/>
        <v>Vinita, M</v>
      </c>
      <c r="J198" s="56" t="str">
        <f t="shared" si="7"/>
        <v>SANKARALINGAM, VIJAY</v>
      </c>
      <c r="K198" s="56" t="str">
        <f t="shared" si="8"/>
        <v>MISHRA, DIVYANSHU</v>
      </c>
    </row>
    <row r="199" spans="8:11">
      <c r="H199" s="54">
        <v>842056</v>
      </c>
      <c r="I199" s="56" t="str">
        <f t="shared" si="6"/>
        <v>Kishore, Ram N</v>
      </c>
      <c r="J199" s="56" t="str">
        <f t="shared" si="7"/>
        <v>SANKARALINGAM, VIJAY</v>
      </c>
      <c r="K199" s="56" t="str">
        <f t="shared" si="8"/>
        <v>MISHRA, DIVYANSHU</v>
      </c>
    </row>
    <row r="200" spans="8:11">
      <c r="H200" s="54">
        <v>840316</v>
      </c>
      <c r="I200" s="56" t="str">
        <f t="shared" si="6"/>
        <v>MG, Praveen</v>
      </c>
      <c r="J200" s="56" t="str">
        <f t="shared" si="7"/>
        <v>SANKARALINGAM, VIJAY</v>
      </c>
      <c r="K200" s="56" t="str">
        <f t="shared" si="8"/>
        <v>MISHRA, DIVYANSHU</v>
      </c>
    </row>
    <row r="201" spans="8:11">
      <c r="H201" s="54">
        <v>814607</v>
      </c>
      <c r="I201" s="56" t="str">
        <f t="shared" ref="I201:I264" si="9">VLOOKUP(H201,$A$8:$D$150,2,TRUE)</f>
        <v>G V Raju, Satyanarayana</v>
      </c>
      <c r="J201" s="56" t="str">
        <f t="shared" ref="J201:J264" si="10">VLOOKUP(H201,$A$8:$D$150,3,TRUE)</f>
        <v>SANKARALINGAM, VIJAY</v>
      </c>
      <c r="K201" s="56" t="str">
        <f t="shared" ref="K201:K264" si="11">VLOOKUP(H201,$A$8:$D$150,4,TRUE)</f>
        <v>MISHRA, DIVYANSHU</v>
      </c>
    </row>
    <row r="202" spans="8:11">
      <c r="H202" s="54">
        <v>591551</v>
      </c>
      <c r="I202" s="56" t="str">
        <f t="shared" si="9"/>
        <v>Prasad, P Eshwar</v>
      </c>
      <c r="J202" s="56" t="str">
        <f t="shared" si="10"/>
        <v>SANKARALINGAM, VIJAY</v>
      </c>
      <c r="K202" s="56" t="str">
        <f t="shared" si="11"/>
        <v>MISHRA, DIVYANSHU</v>
      </c>
    </row>
    <row r="203" spans="8:11">
      <c r="H203" s="54">
        <v>592722</v>
      </c>
      <c r="I203" s="56" t="str">
        <f t="shared" si="9"/>
        <v>Prasanna, XD</v>
      </c>
      <c r="J203" s="56" t="str">
        <f t="shared" si="10"/>
        <v>SANKARALINGAM, VIJAY</v>
      </c>
      <c r="K203" s="56" t="str">
        <f t="shared" si="11"/>
        <v>MISHRA, DIVYANSHU</v>
      </c>
    </row>
    <row r="204" spans="8:11">
      <c r="H204" s="54">
        <v>590927</v>
      </c>
      <c r="I204" s="56" t="str">
        <f t="shared" si="9"/>
        <v>Duff, Olivia</v>
      </c>
      <c r="J204" s="56" t="str">
        <f t="shared" si="10"/>
        <v>SANKARALINGAM, VIJAY</v>
      </c>
      <c r="K204" s="56" t="str">
        <f t="shared" si="11"/>
        <v>MISHRA, DIVYANSHU</v>
      </c>
    </row>
    <row r="205" spans="8:11">
      <c r="H205" s="54">
        <v>590496</v>
      </c>
      <c r="I205" s="56" t="str">
        <f t="shared" si="9"/>
        <v>V Pallavi, Anu</v>
      </c>
      <c r="J205" s="56" t="str">
        <f t="shared" si="10"/>
        <v>SANKARALINGAM, VIJAY</v>
      </c>
      <c r="K205" s="56" t="str">
        <f t="shared" si="11"/>
        <v>MISHRA, DIVYANSHU</v>
      </c>
    </row>
    <row r="206" spans="8:11">
      <c r="H206" s="54">
        <v>842056</v>
      </c>
      <c r="I206" s="56" t="str">
        <f t="shared" si="9"/>
        <v>Kishore, Ram N</v>
      </c>
      <c r="J206" s="56" t="str">
        <f t="shared" si="10"/>
        <v>SANKARALINGAM, VIJAY</v>
      </c>
      <c r="K206" s="56" t="str">
        <f t="shared" si="11"/>
        <v>MISHRA, DIVYANSHU</v>
      </c>
    </row>
    <row r="207" spans="8:11">
      <c r="H207" s="54">
        <v>840316</v>
      </c>
      <c r="I207" s="56" t="str">
        <f t="shared" si="9"/>
        <v>MG, Praveen</v>
      </c>
      <c r="J207" s="56" t="str">
        <f t="shared" si="10"/>
        <v>SANKARALINGAM, VIJAY</v>
      </c>
      <c r="K207" s="56" t="str">
        <f t="shared" si="11"/>
        <v>MISHRA, DIVYANSHU</v>
      </c>
    </row>
    <row r="208" spans="8:11">
      <c r="H208" s="54">
        <v>592722</v>
      </c>
      <c r="I208" s="56" t="str">
        <f t="shared" si="9"/>
        <v>Prasanna, XD</v>
      </c>
      <c r="J208" s="56" t="str">
        <f t="shared" si="10"/>
        <v>SANKARALINGAM, VIJAY</v>
      </c>
      <c r="K208" s="56" t="str">
        <f t="shared" si="11"/>
        <v>MISHRA, DIVYANSHU</v>
      </c>
    </row>
    <row r="209" spans="8:11">
      <c r="H209" s="54">
        <v>590496</v>
      </c>
      <c r="I209" s="56" t="str">
        <f t="shared" si="9"/>
        <v>V Pallavi, Anu</v>
      </c>
      <c r="J209" s="56" t="str">
        <f t="shared" si="10"/>
        <v>SANKARALINGAM, VIJAY</v>
      </c>
      <c r="K209" s="56" t="str">
        <f t="shared" si="11"/>
        <v>MISHRA, DIVYANSHU</v>
      </c>
    </row>
    <row r="210" spans="8:11">
      <c r="H210" s="54">
        <v>592250</v>
      </c>
      <c r="I210" s="56" t="str">
        <f t="shared" si="9"/>
        <v>Sreenivas, BR</v>
      </c>
      <c r="J210" s="56" t="str">
        <f t="shared" si="10"/>
        <v>SANKARALINGAM, VIJAY</v>
      </c>
      <c r="K210" s="56" t="str">
        <f t="shared" si="11"/>
        <v>MISHRA, DIVYANSHU</v>
      </c>
    </row>
    <row r="211" spans="8:11">
      <c r="H211" s="54">
        <v>590927</v>
      </c>
      <c r="I211" s="56" t="str">
        <f t="shared" si="9"/>
        <v>Duff, Olivia</v>
      </c>
      <c r="J211" s="56" t="str">
        <f t="shared" si="10"/>
        <v>SANKARALINGAM, VIJAY</v>
      </c>
      <c r="K211" s="56" t="str">
        <f t="shared" si="11"/>
        <v>MISHRA, DIVYANSHU</v>
      </c>
    </row>
    <row r="212" spans="8:11">
      <c r="H212" s="54">
        <v>814607</v>
      </c>
      <c r="I212" s="56" t="str">
        <f t="shared" si="9"/>
        <v>G V Raju, Satyanarayana</v>
      </c>
      <c r="J212" s="56" t="str">
        <f t="shared" si="10"/>
        <v>SANKARALINGAM, VIJAY</v>
      </c>
      <c r="K212" s="56" t="str">
        <f t="shared" si="11"/>
        <v>MISHRA, DIVYANSHU</v>
      </c>
    </row>
    <row r="213" spans="8:11">
      <c r="H213" s="54">
        <v>591551</v>
      </c>
      <c r="I213" s="56" t="str">
        <f t="shared" si="9"/>
        <v>Prasad, P Eshwar</v>
      </c>
      <c r="J213" s="56" t="str">
        <f t="shared" si="10"/>
        <v>SANKARALINGAM, VIJAY</v>
      </c>
      <c r="K213" s="56" t="str">
        <f t="shared" si="11"/>
        <v>MISHRA, DIVYANSHU</v>
      </c>
    </row>
    <row r="214" spans="8:11">
      <c r="H214" s="54">
        <v>840314</v>
      </c>
      <c r="I214" s="56" t="str">
        <f t="shared" si="9"/>
        <v>Chaitanya, Venkatasatya</v>
      </c>
      <c r="J214" s="56" t="str">
        <f t="shared" si="10"/>
        <v>SANKARALINGAM, VIJAY</v>
      </c>
      <c r="K214" s="56" t="str">
        <f t="shared" si="11"/>
        <v>MISHRA, DIVYANSHU</v>
      </c>
    </row>
    <row r="215" spans="8:11">
      <c r="H215" s="54">
        <v>810837</v>
      </c>
      <c r="I215" s="56" t="str">
        <f t="shared" si="9"/>
        <v>Prasad, Keerthana E</v>
      </c>
      <c r="J215" s="56" t="str">
        <f t="shared" si="10"/>
        <v>SANKARALINGAM, VIJAY</v>
      </c>
      <c r="K215" s="56" t="str">
        <f t="shared" si="11"/>
        <v>MISHRA, DIVYANSHU</v>
      </c>
    </row>
    <row r="216" spans="8:11">
      <c r="H216" s="54">
        <v>590498</v>
      </c>
      <c r="I216" s="56" t="str">
        <f t="shared" si="9"/>
        <v>Vinita, M</v>
      </c>
      <c r="J216" s="56" t="str">
        <f t="shared" si="10"/>
        <v>SANKARALINGAM, VIJAY</v>
      </c>
      <c r="K216" s="56" t="str">
        <f t="shared" si="11"/>
        <v>MISHRA, DIVYANSHU</v>
      </c>
    </row>
    <row r="217" spans="8:11">
      <c r="H217" s="54">
        <v>842136</v>
      </c>
      <c r="I217" s="56" t="str">
        <f t="shared" si="9"/>
        <v>Prasad BK, Guru</v>
      </c>
      <c r="J217" s="56" t="str">
        <f t="shared" si="10"/>
        <v>SSSM, RAMESH KV</v>
      </c>
      <c r="K217" s="56" t="str">
        <f t="shared" si="11"/>
        <v>MISHRA, DIVYANSHU</v>
      </c>
    </row>
    <row r="218" spans="8:11">
      <c r="H218" s="54">
        <v>842055</v>
      </c>
      <c r="I218" s="56" t="str">
        <f t="shared" si="9"/>
        <v>Raj, Mohan</v>
      </c>
      <c r="J218" s="56" t="str">
        <f t="shared" si="10"/>
        <v>SSSM, RAMESH KV</v>
      </c>
      <c r="K218" s="56" t="str">
        <f t="shared" si="11"/>
        <v>MISHRA, DIVYANSHU</v>
      </c>
    </row>
    <row r="219" spans="8:11">
      <c r="H219" s="54">
        <v>810856</v>
      </c>
      <c r="I219" s="56" t="str">
        <f t="shared" si="9"/>
        <v>Vinayak, DM</v>
      </c>
      <c r="J219" s="56" t="str">
        <f t="shared" si="10"/>
        <v>SSSM, RAMESH KV</v>
      </c>
      <c r="K219" s="56" t="str">
        <f t="shared" si="11"/>
        <v>MISHRA, DIVYANSHU</v>
      </c>
    </row>
    <row r="220" spans="8:11">
      <c r="H220" s="54">
        <v>592631</v>
      </c>
      <c r="I220" s="56" t="str">
        <f t="shared" si="9"/>
        <v>Khadri, Asadulla</v>
      </c>
      <c r="J220" s="56" t="str">
        <f t="shared" si="10"/>
        <v>SSSM, RAMESH KV</v>
      </c>
      <c r="K220" s="56" t="str">
        <f t="shared" si="11"/>
        <v>MISHRA, DIVYANSHU</v>
      </c>
    </row>
    <row r="221" spans="8:11">
      <c r="H221" s="54">
        <v>378392</v>
      </c>
      <c r="I221" s="56" t="str">
        <f t="shared" si="9"/>
        <v>Alva, Ashwin</v>
      </c>
      <c r="J221" s="56" t="str">
        <f t="shared" si="10"/>
        <v>SSSM, RAMESH KV</v>
      </c>
      <c r="K221" s="56" t="str">
        <f t="shared" si="11"/>
        <v>MISHRA, DIVYANSHU</v>
      </c>
    </row>
    <row r="222" spans="8:11">
      <c r="H222" s="54">
        <v>374857</v>
      </c>
      <c r="I222" s="56" t="str">
        <f t="shared" si="9"/>
        <v>Swaminathan, Vishy</v>
      </c>
      <c r="J222" s="56" t="str">
        <f t="shared" si="10"/>
        <v>SSSM, RAMESH KV</v>
      </c>
      <c r="K222" s="56" t="str">
        <f t="shared" si="11"/>
        <v>MISHRA, DIVYANSHU</v>
      </c>
    </row>
    <row r="223" spans="8:11">
      <c r="H223" s="54">
        <v>591048</v>
      </c>
      <c r="I223" s="56" t="str">
        <f t="shared" si="9"/>
        <v>Anand, Vijay</v>
      </c>
      <c r="J223" s="56" t="str">
        <f t="shared" si="10"/>
        <v>SSSM, RAMESH KV</v>
      </c>
      <c r="K223" s="56" t="str">
        <f t="shared" si="11"/>
        <v>MISHRA, DIVYANSHU</v>
      </c>
    </row>
    <row r="224" spans="8:11">
      <c r="H224" s="54">
        <v>590830</v>
      </c>
      <c r="I224" s="56" t="str">
        <f t="shared" si="9"/>
        <v>Krishna, Gopal PN</v>
      </c>
      <c r="J224" s="56" t="str">
        <f t="shared" si="10"/>
        <v>SSSM, RAMESH KV</v>
      </c>
      <c r="K224" s="56" t="str">
        <f t="shared" si="11"/>
        <v>MISHRA, DIVYANSHU</v>
      </c>
    </row>
    <row r="225" spans="8:11">
      <c r="H225" s="54">
        <v>841676</v>
      </c>
      <c r="I225" s="56" t="str">
        <f t="shared" si="9"/>
        <v>Maben, Emmanual</v>
      </c>
      <c r="J225" s="56" t="str">
        <f t="shared" si="10"/>
        <v>SSSM, RAMESH KV</v>
      </c>
      <c r="K225" s="56" t="str">
        <f t="shared" si="11"/>
        <v>MISHRA, DIVYANSHU</v>
      </c>
    </row>
    <row r="226" spans="8:11">
      <c r="H226" s="54">
        <v>840312</v>
      </c>
      <c r="I226" s="56" t="str">
        <f t="shared" si="9"/>
        <v>Bhat, DivyaShree</v>
      </c>
      <c r="J226" s="56" t="str">
        <f t="shared" si="10"/>
        <v>SSSM, RAMESH KV</v>
      </c>
      <c r="K226" s="56" t="str">
        <f t="shared" si="11"/>
        <v>MISHRA, DIVYANSHU</v>
      </c>
    </row>
    <row r="227" spans="8:11">
      <c r="H227" s="54">
        <v>590836</v>
      </c>
      <c r="I227" s="56" t="str">
        <f t="shared" si="9"/>
        <v>D, Shephen F</v>
      </c>
      <c r="J227" s="56" t="str">
        <f t="shared" si="10"/>
        <v>SSSM, RAMESH KV</v>
      </c>
      <c r="K227" s="56" t="str">
        <f t="shared" si="11"/>
        <v>MISHRA, DIVYANSHU</v>
      </c>
    </row>
    <row r="228" spans="8:11">
      <c r="H228" s="54">
        <v>372173</v>
      </c>
      <c r="I228" s="56" t="str">
        <f t="shared" si="9"/>
        <v>Mahadevaiah, Janaki</v>
      </c>
      <c r="J228" s="56" t="str">
        <f t="shared" si="10"/>
        <v>SSSM, RAMESH KV</v>
      </c>
      <c r="K228" s="56" t="str">
        <f t="shared" si="11"/>
        <v>MISHRA, DIVYANSHU</v>
      </c>
    </row>
    <row r="229" spans="8:11">
      <c r="H229" s="54">
        <v>841676</v>
      </c>
      <c r="I229" s="56" t="str">
        <f t="shared" si="9"/>
        <v>Maben, Emmanual</v>
      </c>
      <c r="J229" s="56" t="str">
        <f t="shared" si="10"/>
        <v>SSSM, RAMESH KV</v>
      </c>
      <c r="K229" s="56" t="str">
        <f t="shared" si="11"/>
        <v>MISHRA, DIVYANSHU</v>
      </c>
    </row>
    <row r="230" spans="8:11">
      <c r="H230" s="54">
        <v>840312</v>
      </c>
      <c r="I230" s="56" t="str">
        <f t="shared" si="9"/>
        <v>Bhat, DivyaShree</v>
      </c>
      <c r="J230" s="56" t="str">
        <f t="shared" si="10"/>
        <v>SSSM, RAMESH KV</v>
      </c>
      <c r="K230" s="56" t="str">
        <f t="shared" si="11"/>
        <v>MISHRA, DIVYANSHU</v>
      </c>
    </row>
    <row r="231" spans="8:11">
      <c r="H231" s="54">
        <v>372173</v>
      </c>
      <c r="I231" s="56" t="str">
        <f t="shared" si="9"/>
        <v>Mahadevaiah, Janaki</v>
      </c>
      <c r="J231" s="56" t="str">
        <f t="shared" si="10"/>
        <v>SSSM, RAMESH KV</v>
      </c>
      <c r="K231" s="56" t="str">
        <f t="shared" si="11"/>
        <v>MISHRA, DIVYANSHU</v>
      </c>
    </row>
    <row r="232" spans="8:11">
      <c r="H232" s="54">
        <v>590836</v>
      </c>
      <c r="I232" s="56" t="str">
        <f t="shared" si="9"/>
        <v>D, Shephen F</v>
      </c>
      <c r="J232" s="56" t="str">
        <f t="shared" si="10"/>
        <v>SSSM, RAMESH KV</v>
      </c>
      <c r="K232" s="56" t="str">
        <f t="shared" si="11"/>
        <v>MISHRA, DIVYANSHU</v>
      </c>
    </row>
    <row r="233" spans="8:11">
      <c r="H233" s="54">
        <v>378392</v>
      </c>
      <c r="I233" s="56" t="str">
        <f t="shared" si="9"/>
        <v>Alva, Ashwin</v>
      </c>
      <c r="J233" s="56" t="str">
        <f t="shared" si="10"/>
        <v>SSSM, RAMESH KV</v>
      </c>
      <c r="K233" s="56" t="str">
        <f t="shared" si="11"/>
        <v>MISHRA, DIVYANSHU</v>
      </c>
    </row>
    <row r="234" spans="8:11">
      <c r="H234" s="54">
        <v>374857</v>
      </c>
      <c r="I234" s="56" t="str">
        <f t="shared" si="9"/>
        <v>Swaminathan, Vishy</v>
      </c>
      <c r="J234" s="56" t="str">
        <f t="shared" si="10"/>
        <v>SSSM, RAMESH KV</v>
      </c>
      <c r="K234" s="56" t="str">
        <f t="shared" si="11"/>
        <v>MISHRA, DIVYANSHU</v>
      </c>
    </row>
    <row r="235" spans="8:11">
      <c r="H235" s="54">
        <v>591048</v>
      </c>
      <c r="I235" s="56" t="str">
        <f t="shared" si="9"/>
        <v>Anand, Vijay</v>
      </c>
      <c r="J235" s="56" t="str">
        <f t="shared" si="10"/>
        <v>SSSM, RAMESH KV</v>
      </c>
      <c r="K235" s="56" t="str">
        <f t="shared" si="11"/>
        <v>MISHRA, DIVYANSHU</v>
      </c>
    </row>
    <row r="236" spans="8:11">
      <c r="H236" s="54">
        <v>590830</v>
      </c>
      <c r="I236" s="56" t="str">
        <f t="shared" si="9"/>
        <v>Krishna, Gopal PN</v>
      </c>
      <c r="J236" s="56" t="str">
        <f t="shared" si="10"/>
        <v>SSSM, RAMESH KV</v>
      </c>
      <c r="K236" s="56" t="str">
        <f t="shared" si="11"/>
        <v>MISHRA, DIVYANSHU</v>
      </c>
    </row>
    <row r="237" spans="8:11">
      <c r="H237" s="54">
        <v>842136</v>
      </c>
      <c r="I237" s="56" t="str">
        <f t="shared" si="9"/>
        <v>Prasad BK, Guru</v>
      </c>
      <c r="J237" s="56" t="str">
        <f t="shared" si="10"/>
        <v>SSSM, RAMESH KV</v>
      </c>
      <c r="K237" s="56" t="str">
        <f t="shared" si="11"/>
        <v>MISHRA, DIVYANSHU</v>
      </c>
    </row>
    <row r="238" spans="8:11">
      <c r="H238" s="54">
        <v>842055</v>
      </c>
      <c r="I238" s="56" t="str">
        <f t="shared" si="9"/>
        <v>Raj, Mohan</v>
      </c>
      <c r="J238" s="56" t="str">
        <f t="shared" si="10"/>
        <v>SSSM, RAMESH KV</v>
      </c>
      <c r="K238" s="56" t="str">
        <f t="shared" si="11"/>
        <v>MISHRA, DIVYANSHU</v>
      </c>
    </row>
    <row r="239" spans="8:11">
      <c r="H239" s="54">
        <v>810856</v>
      </c>
      <c r="I239" s="56" t="str">
        <f t="shared" si="9"/>
        <v>Vinayak, DM</v>
      </c>
      <c r="J239" s="56" t="str">
        <f t="shared" si="10"/>
        <v>SSSM, RAMESH KV</v>
      </c>
      <c r="K239" s="56" t="str">
        <f t="shared" si="11"/>
        <v>MISHRA, DIVYANSHU</v>
      </c>
    </row>
    <row r="240" spans="8:11">
      <c r="H240" s="54">
        <v>592631</v>
      </c>
      <c r="I240" s="56" t="str">
        <f t="shared" si="9"/>
        <v>Khadri, Asadulla</v>
      </c>
      <c r="J240" s="56" t="str">
        <f t="shared" si="10"/>
        <v>SSSM, RAMESH KV</v>
      </c>
      <c r="K240" s="56" t="str">
        <f t="shared" si="11"/>
        <v>MISHRA, DIVYANSHU</v>
      </c>
    </row>
    <row r="241" spans="8:11">
      <c r="H241" s="54">
        <v>378482</v>
      </c>
      <c r="I241" s="56" t="str">
        <f t="shared" si="9"/>
        <v>Babu, N</v>
      </c>
      <c r="J241" s="56" t="str">
        <f t="shared" si="10"/>
        <v>TBD MANAGER 1</v>
      </c>
      <c r="K241" s="56" t="str">
        <f t="shared" si="11"/>
        <v>MISHRA, DIVYANSHU</v>
      </c>
    </row>
    <row r="242" spans="8:11">
      <c r="H242" s="54">
        <v>372878</v>
      </c>
      <c r="I242" s="56" t="str">
        <f t="shared" si="9"/>
        <v>Cherian, Susana</v>
      </c>
      <c r="J242" s="56" t="str">
        <f t="shared" si="10"/>
        <v>TBD MANAGER 1</v>
      </c>
      <c r="K242" s="56" t="str">
        <f t="shared" si="11"/>
        <v>MISHRA, DIVYANSHU</v>
      </c>
    </row>
    <row r="243" spans="8:11">
      <c r="H243" s="54">
        <v>591003</v>
      </c>
      <c r="I243" s="56" t="str">
        <f t="shared" si="9"/>
        <v>Devarajan, Cecil</v>
      </c>
      <c r="J243" s="56" t="str">
        <f t="shared" si="10"/>
        <v>TBD MANAGER 1</v>
      </c>
      <c r="K243" s="56" t="str">
        <f t="shared" si="11"/>
        <v>MISHRA, DIVYANSHU</v>
      </c>
    </row>
    <row r="244" spans="8:11">
      <c r="H244" s="54">
        <v>374638</v>
      </c>
      <c r="I244" s="56" t="str">
        <f t="shared" si="9"/>
        <v>Gopal, Sujith</v>
      </c>
      <c r="J244" s="56" t="str">
        <f t="shared" si="10"/>
        <v>TBD MANAGER 1</v>
      </c>
      <c r="K244" s="56" t="str">
        <f t="shared" si="11"/>
        <v>MISHRA, DIVYANSHU</v>
      </c>
    </row>
    <row r="245" spans="8:11">
      <c r="H245" s="54">
        <v>328837</v>
      </c>
      <c r="I245" s="56" t="str">
        <f t="shared" si="9"/>
        <v>Thomas, Tessith Abraham</v>
      </c>
      <c r="J245" s="56" t="str">
        <f t="shared" si="10"/>
        <v>TBD MANAGER 1</v>
      </c>
      <c r="K245" s="56" t="str">
        <f t="shared" si="11"/>
        <v>MISHRA, DIVYANSHU</v>
      </c>
    </row>
    <row r="246" spans="8:11">
      <c r="H246" s="54">
        <v>840311</v>
      </c>
      <c r="I246" s="56" t="str">
        <f t="shared" si="9"/>
        <v>T Patil, Yuvaraj</v>
      </c>
      <c r="J246" s="56" t="str">
        <f t="shared" si="10"/>
        <v>TBD MANAGER 1</v>
      </c>
      <c r="K246" s="56" t="str">
        <f t="shared" si="11"/>
        <v>MISHRA, DIVYANSHU</v>
      </c>
    </row>
    <row r="247" spans="8:11">
      <c r="H247" s="54">
        <v>373596</v>
      </c>
      <c r="I247" s="56" t="str">
        <f t="shared" si="9"/>
        <v>Kala, R</v>
      </c>
      <c r="J247" s="56" t="str">
        <f t="shared" si="10"/>
        <v>TBD MANAGER 1</v>
      </c>
      <c r="K247" s="56" t="str">
        <f t="shared" si="11"/>
        <v>MISHRA, DIVYANSHU</v>
      </c>
    </row>
    <row r="248" spans="8:11">
      <c r="H248" s="54">
        <v>373534</v>
      </c>
      <c r="I248" s="56" t="str">
        <f t="shared" si="9"/>
        <v>Raghavendra, NJ</v>
      </c>
      <c r="J248" s="56" t="str">
        <f t="shared" si="10"/>
        <v>TBD MANAGER 1</v>
      </c>
      <c r="K248" s="56" t="str">
        <f t="shared" si="11"/>
        <v>MISHRA, DIVYANSHU</v>
      </c>
    </row>
    <row r="249" spans="8:11">
      <c r="H249" s="54">
        <v>373467</v>
      </c>
      <c r="I249" s="56" t="str">
        <f t="shared" si="9"/>
        <v>Jamuna, G</v>
      </c>
      <c r="J249" s="56" t="str">
        <f t="shared" si="10"/>
        <v>TBD MANAGER 1</v>
      </c>
      <c r="K249" s="56" t="str">
        <f t="shared" si="11"/>
        <v>MISHRA, DIVYANSHU</v>
      </c>
    </row>
    <row r="250" spans="8:11">
      <c r="H250" s="54">
        <v>374166</v>
      </c>
      <c r="I250" s="56" t="str">
        <f t="shared" si="9"/>
        <v>Athif, Mohammed</v>
      </c>
      <c r="J250" s="56" t="str">
        <f t="shared" si="10"/>
        <v>TBD MANAGER 1</v>
      </c>
      <c r="K250" s="56" t="str">
        <f t="shared" si="11"/>
        <v>MISHRA, DIVYANSHU</v>
      </c>
    </row>
    <row r="251" spans="8:11">
      <c r="H251" s="54">
        <v>840311</v>
      </c>
      <c r="I251" s="56" t="str">
        <f t="shared" si="9"/>
        <v>T Patil, Yuvaraj</v>
      </c>
      <c r="J251" s="56" t="str">
        <f t="shared" si="10"/>
        <v>TBD MANAGER 1</v>
      </c>
      <c r="K251" s="56" t="str">
        <f t="shared" si="11"/>
        <v>MISHRA, DIVYANSHU</v>
      </c>
    </row>
    <row r="252" spans="8:11">
      <c r="H252" s="54">
        <v>373596</v>
      </c>
      <c r="I252" s="56" t="str">
        <f t="shared" si="9"/>
        <v>Kala, R</v>
      </c>
      <c r="J252" s="56" t="str">
        <f t="shared" si="10"/>
        <v>TBD MANAGER 1</v>
      </c>
      <c r="K252" s="56" t="str">
        <f t="shared" si="11"/>
        <v>MISHRA, DIVYANSHU</v>
      </c>
    </row>
    <row r="253" spans="8:11">
      <c r="H253" s="54">
        <v>373534</v>
      </c>
      <c r="I253" s="56" t="str">
        <f t="shared" si="9"/>
        <v>Raghavendra, NJ</v>
      </c>
      <c r="J253" s="56" t="str">
        <f t="shared" si="10"/>
        <v>TBD MANAGER 1</v>
      </c>
      <c r="K253" s="56" t="str">
        <f t="shared" si="11"/>
        <v>MISHRA, DIVYANSHU</v>
      </c>
    </row>
    <row r="254" spans="8:11">
      <c r="H254" s="54">
        <v>373467</v>
      </c>
      <c r="I254" s="56" t="str">
        <f t="shared" si="9"/>
        <v>Jamuna, G</v>
      </c>
      <c r="J254" s="56" t="str">
        <f t="shared" si="10"/>
        <v>TBD MANAGER 1</v>
      </c>
      <c r="K254" s="56" t="str">
        <f t="shared" si="11"/>
        <v>MISHRA, DIVYANSHU</v>
      </c>
    </row>
    <row r="255" spans="8:11">
      <c r="H255" s="54">
        <v>374638</v>
      </c>
      <c r="I255" s="56" t="str">
        <f t="shared" si="9"/>
        <v>Gopal, Sujith</v>
      </c>
      <c r="J255" s="56" t="str">
        <f t="shared" si="10"/>
        <v>TBD MANAGER 1</v>
      </c>
      <c r="K255" s="56" t="str">
        <f t="shared" si="11"/>
        <v>MISHRA, DIVYANSHU</v>
      </c>
    </row>
    <row r="256" spans="8:11">
      <c r="H256" s="54">
        <v>374166</v>
      </c>
      <c r="I256" s="56" t="str">
        <f t="shared" si="9"/>
        <v>Athif, Mohammed</v>
      </c>
      <c r="J256" s="56" t="str">
        <f t="shared" si="10"/>
        <v>TBD MANAGER 1</v>
      </c>
      <c r="K256" s="56" t="str">
        <f t="shared" si="11"/>
        <v>MISHRA, DIVYANSHU</v>
      </c>
    </row>
    <row r="257" spans="8:11">
      <c r="H257" s="54">
        <v>328837</v>
      </c>
      <c r="I257" s="56" t="str">
        <f t="shared" si="9"/>
        <v>Thomas, Tessith Abraham</v>
      </c>
      <c r="J257" s="56" t="str">
        <f t="shared" si="10"/>
        <v>TBD MANAGER 1</v>
      </c>
      <c r="K257" s="56" t="str">
        <f t="shared" si="11"/>
        <v>MISHRA, DIVYANSHU</v>
      </c>
    </row>
    <row r="258" spans="8:11">
      <c r="H258" s="54">
        <v>591003</v>
      </c>
      <c r="I258" s="56" t="str">
        <f t="shared" si="9"/>
        <v>Devarajan, Cecil</v>
      </c>
      <c r="J258" s="56" t="str">
        <f t="shared" si="10"/>
        <v>TBD MANAGER 1</v>
      </c>
      <c r="K258" s="56" t="str">
        <f t="shared" si="11"/>
        <v>MISHRA, DIVYANSHU</v>
      </c>
    </row>
    <row r="259" spans="8:11">
      <c r="H259" s="54">
        <v>378482</v>
      </c>
      <c r="I259" s="56" t="str">
        <f t="shared" si="9"/>
        <v>Babu, N</v>
      </c>
      <c r="J259" s="56" t="str">
        <f t="shared" si="10"/>
        <v>TBD MANAGER 1</v>
      </c>
      <c r="K259" s="56" t="str">
        <f t="shared" si="11"/>
        <v>MISHRA, DIVYANSHU</v>
      </c>
    </row>
    <row r="260" spans="8:11">
      <c r="H260" s="54">
        <v>372878</v>
      </c>
      <c r="I260" s="56" t="str">
        <f t="shared" si="9"/>
        <v>Cherian, Susana</v>
      </c>
      <c r="J260" s="56" t="str">
        <f t="shared" si="10"/>
        <v>TBD MANAGER 1</v>
      </c>
      <c r="K260" s="56" t="str">
        <f t="shared" si="11"/>
        <v>MISHRA, DIVYANSHU</v>
      </c>
    </row>
    <row r="261" spans="8:11">
      <c r="H261" s="54">
        <v>378057</v>
      </c>
      <c r="I261" s="56" t="str">
        <f t="shared" si="9"/>
        <v>H, ARAVIND</v>
      </c>
      <c r="J261" s="56" t="str">
        <f t="shared" si="10"/>
        <v>VIJAYARAM, JAGADISH</v>
      </c>
      <c r="K261" s="56" t="str">
        <f t="shared" si="11"/>
        <v>B, SRIRAM</v>
      </c>
    </row>
    <row r="262" spans="8:11">
      <c r="H262" s="54">
        <v>326735</v>
      </c>
      <c r="I262" s="56" t="str">
        <f t="shared" si="9"/>
        <v>Gurupur, Gurudatta</v>
      </c>
      <c r="J262" s="56" t="str">
        <f t="shared" si="10"/>
        <v>VIJAYARAM, JAGADISH</v>
      </c>
      <c r="K262" s="56" t="str">
        <f t="shared" si="11"/>
        <v>B, SRIRAM</v>
      </c>
    </row>
    <row r="263" spans="8:11">
      <c r="H263" s="54">
        <v>839473</v>
      </c>
      <c r="I263" s="56" t="str">
        <f t="shared" si="9"/>
        <v>Shetty, Deepak</v>
      </c>
      <c r="J263" s="56" t="str">
        <f t="shared" si="10"/>
        <v>VISWANATHAN, SHIVAKUMAR</v>
      </c>
      <c r="K263" s="56" t="str">
        <f t="shared" si="11"/>
        <v>MISHRA, DIVYANSHU</v>
      </c>
    </row>
    <row r="264" spans="8:11">
      <c r="H264" s="54">
        <v>379593</v>
      </c>
      <c r="I264" s="56" t="str">
        <f t="shared" si="9"/>
        <v>Choudhury, Summit</v>
      </c>
      <c r="J264" s="56" t="str">
        <f t="shared" si="10"/>
        <v>VISWANATHAN, SHIVAKUMAR</v>
      </c>
      <c r="K264" s="56" t="str">
        <f t="shared" si="11"/>
        <v>MISHRA, DIVYANSHU</v>
      </c>
    </row>
    <row r="265" spans="8:11">
      <c r="H265" s="54">
        <v>592072</v>
      </c>
      <c r="I265" s="56" t="str">
        <f t="shared" ref="I265:I293" si="12">VLOOKUP(H265,$A$8:$D$150,2,TRUE)</f>
        <v>N, Rashmi</v>
      </c>
      <c r="J265" s="56" t="str">
        <f t="shared" ref="J265:J293" si="13">VLOOKUP(H265,$A$8:$D$150,3,TRUE)</f>
        <v>VISWANATHAN, SHIVAKUMAR</v>
      </c>
      <c r="K265" s="56" t="str">
        <f t="shared" ref="K265:K293" si="14">VLOOKUP(H265,$A$8:$D$150,4,TRUE)</f>
        <v>MISHRA, DIVYANSHU</v>
      </c>
    </row>
    <row r="266" spans="8:11">
      <c r="H266" s="54">
        <v>591198</v>
      </c>
      <c r="I266" s="56" t="str">
        <f t="shared" si="12"/>
        <v>Faby, Sebastian</v>
      </c>
      <c r="J266" s="56" t="str">
        <f t="shared" si="13"/>
        <v>VISWANATHAN, SHIVAKUMAR</v>
      </c>
      <c r="K266" s="56" t="str">
        <f t="shared" si="14"/>
        <v>MISHRA, DIVYANSHU</v>
      </c>
    </row>
    <row r="267" spans="8:11">
      <c r="H267" s="54">
        <v>590912</v>
      </c>
      <c r="I267" s="56" t="str">
        <f t="shared" si="12"/>
        <v>C, Konika</v>
      </c>
      <c r="J267" s="56" t="str">
        <f t="shared" si="13"/>
        <v>VISWANATHAN, SHIVAKUMAR</v>
      </c>
      <c r="K267" s="56" t="str">
        <f t="shared" si="14"/>
        <v>MISHRA, DIVYANSHU</v>
      </c>
    </row>
    <row r="268" spans="8:11">
      <c r="H268" s="54">
        <v>590653</v>
      </c>
      <c r="I268" s="56" t="str">
        <f t="shared" si="12"/>
        <v>Balakrishnan, Prabha</v>
      </c>
      <c r="J268" s="56" t="str">
        <f t="shared" si="13"/>
        <v>VISWANATHAN, SHIVAKUMAR</v>
      </c>
      <c r="K268" s="56" t="str">
        <f t="shared" si="14"/>
        <v>MISHRA, DIVYANSHU</v>
      </c>
    </row>
    <row r="269" spans="8:11">
      <c r="H269" s="54">
        <v>817509</v>
      </c>
      <c r="I269" s="56" t="str">
        <f t="shared" si="12"/>
        <v>Baskaran, Murugan</v>
      </c>
      <c r="J269" s="56" t="str">
        <f t="shared" si="13"/>
        <v>VISWANATHAN, SHIVAKUMAR</v>
      </c>
      <c r="K269" s="56" t="str">
        <f t="shared" si="14"/>
        <v>MISHRA, DIVYANSHU</v>
      </c>
    </row>
    <row r="270" spans="8:11">
      <c r="H270" s="54">
        <v>817455</v>
      </c>
      <c r="I270" s="56" t="str">
        <f t="shared" si="12"/>
        <v>H, Divya</v>
      </c>
      <c r="J270" s="56" t="str">
        <f t="shared" si="13"/>
        <v>VISWANATHAN, SHIVAKUMAR</v>
      </c>
      <c r="K270" s="56" t="str">
        <f t="shared" si="14"/>
        <v>MISHRA, DIVYANSHU</v>
      </c>
    </row>
    <row r="271" spans="8:11">
      <c r="H271" s="54">
        <v>810325</v>
      </c>
      <c r="I271" s="56" t="str">
        <f t="shared" si="12"/>
        <v>Kashyap A, Prajwal</v>
      </c>
      <c r="J271" s="56" t="str">
        <f t="shared" si="13"/>
        <v>VISWANATHAN, SHIVAKUMAR</v>
      </c>
      <c r="K271" s="56" t="str">
        <f t="shared" si="14"/>
        <v>MISHRA, DIVYANSHU</v>
      </c>
    </row>
    <row r="272" spans="8:11">
      <c r="H272" s="54">
        <v>379840</v>
      </c>
      <c r="I272" s="56" t="str">
        <f t="shared" si="12"/>
        <v>Suresh, Ashwin</v>
      </c>
      <c r="J272" s="56" t="str">
        <f t="shared" si="13"/>
        <v>VISWANATHAN, SHIVAKUMAR</v>
      </c>
      <c r="K272" s="56" t="str">
        <f t="shared" si="14"/>
        <v>MISHRA, DIVYANSHU</v>
      </c>
    </row>
    <row r="273" spans="8:11">
      <c r="H273" s="54">
        <v>372351</v>
      </c>
      <c r="I273" s="56" t="str">
        <f t="shared" si="12"/>
        <v>Krishthuraj Dinesh, Anand</v>
      </c>
      <c r="J273" s="56" t="str">
        <f t="shared" si="13"/>
        <v>VISWANATHAN, SHIVAKUMAR</v>
      </c>
      <c r="K273" s="56" t="str">
        <f t="shared" si="14"/>
        <v>MISHRA, DIVYANSHU</v>
      </c>
    </row>
    <row r="274" spans="8:11">
      <c r="H274" s="54">
        <v>818310</v>
      </c>
      <c r="I274" s="56" t="str">
        <f t="shared" si="12"/>
        <v>Mohan Rao, Jagan</v>
      </c>
      <c r="J274" s="56" t="str">
        <f t="shared" si="13"/>
        <v>VISWANATHAN, SHIVAKUMAR</v>
      </c>
      <c r="K274" s="56" t="str">
        <f t="shared" si="14"/>
        <v>MISHRA, DIVYANSHU</v>
      </c>
    </row>
    <row r="275" spans="8:11">
      <c r="H275" s="54">
        <v>591351</v>
      </c>
      <c r="I275" s="56" t="str">
        <f t="shared" si="12"/>
        <v>VIJAYANATH, NISHA</v>
      </c>
      <c r="J275" s="56" t="str">
        <f t="shared" si="13"/>
        <v>VISWANATHAN, SHIVAKUMAR</v>
      </c>
      <c r="K275" s="56" t="str">
        <f t="shared" si="14"/>
        <v>MISHRA, DIVYANSHU</v>
      </c>
    </row>
    <row r="276" spans="8:11">
      <c r="H276" s="54">
        <v>373187</v>
      </c>
      <c r="I276" s="56" t="str">
        <f t="shared" si="12"/>
        <v>RASHINKAR, GOURI</v>
      </c>
      <c r="J276" s="56" t="str">
        <f t="shared" si="13"/>
        <v>VISWANATHAN, SHIVAKUMAR</v>
      </c>
      <c r="K276" s="56" t="str">
        <f t="shared" si="14"/>
        <v>MISHRA, DIVYANSHU</v>
      </c>
    </row>
    <row r="277" spans="8:11">
      <c r="H277" s="54">
        <v>818310</v>
      </c>
      <c r="I277" s="56" t="str">
        <f t="shared" si="12"/>
        <v>Mohan Rao, Jagan</v>
      </c>
      <c r="J277" s="56" t="str">
        <f t="shared" si="13"/>
        <v>VISWANATHAN, SHIVAKUMAR</v>
      </c>
      <c r="K277" s="56" t="str">
        <f t="shared" si="14"/>
        <v>MISHRA, DIVYANSHU</v>
      </c>
    </row>
    <row r="278" spans="8:11">
      <c r="H278" s="54">
        <v>817509</v>
      </c>
      <c r="I278" s="56" t="str">
        <f t="shared" si="12"/>
        <v>Baskaran, Murugan</v>
      </c>
      <c r="J278" s="56" t="str">
        <f t="shared" si="13"/>
        <v>VISWANATHAN, SHIVAKUMAR</v>
      </c>
      <c r="K278" s="56" t="str">
        <f t="shared" si="14"/>
        <v>MISHRA, DIVYANSHU</v>
      </c>
    </row>
    <row r="279" spans="8:11">
      <c r="H279" s="54">
        <v>591351</v>
      </c>
      <c r="I279" s="56" t="str">
        <f t="shared" si="12"/>
        <v>VIJAYANATH, NISHA</v>
      </c>
      <c r="J279" s="56" t="str">
        <f t="shared" si="13"/>
        <v>VISWANATHAN, SHIVAKUMAR</v>
      </c>
      <c r="K279" s="56" t="str">
        <f t="shared" si="14"/>
        <v>MISHRA, DIVYANSHU</v>
      </c>
    </row>
    <row r="280" spans="8:11">
      <c r="H280" s="54">
        <v>592072</v>
      </c>
      <c r="I280" s="56" t="str">
        <f t="shared" si="12"/>
        <v>N, Rashmi</v>
      </c>
      <c r="J280" s="56" t="str">
        <f t="shared" si="13"/>
        <v>VISWANATHAN, SHIVAKUMAR</v>
      </c>
      <c r="K280" s="56" t="str">
        <f t="shared" si="14"/>
        <v>MISHRA, DIVYANSHU</v>
      </c>
    </row>
    <row r="281" spans="8:11">
      <c r="H281" s="54">
        <v>590653</v>
      </c>
      <c r="I281" s="56" t="str">
        <f t="shared" si="12"/>
        <v>Balakrishnan, Prabha</v>
      </c>
      <c r="J281" s="56" t="str">
        <f t="shared" si="13"/>
        <v>VISWANATHAN, SHIVAKUMAR</v>
      </c>
      <c r="K281" s="56" t="str">
        <f t="shared" si="14"/>
        <v>MISHRA, DIVYANSHU</v>
      </c>
    </row>
    <row r="282" spans="8:11">
      <c r="H282" s="54">
        <v>373187</v>
      </c>
      <c r="I282" s="56" t="str">
        <f t="shared" si="12"/>
        <v>RASHINKAR, GOURI</v>
      </c>
      <c r="J282" s="56" t="str">
        <f t="shared" si="13"/>
        <v>VISWANATHAN, SHIVAKUMAR</v>
      </c>
      <c r="K282" s="56" t="str">
        <f t="shared" si="14"/>
        <v>MISHRA, DIVYANSHU</v>
      </c>
    </row>
    <row r="283" spans="8:11">
      <c r="H283" s="54">
        <v>810325</v>
      </c>
      <c r="I283" s="56" t="str">
        <f t="shared" si="12"/>
        <v>Kashyap A, Prajwal</v>
      </c>
      <c r="J283" s="56" t="str">
        <f t="shared" si="13"/>
        <v>VISWANATHAN, SHIVAKUMAR</v>
      </c>
      <c r="K283" s="56" t="str">
        <f t="shared" si="14"/>
        <v>MISHRA, DIVYANSHU</v>
      </c>
    </row>
    <row r="284" spans="8:11">
      <c r="H284" s="54">
        <v>590653</v>
      </c>
      <c r="I284" s="56" t="str">
        <f t="shared" si="12"/>
        <v>Balakrishnan, Prabha</v>
      </c>
      <c r="J284" s="56" t="str">
        <f t="shared" si="13"/>
        <v>VISWANATHAN, SHIVAKUMAR</v>
      </c>
      <c r="K284" s="56" t="str">
        <f t="shared" si="14"/>
        <v>MISHRA, DIVYANSHU</v>
      </c>
    </row>
    <row r="285" spans="8:11">
      <c r="H285" s="54">
        <v>379840</v>
      </c>
      <c r="I285" s="56" t="str">
        <f t="shared" si="12"/>
        <v>Suresh, Ashwin</v>
      </c>
      <c r="J285" s="56" t="str">
        <f t="shared" si="13"/>
        <v>VISWANATHAN, SHIVAKUMAR</v>
      </c>
      <c r="K285" s="56" t="str">
        <f t="shared" si="14"/>
        <v>MISHRA, DIVYANSHU</v>
      </c>
    </row>
    <row r="286" spans="8:11">
      <c r="H286" s="54">
        <v>372351</v>
      </c>
      <c r="I286" s="56" t="str">
        <f t="shared" si="12"/>
        <v>Krishthuraj Dinesh, Anand</v>
      </c>
      <c r="J286" s="56" t="str">
        <f t="shared" si="13"/>
        <v>VISWANATHAN, SHIVAKUMAR</v>
      </c>
      <c r="K286" s="56" t="str">
        <f t="shared" si="14"/>
        <v>MISHRA, DIVYANSHU</v>
      </c>
    </row>
    <row r="287" spans="8:11">
      <c r="H287" s="54">
        <v>839473</v>
      </c>
      <c r="I287" s="56" t="str">
        <f t="shared" si="12"/>
        <v>Shetty, Deepak</v>
      </c>
      <c r="J287" s="56" t="str">
        <f t="shared" si="13"/>
        <v>VISWANATHAN, SHIVAKUMAR</v>
      </c>
      <c r="K287" s="56" t="str">
        <f t="shared" si="14"/>
        <v>MISHRA, DIVYANSHU</v>
      </c>
    </row>
    <row r="288" spans="8:11">
      <c r="H288" s="54">
        <v>817455</v>
      </c>
      <c r="I288" s="56" t="str">
        <f t="shared" si="12"/>
        <v>H, Divya</v>
      </c>
      <c r="J288" s="56" t="str">
        <f t="shared" si="13"/>
        <v>VISWANATHAN, SHIVAKUMAR</v>
      </c>
      <c r="K288" s="56" t="str">
        <f t="shared" si="14"/>
        <v>MISHRA, DIVYANSHU</v>
      </c>
    </row>
    <row r="289" spans="8:11">
      <c r="H289" s="54">
        <v>592072</v>
      </c>
      <c r="I289" s="56" t="str">
        <f t="shared" si="12"/>
        <v>N, Rashmi</v>
      </c>
      <c r="J289" s="56" t="str">
        <f t="shared" si="13"/>
        <v>VISWANATHAN, SHIVAKUMAR</v>
      </c>
      <c r="K289" s="56" t="str">
        <f t="shared" si="14"/>
        <v>MISHRA, DIVYANSHU</v>
      </c>
    </row>
    <row r="290" spans="8:11">
      <c r="H290" s="54">
        <v>591198</v>
      </c>
      <c r="I290" s="56" t="str">
        <f t="shared" si="12"/>
        <v>Faby, Sebastian</v>
      </c>
      <c r="J290" s="56" t="str">
        <f t="shared" si="13"/>
        <v>VISWANATHAN, SHIVAKUMAR</v>
      </c>
      <c r="K290" s="56" t="str">
        <f t="shared" si="14"/>
        <v>MISHRA, DIVYANSHU</v>
      </c>
    </row>
    <row r="291" spans="8:11">
      <c r="H291" s="54">
        <v>590912</v>
      </c>
      <c r="I291" s="56" t="str">
        <f t="shared" si="12"/>
        <v>C, Konika</v>
      </c>
      <c r="J291" s="56" t="str">
        <f t="shared" si="13"/>
        <v>VISWANATHAN, SHIVAKUMAR</v>
      </c>
      <c r="K291" s="56" t="str">
        <f t="shared" si="14"/>
        <v>MISHRA, DIVYANSHU</v>
      </c>
    </row>
    <row r="292" spans="8:11">
      <c r="H292" s="54">
        <v>379840</v>
      </c>
      <c r="I292" s="56" t="str">
        <f t="shared" si="12"/>
        <v>Suresh, Ashwin</v>
      </c>
      <c r="J292" s="56" t="str">
        <f t="shared" si="13"/>
        <v>VISWANATHAN, SHIVAKUMAR</v>
      </c>
      <c r="K292" s="56" t="str">
        <f t="shared" si="14"/>
        <v>MISHRA, DIVYANSHU</v>
      </c>
    </row>
    <row r="293" spans="8:11">
      <c r="H293" s="54">
        <v>379593</v>
      </c>
      <c r="I293" s="56" t="str">
        <f t="shared" si="12"/>
        <v>Choudhury, Summit</v>
      </c>
      <c r="J293" s="56" t="str">
        <f t="shared" si="13"/>
        <v>VISWANATHAN, SHIVAKUMAR</v>
      </c>
      <c r="K293" s="56" t="str">
        <f t="shared" si="14"/>
        <v>MISHRA, DIVYANSHU</v>
      </c>
    </row>
  </sheetData>
  <mergeCells count="1">
    <mergeCell ref="F1:N3"/>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241990-816D-4874-9256-CD35FF5BA91B}">
  <sheetPr>
    <tabColor rgb="FFA50021"/>
  </sheetPr>
  <dimension ref="B1:W24"/>
  <sheetViews>
    <sheetView topLeftCell="I7" workbookViewId="0">
      <selection activeCell="S31" sqref="S31"/>
    </sheetView>
  </sheetViews>
  <sheetFormatPr defaultRowHeight="14.4"/>
  <cols>
    <col min="9" max="9" width="14.21875" customWidth="1"/>
    <col min="12" max="12" width="13.33203125" customWidth="1"/>
    <col min="13" max="13" width="16.109375" customWidth="1"/>
    <col min="14" max="14" width="10.21875" customWidth="1"/>
    <col min="15" max="15" width="13.44140625" customWidth="1"/>
    <col min="16" max="16" width="13.33203125" customWidth="1"/>
    <col min="17" max="17" width="14.6640625" customWidth="1"/>
    <col min="18" max="18" width="14.5546875" customWidth="1"/>
    <col min="19" max="19" width="11.44140625" customWidth="1"/>
    <col min="20" max="20" width="18" customWidth="1"/>
  </cols>
  <sheetData>
    <row r="1" spans="2:15">
      <c r="E1" s="79" t="s">
        <v>197</v>
      </c>
      <c r="F1" s="80"/>
      <c r="G1" s="80"/>
      <c r="H1" s="80"/>
      <c r="I1" s="80"/>
      <c r="J1" s="80"/>
      <c r="K1" s="80"/>
      <c r="L1" s="80"/>
      <c r="M1" s="81"/>
    </row>
    <row r="2" spans="2:15">
      <c r="E2" s="82"/>
      <c r="F2" s="83"/>
      <c r="G2" s="83"/>
      <c r="H2" s="83"/>
      <c r="I2" s="83"/>
      <c r="J2" s="83"/>
      <c r="K2" s="83"/>
      <c r="L2" s="83"/>
      <c r="M2" s="84"/>
    </row>
    <row r="3" spans="2:15">
      <c r="E3" s="82"/>
      <c r="F3" s="83"/>
      <c r="G3" s="83"/>
      <c r="H3" s="83"/>
      <c r="I3" s="83"/>
      <c r="J3" s="83"/>
      <c r="K3" s="83"/>
      <c r="L3" s="83"/>
      <c r="M3" s="84"/>
    </row>
    <row r="4" spans="2:15">
      <c r="E4" s="82"/>
      <c r="F4" s="83"/>
      <c r="G4" s="83"/>
      <c r="H4" s="83"/>
      <c r="I4" s="83"/>
      <c r="J4" s="83"/>
      <c r="K4" s="83"/>
      <c r="L4" s="83"/>
      <c r="M4" s="84"/>
    </row>
    <row r="5" spans="2:15" ht="15" thickBot="1">
      <c r="E5" s="85"/>
      <c r="F5" s="86"/>
      <c r="G5" s="86"/>
      <c r="H5" s="86"/>
      <c r="I5" s="86"/>
      <c r="J5" s="86"/>
      <c r="K5" s="86"/>
      <c r="L5" s="86"/>
      <c r="M5" s="87"/>
    </row>
    <row r="7" spans="2:15">
      <c r="M7" t="s">
        <v>198</v>
      </c>
      <c r="N7" t="s">
        <v>217</v>
      </c>
      <c r="O7" t="s">
        <v>218</v>
      </c>
    </row>
    <row r="8" spans="2:15">
      <c r="M8" s="59" t="s">
        <v>205</v>
      </c>
      <c r="N8" s="62">
        <v>2.9942129629629628E-2</v>
      </c>
      <c r="O8" s="60">
        <v>3.046342985767083E-2</v>
      </c>
    </row>
    <row r="9" spans="2:15">
      <c r="B9" s="58" t="s">
        <v>198</v>
      </c>
      <c r="C9" s="58" t="s">
        <v>199</v>
      </c>
      <c r="D9" s="58" t="s">
        <v>200</v>
      </c>
      <c r="E9" s="58" t="s">
        <v>201</v>
      </c>
      <c r="F9" s="58" t="s">
        <v>202</v>
      </c>
      <c r="G9" s="58" t="s">
        <v>203</v>
      </c>
      <c r="H9" s="58" t="s">
        <v>204</v>
      </c>
      <c r="I9" s="58" t="s">
        <v>196</v>
      </c>
      <c r="J9" s="63" t="s">
        <v>217</v>
      </c>
      <c r="K9" s="65"/>
      <c r="L9" s="64"/>
      <c r="M9" s="59" t="s">
        <v>206</v>
      </c>
      <c r="N9" s="62">
        <v>2.9965277777777775E-2</v>
      </c>
      <c r="O9" s="60">
        <v>3.0207590483858602E-2</v>
      </c>
    </row>
    <row r="10" spans="2:15">
      <c r="B10" s="59" t="s">
        <v>205</v>
      </c>
      <c r="C10" s="60">
        <v>2.4168427938808374E-2</v>
      </c>
      <c r="D10" s="60">
        <v>2.9803240740740741E-2</v>
      </c>
      <c r="E10" s="60">
        <v>2.9069855486327449E-2</v>
      </c>
      <c r="F10" s="60">
        <v>3.1534887566137565E-2</v>
      </c>
      <c r="G10" s="60">
        <v>3.3231687752108545E-2</v>
      </c>
      <c r="H10" s="60">
        <v>3.1815843621399172E-2</v>
      </c>
      <c r="I10" s="60">
        <v>3.046342985767083E-2</v>
      </c>
      <c r="J10" s="62">
        <f>AVERAGE(C10:H10)</f>
        <v>2.9937323850920308E-2</v>
      </c>
      <c r="K10" s="59"/>
      <c r="L10" s="62"/>
      <c r="M10" s="59" t="s">
        <v>207</v>
      </c>
      <c r="N10" s="62">
        <f t="shared" ref="N10:N19" si="0">AVERAGE(G10:L10)</f>
        <v>3.1362071270524719E-2</v>
      </c>
      <c r="O10" s="60">
        <v>2.904529117933723E-2</v>
      </c>
    </row>
    <row r="11" spans="2:15">
      <c r="B11" s="59" t="s">
        <v>206</v>
      </c>
      <c r="C11" s="60">
        <v>2.4550495262704568E-2</v>
      </c>
      <c r="D11" s="60">
        <v>2.9400115740740741E-2</v>
      </c>
      <c r="E11" s="60">
        <v>3.5468399270482606E-2</v>
      </c>
      <c r="F11" s="60">
        <v>2.9046682098765431E-2</v>
      </c>
      <c r="G11" s="60">
        <v>2.9004252214170693E-2</v>
      </c>
      <c r="H11" s="60">
        <v>3.2294308574879221E-2</v>
      </c>
      <c r="I11" s="60">
        <v>3.0207590483858602E-2</v>
      </c>
      <c r="J11" s="62">
        <f>AVERAGE(C11:H11)</f>
        <v>2.9960708860290546E-2</v>
      </c>
      <c r="K11" s="59"/>
      <c r="L11" s="62"/>
      <c r="M11" s="59" t="s">
        <v>208</v>
      </c>
      <c r="N11" s="62">
        <f t="shared" si="0"/>
        <v>3.0366715033299765E-2</v>
      </c>
      <c r="O11" s="60">
        <v>2.8484569679126132E-2</v>
      </c>
    </row>
    <row r="12" spans="2:15">
      <c r="B12" s="59" t="s">
        <v>207</v>
      </c>
      <c r="C12" s="60">
        <v>2.4931561996779386E-2</v>
      </c>
      <c r="D12" s="60">
        <v>2.6817611882716048E-2</v>
      </c>
      <c r="E12" s="60">
        <v>3.7552224480578142E-2</v>
      </c>
      <c r="F12" s="60">
        <v>2.8469484269215455E-2</v>
      </c>
      <c r="G12" s="60">
        <v>2.87100035161744E-2</v>
      </c>
      <c r="H12" s="60">
        <v>2.5321703480589021E-2</v>
      </c>
      <c r="I12" s="60">
        <v>2.904529117933723E-2</v>
      </c>
      <c r="J12" s="62">
        <f t="shared" ref="J12:J21" si="1">AVERAGE(C12:H12)</f>
        <v>2.8633764937675405E-2</v>
      </c>
      <c r="K12" s="59"/>
      <c r="L12" s="62"/>
      <c r="M12" s="59" t="s">
        <v>209</v>
      </c>
      <c r="N12" s="62">
        <f t="shared" si="0"/>
        <v>2.7927690778444012E-2</v>
      </c>
      <c r="O12" s="60">
        <v>2.8499426242481796E-2</v>
      </c>
    </row>
    <row r="13" spans="2:15">
      <c r="B13" s="59" t="s">
        <v>208</v>
      </c>
      <c r="C13" s="60">
        <v>2.5467388344226582E-2</v>
      </c>
      <c r="D13" s="60">
        <v>3.2617448391013965E-2</v>
      </c>
      <c r="E13" s="60">
        <v>3.0166245791245792E-2</v>
      </c>
      <c r="F13" s="60">
        <v>2.5069198187549248E-2</v>
      </c>
      <c r="G13" s="60">
        <v>2.9642129629629629E-2</v>
      </c>
      <c r="H13" s="60">
        <v>2.7332746478873238E-2</v>
      </c>
      <c r="I13" s="60">
        <v>2.8484569679126132E-2</v>
      </c>
      <c r="J13" s="62">
        <f t="shared" si="1"/>
        <v>2.8382526137089737E-2</v>
      </c>
      <c r="K13" s="59"/>
      <c r="L13" s="62"/>
      <c r="M13" s="59" t="s">
        <v>210</v>
      </c>
      <c r="N13" s="62">
        <f t="shared" si="0"/>
        <v>2.8460492981179683E-2</v>
      </c>
      <c r="O13" s="60">
        <v>2.6568874885043059E-2</v>
      </c>
    </row>
    <row r="14" spans="2:15">
      <c r="B14" s="59" t="s">
        <v>209</v>
      </c>
      <c r="C14" s="60">
        <v>2.4490367383512544E-2</v>
      </c>
      <c r="D14" s="60">
        <v>2.7244300497976968E-2</v>
      </c>
      <c r="E14" s="60">
        <v>2.8568239795918368E-2</v>
      </c>
      <c r="F14" s="60">
        <v>3.1803478157644824E-2</v>
      </c>
      <c r="G14" s="60">
        <v>2.8979226791726792E-2</v>
      </c>
      <c r="H14" s="60">
        <v>2.8072293447293447E-2</v>
      </c>
      <c r="I14" s="60">
        <v>2.8499426242481796E-2</v>
      </c>
      <c r="J14" s="62">
        <f t="shared" si="1"/>
        <v>2.8192984345678823E-2</v>
      </c>
      <c r="K14" s="59"/>
      <c r="M14" s="59" t="s">
        <v>211</v>
      </c>
      <c r="N14" s="62">
        <f t="shared" si="0"/>
        <v>2.8435982706795215E-2</v>
      </c>
      <c r="O14" s="60">
        <v>2.7327485957521502E-2</v>
      </c>
    </row>
    <row r="15" spans="2:15">
      <c r="B15" s="59" t="s">
        <v>210</v>
      </c>
      <c r="C15" s="60">
        <v>2.5582373532068655E-2</v>
      </c>
      <c r="D15" s="60">
        <v>2.4073962784900288E-2</v>
      </c>
      <c r="E15" s="60">
        <v>2.628299474847982E-2</v>
      </c>
      <c r="F15" s="60">
        <v>3.0779172602089268E-2</v>
      </c>
      <c r="G15" s="60">
        <v>3.0522762345679012E-2</v>
      </c>
      <c r="H15" s="60">
        <v>2.3462111536824183E-2</v>
      </c>
      <c r="I15" s="60">
        <v>2.6568874885043059E-2</v>
      </c>
      <c r="J15" s="62">
        <f t="shared" si="1"/>
        <v>2.6783896258340208E-2</v>
      </c>
      <c r="K15" s="59"/>
      <c r="M15" s="59" t="s">
        <v>212</v>
      </c>
      <c r="N15" s="62">
        <f t="shared" si="0"/>
        <v>2.6834411256471617E-2</v>
      </c>
      <c r="O15" s="60">
        <v>2.9059627398482821E-2</v>
      </c>
    </row>
    <row r="16" spans="2:15">
      <c r="B16" s="59" t="s">
        <v>211</v>
      </c>
      <c r="C16" s="60">
        <v>2.2959401709401708E-2</v>
      </c>
      <c r="D16" s="60">
        <v>2.5457508514261387E-2</v>
      </c>
      <c r="E16" s="60">
        <v>3.0746527777777779E-2</v>
      </c>
      <c r="F16" s="60">
        <v>2.8648879142300191E-2</v>
      </c>
      <c r="G16" s="60">
        <v>2.9496935315597286E-2</v>
      </c>
      <c r="H16" s="60">
        <v>2.5203993055555554E-2</v>
      </c>
      <c r="I16" s="60">
        <v>2.7327485957521502E-2</v>
      </c>
      <c r="J16" s="62">
        <f t="shared" si="1"/>
        <v>2.7085540919148981E-2</v>
      </c>
      <c r="K16" s="59"/>
      <c r="M16" s="59" t="s">
        <v>213</v>
      </c>
      <c r="N16" s="62">
        <f t="shared" si="0"/>
        <v>2.7278488811955832E-2</v>
      </c>
      <c r="O16" s="60">
        <v>2.658020475939122E-2</v>
      </c>
    </row>
    <row r="17" spans="2:23">
      <c r="B17" s="59" t="s">
        <v>212</v>
      </c>
      <c r="C17" s="60">
        <v>2.530545491143317E-2</v>
      </c>
      <c r="D17" s="60">
        <v>3.0196214596949891E-2</v>
      </c>
      <c r="E17" s="60">
        <v>2.7687274948559673E-2</v>
      </c>
      <c r="F17" s="60">
        <v>3.5016953573291605E-2</v>
      </c>
      <c r="G17" s="60">
        <v>2.4404275599128541E-2</v>
      </c>
      <c r="H17" s="60">
        <v>2.9835325832161273E-2</v>
      </c>
      <c r="I17" s="60">
        <v>2.9059627398482821E-2</v>
      </c>
      <c r="J17" s="62">
        <f t="shared" si="1"/>
        <v>2.8740916576920697E-2</v>
      </c>
      <c r="K17" s="59"/>
      <c r="M17" s="59" t="s">
        <v>214</v>
      </c>
      <c r="N17" s="62">
        <f t="shared" si="0"/>
        <v>2.8010036351673335E-2</v>
      </c>
      <c r="O17" s="60">
        <v>2.9253933136676499E-2</v>
      </c>
      <c r="W17" s="57"/>
    </row>
    <row r="18" spans="2:23">
      <c r="B18" s="59" t="s">
        <v>213</v>
      </c>
      <c r="C18" s="60">
        <v>1.8955938697318007E-2</v>
      </c>
      <c r="D18" s="60">
        <v>2.2659286762009536E-2</v>
      </c>
      <c r="E18" s="60">
        <v>3.0019907407407405E-2</v>
      </c>
      <c r="F18" s="60">
        <v>2.8648976909007771E-2</v>
      </c>
      <c r="G18" s="60">
        <v>2.8203635620915036E-2</v>
      </c>
      <c r="H18" s="60">
        <v>2.7791770315091214E-2</v>
      </c>
      <c r="I18" s="60">
        <v>2.658020475939122E-2</v>
      </c>
      <c r="J18" s="62">
        <f t="shared" si="1"/>
        <v>2.6046585951958166E-2</v>
      </c>
      <c r="K18" s="59"/>
      <c r="M18" s="59" t="s">
        <v>215</v>
      </c>
      <c r="N18" s="62">
        <f t="shared" si="0"/>
        <v>2.7155549161838908E-2</v>
      </c>
      <c r="O18" s="60">
        <v>2.8590069764464928E-2</v>
      </c>
    </row>
    <row r="19" spans="2:23">
      <c r="B19" s="59" t="s">
        <v>214</v>
      </c>
      <c r="C19" s="60">
        <v>2.7745861391694722E-2</v>
      </c>
      <c r="D19" s="60">
        <v>2.7162296642436828E-2</v>
      </c>
      <c r="E19" s="60">
        <v>3.3400046816479401E-2</v>
      </c>
      <c r="F19" s="60">
        <v>3.310347945601852E-2</v>
      </c>
      <c r="G19" s="60">
        <v>2.5282180958132044E-2</v>
      </c>
      <c r="H19" s="60">
        <v>2.9606135986733003E-2</v>
      </c>
      <c r="I19" s="60">
        <v>2.9253933136676499E-2</v>
      </c>
      <c r="J19" s="62">
        <f t="shared" si="1"/>
        <v>2.9383333541915749E-2</v>
      </c>
      <c r="K19" s="59"/>
      <c r="M19" s="59" t="s">
        <v>216</v>
      </c>
      <c r="N19" s="62">
        <f t="shared" si="0"/>
        <v>2.8381395905864325E-2</v>
      </c>
      <c r="O19" s="60">
        <v>2.7318477496483824E-2</v>
      </c>
    </row>
    <row r="20" spans="2:23">
      <c r="B20" s="59" t="s">
        <v>215</v>
      </c>
      <c r="C20" s="60">
        <v>2.1674272486772488E-2</v>
      </c>
      <c r="D20" s="60">
        <v>2.5630787037037039E-2</v>
      </c>
      <c r="E20" s="60">
        <v>2.9449279184247539E-2</v>
      </c>
      <c r="F20" s="60">
        <v>3.4265207047325101E-2</v>
      </c>
      <c r="G20" s="60">
        <v>2.8990049302549302E-2</v>
      </c>
      <c r="H20" s="60">
        <v>2.8929477422628105E-2</v>
      </c>
      <c r="I20" s="60">
        <v>2.8590069764464928E-2</v>
      </c>
      <c r="J20" s="62">
        <f t="shared" si="1"/>
        <v>2.8156512080093263E-2</v>
      </c>
      <c r="K20" s="59"/>
    </row>
    <row r="21" spans="2:23">
      <c r="B21" s="59" t="s">
        <v>216</v>
      </c>
      <c r="C21" s="60">
        <v>2.7292917917917915E-2</v>
      </c>
      <c r="D21" s="60">
        <v>2.3030835619570186E-2</v>
      </c>
      <c r="E21" s="60">
        <v>2.5450571895424837E-2</v>
      </c>
      <c r="F21" s="60">
        <v>3.1856001048218029E-2</v>
      </c>
      <c r="G21" s="60">
        <v>2.6617890211640211E-2</v>
      </c>
      <c r="H21" s="60">
        <v>3.3234427609427609E-2</v>
      </c>
      <c r="I21" s="60">
        <v>2.7318477496483824E-2</v>
      </c>
      <c r="J21" s="62">
        <f t="shared" si="1"/>
        <v>2.7913774050366463E-2</v>
      </c>
      <c r="K21" s="59"/>
    </row>
    <row r="22" spans="2:23">
      <c r="B22" s="61" t="s">
        <v>34</v>
      </c>
      <c r="C22" s="62">
        <f t="shared" ref="C22:H22" si="2">AVERAGE(C10:C21)</f>
        <v>2.442703846438651E-2</v>
      </c>
      <c r="D22" s="62">
        <f t="shared" si="2"/>
        <v>2.7007800767529469E-2</v>
      </c>
      <c r="E22" s="62">
        <f t="shared" si="2"/>
        <v>3.0321797300244063E-2</v>
      </c>
      <c r="F22" s="62">
        <f t="shared" si="2"/>
        <v>3.0686866671463586E-2</v>
      </c>
      <c r="G22" s="62">
        <f t="shared" si="2"/>
        <v>2.8590419104787629E-2</v>
      </c>
      <c r="H22" s="62">
        <f t="shared" si="2"/>
        <v>2.857501144678792E-2</v>
      </c>
      <c r="I22" s="62">
        <f>AVERAGE(I10:I21)</f>
        <v>2.8449915070044868E-2</v>
      </c>
    </row>
    <row r="23" spans="2:23">
      <c r="M23" s="58" t="s">
        <v>199</v>
      </c>
      <c r="N23" s="58" t="s">
        <v>200</v>
      </c>
      <c r="O23" s="58" t="s">
        <v>201</v>
      </c>
      <c r="P23" s="58" t="s">
        <v>202</v>
      </c>
      <c r="Q23" s="58" t="s">
        <v>203</v>
      </c>
      <c r="R23" s="58" t="s">
        <v>204</v>
      </c>
      <c r="S23" s="58" t="s">
        <v>196</v>
      </c>
    </row>
    <row r="24" spans="2:23">
      <c r="M24" s="62">
        <v>2.4421296296296292E-2</v>
      </c>
      <c r="N24" s="62">
        <v>2.7002314814814812E-2</v>
      </c>
      <c r="O24" s="62">
        <v>3.0324074074074073E-2</v>
      </c>
      <c r="P24" s="62">
        <v>3.0682870370370371E-2</v>
      </c>
      <c r="Q24" s="62">
        <v>2.8587962962962964E-2</v>
      </c>
      <c r="R24" s="62">
        <v>2.8576388888888887E-2</v>
      </c>
      <c r="S24" s="62">
        <v>2.8587962962962964E-2</v>
      </c>
    </row>
  </sheetData>
  <mergeCells count="1">
    <mergeCell ref="E1:M5"/>
  </mergeCell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52D834-DE95-4620-9622-4ECC56A92E06}">
  <sheetPr>
    <tabColor rgb="FF660066"/>
  </sheetPr>
  <dimension ref="B1:L16"/>
  <sheetViews>
    <sheetView tabSelected="1" topLeftCell="A4" workbookViewId="0">
      <selection activeCell="G26" sqref="G26"/>
    </sheetView>
  </sheetViews>
  <sheetFormatPr defaultRowHeight="14.4"/>
  <cols>
    <col min="2" max="2" width="28.5546875" customWidth="1"/>
    <col min="3" max="3" width="29.33203125" customWidth="1"/>
    <col min="4" max="4" width="18.88671875" customWidth="1"/>
    <col min="10" max="10" width="10.109375" bestFit="1" customWidth="1"/>
    <col min="12" max="12" width="10.33203125" bestFit="1" customWidth="1"/>
  </cols>
  <sheetData>
    <row r="1" spans="2:12">
      <c r="C1" s="37" t="s">
        <v>33</v>
      </c>
      <c r="D1" s="36"/>
      <c r="E1" s="36"/>
      <c r="F1" s="36"/>
      <c r="G1" s="36"/>
    </row>
    <row r="6" spans="2:12">
      <c r="B6" s="31" t="s">
        <v>31</v>
      </c>
      <c r="C6" s="31" t="s">
        <v>32</v>
      </c>
      <c r="D6" s="30"/>
      <c r="E6" s="32"/>
      <c r="I6" s="35"/>
      <c r="J6" s="35"/>
      <c r="K6" s="35"/>
      <c r="L6" s="41"/>
    </row>
    <row r="7" spans="2:12">
      <c r="B7" s="66">
        <v>20051220</v>
      </c>
      <c r="C7" s="68">
        <f t="shared" ref="C7:C15" si="0">DATE(G7,H7,I7)</f>
        <v>38706</v>
      </c>
      <c r="D7" s="30"/>
      <c r="E7" s="33"/>
      <c r="G7" s="57" t="str">
        <f>LEFT(B7,4)</f>
        <v>2005</v>
      </c>
      <c r="H7" t="str">
        <f>MID(B7,5,2)</f>
        <v>12</v>
      </c>
      <c r="I7" s="35" t="str">
        <f>RIGHT(B7,2)</f>
        <v>20</v>
      </c>
      <c r="J7" s="41"/>
      <c r="K7" s="35"/>
      <c r="L7" s="41"/>
    </row>
    <row r="8" spans="2:12">
      <c r="B8" s="33">
        <v>20061202</v>
      </c>
      <c r="C8" s="68">
        <f t="shared" si="0"/>
        <v>39053</v>
      </c>
      <c r="D8" s="30"/>
      <c r="E8" s="33"/>
      <c r="G8" s="57" t="str">
        <f t="shared" ref="G8:G15" si="1">LEFT(B8,4)</f>
        <v>2006</v>
      </c>
      <c r="H8" s="57" t="str">
        <f t="shared" ref="H8:H15" si="2">MID(B8,5,2)</f>
        <v>12</v>
      </c>
      <c r="I8" s="57" t="str">
        <f t="shared" ref="I8:I15" si="3">RIGHT(B8,2)</f>
        <v>02</v>
      </c>
      <c r="J8" s="35"/>
      <c r="K8" s="35"/>
      <c r="L8" s="41"/>
    </row>
    <row r="9" spans="2:12">
      <c r="B9" s="33">
        <v>20070112</v>
      </c>
      <c r="C9" s="68">
        <f t="shared" si="0"/>
        <v>39094</v>
      </c>
      <c r="D9" s="30"/>
      <c r="E9" s="33"/>
      <c r="G9" s="57" t="str">
        <f t="shared" si="1"/>
        <v>2007</v>
      </c>
      <c r="H9" s="57" t="str">
        <f t="shared" si="2"/>
        <v>01</v>
      </c>
      <c r="I9" s="57" t="str">
        <f t="shared" si="3"/>
        <v>12</v>
      </c>
      <c r="J9" s="35"/>
      <c r="K9" s="35"/>
      <c r="L9" s="41"/>
    </row>
    <row r="10" spans="2:12">
      <c r="B10" s="33">
        <v>20070519</v>
      </c>
      <c r="C10" s="68">
        <f t="shared" si="0"/>
        <v>39221</v>
      </c>
      <c r="D10" s="30"/>
      <c r="E10" s="33"/>
      <c r="G10" s="57" t="str">
        <f t="shared" si="1"/>
        <v>2007</v>
      </c>
      <c r="H10" s="57" t="str">
        <f t="shared" si="2"/>
        <v>05</v>
      </c>
      <c r="I10" s="57" t="str">
        <f t="shared" si="3"/>
        <v>19</v>
      </c>
      <c r="J10" s="35"/>
      <c r="K10" s="35"/>
      <c r="L10" s="41"/>
    </row>
    <row r="11" spans="2:12">
      <c r="B11" s="33">
        <v>20070523</v>
      </c>
      <c r="C11" s="68">
        <f t="shared" si="0"/>
        <v>39225</v>
      </c>
      <c r="D11" s="30"/>
      <c r="E11" s="33"/>
      <c r="G11" s="57" t="str">
        <f t="shared" si="1"/>
        <v>2007</v>
      </c>
      <c r="H11" s="57" t="str">
        <f t="shared" si="2"/>
        <v>05</v>
      </c>
      <c r="I11" s="57" t="str">
        <f t="shared" si="3"/>
        <v>23</v>
      </c>
      <c r="J11" s="35"/>
      <c r="K11" s="35"/>
      <c r="L11" s="41"/>
    </row>
    <row r="12" spans="2:12">
      <c r="B12" s="67">
        <v>20070623</v>
      </c>
      <c r="C12" s="68">
        <f t="shared" si="0"/>
        <v>39256</v>
      </c>
      <c r="D12" s="30"/>
      <c r="E12" s="33"/>
      <c r="G12" s="57" t="str">
        <f t="shared" si="1"/>
        <v>2007</v>
      </c>
      <c r="H12" s="57" t="str">
        <f t="shared" si="2"/>
        <v>06</v>
      </c>
      <c r="I12" s="57" t="str">
        <f t="shared" si="3"/>
        <v>23</v>
      </c>
      <c r="J12" s="35"/>
      <c r="K12" s="35"/>
      <c r="L12" s="41"/>
    </row>
    <row r="13" spans="2:12">
      <c r="B13" s="33">
        <v>20070624</v>
      </c>
      <c r="C13" s="68">
        <f t="shared" si="0"/>
        <v>39257</v>
      </c>
      <c r="D13" s="30"/>
      <c r="E13" s="33"/>
      <c r="G13" s="57" t="str">
        <f t="shared" si="1"/>
        <v>2007</v>
      </c>
      <c r="H13" s="57" t="str">
        <f t="shared" si="2"/>
        <v>06</v>
      </c>
      <c r="I13" s="57" t="str">
        <f t="shared" si="3"/>
        <v>24</v>
      </c>
      <c r="J13" s="35"/>
      <c r="K13" s="35"/>
      <c r="L13" s="41"/>
    </row>
    <row r="14" spans="2:12">
      <c r="B14" s="33">
        <v>20071017</v>
      </c>
      <c r="C14" s="68">
        <f t="shared" si="0"/>
        <v>39372</v>
      </c>
      <c r="D14" s="30"/>
      <c r="E14" s="34"/>
      <c r="G14" s="57" t="str">
        <f t="shared" si="1"/>
        <v>2007</v>
      </c>
      <c r="H14" s="57" t="str">
        <f t="shared" si="2"/>
        <v>10</v>
      </c>
      <c r="I14" s="57" t="str">
        <f t="shared" si="3"/>
        <v>17</v>
      </c>
      <c r="J14" s="35"/>
      <c r="K14" s="35"/>
      <c r="L14" s="41"/>
    </row>
    <row r="15" spans="2:12">
      <c r="B15" s="34">
        <v>20080419</v>
      </c>
      <c r="C15" s="68">
        <f t="shared" si="0"/>
        <v>39557</v>
      </c>
      <c r="D15" s="30"/>
      <c r="E15" s="30"/>
      <c r="G15" s="57" t="str">
        <f t="shared" si="1"/>
        <v>2008</v>
      </c>
      <c r="H15" s="57" t="str">
        <f t="shared" si="2"/>
        <v>04</v>
      </c>
      <c r="I15" s="57" t="str">
        <f t="shared" si="3"/>
        <v>19</v>
      </c>
    </row>
    <row r="16" spans="2:12">
      <c r="C16" s="41"/>
    </row>
  </sheetData>
  <sortState xmlns:xlrd2="http://schemas.microsoft.com/office/spreadsheetml/2017/richdata2" ref="B7:C15">
    <sortCondition ref="B7"/>
  </sortState>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2Assignment Q11)conditionalform</vt:lpstr>
      <vt:lpstr>2Assignment Q12)sumif</vt:lpstr>
      <vt:lpstr>2Assignment Q13)vlookup</vt:lpstr>
      <vt:lpstr>2Assignment Q14)graph</vt:lpstr>
      <vt:lpstr>2Assignment Q15)date if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91830</dc:creator>
  <cp:lastModifiedBy>91830</cp:lastModifiedBy>
  <dcterms:created xsi:type="dcterms:W3CDTF">2021-02-08T16:27:47Z</dcterms:created>
  <dcterms:modified xsi:type="dcterms:W3CDTF">2021-02-19T18:20:54Z</dcterms:modified>
</cp:coreProperties>
</file>