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"/>
    </mc:Choice>
  </mc:AlternateContent>
  <xr:revisionPtr revIDLastSave="0" documentId="13_ncr:1_{2C312B44-9A60-4E18-859B-26433328C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QUER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Q2" i="1"/>
  <c r="R2" i="1" a="1"/>
  <c r="R2" i="1" s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2" i="1"/>
  <c r="O2" i="1"/>
  <c r="N2" i="1"/>
  <c r="M2" i="1" a="1"/>
  <c r="M2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<sst xmlns="http://schemas.openxmlformats.org/spreadsheetml/2006/main" count="1270" uniqueCount="370">
  <si>
    <t>Player Name</t>
  </si>
  <si>
    <t>Team</t>
  </si>
  <si>
    <t>Role</t>
  </si>
  <si>
    <t>Matches Played</t>
  </si>
  <si>
    <t>Runs Scored</t>
  </si>
  <si>
    <t>Wickets Taken</t>
  </si>
  <si>
    <t>Batting Average</t>
  </si>
  <si>
    <t>Bowling Average</t>
  </si>
  <si>
    <t>Injured</t>
  </si>
  <si>
    <t>Player 1</t>
  </si>
  <si>
    <t>Team B</t>
  </si>
  <si>
    <t>Bowler</t>
  </si>
  <si>
    <t>No</t>
  </si>
  <si>
    <t>Player 2</t>
  </si>
  <si>
    <t>Team C</t>
  </si>
  <si>
    <t>All-Rounder</t>
  </si>
  <si>
    <t>Player 3</t>
  </si>
  <si>
    <t>Player 4</t>
  </si>
  <si>
    <t>Team A</t>
  </si>
  <si>
    <t>Player 5</t>
  </si>
  <si>
    <t>Player 6</t>
  </si>
  <si>
    <t>Wicketkeeper</t>
  </si>
  <si>
    <t>Player 7</t>
  </si>
  <si>
    <t>Player 8</t>
  </si>
  <si>
    <t>Team D</t>
  </si>
  <si>
    <t>Batsman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</si>
  <si>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</si>
  <si>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</si>
  <si>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</si>
  <si>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</si>
  <si>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</si>
  <si>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</si>
  <si>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</si>
  <si>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</si>
  <si>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</si>
  <si>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</si>
  <si>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</si>
  <si>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</si>
  <si>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</si>
  <si>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</si>
  <si>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</si>
  <si>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</si>
  <si>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</si>
  <si>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</si>
  <si>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</si>
  <si>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</si>
  <si>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</si>
  <si>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</si>
  <si>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Player 31</t>
  </si>
  <si>
    <t>Yes</t>
  </si>
  <si>
    <t>Player 32</t>
  </si>
  <si>
    <t>Player 33</t>
  </si>
  <si>
    <t>Player 34</t>
  </si>
  <si>
    <t>Player 35</t>
  </si>
  <si>
    <t>Player 36</t>
  </si>
  <si>
    <t>Player 37</t>
  </si>
  <si>
    <t>Player 38</t>
  </si>
  <si>
    <t>Player 39</t>
  </si>
  <si>
    <t>Player 40</t>
  </si>
  <si>
    <t>Player 41</t>
  </si>
  <si>
    <t>Player 42</t>
  </si>
  <si>
    <t>Player 43</t>
  </si>
  <si>
    <t>Player 44</t>
  </si>
  <si>
    <t>Player 45</t>
  </si>
  <si>
    <t>Player 46</t>
  </si>
  <si>
    <t>Player 47</t>
  </si>
  <si>
    <t>Player 48</t>
  </si>
  <si>
    <t>Player 49</t>
  </si>
  <si>
    <t>Player 50</t>
  </si>
  <si>
    <t>Player 51</t>
  </si>
  <si>
    <t>Player 52</t>
  </si>
  <si>
    <t>Player 53</t>
  </si>
  <si>
    <t>Player 54</t>
  </si>
  <si>
    <t>Player 55</t>
  </si>
  <si>
    <t>Player 56</t>
  </si>
  <si>
    <t>Player 57</t>
  </si>
  <si>
    <t>Player 58</t>
  </si>
  <si>
    <t>Player 59</t>
  </si>
  <si>
    <t>Player 60</t>
  </si>
  <si>
    <t>Player 61</t>
  </si>
  <si>
    <t>Player 62</t>
  </si>
  <si>
    <t>Player 63</t>
  </si>
  <si>
    <t>Player 64</t>
  </si>
  <si>
    <t>Player 65</t>
  </si>
  <si>
    <t>Player 66</t>
  </si>
  <si>
    <t>Player 67</t>
  </si>
  <si>
    <t>Player 68</t>
  </si>
  <si>
    <t>Player 69</t>
  </si>
  <si>
    <t>Player 70</t>
  </si>
  <si>
    <t>Player 71</t>
  </si>
  <si>
    <t>Player 72</t>
  </si>
  <si>
    <t>Player 73</t>
  </si>
  <si>
    <t>Player 74</t>
  </si>
  <si>
    <t>Player 75</t>
  </si>
  <si>
    <t>Player 76</t>
  </si>
  <si>
    <t>Player 77</t>
  </si>
  <si>
    <t>Player 78</t>
  </si>
  <si>
    <t>Player 79</t>
  </si>
  <si>
    <t>Player 80</t>
  </si>
  <si>
    <t>Player 81</t>
  </si>
  <si>
    <t>Player 82</t>
  </si>
  <si>
    <t>Player 83</t>
  </si>
  <si>
    <t>Player 84</t>
  </si>
  <si>
    <t>Player 85</t>
  </si>
  <si>
    <t>Player 86</t>
  </si>
  <si>
    <t>Player 87</t>
  </si>
  <si>
    <t>Player 88</t>
  </si>
  <si>
    <t>Player 89</t>
  </si>
  <si>
    <t>Player 90</t>
  </si>
  <si>
    <t>Player 91</t>
  </si>
  <si>
    <t>Player 92</t>
  </si>
  <si>
    <t>Player 93</t>
  </si>
  <si>
    <t>Player 94</t>
  </si>
  <si>
    <t>Player 95</t>
  </si>
  <si>
    <t>Player 96</t>
  </si>
  <si>
    <t>Player 97</t>
  </si>
  <si>
    <t>Player 98</t>
  </si>
  <si>
    <t>Player 99</t>
  </si>
  <si>
    <t>Player 100</t>
  </si>
  <si>
    <t>Player 101</t>
  </si>
  <si>
    <t>Player 102</t>
  </si>
  <si>
    <t>Player 103</t>
  </si>
  <si>
    <t>Player 104</t>
  </si>
  <si>
    <t>Player 105</t>
  </si>
  <si>
    <t>Player 106</t>
  </si>
  <si>
    <t>Player 107</t>
  </si>
  <si>
    <t>Player 108</t>
  </si>
  <si>
    <t>Player 109</t>
  </si>
  <si>
    <t>Player 110</t>
  </si>
  <si>
    <t>Player 111</t>
  </si>
  <si>
    <t>Player 112</t>
  </si>
  <si>
    <t>Player 113</t>
  </si>
  <si>
    <t>Player 114</t>
  </si>
  <si>
    <t>Player 115</t>
  </si>
  <si>
    <t>Player 116</t>
  </si>
  <si>
    <t>Player 117</t>
  </si>
  <si>
    <t>Player 118</t>
  </si>
  <si>
    <t>Player 119</t>
  </si>
  <si>
    <t>Player 120</t>
  </si>
  <si>
    <t>Player 121</t>
  </si>
  <si>
    <t>Player 122</t>
  </si>
  <si>
    <t>Player 123</t>
  </si>
  <si>
    <t>Player 124</t>
  </si>
  <si>
    <t>Player 125</t>
  </si>
  <si>
    <t>Player 126</t>
  </si>
  <si>
    <t>Player 127</t>
  </si>
  <si>
    <t>Player 128</t>
  </si>
  <si>
    <t>Player 129</t>
  </si>
  <si>
    <t>Player 130</t>
  </si>
  <si>
    <t>Player 131</t>
  </si>
  <si>
    <t>Player 132</t>
  </si>
  <si>
    <t>Player 133</t>
  </si>
  <si>
    <t>Player 134</t>
  </si>
  <si>
    <t>Player 135</t>
  </si>
  <si>
    <t>Player 136</t>
  </si>
  <si>
    <t>Player 137</t>
  </si>
  <si>
    <t>Player 138</t>
  </si>
  <si>
    <t>Player 139</t>
  </si>
  <si>
    <t>Player 140</t>
  </si>
  <si>
    <t>Player 141</t>
  </si>
  <si>
    <t>Player 142</t>
  </si>
  <si>
    <t>Player 143</t>
  </si>
  <si>
    <t>Player 144</t>
  </si>
  <si>
    <t>Player 145</t>
  </si>
  <si>
    <t>Player 146</t>
  </si>
  <si>
    <t>Player 147</t>
  </si>
  <si>
    <t>Player 148</t>
  </si>
  <si>
    <t>Player 149</t>
  </si>
  <si>
    <t>Player 150</t>
  </si>
  <si>
    <t>Player 151</t>
  </si>
  <si>
    <t>Player 152</t>
  </si>
  <si>
    <t>Player 153</t>
  </si>
  <si>
    <t>Player 154</t>
  </si>
  <si>
    <t>Player 155</t>
  </si>
  <si>
    <t>Player 156</t>
  </si>
  <si>
    <t>Player 157</t>
  </si>
  <si>
    <t>Player 158</t>
  </si>
  <si>
    <t>Player 159</t>
  </si>
  <si>
    <t>Player 160</t>
  </si>
  <si>
    <t>Player 161</t>
  </si>
  <si>
    <t>Player 162</t>
  </si>
  <si>
    <t>Player 163</t>
  </si>
  <si>
    <t>Player 164</t>
  </si>
  <si>
    <t>Player 165</t>
  </si>
  <si>
    <t>Player 166</t>
  </si>
  <si>
    <t>Player 167</t>
  </si>
  <si>
    <t>Player 168</t>
  </si>
  <si>
    <t>Player 169</t>
  </si>
  <si>
    <t>Player 170</t>
  </si>
  <si>
    <t>Player 171</t>
  </si>
  <si>
    <t>Player 172</t>
  </si>
  <si>
    <t>Player 173</t>
  </si>
  <si>
    <t>Player 174</t>
  </si>
  <si>
    <t>Player 175</t>
  </si>
  <si>
    <t>Player 176</t>
  </si>
  <si>
    <t>Player 177</t>
  </si>
  <si>
    <t>Player 178</t>
  </si>
  <si>
    <t>Player 179</t>
  </si>
  <si>
    <t>Player 180</t>
  </si>
  <si>
    <t>Player 181</t>
  </si>
  <si>
    <t>Player 182</t>
  </si>
  <si>
    <t>Player 183</t>
  </si>
  <si>
    <t>Player 184</t>
  </si>
  <si>
    <t>Player 185</t>
  </si>
  <si>
    <t>Player 186</t>
  </si>
  <si>
    <t>Player 187</t>
  </si>
  <si>
    <t>Player 188</t>
  </si>
  <si>
    <t>Player 189</t>
  </si>
  <si>
    <t>Player 190</t>
  </si>
  <si>
    <t>Player 191</t>
  </si>
  <si>
    <t>Player 192</t>
  </si>
  <si>
    <t>Player 193</t>
  </si>
  <si>
    <t>Player 194</t>
  </si>
  <si>
    <t>Player 195</t>
  </si>
  <si>
    <t>Player 196</t>
  </si>
  <si>
    <t>Player 197</t>
  </si>
  <si>
    <t>Player 198</t>
  </si>
  <si>
    <t>Player 199</t>
  </si>
  <si>
    <t>Player 200</t>
  </si>
  <si>
    <t>Player 201</t>
  </si>
  <si>
    <t>Player 202</t>
  </si>
  <si>
    <t>Player 203</t>
  </si>
  <si>
    <t>Player 204</t>
  </si>
  <si>
    <t>Player 205</t>
  </si>
  <si>
    <t>Player 206</t>
  </si>
  <si>
    <t>Player 207</t>
  </si>
  <si>
    <t>Player 208</t>
  </si>
  <si>
    <t>Player 209</t>
  </si>
  <si>
    <t>Player 210</t>
  </si>
  <si>
    <t>Player 211</t>
  </si>
  <si>
    <t>Player 212</t>
  </si>
  <si>
    <t>Player 213</t>
  </si>
  <si>
    <t>Player 214</t>
  </si>
  <si>
    <t>Player 215</t>
  </si>
  <si>
    <t>Player 216</t>
  </si>
  <si>
    <t>Player 217</t>
  </si>
  <si>
    <t>Player 218</t>
  </si>
  <si>
    <t>Player 219</t>
  </si>
  <si>
    <t>Player 220</t>
  </si>
  <si>
    <t>Player 221</t>
  </si>
  <si>
    <t>Player 222</t>
  </si>
  <si>
    <t>Player 223</t>
  </si>
  <si>
    <t>Player 224</t>
  </si>
  <si>
    <t>Player 225</t>
  </si>
  <si>
    <t>Player 226</t>
  </si>
  <si>
    <t>Player 227</t>
  </si>
  <si>
    <t>Player 228</t>
  </si>
  <si>
    <t>Player 229</t>
  </si>
  <si>
    <t>Player 230</t>
  </si>
  <si>
    <t>Player 231</t>
  </si>
  <si>
    <t>Player 232</t>
  </si>
  <si>
    <t>Player 233</t>
  </si>
  <si>
    <t>Player 234</t>
  </si>
  <si>
    <t>Player 235</t>
  </si>
  <si>
    <t>Player 236</t>
  </si>
  <si>
    <t>Player 237</t>
  </si>
  <si>
    <t>Player 238</t>
  </si>
  <si>
    <t>Player 239</t>
  </si>
  <si>
    <t>Player 240</t>
  </si>
  <si>
    <t>Player 241</t>
  </si>
  <si>
    <t>Player 242</t>
  </si>
  <si>
    <t>Player 243</t>
  </si>
  <si>
    <t>Player 244</t>
  </si>
  <si>
    <t>Player 245</t>
  </si>
  <si>
    <t>Player 246</t>
  </si>
  <si>
    <t>Player 247</t>
  </si>
  <si>
    <t>Player 248</t>
  </si>
  <si>
    <t>Player 249</t>
  </si>
  <si>
    <t>Player 250</t>
  </si>
  <si>
    <t>Player 251</t>
  </si>
  <si>
    <t>Player 252</t>
  </si>
  <si>
    <t>Player 253</t>
  </si>
  <si>
    <t>Player 254</t>
  </si>
  <si>
    <t>Player 255</t>
  </si>
  <si>
    <t>Player 256</t>
  </si>
  <si>
    <t>Player 257</t>
  </si>
  <si>
    <t>Player 258</t>
  </si>
  <si>
    <t>Player 259</t>
  </si>
  <si>
    <t>Player 260</t>
  </si>
  <si>
    <t>Player 261</t>
  </si>
  <si>
    <t>Player 262</t>
  </si>
  <si>
    <t>Player 263</t>
  </si>
  <si>
    <t>Player 264</t>
  </si>
  <si>
    <t>Player 265</t>
  </si>
  <si>
    <t>Player 266</t>
  </si>
  <si>
    <t>Player 267</t>
  </si>
  <si>
    <t>Player 268</t>
  </si>
  <si>
    <t>Player 269</t>
  </si>
  <si>
    <t>Player 270</t>
  </si>
  <si>
    <t>Player 271</t>
  </si>
  <si>
    <t>Player 272</t>
  </si>
  <si>
    <t>Player 273</t>
  </si>
  <si>
    <t>Player 274</t>
  </si>
  <si>
    <t>Player 275</t>
  </si>
  <si>
    <t>Player 276</t>
  </si>
  <si>
    <t>Player 277</t>
  </si>
  <si>
    <t>Player 278</t>
  </si>
  <si>
    <t>Player 279</t>
  </si>
  <si>
    <t>Player 280</t>
  </si>
  <si>
    <t>Player 281</t>
  </si>
  <si>
    <t>Player 282</t>
  </si>
  <si>
    <t>Player 283</t>
  </si>
  <si>
    <t>Player 284</t>
  </si>
  <si>
    <t>Player 285</t>
  </si>
  <si>
    <t>Player 286</t>
  </si>
  <si>
    <t>Player 287</t>
  </si>
  <si>
    <t>Player 288</t>
  </si>
  <si>
    <t>Player 289</t>
  </si>
  <si>
    <t>Player 290</t>
  </si>
  <si>
    <t>Player 291</t>
  </si>
  <si>
    <t>Player 292</t>
  </si>
  <si>
    <t>Player 293</t>
  </si>
  <si>
    <t>Player 294</t>
  </si>
  <si>
    <t>Player 295</t>
  </si>
  <si>
    <t>Player 296</t>
  </si>
  <si>
    <t>Player 297</t>
  </si>
  <si>
    <t>Player 298</t>
  </si>
  <si>
    <t>Player 299</t>
  </si>
  <si>
    <t>Player 300</t>
  </si>
  <si>
    <r>
      <rPr>
        <b/>
        <sz val="10"/>
        <color theme="1"/>
        <rFont val="Arimo"/>
      </rPr>
      <t>1. IF</t>
    </r>
    <r>
      <rPr>
        <b/>
        <sz val="13"/>
        <color theme="1"/>
        <rFont val="Calibri"/>
      </rPr>
      <t xml:space="preserve"> Function</t>
    </r>
  </si>
  <si>
    <t xml:space="preserve">REMOVE THE INCONSISTENCIES OF THE DATASET BY CONVERTING ALL MISSING VALUES TO 0. AFTER EXECUTING THIS QUERY, CUT AND PASTE THE </t>
  </si>
  <si>
    <t>RESULTANT COLUMN IN THE REAL COLUMN, WHEREVER THE MISSING VALUES WERE ENCOUNTERED.</t>
  </si>
  <si>
    <t>Use tables wherever needed.</t>
  </si>
  <si>
    <t>Write a formula to check if a player qualifies for the next match based on runs scored. A player qualifies if their "Runs Scored" is greater than 500.</t>
  </si>
  <si>
    <t>Use ranges wherever needed.</t>
  </si>
  <si>
    <t>Expected Formula:</t>
  </si>
  <si>
    <t>Use proper syntax.</t>
  </si>
  <si>
    <t>=IF([Runs Scored]&gt;500,"Qualified","Not Qualified")</t>
  </si>
  <si>
    <r>
      <rPr>
        <sz val="16"/>
        <color theme="1"/>
        <rFont val="Calibri"/>
      </rPr>
      <t>The</t>
    </r>
    <r>
      <rPr>
        <b/>
        <sz val="16"/>
        <color theme="1"/>
        <rFont val="Calibri"/>
      </rPr>
      <t xml:space="preserve"> Expected Formula</t>
    </r>
    <r>
      <rPr>
        <sz val="16"/>
        <color theme="1"/>
        <rFont val="Calibri"/>
      </rPr>
      <t xml:space="preserve"> only tells how the formula </t>
    </r>
  </si>
  <si>
    <t xml:space="preserve">should be framed. It is not the real formula. </t>
  </si>
  <si>
    <r>
      <rPr>
        <b/>
        <sz val="13"/>
        <color theme="1"/>
        <rFont val="Calibri"/>
      </rPr>
      <t xml:space="preserve">2. </t>
    </r>
    <r>
      <rPr>
        <b/>
        <sz val="10"/>
        <color theme="1"/>
        <rFont val="Arial Unicode MS"/>
      </rPr>
      <t>AND</t>
    </r>
    <r>
      <rPr>
        <b/>
        <sz val="13"/>
        <color theme="1"/>
        <rFont val="Calibri"/>
      </rPr>
      <t xml:space="preserve"> Function</t>
    </r>
  </si>
  <si>
    <r>
      <rPr>
        <sz val="11"/>
        <color theme="1"/>
        <rFont val="Calibri"/>
      </rPr>
      <t xml:space="preserve">Determine if a player is an All-Rounder who has scored more than 300 runs </t>
    </r>
    <r>
      <rPr>
        <b/>
        <sz val="11"/>
        <color theme="1"/>
        <rFont val="Calibri"/>
      </rPr>
      <t>and</t>
    </r>
    <r>
      <rPr>
        <sz val="11"/>
        <color theme="1"/>
        <rFont val="Calibri"/>
      </rPr>
      <t xml:space="preserve"> taken more than 10 wickets.</t>
    </r>
  </si>
  <si>
    <t>=IF(AND([Role]="All-Rounder",[Runs Scored]&gt;300,[Wickets Taken]&gt;10),"Star Performer","Needs Improvement")</t>
  </si>
  <si>
    <r>
      <rPr>
        <b/>
        <sz val="13"/>
        <color theme="1"/>
        <rFont val="Calibri"/>
      </rPr>
      <t xml:space="preserve">3. </t>
    </r>
    <r>
      <rPr>
        <b/>
        <sz val="10"/>
        <color theme="1"/>
        <rFont val="Arial Unicode MS"/>
      </rPr>
      <t>OR</t>
    </r>
    <r>
      <rPr>
        <b/>
        <sz val="13"/>
        <color theme="1"/>
        <rFont val="Calibri"/>
      </rPr>
      <t xml:space="preserve"> Function</t>
    </r>
  </si>
  <si>
    <r>
      <rPr>
        <sz val="11"/>
        <color theme="1"/>
        <rFont val="Calibri"/>
      </rPr>
      <t xml:space="preserve">Identify if a player needs rest due to being injured </t>
    </r>
    <r>
      <rPr>
        <b/>
        <sz val="11"/>
        <color theme="1"/>
        <rFont val="Calibri"/>
      </rPr>
      <t>or</t>
    </r>
    <r>
      <rPr>
        <sz val="11"/>
        <color theme="1"/>
        <rFont val="Calibri"/>
      </rPr>
      <t xml:space="preserve"> having played more than 50 matches.</t>
    </r>
  </si>
  <si>
    <t>=IF(OR([Injured]="Yes",[Matches Played]&gt;50),"Rest","Available")</t>
  </si>
  <si>
    <r>
      <rPr>
        <b/>
        <sz val="13"/>
        <color theme="1"/>
        <rFont val="Calibri"/>
      </rPr>
      <t xml:space="preserve">4. </t>
    </r>
    <r>
      <rPr>
        <b/>
        <sz val="10"/>
        <color theme="1"/>
        <rFont val="Arial Unicode MS"/>
      </rPr>
      <t>NOT</t>
    </r>
    <r>
      <rPr>
        <b/>
        <sz val="13"/>
        <color theme="1"/>
        <rFont val="Calibri"/>
      </rPr>
      <t xml:space="preserve"> Function</t>
    </r>
  </si>
  <si>
    <r>
      <rPr>
        <sz val="11"/>
        <color theme="1"/>
        <rFont val="Calibri"/>
      </rPr>
      <t xml:space="preserve">Find players who are </t>
    </r>
    <r>
      <rPr>
        <b/>
        <sz val="11"/>
        <color theme="1"/>
        <rFont val="Calibri"/>
      </rPr>
      <t>not</t>
    </r>
    <r>
      <rPr>
        <sz val="11"/>
        <color theme="1"/>
        <rFont val="Calibri"/>
      </rPr>
      <t xml:space="preserve"> injured.</t>
    </r>
  </si>
  <si>
    <t>=IF(NOT([Injured]="Yes"),"Fit","Injured")</t>
  </si>
  <si>
    <r>
      <rPr>
        <b/>
        <sz val="13"/>
        <color theme="1"/>
        <rFont val="Calibri"/>
      </rPr>
      <t xml:space="preserve">5. </t>
    </r>
    <r>
      <rPr>
        <b/>
        <sz val="10"/>
        <color theme="1"/>
        <rFont val="Arial Unicode MS"/>
      </rPr>
      <t>VLOOKUP</t>
    </r>
    <r>
      <rPr>
        <b/>
        <sz val="13"/>
        <color theme="1"/>
        <rFont val="Calibri"/>
      </rPr>
      <t xml:space="preserve"> Function</t>
    </r>
  </si>
  <si>
    <t>Retrieve the "Role" of the player with Player ID "C005."</t>
  </si>
  <si>
    <t>=VLOOKUP("C005",DatasetRange,3,FALSE)</t>
  </si>
  <si>
    <r>
      <rPr>
        <b/>
        <sz val="13"/>
        <color theme="1"/>
        <rFont val="Calibri"/>
      </rPr>
      <t xml:space="preserve">6. </t>
    </r>
    <r>
      <rPr>
        <b/>
        <sz val="10"/>
        <color theme="1"/>
        <rFont val="Arial Unicode MS"/>
      </rPr>
      <t>HLOOKUP</t>
    </r>
    <r>
      <rPr>
        <b/>
        <sz val="13"/>
        <color theme="1"/>
        <rFont val="Calibri"/>
      </rPr>
      <t xml:space="preserve"> Function</t>
    </r>
  </si>
  <si>
    <t>If match-wise performance data is available horizontally for each player, find the runs scored by "Player 1" in Match 3.</t>
  </si>
  <si>
    <t>=HLOOKUP("Match 3",DatasetRange,2,FALSE)</t>
  </si>
  <si>
    <r>
      <rPr>
        <b/>
        <sz val="13"/>
        <color theme="1"/>
        <rFont val="Calibri"/>
      </rPr>
      <t xml:space="preserve">7. </t>
    </r>
    <r>
      <rPr>
        <b/>
        <sz val="10"/>
        <color theme="1"/>
        <rFont val="Arial Unicode MS"/>
      </rPr>
      <t>SUMIFS</t>
    </r>
    <r>
      <rPr>
        <b/>
        <sz val="13"/>
        <color theme="1"/>
        <rFont val="Calibri"/>
      </rPr>
      <t xml:space="preserve"> Function</t>
    </r>
  </si>
  <si>
    <t>Calculate the total runs scored by all All-Rounders who have played more than 20 matches.</t>
  </si>
  <si>
    <t>=SUMIFS([Runs Scored],[Role],"All-Rounder",[Matches Played],"&gt;20")</t>
  </si>
  <si>
    <r>
      <rPr>
        <b/>
        <sz val="13"/>
        <color theme="1"/>
        <rFont val="Calibri"/>
      </rPr>
      <t xml:space="preserve">8. </t>
    </r>
    <r>
      <rPr>
        <b/>
        <sz val="10"/>
        <color theme="1"/>
        <rFont val="Arial Unicode MS"/>
      </rPr>
      <t>COUNTIFS</t>
    </r>
    <r>
      <rPr>
        <b/>
        <sz val="13"/>
        <color theme="1"/>
        <rFont val="Calibri"/>
      </rPr>
      <t xml:space="preserve"> Function</t>
    </r>
  </si>
  <si>
    <t>Count the number of players who are batsmen and have an average run rate above 30.</t>
  </si>
  <si>
    <t>=COUNTIFS([Role],"Batsman",[Average Runs],"&gt;30")</t>
  </si>
  <si>
    <r>
      <rPr>
        <b/>
        <sz val="13"/>
        <color theme="1"/>
        <rFont val="Calibri"/>
      </rPr>
      <t xml:space="preserve">9. </t>
    </r>
    <r>
      <rPr>
        <b/>
        <sz val="10"/>
        <color theme="1"/>
        <rFont val="Arial Unicode MS"/>
      </rPr>
      <t>AVERAGEIFS</t>
    </r>
    <r>
      <rPr>
        <b/>
        <sz val="13"/>
        <color theme="1"/>
        <rFont val="Calibri"/>
      </rPr>
      <t xml:space="preserve"> Function</t>
    </r>
  </si>
  <si>
    <t>Calculate the average wickets taken of players who are not injured and have been selected for the next match.</t>
  </si>
  <si>
    <t>=AVERAGEIFS([Wickets Taken],[Injured],"No",[Selected for Next Match],"Yes")</t>
  </si>
  <si>
    <r>
      <rPr>
        <b/>
        <sz val="13"/>
        <color theme="1"/>
        <rFont val="Calibri"/>
      </rPr>
      <t xml:space="preserve">10. </t>
    </r>
    <r>
      <rPr>
        <b/>
        <sz val="10"/>
        <color theme="1"/>
        <rFont val="Arial Unicode MS"/>
      </rPr>
      <t>IFERROR</t>
    </r>
    <r>
      <rPr>
        <b/>
        <sz val="13"/>
        <color theme="1"/>
        <rFont val="Calibri"/>
      </rPr>
      <t xml:space="preserve"> Function</t>
    </r>
  </si>
  <si>
    <r>
      <rPr>
        <sz val="11"/>
        <color theme="1"/>
        <rFont val="Calibri"/>
      </rPr>
      <t xml:space="preserve">Use </t>
    </r>
    <r>
      <rPr>
        <sz val="10"/>
        <color theme="1"/>
        <rFont val="Arial Unicode MS"/>
      </rPr>
      <t>IFERROR</t>
    </r>
    <r>
      <rPr>
        <sz val="11"/>
        <color theme="1"/>
        <rFont val="Calibri"/>
      </rPr>
      <t xml:space="preserve"> to handle errors when calculating the average runs per match for players with no matches played (division by zero).</t>
    </r>
  </si>
  <si>
    <t>=IFERROR([Runs Scored]/[Matches Played],0)</t>
  </si>
  <si>
    <r>
      <rPr>
        <b/>
        <sz val="13"/>
        <color theme="1"/>
        <rFont val="Calibri"/>
      </rPr>
      <t xml:space="preserve">11. </t>
    </r>
    <r>
      <rPr>
        <b/>
        <sz val="10"/>
        <color theme="1"/>
        <rFont val="Arial Unicode MS"/>
      </rPr>
      <t>ISERROR</t>
    </r>
    <r>
      <rPr>
        <b/>
        <sz val="13"/>
        <color theme="1"/>
        <rFont val="Calibri"/>
      </rPr>
      <t xml:space="preserve"> Function</t>
    </r>
  </si>
  <si>
    <t>Create a column that flags any errors in the dataset (e.g., division by zero in calculated columns).</t>
  </si>
  <si>
    <t>=ISERROR([Calculated Column])</t>
  </si>
  <si>
    <t>IF FUNCTION</t>
  </si>
  <si>
    <t>AND FUNCTION</t>
  </si>
  <si>
    <t>OR FUNCTION</t>
  </si>
  <si>
    <t>NOT FUNCTION</t>
  </si>
  <si>
    <t>VLOOKUP</t>
  </si>
  <si>
    <t>COUNTIFS</t>
  </si>
  <si>
    <t>SUMIFS</t>
  </si>
  <si>
    <t>AVERAGE IFS</t>
  </si>
  <si>
    <t>IFERROR</t>
  </si>
  <si>
    <t>ISERROR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</si>
</sst>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0"/>
      <color theme="1"/>
      <name val="Arimo"/>
    </font>
    <font>
      <sz val="16"/>
      <color theme="1"/>
      <name val="Calibri"/>
    </font>
    <font>
      <sz val="10"/>
      <color theme="1"/>
      <name val="Arimo"/>
    </font>
    <font>
      <b/>
      <sz val="13"/>
      <color theme="1"/>
      <name val="Calibri"/>
    </font>
    <font>
      <b/>
      <sz val="16"/>
      <color theme="1"/>
      <name val="Calibri"/>
    </font>
    <font>
      <b/>
      <sz val="10"/>
      <color theme="1"/>
      <name val="Arial Unicode MS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3" borderId="2" xfId="0" applyFont="1" applyFill="1" applyBorder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2" xfId="0" applyFont="1" applyFill="1" applyBorder="1"/>
    <xf numFmtId="0" fontId="2" fillId="0" borderId="0" xfId="0" applyFont="1"/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J1" workbookViewId="0">
      <selection activeCell="S7" sqref="S7"/>
    </sheetView>
  </sheetViews>
  <sheetFormatPr defaultColWidth="14.44140625" defaultRowHeight="15" customHeight="1"/>
  <cols>
    <col min="1" max="1" width="11.44140625" customWidth="1"/>
    <col min="2" max="2" width="7.109375" customWidth="1"/>
    <col min="3" max="3" width="12.109375" customWidth="1"/>
    <col min="4" max="4" width="14.109375" customWidth="1"/>
    <col min="5" max="5" width="11" customWidth="1"/>
    <col min="6" max="6" width="13.109375" customWidth="1"/>
    <col min="7" max="7" width="14.109375" customWidth="1"/>
    <col min="8" max="8" width="14.5546875" customWidth="1"/>
    <col min="9" max="9" width="6.88671875" customWidth="1"/>
    <col min="10" max="10" width="14.33203125" customWidth="1"/>
    <col min="11" max="11" width="20" customWidth="1"/>
    <col min="12" max="12" width="13.5546875" customWidth="1"/>
    <col min="13" max="13" width="14.44140625" customWidth="1"/>
    <col min="14" max="14" width="17.21875" customWidth="1"/>
    <col min="15" max="15" width="8.6640625" customWidth="1"/>
    <col min="16" max="16" width="10.109375" customWidth="1"/>
    <col min="17" max="17" width="13.88671875" customWidth="1"/>
    <col min="18" max="25" width="8.6640625" customWidth="1"/>
  </cols>
  <sheetData>
    <row r="1" spans="1:2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360</v>
      </c>
      <c r="K1" s="2" t="s">
        <v>361</v>
      </c>
      <c r="L1" s="2" t="s">
        <v>362</v>
      </c>
      <c r="M1" s="2" t="s">
        <v>363</v>
      </c>
      <c r="N1" s="2" t="s">
        <v>364</v>
      </c>
      <c r="O1" s="2" t="s">
        <v>366</v>
      </c>
      <c r="P1" s="2" t="s">
        <v>365</v>
      </c>
      <c r="Q1" s="2" t="s">
        <v>367</v>
      </c>
      <c r="R1" s="2" t="s">
        <v>368</v>
      </c>
      <c r="S1" s="2" t="s">
        <v>369</v>
      </c>
      <c r="T1" s="2"/>
      <c r="U1" s="2"/>
      <c r="V1" s="2"/>
      <c r="W1" s="2"/>
      <c r="X1" s="2"/>
      <c r="Y1" s="2"/>
    </row>
    <row r="2" spans="1:25" ht="14.25" customHeight="1">
      <c r="A2" s="3" t="s">
        <v>9</v>
      </c>
      <c r="B2" s="3" t="s">
        <v>10</v>
      </c>
      <c r="C2" s="3" t="s">
        <v>11</v>
      </c>
      <c r="D2" s="3">
        <v>180</v>
      </c>
      <c r="E2" s="3">
        <v>1586</v>
      </c>
      <c r="F2" s="3">
        <v>256</v>
      </c>
      <c r="G2" s="3">
        <v>78.31</v>
      </c>
      <c r="H2" s="3">
        <v>22.41</v>
      </c>
      <c r="I2" s="3" t="s">
        <v>12</v>
      </c>
      <c r="J2" t="str" cm="1">
        <f t="array" ref="J2:J301">IF(E2:E301&gt;500,"QUALIFIED","NOT QUALIFIED")</f>
        <v>QUALIFIED</v>
      </c>
      <c r="K2" t="str">
        <f>IF(AND(E2&gt;300,F2&gt;10),"ALL ROUNDER","NOT AN ALL ROUNDER")</f>
        <v>ALL ROUNDER</v>
      </c>
      <c r="L2" t="str">
        <f>IF(OR(I2="YES",D2&gt;50),"REST","AVAILABLE")</f>
        <v>REST</v>
      </c>
      <c r="M2" t="str" cm="1">
        <f t="array" ref="M2:M301">IF(NOT(I2:I301="YES"),"FIT","INJURED")</f>
        <v>FIT</v>
      </c>
      <c r="N2" t="str">
        <f>VLOOKUP(A6,A2:C9,3,FALSE)</f>
        <v>Bowler</v>
      </c>
      <c r="O2">
        <f>SUMIFS(E2:E301,C2:C301,"ALL-ROUNDER",D2:D301,"&gt;20")</f>
        <v>269217</v>
      </c>
      <c r="P2">
        <f>COUNTIFS(C2:C301,"BATSMAN",G2:G301,"&gt;30")</f>
        <v>78</v>
      </c>
      <c r="Q2">
        <f>AVERAGEIFS(F2:F301,I2:I301,"NO")</f>
        <v>179.19622641509434</v>
      </c>
      <c r="R2" cm="1">
        <f t="array" ref="R2:R301">IFERROR(E2:E301/D2:D301,0)</f>
        <v>8.8111111111111118</v>
      </c>
      <c r="S2" t="b" cm="1">
        <f t="array" ref="S2">ISERROR(VLOOKUP)</f>
        <v>1</v>
      </c>
    </row>
    <row r="3" spans="1:25" ht="14.25" customHeight="1">
      <c r="A3" s="3" t="s">
        <v>13</v>
      </c>
      <c r="B3" s="3" t="s">
        <v>14</v>
      </c>
      <c r="C3" s="3" t="s">
        <v>15</v>
      </c>
      <c r="D3" s="3">
        <v>70</v>
      </c>
      <c r="E3" s="3">
        <v>196</v>
      </c>
      <c r="F3" s="3">
        <v>192</v>
      </c>
      <c r="G3" s="3">
        <v>65.19</v>
      </c>
      <c r="H3" s="3">
        <v>27.5</v>
      </c>
      <c r="I3" s="3" t="s">
        <v>12</v>
      </c>
      <c r="J3" t="str">
        <v>NOT QUALIFIED</v>
      </c>
      <c r="K3" t="str">
        <f t="shared" ref="K3:K66" si="0">IF(AND(E3&gt;300,F3&gt;10),"ALL ROUNDER","NOT AN ALL ROUNDER")</f>
        <v>NOT AN ALL ROUNDER</v>
      </c>
      <c r="L3" t="str">
        <f t="shared" ref="L3:L66" si="1">IF(OR(I3="YES",D3&gt;50),"REST","AVAILABLE")</f>
        <v>REST</v>
      </c>
      <c r="M3" t="str">
        <v>FIT</v>
      </c>
      <c r="R3">
        <v>2.8</v>
      </c>
    </row>
    <row r="4" spans="1:25" ht="14.25" customHeight="1">
      <c r="A4" s="3" t="s">
        <v>16</v>
      </c>
      <c r="B4" s="3" t="s">
        <v>14</v>
      </c>
      <c r="C4" s="3" t="s">
        <v>11</v>
      </c>
      <c r="D4" s="3">
        <v>168</v>
      </c>
      <c r="E4" s="3">
        <v>6636</v>
      </c>
      <c r="F4" s="3">
        <v>331</v>
      </c>
      <c r="G4" s="3">
        <v>76.83</v>
      </c>
      <c r="H4" s="3">
        <v>36.909999999999997</v>
      </c>
      <c r="I4" s="3" t="s">
        <v>12</v>
      </c>
      <c r="J4" t="str">
        <v>QUALIFIED</v>
      </c>
      <c r="K4" t="str">
        <f t="shared" si="0"/>
        <v>ALL ROUNDER</v>
      </c>
      <c r="L4" t="str">
        <f t="shared" si="1"/>
        <v>REST</v>
      </c>
      <c r="M4" t="str">
        <v>FIT</v>
      </c>
      <c r="R4">
        <v>39.5</v>
      </c>
    </row>
    <row r="5" spans="1:25" ht="14.25" customHeight="1">
      <c r="A5" s="3" t="s">
        <v>17</v>
      </c>
      <c r="B5" s="3" t="s">
        <v>18</v>
      </c>
      <c r="C5" s="3" t="s">
        <v>11</v>
      </c>
      <c r="D5" s="3">
        <v>47</v>
      </c>
      <c r="E5" s="3">
        <v>4575</v>
      </c>
      <c r="F5" s="3">
        <v>167</v>
      </c>
      <c r="G5" s="3">
        <v>70.52</v>
      </c>
      <c r="H5" s="3">
        <v>21.96</v>
      </c>
      <c r="I5" s="3" t="s">
        <v>12</v>
      </c>
      <c r="J5" t="str">
        <v>QUALIFIED</v>
      </c>
      <c r="K5" t="str">
        <f t="shared" si="0"/>
        <v>ALL ROUNDER</v>
      </c>
      <c r="L5" t="str">
        <f t="shared" si="1"/>
        <v>AVAILABLE</v>
      </c>
      <c r="M5" t="str">
        <v>FIT</v>
      </c>
      <c r="R5">
        <v>97.340425531914889</v>
      </c>
    </row>
    <row r="6" spans="1:25" ht="14.25" customHeight="1">
      <c r="A6" s="3" t="s">
        <v>19</v>
      </c>
      <c r="B6" s="3" t="s">
        <v>10</v>
      </c>
      <c r="C6" s="3" t="s">
        <v>11</v>
      </c>
      <c r="D6" s="3">
        <v>51</v>
      </c>
      <c r="E6" s="3">
        <v>9896</v>
      </c>
      <c r="F6" s="3">
        <v>99</v>
      </c>
      <c r="G6" s="3">
        <v>36.36</v>
      </c>
      <c r="H6" s="3">
        <v>42.38</v>
      </c>
      <c r="I6" s="3" t="s">
        <v>12</v>
      </c>
      <c r="J6" t="str">
        <v>QUALIFIED</v>
      </c>
      <c r="K6" t="str">
        <f t="shared" si="0"/>
        <v>ALL ROUNDER</v>
      </c>
      <c r="L6" t="str">
        <f t="shared" si="1"/>
        <v>REST</v>
      </c>
      <c r="M6" t="str">
        <v>FIT</v>
      </c>
      <c r="R6">
        <v>194.0392156862745</v>
      </c>
    </row>
    <row r="7" spans="1:25" ht="14.25" customHeight="1">
      <c r="A7" s="3" t="s">
        <v>20</v>
      </c>
      <c r="B7" s="3" t="s">
        <v>14</v>
      </c>
      <c r="C7" s="3" t="s">
        <v>21</v>
      </c>
      <c r="D7" s="3">
        <v>128</v>
      </c>
      <c r="E7" s="3">
        <v>8098</v>
      </c>
      <c r="F7" s="3">
        <v>27</v>
      </c>
      <c r="G7" s="3">
        <v>15.39</v>
      </c>
      <c r="H7" s="3">
        <v>41.76</v>
      </c>
      <c r="I7" s="3" t="s">
        <v>12</v>
      </c>
      <c r="J7" t="str">
        <v>QUALIFIED</v>
      </c>
      <c r="K7" t="str">
        <f t="shared" si="0"/>
        <v>ALL ROUNDER</v>
      </c>
      <c r="L7" t="str">
        <f t="shared" si="1"/>
        <v>REST</v>
      </c>
      <c r="M7" t="str">
        <v>FIT</v>
      </c>
      <c r="R7">
        <v>63.265625</v>
      </c>
    </row>
    <row r="8" spans="1:25" ht="14.25" customHeight="1">
      <c r="A8" s="3" t="s">
        <v>22</v>
      </c>
      <c r="B8" s="3" t="s">
        <v>14</v>
      </c>
      <c r="C8" s="3" t="s">
        <v>15</v>
      </c>
      <c r="D8" s="3">
        <v>85</v>
      </c>
      <c r="E8" s="3">
        <v>1040</v>
      </c>
      <c r="F8" s="3">
        <v>64</v>
      </c>
      <c r="G8" s="3">
        <v>21.16</v>
      </c>
      <c r="H8" s="3">
        <v>35.83</v>
      </c>
      <c r="I8" s="3" t="s">
        <v>12</v>
      </c>
      <c r="J8" t="str">
        <v>QUALIFIED</v>
      </c>
      <c r="K8" t="str">
        <f t="shared" si="0"/>
        <v>ALL ROUNDER</v>
      </c>
      <c r="L8" t="str">
        <f t="shared" si="1"/>
        <v>REST</v>
      </c>
      <c r="M8" t="str">
        <v>FIT</v>
      </c>
      <c r="R8">
        <v>12.235294117647058</v>
      </c>
    </row>
    <row r="9" spans="1:25" ht="14.25" customHeight="1">
      <c r="A9" s="3" t="s">
        <v>23</v>
      </c>
      <c r="B9" s="3" t="s">
        <v>24</v>
      </c>
      <c r="C9" s="3" t="s">
        <v>25</v>
      </c>
      <c r="D9" s="3">
        <v>65</v>
      </c>
      <c r="E9" s="3">
        <v>9695</v>
      </c>
      <c r="F9" s="3">
        <v>235</v>
      </c>
      <c r="G9" s="3">
        <v>77.83</v>
      </c>
      <c r="H9" s="3">
        <v>17.04</v>
      </c>
      <c r="I9" s="3" t="s">
        <v>12</v>
      </c>
      <c r="J9" t="str">
        <v>QUALIFIED</v>
      </c>
      <c r="K9" t="str">
        <f t="shared" si="0"/>
        <v>ALL ROUNDER</v>
      </c>
      <c r="L9" t="str">
        <f t="shared" si="1"/>
        <v>REST</v>
      </c>
      <c r="M9" t="str">
        <v>FIT</v>
      </c>
      <c r="R9">
        <v>149.15384615384616</v>
      </c>
    </row>
    <row r="10" spans="1:25" ht="14.25" customHeight="1">
      <c r="A10" s="3" t="s">
        <v>26</v>
      </c>
      <c r="B10" s="3" t="s">
        <v>18</v>
      </c>
      <c r="C10" s="3" t="s">
        <v>25</v>
      </c>
      <c r="D10" s="3">
        <v>79</v>
      </c>
      <c r="E10" s="3">
        <v>5731</v>
      </c>
      <c r="F10" s="3">
        <v>119</v>
      </c>
      <c r="G10" s="3">
        <v>56.4</v>
      </c>
      <c r="H10" s="3">
        <v>39.06</v>
      </c>
      <c r="I10" s="3" t="s">
        <v>12</v>
      </c>
      <c r="J10" t="str">
        <v>QUALIFIED</v>
      </c>
      <c r="K10" t="str">
        <f t="shared" si="0"/>
        <v>ALL ROUNDER</v>
      </c>
      <c r="L10" t="str">
        <f t="shared" si="1"/>
        <v>REST</v>
      </c>
      <c r="M10" t="str">
        <v>FIT</v>
      </c>
      <c r="R10">
        <v>72.544303797468359</v>
      </c>
    </row>
    <row r="11" spans="1:25" ht="14.25" customHeight="1">
      <c r="A11" s="3" t="s">
        <v>27</v>
      </c>
      <c r="B11" s="3" t="s">
        <v>18</v>
      </c>
      <c r="C11" s="3" t="s">
        <v>25</v>
      </c>
      <c r="D11" s="3">
        <v>95</v>
      </c>
      <c r="E11" s="3">
        <v>4208</v>
      </c>
      <c r="F11" s="3">
        <v>63</v>
      </c>
      <c r="G11" s="3">
        <v>15.88</v>
      </c>
      <c r="H11" s="3">
        <v>38.03</v>
      </c>
      <c r="I11" s="3" t="s">
        <v>12</v>
      </c>
      <c r="J11" t="str">
        <v>QUALIFIED</v>
      </c>
      <c r="K11" t="str">
        <f t="shared" si="0"/>
        <v>ALL ROUNDER</v>
      </c>
      <c r="L11" t="str">
        <f t="shared" si="1"/>
        <v>REST</v>
      </c>
      <c r="M11" t="str">
        <v>FIT</v>
      </c>
      <c r="R11">
        <v>44.294736842105266</v>
      </c>
    </row>
    <row r="12" spans="1:25" ht="14.25" customHeight="1">
      <c r="A12" s="3" t="s">
        <v>28</v>
      </c>
      <c r="B12" s="3" t="s">
        <v>18</v>
      </c>
      <c r="C12" s="3" t="s">
        <v>21</v>
      </c>
      <c r="D12" s="3">
        <v>65</v>
      </c>
      <c r="E12" s="3">
        <v>845</v>
      </c>
      <c r="F12" s="3">
        <v>172</v>
      </c>
      <c r="G12" s="3">
        <v>63.34</v>
      </c>
      <c r="H12" s="3">
        <v>20.440000000000001</v>
      </c>
      <c r="I12" s="3" t="s">
        <v>12</v>
      </c>
      <c r="J12" t="str">
        <v>QUALIFIED</v>
      </c>
      <c r="K12" t="str">
        <f t="shared" si="0"/>
        <v>ALL ROUNDER</v>
      </c>
      <c r="L12" t="str">
        <f t="shared" si="1"/>
        <v>REST</v>
      </c>
      <c r="M12" t="str">
        <v>FIT</v>
      </c>
      <c r="R12">
        <v>13</v>
      </c>
    </row>
    <row r="13" spans="1:25" ht="14.25" customHeight="1">
      <c r="A13" s="3" t="s">
        <v>29</v>
      </c>
      <c r="B13" s="3" t="s">
        <v>18</v>
      </c>
      <c r="C13" s="3" t="s">
        <v>25</v>
      </c>
      <c r="D13" s="3">
        <v>56</v>
      </c>
      <c r="E13" s="3">
        <v>1218</v>
      </c>
      <c r="F13" s="3">
        <v>315</v>
      </c>
      <c r="G13" s="3">
        <v>62.68</v>
      </c>
      <c r="H13" s="3">
        <v>21.54</v>
      </c>
      <c r="I13" s="3" t="s">
        <v>12</v>
      </c>
      <c r="J13" t="str">
        <v>QUALIFIED</v>
      </c>
      <c r="K13" t="str">
        <f t="shared" si="0"/>
        <v>ALL ROUNDER</v>
      </c>
      <c r="L13" t="str">
        <f t="shared" si="1"/>
        <v>REST</v>
      </c>
      <c r="M13" t="str">
        <v>FIT</v>
      </c>
      <c r="R13">
        <v>21.75</v>
      </c>
    </row>
    <row r="14" spans="1:25" ht="14.25" customHeight="1">
      <c r="A14" s="3" t="s">
        <v>30</v>
      </c>
      <c r="B14" s="3" t="s">
        <v>14</v>
      </c>
      <c r="C14" s="3" t="s">
        <v>25</v>
      </c>
      <c r="D14" s="3">
        <v>178</v>
      </c>
      <c r="E14" s="3">
        <v>736</v>
      </c>
      <c r="F14" s="3">
        <v>84</v>
      </c>
      <c r="G14" s="3">
        <v>72.25</v>
      </c>
      <c r="H14" s="3">
        <v>35.85</v>
      </c>
      <c r="I14" s="3" t="s">
        <v>12</v>
      </c>
      <c r="J14" t="str">
        <v>QUALIFIED</v>
      </c>
      <c r="K14" t="str">
        <f t="shared" si="0"/>
        <v>ALL ROUNDER</v>
      </c>
      <c r="L14" t="str">
        <f t="shared" si="1"/>
        <v>REST</v>
      </c>
      <c r="M14" t="str">
        <v>FIT</v>
      </c>
      <c r="R14">
        <v>4.1348314606741576</v>
      </c>
    </row>
    <row r="15" spans="1:25" ht="14.25" customHeight="1">
      <c r="A15" s="3" t="s">
        <v>31</v>
      </c>
      <c r="B15" s="3" t="s">
        <v>18</v>
      </c>
      <c r="C15" s="3" t="s">
        <v>25</v>
      </c>
      <c r="D15" s="3">
        <v>60</v>
      </c>
      <c r="E15" s="3">
        <v>6894</v>
      </c>
      <c r="F15" s="3">
        <v>315</v>
      </c>
      <c r="G15" s="3">
        <v>33.590000000000003</v>
      </c>
      <c r="H15" s="3">
        <v>25.01</v>
      </c>
      <c r="I15" s="3" t="s">
        <v>12</v>
      </c>
      <c r="J15" t="str">
        <v>QUALIFIED</v>
      </c>
      <c r="K15" t="str">
        <f t="shared" si="0"/>
        <v>ALL ROUNDER</v>
      </c>
      <c r="L15" t="str">
        <f t="shared" si="1"/>
        <v>REST</v>
      </c>
      <c r="M15" t="str">
        <v>FIT</v>
      </c>
      <c r="R15">
        <v>114.9</v>
      </c>
    </row>
    <row r="16" spans="1:25" ht="14.25" customHeight="1">
      <c r="A16" s="3" t="s">
        <v>32</v>
      </c>
      <c r="B16" s="3" t="s">
        <v>14</v>
      </c>
      <c r="C16" s="3" t="s">
        <v>25</v>
      </c>
      <c r="D16" s="3">
        <v>29</v>
      </c>
      <c r="E16" s="3">
        <v>9052</v>
      </c>
      <c r="F16" s="3">
        <v>64</v>
      </c>
      <c r="G16" s="3">
        <v>23.64</v>
      </c>
      <c r="H16" s="3">
        <v>22.79</v>
      </c>
      <c r="I16" s="3" t="s">
        <v>12</v>
      </c>
      <c r="J16" t="str">
        <v>QUALIFIED</v>
      </c>
      <c r="K16" t="str">
        <f t="shared" si="0"/>
        <v>ALL ROUNDER</v>
      </c>
      <c r="L16" t="str">
        <f t="shared" si="1"/>
        <v>AVAILABLE</v>
      </c>
      <c r="M16" t="str">
        <v>FIT</v>
      </c>
      <c r="R16">
        <v>312.13793103448273</v>
      </c>
    </row>
    <row r="17" spans="1:18" ht="14.25" customHeight="1">
      <c r="A17" s="3" t="s">
        <v>33</v>
      </c>
      <c r="B17" s="3" t="s">
        <v>24</v>
      </c>
      <c r="C17" s="3" t="s">
        <v>25</v>
      </c>
      <c r="D17" s="3">
        <v>52</v>
      </c>
      <c r="E17" s="3">
        <v>1716</v>
      </c>
      <c r="F17" s="3">
        <v>16</v>
      </c>
      <c r="G17" s="3">
        <v>69.290000000000006</v>
      </c>
      <c r="H17" s="3">
        <v>45.24</v>
      </c>
      <c r="I17" s="3" t="s">
        <v>12</v>
      </c>
      <c r="J17" t="str">
        <v>QUALIFIED</v>
      </c>
      <c r="K17" t="str">
        <f t="shared" si="0"/>
        <v>ALL ROUNDER</v>
      </c>
      <c r="L17" t="str">
        <f t="shared" si="1"/>
        <v>REST</v>
      </c>
      <c r="M17" t="str">
        <v>FIT</v>
      </c>
      <c r="R17">
        <v>33</v>
      </c>
    </row>
    <row r="18" spans="1:18" ht="14.25" customHeight="1">
      <c r="A18" s="3" t="s">
        <v>34</v>
      </c>
      <c r="B18" s="3" t="s">
        <v>10</v>
      </c>
      <c r="C18" s="3" t="s">
        <v>11</v>
      </c>
      <c r="D18" s="3">
        <v>126</v>
      </c>
      <c r="E18" s="3">
        <v>5094</v>
      </c>
      <c r="F18" s="3">
        <v>38</v>
      </c>
      <c r="G18" s="3">
        <v>69.540000000000006</v>
      </c>
      <c r="H18" s="3">
        <v>22.32</v>
      </c>
      <c r="I18" s="3" t="s">
        <v>12</v>
      </c>
      <c r="J18" t="str">
        <v>QUALIFIED</v>
      </c>
      <c r="K18" t="str">
        <f t="shared" si="0"/>
        <v>ALL ROUNDER</v>
      </c>
      <c r="L18" t="str">
        <f t="shared" si="1"/>
        <v>REST</v>
      </c>
      <c r="M18" t="str">
        <v>FIT</v>
      </c>
      <c r="R18">
        <v>40.428571428571431</v>
      </c>
    </row>
    <row r="19" spans="1:18" ht="14.25" customHeight="1">
      <c r="A19" s="3" t="s">
        <v>35</v>
      </c>
      <c r="B19" s="3" t="s">
        <v>24</v>
      </c>
      <c r="C19" s="3" t="s">
        <v>25</v>
      </c>
      <c r="D19" s="3">
        <v>83</v>
      </c>
      <c r="E19" s="3">
        <v>5973</v>
      </c>
      <c r="F19" s="3">
        <v>154</v>
      </c>
      <c r="G19" s="3">
        <v>56.65</v>
      </c>
      <c r="H19" s="3">
        <v>39.03</v>
      </c>
      <c r="I19" s="3" t="s">
        <v>12</v>
      </c>
      <c r="J19" t="str">
        <v>QUALIFIED</v>
      </c>
      <c r="K19" t="str">
        <f t="shared" si="0"/>
        <v>ALL ROUNDER</v>
      </c>
      <c r="L19" t="str">
        <f t="shared" si="1"/>
        <v>REST</v>
      </c>
      <c r="M19" t="str">
        <v>FIT</v>
      </c>
      <c r="R19">
        <v>71.963855421686745</v>
      </c>
    </row>
    <row r="20" spans="1:18" ht="14.25" customHeight="1">
      <c r="A20" s="3" t="s">
        <v>36</v>
      </c>
      <c r="B20" s="3" t="s">
        <v>24</v>
      </c>
      <c r="C20" s="3" t="s">
        <v>15</v>
      </c>
      <c r="D20" s="3">
        <v>116</v>
      </c>
      <c r="E20" s="3">
        <v>3793</v>
      </c>
      <c r="F20" s="3">
        <v>376</v>
      </c>
      <c r="G20" s="3">
        <v>66.67</v>
      </c>
      <c r="H20" s="3">
        <v>40.630000000000003</v>
      </c>
      <c r="I20" s="3" t="s">
        <v>12</v>
      </c>
      <c r="J20" t="str">
        <v>QUALIFIED</v>
      </c>
      <c r="K20" t="str">
        <f t="shared" si="0"/>
        <v>ALL ROUNDER</v>
      </c>
      <c r="L20" t="str">
        <f t="shared" si="1"/>
        <v>REST</v>
      </c>
      <c r="M20" t="str">
        <v>FIT</v>
      </c>
      <c r="R20">
        <v>32.698275862068968</v>
      </c>
    </row>
    <row r="21" spans="1:18" ht="14.25" customHeight="1">
      <c r="A21" s="3" t="s">
        <v>37</v>
      </c>
      <c r="B21" s="3" t="s">
        <v>18</v>
      </c>
      <c r="C21" s="3" t="s">
        <v>21</v>
      </c>
      <c r="D21" s="3">
        <v>20</v>
      </c>
      <c r="E21" s="3">
        <v>1481</v>
      </c>
      <c r="F21" s="3">
        <v>76</v>
      </c>
      <c r="G21" s="3">
        <v>56.98</v>
      </c>
      <c r="H21" s="3">
        <v>20.85</v>
      </c>
      <c r="I21" s="3" t="s">
        <v>12</v>
      </c>
      <c r="J21" t="str">
        <v>QUALIFIED</v>
      </c>
      <c r="K21" t="str">
        <f t="shared" si="0"/>
        <v>ALL ROUNDER</v>
      </c>
      <c r="L21" t="str">
        <f t="shared" si="1"/>
        <v>AVAILABLE</v>
      </c>
      <c r="M21" t="str">
        <v>FIT</v>
      </c>
      <c r="R21">
        <v>74.05</v>
      </c>
    </row>
    <row r="22" spans="1:18" ht="14.25" customHeight="1">
      <c r="A22" s="3" t="s">
        <v>38</v>
      </c>
      <c r="B22" s="3" t="s">
        <v>14</v>
      </c>
      <c r="C22" s="3" t="s">
        <v>25</v>
      </c>
      <c r="D22" s="3">
        <v>164</v>
      </c>
      <c r="E22" s="3">
        <v>774</v>
      </c>
      <c r="F22" s="3">
        <v>166</v>
      </c>
      <c r="G22" s="3">
        <v>18.760000000000002</v>
      </c>
      <c r="H22" s="3">
        <v>37.17</v>
      </c>
      <c r="I22" s="3" t="s">
        <v>12</v>
      </c>
      <c r="J22" t="str">
        <v>QUALIFIED</v>
      </c>
      <c r="K22" t="str">
        <f t="shared" si="0"/>
        <v>ALL ROUNDER</v>
      </c>
      <c r="L22" t="str">
        <f t="shared" si="1"/>
        <v>REST</v>
      </c>
      <c r="M22" t="str">
        <v>FIT</v>
      </c>
      <c r="R22">
        <v>4.7195121951219514</v>
      </c>
    </row>
    <row r="23" spans="1:18" ht="14.25" customHeight="1">
      <c r="A23" s="3" t="s">
        <v>39</v>
      </c>
      <c r="B23" s="3" t="s">
        <v>18</v>
      </c>
      <c r="C23" s="3" t="s">
        <v>25</v>
      </c>
      <c r="D23" s="3">
        <v>15</v>
      </c>
      <c r="E23" s="3">
        <v>2744</v>
      </c>
      <c r="F23" s="3">
        <v>344</v>
      </c>
      <c r="G23" s="3">
        <v>34.33</v>
      </c>
      <c r="H23" s="3">
        <v>26.67</v>
      </c>
      <c r="I23" s="3" t="s">
        <v>12</v>
      </c>
      <c r="J23" t="str">
        <v>QUALIFIED</v>
      </c>
      <c r="K23" t="str">
        <f t="shared" si="0"/>
        <v>ALL ROUNDER</v>
      </c>
      <c r="L23" t="str">
        <f t="shared" si="1"/>
        <v>AVAILABLE</v>
      </c>
      <c r="M23" t="str">
        <v>FIT</v>
      </c>
      <c r="R23">
        <v>182.93333333333334</v>
      </c>
    </row>
    <row r="24" spans="1:18" ht="14.25" customHeight="1">
      <c r="A24" s="3" t="s">
        <v>40</v>
      </c>
      <c r="B24" s="3" t="s">
        <v>18</v>
      </c>
      <c r="C24" s="3" t="s">
        <v>15</v>
      </c>
      <c r="D24" s="3">
        <v>146</v>
      </c>
      <c r="E24" s="3">
        <v>6360</v>
      </c>
      <c r="F24" s="3">
        <v>393</v>
      </c>
      <c r="G24" s="3">
        <v>75.91</v>
      </c>
      <c r="H24" s="3">
        <v>43.19</v>
      </c>
      <c r="I24" s="3" t="s">
        <v>12</v>
      </c>
      <c r="J24" t="str">
        <v>QUALIFIED</v>
      </c>
      <c r="K24" t="str">
        <f t="shared" si="0"/>
        <v>ALL ROUNDER</v>
      </c>
      <c r="L24" t="str">
        <f t="shared" si="1"/>
        <v>REST</v>
      </c>
      <c r="M24" t="str">
        <v>FIT</v>
      </c>
      <c r="R24">
        <v>43.561643835616437</v>
      </c>
    </row>
    <row r="25" spans="1:18" ht="14.25" customHeight="1">
      <c r="A25" s="3" t="s">
        <v>41</v>
      </c>
      <c r="B25" s="3" t="s">
        <v>14</v>
      </c>
      <c r="C25" s="3" t="s">
        <v>11</v>
      </c>
      <c r="D25" s="3">
        <v>68</v>
      </c>
      <c r="E25" s="3">
        <v>3012</v>
      </c>
      <c r="F25" s="3">
        <v>369</v>
      </c>
      <c r="G25" s="3">
        <v>41.16</v>
      </c>
      <c r="H25" s="3">
        <v>31.81</v>
      </c>
      <c r="I25" s="3" t="s">
        <v>12</v>
      </c>
      <c r="J25" t="str">
        <v>QUALIFIED</v>
      </c>
      <c r="K25" t="str">
        <f t="shared" si="0"/>
        <v>ALL ROUNDER</v>
      </c>
      <c r="L25" t="str">
        <f t="shared" si="1"/>
        <v>REST</v>
      </c>
      <c r="M25" t="str">
        <v>FIT</v>
      </c>
      <c r="R25">
        <v>44.294117647058826</v>
      </c>
    </row>
    <row r="26" spans="1:18" ht="14.25" customHeight="1">
      <c r="A26" s="3" t="s">
        <v>42</v>
      </c>
      <c r="B26" s="3" t="s">
        <v>10</v>
      </c>
      <c r="C26" s="3" t="s">
        <v>21</v>
      </c>
      <c r="D26" s="3">
        <v>103</v>
      </c>
      <c r="E26" s="3">
        <v>7262</v>
      </c>
      <c r="F26" s="3">
        <v>59</v>
      </c>
      <c r="G26" s="3">
        <v>29.06</v>
      </c>
      <c r="H26" s="3">
        <v>37.21</v>
      </c>
      <c r="I26" s="3" t="s">
        <v>12</v>
      </c>
      <c r="J26" t="str">
        <v>QUALIFIED</v>
      </c>
      <c r="K26" t="str">
        <f t="shared" si="0"/>
        <v>ALL ROUNDER</v>
      </c>
      <c r="L26" t="str">
        <f t="shared" si="1"/>
        <v>REST</v>
      </c>
      <c r="M26" t="str">
        <v>FIT</v>
      </c>
      <c r="R26">
        <v>70.504854368932044</v>
      </c>
    </row>
    <row r="27" spans="1:18" ht="14.25" customHeight="1">
      <c r="A27" s="3" t="s">
        <v>43</v>
      </c>
      <c r="B27" s="3" t="s">
        <v>18</v>
      </c>
      <c r="C27" s="3" t="s">
        <v>15</v>
      </c>
      <c r="D27" s="3">
        <v>56</v>
      </c>
      <c r="E27" s="3">
        <v>1029</v>
      </c>
      <c r="F27" s="3">
        <v>3</v>
      </c>
      <c r="G27" s="3">
        <v>53.82</v>
      </c>
      <c r="H27" s="3">
        <v>46.67</v>
      </c>
      <c r="I27" s="3" t="s">
        <v>12</v>
      </c>
      <c r="J27" t="str">
        <v>QUALIFIED</v>
      </c>
      <c r="K27" t="str">
        <f t="shared" si="0"/>
        <v>NOT AN ALL ROUNDER</v>
      </c>
      <c r="L27" t="str">
        <f t="shared" si="1"/>
        <v>REST</v>
      </c>
      <c r="M27" t="str">
        <v>FIT</v>
      </c>
      <c r="R27">
        <v>18.375</v>
      </c>
    </row>
    <row r="28" spans="1:18" ht="14.25" customHeight="1">
      <c r="A28" s="3" t="s">
        <v>44</v>
      </c>
      <c r="B28" s="3" t="s">
        <v>24</v>
      </c>
      <c r="C28" s="3" t="s">
        <v>11</v>
      </c>
      <c r="D28" s="3">
        <v>10</v>
      </c>
      <c r="E28" s="3">
        <v>5634</v>
      </c>
      <c r="F28" s="3">
        <v>252</v>
      </c>
      <c r="G28" s="3">
        <v>32.25</v>
      </c>
      <c r="H28" s="3">
        <v>44.04</v>
      </c>
      <c r="I28" s="3" t="s">
        <v>12</v>
      </c>
      <c r="J28" t="str">
        <v>QUALIFIED</v>
      </c>
      <c r="K28" t="str">
        <f t="shared" si="0"/>
        <v>ALL ROUNDER</v>
      </c>
      <c r="L28" t="str">
        <f t="shared" si="1"/>
        <v>AVAILABLE</v>
      </c>
      <c r="M28" t="str">
        <v>FIT</v>
      </c>
      <c r="R28">
        <v>563.4</v>
      </c>
    </row>
    <row r="29" spans="1:18" ht="14.25" customHeight="1">
      <c r="A29" s="3" t="s">
        <v>45</v>
      </c>
      <c r="B29" s="3" t="s">
        <v>10</v>
      </c>
      <c r="C29" s="3" t="s">
        <v>21</v>
      </c>
      <c r="D29" s="3">
        <v>106</v>
      </c>
      <c r="E29" s="3">
        <v>3024</v>
      </c>
      <c r="F29" s="3">
        <v>334</v>
      </c>
      <c r="G29" s="3">
        <v>27.52</v>
      </c>
      <c r="H29" s="3">
        <v>39.46</v>
      </c>
      <c r="I29" s="3" t="s">
        <v>12</v>
      </c>
      <c r="J29" t="str">
        <v>QUALIFIED</v>
      </c>
      <c r="K29" t="str">
        <f t="shared" si="0"/>
        <v>ALL ROUNDER</v>
      </c>
      <c r="L29" t="str">
        <f t="shared" si="1"/>
        <v>REST</v>
      </c>
      <c r="M29" t="str">
        <v>FIT</v>
      </c>
      <c r="R29">
        <v>28.528301886792452</v>
      </c>
    </row>
    <row r="30" spans="1:18" ht="14.25" customHeight="1">
      <c r="A30" s="3" t="s">
        <v>46</v>
      </c>
      <c r="B30" s="3" t="s">
        <v>18</v>
      </c>
      <c r="C30" s="3" t="s">
        <v>25</v>
      </c>
      <c r="D30" s="3">
        <v>135</v>
      </c>
      <c r="E30" s="3">
        <v>2258</v>
      </c>
      <c r="F30" s="3">
        <v>6</v>
      </c>
      <c r="G30" s="3">
        <v>36.770000000000003</v>
      </c>
      <c r="H30" s="3">
        <v>40.57</v>
      </c>
      <c r="I30" s="3" t="s">
        <v>12</v>
      </c>
      <c r="J30" t="str">
        <v>QUALIFIED</v>
      </c>
      <c r="K30" t="str">
        <f t="shared" si="0"/>
        <v>NOT AN ALL ROUNDER</v>
      </c>
      <c r="L30" t="str">
        <f t="shared" si="1"/>
        <v>REST</v>
      </c>
      <c r="M30" t="str">
        <v>FIT</v>
      </c>
      <c r="R30">
        <v>16.725925925925925</v>
      </c>
    </row>
    <row r="31" spans="1:18" ht="14.25" customHeight="1">
      <c r="A31" s="3" t="s">
        <v>47</v>
      </c>
      <c r="B31" s="3" t="s">
        <v>10</v>
      </c>
      <c r="C31" s="3" t="s">
        <v>25</v>
      </c>
      <c r="D31" s="3">
        <v>114</v>
      </c>
      <c r="E31" s="3">
        <v>6530</v>
      </c>
      <c r="F31" s="3">
        <v>35</v>
      </c>
      <c r="G31" s="3">
        <v>74.540000000000006</v>
      </c>
      <c r="H31" s="3">
        <v>36.83</v>
      </c>
      <c r="I31" s="3" t="s">
        <v>12</v>
      </c>
      <c r="J31" t="str">
        <v>QUALIFIED</v>
      </c>
      <c r="K31" t="str">
        <f t="shared" si="0"/>
        <v>ALL ROUNDER</v>
      </c>
      <c r="L31" t="str">
        <f t="shared" si="1"/>
        <v>REST</v>
      </c>
      <c r="M31" t="str">
        <v>FIT</v>
      </c>
      <c r="R31">
        <v>57.280701754385966</v>
      </c>
    </row>
    <row r="32" spans="1:18" ht="14.25" customHeight="1">
      <c r="A32" s="3" t="s">
        <v>48</v>
      </c>
      <c r="B32" s="3" t="s">
        <v>14</v>
      </c>
      <c r="C32" s="3" t="s">
        <v>25</v>
      </c>
      <c r="D32" s="3">
        <v>158</v>
      </c>
      <c r="E32" s="3">
        <v>4512</v>
      </c>
      <c r="F32" s="3">
        <v>19</v>
      </c>
      <c r="G32" s="3">
        <v>76.14</v>
      </c>
      <c r="H32" s="3">
        <v>45.05</v>
      </c>
      <c r="I32" s="3" t="s">
        <v>49</v>
      </c>
      <c r="J32" t="str">
        <v>QUALIFIED</v>
      </c>
      <c r="K32" t="str">
        <f t="shared" si="0"/>
        <v>ALL ROUNDER</v>
      </c>
      <c r="L32" t="str">
        <f t="shared" si="1"/>
        <v>REST</v>
      </c>
      <c r="M32" t="str">
        <v>INJURED</v>
      </c>
      <c r="R32">
        <v>28.556962025316455</v>
      </c>
    </row>
    <row r="33" spans="1:18" ht="14.25" customHeight="1">
      <c r="A33" s="3" t="s">
        <v>50</v>
      </c>
      <c r="B33" s="3" t="s">
        <v>10</v>
      </c>
      <c r="C33" s="3" t="s">
        <v>25</v>
      </c>
      <c r="D33" s="3">
        <v>122</v>
      </c>
      <c r="E33" s="3">
        <v>322</v>
      </c>
      <c r="F33" s="3">
        <v>137</v>
      </c>
      <c r="G33" s="3">
        <v>61.94</v>
      </c>
      <c r="H33" s="3">
        <v>18.37</v>
      </c>
      <c r="I33" s="3" t="s">
        <v>12</v>
      </c>
      <c r="J33" t="str">
        <v>NOT QUALIFIED</v>
      </c>
      <c r="K33" t="str">
        <f t="shared" si="0"/>
        <v>ALL ROUNDER</v>
      </c>
      <c r="L33" t="str">
        <f t="shared" si="1"/>
        <v>REST</v>
      </c>
      <c r="M33" t="str">
        <v>FIT</v>
      </c>
      <c r="R33">
        <v>2.639344262295082</v>
      </c>
    </row>
    <row r="34" spans="1:18" ht="14.25" customHeight="1">
      <c r="A34" s="3" t="s">
        <v>51</v>
      </c>
      <c r="B34" s="3" t="s">
        <v>18</v>
      </c>
      <c r="C34" s="3" t="s">
        <v>15</v>
      </c>
      <c r="D34" s="3">
        <v>56</v>
      </c>
      <c r="E34" s="3">
        <v>1918</v>
      </c>
      <c r="F34" s="3">
        <v>244</v>
      </c>
      <c r="G34" s="3">
        <v>62.66</v>
      </c>
      <c r="H34" s="3">
        <v>31.56</v>
      </c>
      <c r="I34" s="3" t="s">
        <v>12</v>
      </c>
      <c r="J34" t="str">
        <v>QUALIFIED</v>
      </c>
      <c r="K34" t="str">
        <f t="shared" si="0"/>
        <v>ALL ROUNDER</v>
      </c>
      <c r="L34" t="str">
        <f t="shared" si="1"/>
        <v>REST</v>
      </c>
      <c r="M34" t="str">
        <v>FIT</v>
      </c>
      <c r="R34">
        <v>34.25</v>
      </c>
    </row>
    <row r="35" spans="1:18" ht="14.25" customHeight="1">
      <c r="A35" s="3" t="s">
        <v>52</v>
      </c>
      <c r="B35" s="3" t="s">
        <v>18</v>
      </c>
      <c r="C35" s="3" t="s">
        <v>15</v>
      </c>
      <c r="D35" s="3">
        <v>101</v>
      </c>
      <c r="E35" s="3">
        <v>7126</v>
      </c>
      <c r="F35" s="3">
        <v>119</v>
      </c>
      <c r="G35" s="3">
        <v>37.58</v>
      </c>
      <c r="H35" s="3">
        <v>16.45</v>
      </c>
      <c r="I35" s="3" t="s">
        <v>12</v>
      </c>
      <c r="J35" t="str">
        <v>QUALIFIED</v>
      </c>
      <c r="K35" t="str">
        <f t="shared" si="0"/>
        <v>ALL ROUNDER</v>
      </c>
      <c r="L35" t="str">
        <f t="shared" si="1"/>
        <v>REST</v>
      </c>
      <c r="M35" t="str">
        <v>FIT</v>
      </c>
      <c r="R35">
        <v>70.554455445544548</v>
      </c>
    </row>
    <row r="36" spans="1:18" ht="14.25" customHeight="1">
      <c r="A36" s="3" t="s">
        <v>53</v>
      </c>
      <c r="B36" s="3" t="s">
        <v>10</v>
      </c>
      <c r="C36" s="3" t="s">
        <v>25</v>
      </c>
      <c r="D36" s="3">
        <v>64</v>
      </c>
      <c r="E36" s="3">
        <v>9779</v>
      </c>
      <c r="F36" s="3">
        <v>93</v>
      </c>
      <c r="G36" s="3">
        <v>16.649999999999999</v>
      </c>
      <c r="H36" s="3">
        <v>32.65</v>
      </c>
      <c r="I36" s="3" t="s">
        <v>12</v>
      </c>
      <c r="J36" t="str">
        <v>QUALIFIED</v>
      </c>
      <c r="K36" t="str">
        <f t="shared" si="0"/>
        <v>ALL ROUNDER</v>
      </c>
      <c r="L36" t="str">
        <f t="shared" si="1"/>
        <v>REST</v>
      </c>
      <c r="M36" t="str">
        <v>FIT</v>
      </c>
      <c r="R36">
        <v>152.796875</v>
      </c>
    </row>
    <row r="37" spans="1:18" ht="14.25" customHeight="1">
      <c r="A37" s="3" t="s">
        <v>54</v>
      </c>
      <c r="B37" s="3" t="s">
        <v>10</v>
      </c>
      <c r="C37" s="3" t="s">
        <v>15</v>
      </c>
      <c r="D37" s="3">
        <v>84</v>
      </c>
      <c r="E37" s="3">
        <v>4053</v>
      </c>
      <c r="F37" s="3">
        <v>42</v>
      </c>
      <c r="G37" s="3">
        <v>62.44</v>
      </c>
      <c r="H37" s="3">
        <v>25.27</v>
      </c>
      <c r="I37" s="3" t="s">
        <v>12</v>
      </c>
      <c r="J37" t="str">
        <v>QUALIFIED</v>
      </c>
      <c r="K37" t="str">
        <f t="shared" si="0"/>
        <v>ALL ROUNDER</v>
      </c>
      <c r="L37" t="str">
        <f t="shared" si="1"/>
        <v>REST</v>
      </c>
      <c r="M37" t="str">
        <v>FIT</v>
      </c>
      <c r="R37">
        <v>48.25</v>
      </c>
    </row>
    <row r="38" spans="1:18" ht="14.25" customHeight="1">
      <c r="A38" s="3" t="s">
        <v>55</v>
      </c>
      <c r="B38" s="3" t="s">
        <v>14</v>
      </c>
      <c r="C38" s="3" t="s">
        <v>21</v>
      </c>
      <c r="D38" s="3">
        <v>132</v>
      </c>
      <c r="E38" s="3">
        <v>5669</v>
      </c>
      <c r="G38" s="3">
        <v>50.18</v>
      </c>
      <c r="H38" s="3">
        <v>25.97</v>
      </c>
      <c r="I38" s="3" t="s">
        <v>49</v>
      </c>
      <c r="J38" t="str">
        <v>QUALIFIED</v>
      </c>
      <c r="K38" t="str">
        <f t="shared" si="0"/>
        <v>NOT AN ALL ROUNDER</v>
      </c>
      <c r="L38" t="str">
        <f t="shared" si="1"/>
        <v>REST</v>
      </c>
      <c r="M38" t="str">
        <v>INJURED</v>
      </c>
      <c r="R38">
        <v>42.946969696969695</v>
      </c>
    </row>
    <row r="39" spans="1:18" ht="14.25" customHeight="1">
      <c r="A39" s="3" t="s">
        <v>56</v>
      </c>
      <c r="B39" s="3" t="s">
        <v>10</v>
      </c>
      <c r="C39" s="3" t="s">
        <v>11</v>
      </c>
      <c r="D39" s="3">
        <v>128</v>
      </c>
      <c r="E39" s="3">
        <v>778</v>
      </c>
      <c r="F39" s="3">
        <v>49</v>
      </c>
      <c r="G39" s="3">
        <v>27.7</v>
      </c>
      <c r="H39" s="3">
        <v>49.41</v>
      </c>
      <c r="I39" s="3" t="s">
        <v>12</v>
      </c>
      <c r="J39" t="str">
        <v>QUALIFIED</v>
      </c>
      <c r="K39" t="str">
        <f t="shared" si="0"/>
        <v>ALL ROUNDER</v>
      </c>
      <c r="L39" t="str">
        <f t="shared" si="1"/>
        <v>REST</v>
      </c>
      <c r="M39" t="str">
        <v>FIT</v>
      </c>
      <c r="R39">
        <v>6.078125</v>
      </c>
    </row>
    <row r="40" spans="1:18" ht="14.25" customHeight="1">
      <c r="A40" s="3" t="s">
        <v>57</v>
      </c>
      <c r="B40" s="3" t="s">
        <v>24</v>
      </c>
      <c r="C40" s="3" t="s">
        <v>21</v>
      </c>
      <c r="D40" s="3">
        <v>97</v>
      </c>
      <c r="E40" s="3">
        <v>7648</v>
      </c>
      <c r="G40" s="3">
        <v>13.07</v>
      </c>
      <c r="H40" s="3">
        <v>27.48</v>
      </c>
      <c r="I40" s="3" t="s">
        <v>12</v>
      </c>
      <c r="J40" t="str">
        <v>QUALIFIED</v>
      </c>
      <c r="K40" t="str">
        <f t="shared" si="0"/>
        <v>NOT AN ALL ROUNDER</v>
      </c>
      <c r="L40" t="str">
        <f t="shared" si="1"/>
        <v>REST</v>
      </c>
      <c r="M40" t="str">
        <v>FIT</v>
      </c>
      <c r="R40">
        <v>78.845360824742272</v>
      </c>
    </row>
    <row r="41" spans="1:18" ht="14.25" customHeight="1">
      <c r="A41" s="3" t="s">
        <v>58</v>
      </c>
      <c r="B41" s="3" t="s">
        <v>18</v>
      </c>
      <c r="C41" s="3" t="s">
        <v>21</v>
      </c>
      <c r="D41" s="3">
        <v>160</v>
      </c>
      <c r="E41" s="3">
        <v>4517</v>
      </c>
      <c r="F41" s="3">
        <v>380</v>
      </c>
      <c r="G41" s="3">
        <v>75.709999999999994</v>
      </c>
      <c r="H41" s="3">
        <v>42.37</v>
      </c>
      <c r="I41" s="3" t="s">
        <v>12</v>
      </c>
      <c r="J41" t="str">
        <v>QUALIFIED</v>
      </c>
      <c r="K41" t="str">
        <f t="shared" si="0"/>
        <v>ALL ROUNDER</v>
      </c>
      <c r="L41" t="str">
        <f t="shared" si="1"/>
        <v>REST</v>
      </c>
      <c r="M41" t="str">
        <v>FIT</v>
      </c>
      <c r="R41">
        <v>28.231249999999999</v>
      </c>
    </row>
    <row r="42" spans="1:18" ht="14.25" customHeight="1">
      <c r="A42" s="3" t="s">
        <v>59</v>
      </c>
      <c r="B42" s="3" t="s">
        <v>18</v>
      </c>
      <c r="C42" s="3" t="s">
        <v>15</v>
      </c>
      <c r="D42" s="3">
        <v>26</v>
      </c>
      <c r="E42" s="3">
        <v>9792</v>
      </c>
      <c r="F42" s="3">
        <v>199</v>
      </c>
      <c r="G42" s="3">
        <v>26.45</v>
      </c>
      <c r="H42" s="3">
        <v>39.5</v>
      </c>
      <c r="I42" s="3" t="s">
        <v>12</v>
      </c>
      <c r="J42" t="str">
        <v>QUALIFIED</v>
      </c>
      <c r="K42" t="str">
        <f t="shared" si="0"/>
        <v>ALL ROUNDER</v>
      </c>
      <c r="L42" t="str">
        <f t="shared" si="1"/>
        <v>AVAILABLE</v>
      </c>
      <c r="M42" t="str">
        <v>FIT</v>
      </c>
      <c r="R42">
        <v>376.61538461538464</v>
      </c>
    </row>
    <row r="43" spans="1:18" ht="14.25" customHeight="1">
      <c r="A43" s="3" t="s">
        <v>60</v>
      </c>
      <c r="B43" s="3" t="s">
        <v>14</v>
      </c>
      <c r="C43" s="3" t="s">
        <v>15</v>
      </c>
      <c r="D43" s="3">
        <v>129</v>
      </c>
      <c r="E43" s="3">
        <v>8480</v>
      </c>
      <c r="F43" s="3">
        <v>80</v>
      </c>
      <c r="G43" s="3">
        <v>34.97</v>
      </c>
      <c r="H43" s="3">
        <v>23.79</v>
      </c>
      <c r="I43" s="3" t="s">
        <v>12</v>
      </c>
      <c r="J43" t="str">
        <v>QUALIFIED</v>
      </c>
      <c r="K43" t="str">
        <f t="shared" si="0"/>
        <v>ALL ROUNDER</v>
      </c>
      <c r="L43" t="str">
        <f t="shared" si="1"/>
        <v>REST</v>
      </c>
      <c r="M43" t="str">
        <v>FIT</v>
      </c>
      <c r="R43">
        <v>65.736434108527135</v>
      </c>
    </row>
    <row r="44" spans="1:18" ht="14.25" customHeight="1">
      <c r="A44" s="3" t="s">
        <v>61</v>
      </c>
      <c r="B44" s="3" t="s">
        <v>18</v>
      </c>
      <c r="C44" s="3" t="s">
        <v>25</v>
      </c>
      <c r="D44" s="3">
        <v>92</v>
      </c>
      <c r="E44" s="3">
        <v>1227</v>
      </c>
      <c r="F44" s="3">
        <v>335</v>
      </c>
      <c r="G44" s="3">
        <v>60</v>
      </c>
      <c r="H44" s="3">
        <v>16.2</v>
      </c>
      <c r="I44" s="3" t="s">
        <v>12</v>
      </c>
      <c r="J44" t="str">
        <v>QUALIFIED</v>
      </c>
      <c r="K44" t="str">
        <f t="shared" si="0"/>
        <v>ALL ROUNDER</v>
      </c>
      <c r="L44" t="str">
        <f t="shared" si="1"/>
        <v>REST</v>
      </c>
      <c r="M44" t="str">
        <v>FIT</v>
      </c>
      <c r="R44">
        <v>13.336956521739131</v>
      </c>
    </row>
    <row r="45" spans="1:18" ht="14.25" customHeight="1">
      <c r="A45" s="3" t="s">
        <v>62</v>
      </c>
      <c r="B45" s="3" t="s">
        <v>14</v>
      </c>
      <c r="C45" s="3" t="s">
        <v>25</v>
      </c>
      <c r="D45" s="3">
        <v>87</v>
      </c>
      <c r="E45" s="3">
        <v>9227</v>
      </c>
      <c r="F45" s="3">
        <v>249</v>
      </c>
      <c r="G45" s="3">
        <v>16.87</v>
      </c>
      <c r="H45" s="3">
        <v>32.24</v>
      </c>
      <c r="I45" s="3" t="s">
        <v>12</v>
      </c>
      <c r="J45" t="str">
        <v>QUALIFIED</v>
      </c>
      <c r="K45" t="str">
        <f t="shared" si="0"/>
        <v>ALL ROUNDER</v>
      </c>
      <c r="L45" t="str">
        <f t="shared" si="1"/>
        <v>REST</v>
      </c>
      <c r="M45" t="str">
        <v>FIT</v>
      </c>
      <c r="R45">
        <v>106.05747126436782</v>
      </c>
    </row>
    <row r="46" spans="1:18" ht="14.25" customHeight="1">
      <c r="A46" s="3" t="s">
        <v>63</v>
      </c>
      <c r="B46" s="3" t="s">
        <v>18</v>
      </c>
      <c r="C46" s="3" t="s">
        <v>11</v>
      </c>
      <c r="D46" s="3">
        <v>192</v>
      </c>
      <c r="E46" s="3">
        <v>3364</v>
      </c>
      <c r="F46" s="3">
        <v>96</v>
      </c>
      <c r="G46" s="3">
        <v>29.01</v>
      </c>
      <c r="H46" s="3">
        <v>30.98</v>
      </c>
      <c r="I46" s="3" t="s">
        <v>12</v>
      </c>
      <c r="J46" t="str">
        <v>QUALIFIED</v>
      </c>
      <c r="K46" t="str">
        <f t="shared" si="0"/>
        <v>ALL ROUNDER</v>
      </c>
      <c r="L46" t="str">
        <f t="shared" si="1"/>
        <v>REST</v>
      </c>
      <c r="M46" t="str">
        <v>FIT</v>
      </c>
      <c r="R46">
        <v>17.520833333333332</v>
      </c>
    </row>
    <row r="47" spans="1:18" ht="14.25" customHeight="1">
      <c r="A47" s="3" t="s">
        <v>64</v>
      </c>
      <c r="B47" s="3" t="s">
        <v>24</v>
      </c>
      <c r="C47" s="3" t="s">
        <v>11</v>
      </c>
      <c r="D47" s="3">
        <v>98</v>
      </c>
      <c r="E47" s="3">
        <v>8655</v>
      </c>
      <c r="G47" s="3">
        <v>69.02</v>
      </c>
      <c r="H47" s="3">
        <v>21.47</v>
      </c>
      <c r="I47" s="3" t="s">
        <v>12</v>
      </c>
      <c r="J47" t="str">
        <v>QUALIFIED</v>
      </c>
      <c r="K47" t="str">
        <f t="shared" si="0"/>
        <v>NOT AN ALL ROUNDER</v>
      </c>
      <c r="L47" t="str">
        <f t="shared" si="1"/>
        <v>REST</v>
      </c>
      <c r="M47" t="str">
        <v>FIT</v>
      </c>
      <c r="R47">
        <v>88.316326530612244</v>
      </c>
    </row>
    <row r="48" spans="1:18" ht="14.25" customHeight="1">
      <c r="A48" s="3" t="s">
        <v>65</v>
      </c>
      <c r="B48" s="3" t="s">
        <v>24</v>
      </c>
      <c r="C48" s="3" t="s">
        <v>15</v>
      </c>
      <c r="D48" s="3">
        <v>27</v>
      </c>
      <c r="E48" s="3">
        <v>5464</v>
      </c>
      <c r="F48" s="3">
        <v>344</v>
      </c>
      <c r="G48" s="3">
        <v>62.08</v>
      </c>
      <c r="H48" s="3">
        <v>18.059999999999999</v>
      </c>
      <c r="I48" s="3" t="s">
        <v>12</v>
      </c>
      <c r="J48" t="str">
        <v>QUALIFIED</v>
      </c>
      <c r="K48" t="str">
        <f t="shared" si="0"/>
        <v>ALL ROUNDER</v>
      </c>
      <c r="L48" t="str">
        <f t="shared" si="1"/>
        <v>AVAILABLE</v>
      </c>
      <c r="M48" t="str">
        <v>FIT</v>
      </c>
      <c r="R48">
        <v>202.37037037037038</v>
      </c>
    </row>
    <row r="49" spans="1:18" ht="14.25" customHeight="1">
      <c r="A49" s="3" t="s">
        <v>66</v>
      </c>
      <c r="B49" s="3" t="s">
        <v>18</v>
      </c>
      <c r="C49" s="3" t="s">
        <v>21</v>
      </c>
      <c r="D49" s="3">
        <v>195</v>
      </c>
      <c r="E49" s="3">
        <v>7491</v>
      </c>
      <c r="F49" s="3">
        <v>303</v>
      </c>
      <c r="G49" s="3">
        <v>39.97</v>
      </c>
      <c r="H49" s="3">
        <v>48.29</v>
      </c>
      <c r="I49" s="3" t="s">
        <v>12</v>
      </c>
      <c r="J49" t="str">
        <v>QUALIFIED</v>
      </c>
      <c r="K49" t="str">
        <f t="shared" si="0"/>
        <v>ALL ROUNDER</v>
      </c>
      <c r="L49" t="str">
        <f t="shared" si="1"/>
        <v>REST</v>
      </c>
      <c r="M49" t="str">
        <v>FIT</v>
      </c>
      <c r="R49">
        <v>38.415384615384617</v>
      </c>
    </row>
    <row r="50" spans="1:18" ht="14.25" customHeight="1">
      <c r="A50" s="3" t="s">
        <v>67</v>
      </c>
      <c r="B50" s="3" t="s">
        <v>14</v>
      </c>
      <c r="C50" s="3" t="s">
        <v>15</v>
      </c>
      <c r="D50" s="3">
        <v>61</v>
      </c>
      <c r="E50" s="3">
        <v>2811</v>
      </c>
      <c r="F50" s="3">
        <v>96</v>
      </c>
      <c r="G50" s="3">
        <v>33.130000000000003</v>
      </c>
      <c r="H50" s="3">
        <v>25.63</v>
      </c>
      <c r="I50" s="3" t="s">
        <v>12</v>
      </c>
      <c r="J50" t="str">
        <v>QUALIFIED</v>
      </c>
      <c r="K50" t="str">
        <f t="shared" si="0"/>
        <v>ALL ROUNDER</v>
      </c>
      <c r="L50" t="str">
        <f t="shared" si="1"/>
        <v>REST</v>
      </c>
      <c r="M50" t="str">
        <v>FIT</v>
      </c>
      <c r="R50">
        <v>46.081967213114751</v>
      </c>
    </row>
    <row r="51" spans="1:18" ht="14.25" customHeight="1">
      <c r="A51" s="3" t="s">
        <v>68</v>
      </c>
      <c r="B51" s="3" t="s">
        <v>24</v>
      </c>
      <c r="C51" s="3" t="s">
        <v>15</v>
      </c>
      <c r="D51" s="3">
        <v>97</v>
      </c>
      <c r="E51" s="3">
        <v>5730</v>
      </c>
      <c r="F51" s="3">
        <v>98</v>
      </c>
      <c r="G51" s="3">
        <v>62.64</v>
      </c>
      <c r="H51" s="3">
        <v>21.39</v>
      </c>
      <c r="I51" s="3" t="s">
        <v>12</v>
      </c>
      <c r="J51" t="str">
        <v>QUALIFIED</v>
      </c>
      <c r="K51" t="str">
        <f t="shared" si="0"/>
        <v>ALL ROUNDER</v>
      </c>
      <c r="L51" t="str">
        <f t="shared" si="1"/>
        <v>REST</v>
      </c>
      <c r="M51" t="str">
        <v>FIT</v>
      </c>
      <c r="R51">
        <v>59.072164948453612</v>
      </c>
    </row>
    <row r="52" spans="1:18" ht="14.25" customHeight="1">
      <c r="A52" s="3" t="s">
        <v>69</v>
      </c>
      <c r="B52" s="3" t="s">
        <v>10</v>
      </c>
      <c r="C52" s="3" t="s">
        <v>11</v>
      </c>
      <c r="D52" s="3">
        <v>157</v>
      </c>
      <c r="E52" s="3">
        <v>6299</v>
      </c>
      <c r="F52" s="3">
        <v>166</v>
      </c>
      <c r="G52" s="3">
        <v>30.33</v>
      </c>
      <c r="H52" s="3">
        <v>38.64</v>
      </c>
      <c r="I52" s="3" t="s">
        <v>12</v>
      </c>
      <c r="J52" t="str">
        <v>QUALIFIED</v>
      </c>
      <c r="K52" t="str">
        <f t="shared" si="0"/>
        <v>ALL ROUNDER</v>
      </c>
      <c r="L52" t="str">
        <f t="shared" si="1"/>
        <v>REST</v>
      </c>
      <c r="M52" t="str">
        <v>FIT</v>
      </c>
      <c r="R52">
        <v>40.121019108280258</v>
      </c>
    </row>
    <row r="53" spans="1:18" ht="14.25" customHeight="1">
      <c r="A53" s="3" t="s">
        <v>70</v>
      </c>
      <c r="B53" s="3" t="s">
        <v>24</v>
      </c>
      <c r="C53" s="3" t="s">
        <v>15</v>
      </c>
      <c r="D53" s="3">
        <v>53</v>
      </c>
      <c r="E53" s="3">
        <v>9609</v>
      </c>
      <c r="F53" s="3">
        <v>90</v>
      </c>
      <c r="G53" s="3">
        <v>59.56</v>
      </c>
      <c r="H53" s="3">
        <v>47.28</v>
      </c>
      <c r="I53" s="3" t="s">
        <v>12</v>
      </c>
      <c r="J53" t="str">
        <v>QUALIFIED</v>
      </c>
      <c r="K53" t="str">
        <f t="shared" si="0"/>
        <v>ALL ROUNDER</v>
      </c>
      <c r="L53" t="str">
        <f t="shared" si="1"/>
        <v>REST</v>
      </c>
      <c r="M53" t="str">
        <v>FIT</v>
      </c>
      <c r="R53">
        <v>181.30188679245282</v>
      </c>
    </row>
    <row r="54" spans="1:18" ht="14.25" customHeight="1">
      <c r="A54" s="3" t="s">
        <v>71</v>
      </c>
      <c r="B54" s="3" t="s">
        <v>24</v>
      </c>
      <c r="C54" s="3" t="s">
        <v>15</v>
      </c>
      <c r="D54" s="3">
        <v>167</v>
      </c>
      <c r="E54" s="3">
        <v>9750</v>
      </c>
      <c r="F54" s="3">
        <v>19</v>
      </c>
      <c r="G54" s="3">
        <v>61.05</v>
      </c>
      <c r="H54" s="3">
        <v>43.37</v>
      </c>
      <c r="I54" s="3" t="s">
        <v>12</v>
      </c>
      <c r="J54" t="str">
        <v>QUALIFIED</v>
      </c>
      <c r="K54" t="str">
        <f t="shared" si="0"/>
        <v>ALL ROUNDER</v>
      </c>
      <c r="L54" t="str">
        <f t="shared" si="1"/>
        <v>REST</v>
      </c>
      <c r="M54" t="str">
        <v>FIT</v>
      </c>
      <c r="R54">
        <v>58.383233532934135</v>
      </c>
    </row>
    <row r="55" spans="1:18" ht="14.25" customHeight="1">
      <c r="A55" s="3" t="s">
        <v>72</v>
      </c>
      <c r="B55" s="3" t="s">
        <v>24</v>
      </c>
      <c r="C55" s="3" t="s">
        <v>15</v>
      </c>
      <c r="D55" s="3">
        <v>11</v>
      </c>
      <c r="E55" s="3">
        <v>1106</v>
      </c>
      <c r="F55" s="3">
        <v>269</v>
      </c>
      <c r="G55" s="3">
        <v>17.829999999999998</v>
      </c>
      <c r="H55" s="3">
        <v>37.869999999999997</v>
      </c>
      <c r="I55" s="3" t="s">
        <v>12</v>
      </c>
      <c r="J55" t="str">
        <v>QUALIFIED</v>
      </c>
      <c r="K55" t="str">
        <f t="shared" si="0"/>
        <v>ALL ROUNDER</v>
      </c>
      <c r="L55" t="str">
        <f t="shared" si="1"/>
        <v>AVAILABLE</v>
      </c>
      <c r="M55" t="str">
        <v>FIT</v>
      </c>
      <c r="R55">
        <v>100.54545454545455</v>
      </c>
    </row>
    <row r="56" spans="1:18" ht="14.25" customHeight="1">
      <c r="A56" s="3" t="s">
        <v>73</v>
      </c>
      <c r="B56" s="3" t="s">
        <v>14</v>
      </c>
      <c r="C56" s="3" t="s">
        <v>15</v>
      </c>
      <c r="D56" s="3">
        <v>196</v>
      </c>
      <c r="E56" s="3">
        <v>9048</v>
      </c>
      <c r="F56" s="3">
        <v>303</v>
      </c>
      <c r="G56" s="3">
        <v>43.3</v>
      </c>
      <c r="H56" s="3">
        <v>35.619999999999997</v>
      </c>
      <c r="I56" s="3" t="s">
        <v>12</v>
      </c>
      <c r="J56" t="str">
        <v>QUALIFIED</v>
      </c>
      <c r="K56" t="str">
        <f t="shared" si="0"/>
        <v>ALL ROUNDER</v>
      </c>
      <c r="L56" t="str">
        <f t="shared" si="1"/>
        <v>REST</v>
      </c>
      <c r="M56" t="str">
        <v>FIT</v>
      </c>
      <c r="R56">
        <v>46.163265306122447</v>
      </c>
    </row>
    <row r="57" spans="1:18" ht="14.25" customHeight="1">
      <c r="A57" s="3" t="s">
        <v>74</v>
      </c>
      <c r="B57" s="3" t="s">
        <v>24</v>
      </c>
      <c r="C57" s="3" t="s">
        <v>21</v>
      </c>
      <c r="D57" s="3">
        <v>39</v>
      </c>
      <c r="E57" s="3">
        <v>1847</v>
      </c>
      <c r="F57" s="3">
        <v>185</v>
      </c>
      <c r="G57" s="3">
        <v>11.23</v>
      </c>
      <c r="H57" s="3">
        <v>18.2</v>
      </c>
      <c r="I57" s="3" t="s">
        <v>12</v>
      </c>
      <c r="J57" t="str">
        <v>QUALIFIED</v>
      </c>
      <c r="K57" t="str">
        <f t="shared" si="0"/>
        <v>ALL ROUNDER</v>
      </c>
      <c r="L57" t="str">
        <f t="shared" si="1"/>
        <v>AVAILABLE</v>
      </c>
      <c r="M57" t="str">
        <v>FIT</v>
      </c>
      <c r="R57">
        <v>47.358974358974358</v>
      </c>
    </row>
    <row r="58" spans="1:18" ht="14.25" customHeight="1">
      <c r="A58" s="3" t="s">
        <v>75</v>
      </c>
      <c r="B58" s="3" t="s">
        <v>14</v>
      </c>
      <c r="C58" s="3" t="s">
        <v>21</v>
      </c>
      <c r="D58" s="3">
        <v>169</v>
      </c>
      <c r="E58" s="3">
        <v>5626</v>
      </c>
      <c r="F58" s="3">
        <v>199</v>
      </c>
      <c r="G58" s="3">
        <v>59.48</v>
      </c>
      <c r="H58" s="3">
        <v>47.32</v>
      </c>
      <c r="I58" s="3" t="s">
        <v>12</v>
      </c>
      <c r="J58" t="str">
        <v>QUALIFIED</v>
      </c>
      <c r="K58" t="str">
        <f t="shared" si="0"/>
        <v>ALL ROUNDER</v>
      </c>
      <c r="L58" t="str">
        <f t="shared" si="1"/>
        <v>REST</v>
      </c>
      <c r="M58" t="str">
        <v>FIT</v>
      </c>
      <c r="R58">
        <v>33.289940828402365</v>
      </c>
    </row>
    <row r="59" spans="1:18" ht="14.25" customHeight="1">
      <c r="A59" s="3" t="s">
        <v>76</v>
      </c>
      <c r="B59" s="3" t="s">
        <v>10</v>
      </c>
      <c r="C59" s="3" t="s">
        <v>25</v>
      </c>
      <c r="D59" s="3">
        <v>187</v>
      </c>
      <c r="E59" s="3">
        <v>6023</v>
      </c>
      <c r="F59" s="3">
        <v>208</v>
      </c>
      <c r="G59" s="3">
        <v>58.25</v>
      </c>
      <c r="H59" s="3">
        <v>49.75</v>
      </c>
      <c r="I59" s="3" t="s">
        <v>12</v>
      </c>
      <c r="J59" t="str">
        <v>QUALIFIED</v>
      </c>
      <c r="K59" t="str">
        <f t="shared" si="0"/>
        <v>ALL ROUNDER</v>
      </c>
      <c r="L59" t="str">
        <f t="shared" si="1"/>
        <v>REST</v>
      </c>
      <c r="M59" t="str">
        <v>FIT</v>
      </c>
      <c r="R59">
        <v>32.208556149732622</v>
      </c>
    </row>
    <row r="60" spans="1:18" ht="14.25" customHeight="1">
      <c r="A60" s="3" t="s">
        <v>77</v>
      </c>
      <c r="B60" s="3" t="s">
        <v>18</v>
      </c>
      <c r="C60" s="3" t="s">
        <v>25</v>
      </c>
      <c r="D60" s="3">
        <v>167</v>
      </c>
      <c r="E60" s="3">
        <v>7589</v>
      </c>
      <c r="F60" s="3">
        <v>297</v>
      </c>
      <c r="G60" s="3">
        <v>68.16</v>
      </c>
      <c r="H60" s="3">
        <v>17.350000000000001</v>
      </c>
      <c r="I60" s="3" t="s">
        <v>49</v>
      </c>
      <c r="J60" t="str">
        <v>QUALIFIED</v>
      </c>
      <c r="K60" t="str">
        <f t="shared" si="0"/>
        <v>ALL ROUNDER</v>
      </c>
      <c r="L60" t="str">
        <f t="shared" si="1"/>
        <v>REST</v>
      </c>
      <c r="M60" t="str">
        <v>INJURED</v>
      </c>
      <c r="R60">
        <v>45.443113772455092</v>
      </c>
    </row>
    <row r="61" spans="1:18" ht="14.25" customHeight="1">
      <c r="A61" s="3" t="s">
        <v>78</v>
      </c>
      <c r="B61" s="3" t="s">
        <v>14</v>
      </c>
      <c r="C61" s="3" t="s">
        <v>25</v>
      </c>
      <c r="D61" s="3">
        <v>69</v>
      </c>
      <c r="E61" s="3">
        <v>4984</v>
      </c>
      <c r="F61" s="3">
        <v>284</v>
      </c>
      <c r="G61" s="3">
        <v>34.549999999999997</v>
      </c>
      <c r="H61" s="3">
        <v>25.12</v>
      </c>
      <c r="I61" s="3" t="s">
        <v>12</v>
      </c>
      <c r="J61" t="str">
        <v>QUALIFIED</v>
      </c>
      <c r="K61" t="str">
        <f t="shared" si="0"/>
        <v>ALL ROUNDER</v>
      </c>
      <c r="L61" t="str">
        <f t="shared" si="1"/>
        <v>REST</v>
      </c>
      <c r="M61" t="str">
        <v>FIT</v>
      </c>
      <c r="R61">
        <v>72.231884057971016</v>
      </c>
    </row>
    <row r="62" spans="1:18" ht="14.25" customHeight="1">
      <c r="A62" s="3" t="s">
        <v>79</v>
      </c>
      <c r="B62" s="3" t="s">
        <v>10</v>
      </c>
      <c r="C62" s="3" t="s">
        <v>11</v>
      </c>
      <c r="D62" s="3">
        <v>44</v>
      </c>
      <c r="E62" s="3">
        <v>5390</v>
      </c>
      <c r="F62" s="3">
        <v>225</v>
      </c>
      <c r="G62" s="3">
        <v>46.55</v>
      </c>
      <c r="H62" s="3">
        <v>42.38</v>
      </c>
      <c r="I62" s="3" t="s">
        <v>12</v>
      </c>
      <c r="J62" t="str">
        <v>QUALIFIED</v>
      </c>
      <c r="K62" t="str">
        <f t="shared" si="0"/>
        <v>ALL ROUNDER</v>
      </c>
      <c r="L62" t="str">
        <f t="shared" si="1"/>
        <v>AVAILABLE</v>
      </c>
      <c r="M62" t="str">
        <v>FIT</v>
      </c>
      <c r="R62">
        <v>122.5</v>
      </c>
    </row>
    <row r="63" spans="1:18" ht="14.25" customHeight="1">
      <c r="A63" s="3" t="s">
        <v>80</v>
      </c>
      <c r="B63" s="3" t="s">
        <v>10</v>
      </c>
      <c r="C63" s="3" t="s">
        <v>15</v>
      </c>
      <c r="D63" s="3">
        <v>29</v>
      </c>
      <c r="E63" s="3">
        <v>30</v>
      </c>
      <c r="F63" s="3">
        <v>146</v>
      </c>
      <c r="G63" s="3">
        <v>73.61</v>
      </c>
      <c r="H63" s="3">
        <v>16.52</v>
      </c>
      <c r="I63" s="3" t="s">
        <v>12</v>
      </c>
      <c r="J63" t="str">
        <v>NOT QUALIFIED</v>
      </c>
      <c r="K63" t="str">
        <f t="shared" si="0"/>
        <v>NOT AN ALL ROUNDER</v>
      </c>
      <c r="L63" t="str">
        <f t="shared" si="1"/>
        <v>AVAILABLE</v>
      </c>
      <c r="M63" t="str">
        <v>FIT</v>
      </c>
      <c r="R63">
        <v>1.0344827586206897</v>
      </c>
    </row>
    <row r="64" spans="1:18" ht="14.25" customHeight="1">
      <c r="A64" s="3" t="s">
        <v>81</v>
      </c>
      <c r="B64" s="3" t="s">
        <v>18</v>
      </c>
      <c r="C64" s="3" t="s">
        <v>21</v>
      </c>
      <c r="D64" s="3">
        <v>181</v>
      </c>
      <c r="E64" s="3">
        <v>5830</v>
      </c>
      <c r="F64" s="3">
        <v>24</v>
      </c>
      <c r="G64" s="3">
        <v>69.489999999999995</v>
      </c>
      <c r="H64" s="3">
        <v>44.11</v>
      </c>
      <c r="I64" s="3" t="s">
        <v>12</v>
      </c>
      <c r="J64" t="str">
        <v>QUALIFIED</v>
      </c>
      <c r="K64" t="str">
        <f t="shared" si="0"/>
        <v>ALL ROUNDER</v>
      </c>
      <c r="L64" t="str">
        <f t="shared" si="1"/>
        <v>REST</v>
      </c>
      <c r="M64" t="str">
        <v>FIT</v>
      </c>
      <c r="R64">
        <v>32.209944751381215</v>
      </c>
    </row>
    <row r="65" spans="1:18" ht="14.25" customHeight="1">
      <c r="A65" s="3" t="s">
        <v>82</v>
      </c>
      <c r="B65" s="3" t="s">
        <v>10</v>
      </c>
      <c r="C65" s="3" t="s">
        <v>21</v>
      </c>
      <c r="D65" s="3">
        <v>38</v>
      </c>
      <c r="E65" s="3">
        <v>8290</v>
      </c>
      <c r="F65" s="3">
        <v>80</v>
      </c>
      <c r="G65" s="3">
        <v>28.28</v>
      </c>
      <c r="H65" s="3">
        <v>36.5</v>
      </c>
      <c r="I65" s="3" t="s">
        <v>12</v>
      </c>
      <c r="J65" t="str">
        <v>QUALIFIED</v>
      </c>
      <c r="K65" t="str">
        <f t="shared" si="0"/>
        <v>ALL ROUNDER</v>
      </c>
      <c r="L65" t="str">
        <f t="shared" si="1"/>
        <v>AVAILABLE</v>
      </c>
      <c r="M65" t="str">
        <v>FIT</v>
      </c>
      <c r="R65">
        <v>218.15789473684211</v>
      </c>
    </row>
    <row r="66" spans="1:18" ht="14.25" customHeight="1">
      <c r="A66" s="3" t="s">
        <v>83</v>
      </c>
      <c r="B66" s="3" t="s">
        <v>24</v>
      </c>
      <c r="C66" s="3" t="s">
        <v>15</v>
      </c>
      <c r="D66" s="3">
        <v>40</v>
      </c>
      <c r="E66" s="3">
        <v>5108</v>
      </c>
      <c r="F66" s="3">
        <v>99</v>
      </c>
      <c r="G66" s="3">
        <v>69.87</v>
      </c>
      <c r="H66" s="3">
        <v>25.51</v>
      </c>
      <c r="I66" s="3" t="s">
        <v>12</v>
      </c>
      <c r="J66" t="str">
        <v>QUALIFIED</v>
      </c>
      <c r="K66" t="str">
        <f t="shared" si="0"/>
        <v>ALL ROUNDER</v>
      </c>
      <c r="L66" t="str">
        <f t="shared" si="1"/>
        <v>AVAILABLE</v>
      </c>
      <c r="M66" t="str">
        <v>FIT</v>
      </c>
      <c r="R66">
        <v>127.7</v>
      </c>
    </row>
    <row r="67" spans="1:18" ht="14.25" customHeight="1">
      <c r="A67" s="3" t="s">
        <v>84</v>
      </c>
      <c r="B67" s="3" t="s">
        <v>14</v>
      </c>
      <c r="C67" s="3" t="s">
        <v>15</v>
      </c>
      <c r="D67" s="3">
        <v>172</v>
      </c>
      <c r="E67" s="3">
        <v>147</v>
      </c>
      <c r="F67" s="3">
        <v>57</v>
      </c>
      <c r="G67" s="3">
        <v>53.64</v>
      </c>
      <c r="H67" s="3">
        <v>28.97</v>
      </c>
      <c r="I67" s="3" t="s">
        <v>12</v>
      </c>
      <c r="J67" t="str">
        <v>NOT QUALIFIED</v>
      </c>
      <c r="K67" t="str">
        <f t="shared" ref="K67:K130" si="2">IF(AND(E67&gt;300,F67&gt;10),"ALL ROUNDER","NOT AN ALL ROUNDER")</f>
        <v>NOT AN ALL ROUNDER</v>
      </c>
      <c r="L67" t="str">
        <f t="shared" ref="L67:L130" si="3">IF(OR(I67="YES",D67&gt;50),"REST","AVAILABLE")</f>
        <v>REST</v>
      </c>
      <c r="M67" t="str">
        <v>FIT</v>
      </c>
      <c r="R67">
        <v>0.85465116279069764</v>
      </c>
    </row>
    <row r="68" spans="1:18" ht="14.25" customHeight="1">
      <c r="A68" s="3" t="s">
        <v>85</v>
      </c>
      <c r="B68" s="3" t="s">
        <v>18</v>
      </c>
      <c r="C68" s="3" t="s">
        <v>21</v>
      </c>
      <c r="D68" s="3">
        <v>41</v>
      </c>
      <c r="E68" s="3">
        <v>3129</v>
      </c>
      <c r="F68" s="3">
        <v>52</v>
      </c>
      <c r="G68" s="3">
        <v>22.34</v>
      </c>
      <c r="H68" s="3">
        <v>18.940000000000001</v>
      </c>
      <c r="I68" s="3" t="s">
        <v>12</v>
      </c>
      <c r="J68" t="str">
        <v>QUALIFIED</v>
      </c>
      <c r="K68" t="str">
        <f t="shared" si="2"/>
        <v>ALL ROUNDER</v>
      </c>
      <c r="L68" t="str">
        <f t="shared" si="3"/>
        <v>AVAILABLE</v>
      </c>
      <c r="M68" t="str">
        <v>FIT</v>
      </c>
      <c r="R68">
        <v>76.317073170731703</v>
      </c>
    </row>
    <row r="69" spans="1:18" ht="14.25" customHeight="1">
      <c r="A69" s="3" t="s">
        <v>86</v>
      </c>
      <c r="B69" s="3" t="s">
        <v>14</v>
      </c>
      <c r="C69" s="3" t="s">
        <v>21</v>
      </c>
      <c r="D69" s="3">
        <v>175</v>
      </c>
      <c r="E69" s="3">
        <v>5914</v>
      </c>
      <c r="F69" s="3">
        <v>7</v>
      </c>
      <c r="G69" s="3">
        <v>20.260000000000002</v>
      </c>
      <c r="H69" s="3">
        <v>27.46</v>
      </c>
      <c r="I69" s="3" t="s">
        <v>49</v>
      </c>
      <c r="J69" t="str">
        <v>QUALIFIED</v>
      </c>
      <c r="K69" t="str">
        <f t="shared" si="2"/>
        <v>NOT AN ALL ROUNDER</v>
      </c>
      <c r="L69" t="str">
        <f t="shared" si="3"/>
        <v>REST</v>
      </c>
      <c r="M69" t="str">
        <v>INJURED</v>
      </c>
      <c r="R69">
        <v>33.794285714285714</v>
      </c>
    </row>
    <row r="70" spans="1:18" ht="14.25" customHeight="1">
      <c r="A70" s="3" t="s">
        <v>87</v>
      </c>
      <c r="B70" s="3" t="s">
        <v>18</v>
      </c>
      <c r="C70" s="3" t="s">
        <v>25</v>
      </c>
      <c r="D70" s="3">
        <v>36</v>
      </c>
      <c r="E70" s="3">
        <v>7464</v>
      </c>
      <c r="F70" s="3">
        <v>77</v>
      </c>
      <c r="G70" s="3">
        <v>29.69</v>
      </c>
      <c r="H70" s="3">
        <v>44.17</v>
      </c>
      <c r="I70" s="3" t="s">
        <v>12</v>
      </c>
      <c r="J70" t="str">
        <v>QUALIFIED</v>
      </c>
      <c r="K70" t="str">
        <f t="shared" si="2"/>
        <v>ALL ROUNDER</v>
      </c>
      <c r="L70" t="str">
        <f t="shared" si="3"/>
        <v>AVAILABLE</v>
      </c>
      <c r="M70" t="str">
        <v>FIT</v>
      </c>
      <c r="R70">
        <v>207.33333333333334</v>
      </c>
    </row>
    <row r="71" spans="1:18" ht="14.25" customHeight="1">
      <c r="A71" s="3" t="s">
        <v>88</v>
      </c>
      <c r="B71" s="3" t="s">
        <v>18</v>
      </c>
      <c r="C71" s="3" t="s">
        <v>21</v>
      </c>
      <c r="D71" s="3">
        <v>73</v>
      </c>
      <c r="E71" s="3">
        <v>6515</v>
      </c>
      <c r="F71" s="3">
        <v>55</v>
      </c>
      <c r="G71" s="3">
        <v>31.76</v>
      </c>
      <c r="H71" s="3">
        <v>25.94</v>
      </c>
      <c r="I71" s="3" t="s">
        <v>12</v>
      </c>
      <c r="J71" t="str">
        <v>QUALIFIED</v>
      </c>
      <c r="K71" t="str">
        <f t="shared" si="2"/>
        <v>ALL ROUNDER</v>
      </c>
      <c r="L71" t="str">
        <f t="shared" si="3"/>
        <v>REST</v>
      </c>
      <c r="M71" t="str">
        <v>FIT</v>
      </c>
      <c r="R71">
        <v>89.246575342465746</v>
      </c>
    </row>
    <row r="72" spans="1:18" ht="14.25" customHeight="1">
      <c r="A72" s="3" t="s">
        <v>89</v>
      </c>
      <c r="B72" s="3" t="s">
        <v>18</v>
      </c>
      <c r="C72" s="3" t="s">
        <v>25</v>
      </c>
      <c r="D72" s="3">
        <v>190</v>
      </c>
      <c r="E72" s="3">
        <v>2642</v>
      </c>
      <c r="F72" s="3">
        <v>204</v>
      </c>
      <c r="G72" s="3">
        <v>38.92</v>
      </c>
      <c r="H72" s="3">
        <v>46.39</v>
      </c>
      <c r="I72" s="3" t="s">
        <v>12</v>
      </c>
      <c r="J72" t="str">
        <v>QUALIFIED</v>
      </c>
      <c r="K72" t="str">
        <f t="shared" si="2"/>
        <v>ALL ROUNDER</v>
      </c>
      <c r="L72" t="str">
        <f t="shared" si="3"/>
        <v>REST</v>
      </c>
      <c r="M72" t="str">
        <v>FIT</v>
      </c>
      <c r="R72">
        <v>13.905263157894737</v>
      </c>
    </row>
    <row r="73" spans="1:18" ht="14.25" customHeight="1">
      <c r="A73" s="3" t="s">
        <v>90</v>
      </c>
      <c r="B73" s="3" t="s">
        <v>14</v>
      </c>
      <c r="C73" s="3" t="s">
        <v>25</v>
      </c>
      <c r="D73" s="3">
        <v>108</v>
      </c>
      <c r="E73" s="3">
        <v>8374</v>
      </c>
      <c r="F73" s="3">
        <v>152</v>
      </c>
      <c r="G73" s="3">
        <v>13.15</v>
      </c>
      <c r="H73" s="3">
        <v>26.62</v>
      </c>
      <c r="I73" s="3" t="s">
        <v>12</v>
      </c>
      <c r="J73" t="str">
        <v>QUALIFIED</v>
      </c>
      <c r="K73" t="str">
        <f t="shared" si="2"/>
        <v>ALL ROUNDER</v>
      </c>
      <c r="L73" t="str">
        <f t="shared" si="3"/>
        <v>REST</v>
      </c>
      <c r="M73" t="str">
        <v>FIT</v>
      </c>
      <c r="R73">
        <v>77.537037037037038</v>
      </c>
    </row>
    <row r="74" spans="1:18" ht="14.25" customHeight="1">
      <c r="A74" s="3" t="s">
        <v>91</v>
      </c>
      <c r="B74" s="3" t="s">
        <v>10</v>
      </c>
      <c r="C74" s="3" t="s">
        <v>21</v>
      </c>
      <c r="D74" s="3">
        <v>26</v>
      </c>
      <c r="E74" s="3">
        <v>3013</v>
      </c>
      <c r="F74" s="3">
        <v>288</v>
      </c>
      <c r="G74" s="3">
        <v>13.1</v>
      </c>
      <c r="H74" s="3">
        <v>29.11</v>
      </c>
      <c r="I74" s="3" t="s">
        <v>12</v>
      </c>
      <c r="J74" t="str">
        <v>QUALIFIED</v>
      </c>
      <c r="K74" t="str">
        <f t="shared" si="2"/>
        <v>ALL ROUNDER</v>
      </c>
      <c r="L74" t="str">
        <f t="shared" si="3"/>
        <v>AVAILABLE</v>
      </c>
      <c r="M74" t="str">
        <v>FIT</v>
      </c>
      <c r="R74">
        <v>115.88461538461539</v>
      </c>
    </row>
    <row r="75" spans="1:18" ht="14.25" customHeight="1">
      <c r="A75" s="3" t="s">
        <v>92</v>
      </c>
      <c r="B75" s="3" t="s">
        <v>24</v>
      </c>
      <c r="C75" s="3" t="s">
        <v>15</v>
      </c>
      <c r="D75" s="3">
        <v>63</v>
      </c>
      <c r="E75" s="3">
        <v>7416</v>
      </c>
      <c r="F75" s="3">
        <v>390</v>
      </c>
      <c r="G75" s="3">
        <v>44.54</v>
      </c>
      <c r="H75" s="3">
        <v>23.32</v>
      </c>
      <c r="I75" s="3" t="s">
        <v>12</v>
      </c>
      <c r="J75" t="str">
        <v>QUALIFIED</v>
      </c>
      <c r="K75" t="str">
        <f t="shared" si="2"/>
        <v>ALL ROUNDER</v>
      </c>
      <c r="L75" t="str">
        <f t="shared" si="3"/>
        <v>REST</v>
      </c>
      <c r="M75" t="str">
        <v>FIT</v>
      </c>
      <c r="R75">
        <v>117.71428571428571</v>
      </c>
    </row>
    <row r="76" spans="1:18" ht="14.25" customHeight="1">
      <c r="A76" s="3" t="s">
        <v>93</v>
      </c>
      <c r="B76" s="3" t="s">
        <v>10</v>
      </c>
      <c r="C76" s="3" t="s">
        <v>15</v>
      </c>
      <c r="D76" s="3">
        <v>18</v>
      </c>
      <c r="E76" s="3">
        <v>5461</v>
      </c>
      <c r="F76" s="3">
        <v>108</v>
      </c>
      <c r="G76" s="3">
        <v>49.31</v>
      </c>
      <c r="H76" s="3">
        <v>28.96</v>
      </c>
      <c r="I76" s="3" t="s">
        <v>12</v>
      </c>
      <c r="J76" t="str">
        <v>QUALIFIED</v>
      </c>
      <c r="K76" t="str">
        <f t="shared" si="2"/>
        <v>ALL ROUNDER</v>
      </c>
      <c r="L76" t="str">
        <f t="shared" si="3"/>
        <v>AVAILABLE</v>
      </c>
      <c r="M76" t="str">
        <v>FIT</v>
      </c>
      <c r="R76">
        <v>303.38888888888891</v>
      </c>
    </row>
    <row r="77" spans="1:18" ht="14.25" customHeight="1">
      <c r="A77" s="3" t="s">
        <v>94</v>
      </c>
      <c r="B77" s="3" t="s">
        <v>14</v>
      </c>
      <c r="C77" s="3" t="s">
        <v>25</v>
      </c>
      <c r="D77" s="3">
        <v>14</v>
      </c>
      <c r="E77" s="3">
        <v>4416</v>
      </c>
      <c r="F77" s="3">
        <v>40</v>
      </c>
      <c r="G77" s="3">
        <v>32.880000000000003</v>
      </c>
      <c r="H77" s="3">
        <v>17.55</v>
      </c>
      <c r="I77" s="3" t="s">
        <v>12</v>
      </c>
      <c r="J77" t="str">
        <v>QUALIFIED</v>
      </c>
      <c r="K77" t="str">
        <f t="shared" si="2"/>
        <v>ALL ROUNDER</v>
      </c>
      <c r="L77" t="str">
        <f t="shared" si="3"/>
        <v>AVAILABLE</v>
      </c>
      <c r="M77" t="str">
        <v>FIT</v>
      </c>
      <c r="R77">
        <v>315.42857142857144</v>
      </c>
    </row>
    <row r="78" spans="1:18" ht="14.25" customHeight="1">
      <c r="A78" s="3" t="s">
        <v>95</v>
      </c>
      <c r="B78" s="3" t="s">
        <v>10</v>
      </c>
      <c r="C78" s="3" t="s">
        <v>21</v>
      </c>
      <c r="D78" s="3">
        <v>43</v>
      </c>
      <c r="E78" s="3">
        <v>616</v>
      </c>
      <c r="F78" s="3">
        <v>63</v>
      </c>
      <c r="G78" s="3">
        <v>79.89</v>
      </c>
      <c r="H78" s="3">
        <v>29.53</v>
      </c>
      <c r="I78" s="3" t="s">
        <v>12</v>
      </c>
      <c r="J78" t="str">
        <v>QUALIFIED</v>
      </c>
      <c r="K78" t="str">
        <f t="shared" si="2"/>
        <v>ALL ROUNDER</v>
      </c>
      <c r="L78" t="str">
        <f t="shared" si="3"/>
        <v>AVAILABLE</v>
      </c>
      <c r="M78" t="str">
        <v>FIT</v>
      </c>
      <c r="R78">
        <v>14.325581395348838</v>
      </c>
    </row>
    <row r="79" spans="1:18" ht="14.25" customHeight="1">
      <c r="A79" s="3" t="s">
        <v>96</v>
      </c>
      <c r="B79" s="3" t="s">
        <v>14</v>
      </c>
      <c r="C79" s="3" t="s">
        <v>25</v>
      </c>
      <c r="D79" s="3">
        <v>13</v>
      </c>
      <c r="E79" s="3">
        <v>8645</v>
      </c>
      <c r="F79" s="3">
        <v>228</v>
      </c>
      <c r="G79" s="3">
        <v>14.16</v>
      </c>
      <c r="H79" s="3">
        <v>37.51</v>
      </c>
      <c r="I79" s="3" t="s">
        <v>12</v>
      </c>
      <c r="J79" t="str">
        <v>QUALIFIED</v>
      </c>
      <c r="K79" t="str">
        <f t="shared" si="2"/>
        <v>ALL ROUNDER</v>
      </c>
      <c r="L79" t="str">
        <f t="shared" si="3"/>
        <v>AVAILABLE</v>
      </c>
      <c r="M79" t="str">
        <v>FIT</v>
      </c>
      <c r="R79">
        <v>665</v>
      </c>
    </row>
    <row r="80" spans="1:18" ht="14.25" customHeight="1">
      <c r="A80" s="3" t="s">
        <v>97</v>
      </c>
      <c r="B80" s="3" t="s">
        <v>24</v>
      </c>
      <c r="C80" s="3" t="s">
        <v>11</v>
      </c>
      <c r="D80" s="3">
        <v>69</v>
      </c>
      <c r="E80" s="3">
        <v>4180</v>
      </c>
      <c r="F80" s="3">
        <v>265</v>
      </c>
      <c r="G80" s="3">
        <v>73.16</v>
      </c>
      <c r="H80" s="3">
        <v>37.61</v>
      </c>
      <c r="I80" s="3" t="s">
        <v>12</v>
      </c>
      <c r="J80" t="str">
        <v>QUALIFIED</v>
      </c>
      <c r="K80" t="str">
        <f t="shared" si="2"/>
        <v>ALL ROUNDER</v>
      </c>
      <c r="L80" t="str">
        <f t="shared" si="3"/>
        <v>REST</v>
      </c>
      <c r="M80" t="str">
        <v>FIT</v>
      </c>
      <c r="R80">
        <v>60.579710144927539</v>
      </c>
    </row>
    <row r="81" spans="1:18" ht="14.25" customHeight="1">
      <c r="A81" s="3" t="s">
        <v>98</v>
      </c>
      <c r="B81" s="3" t="s">
        <v>14</v>
      </c>
      <c r="C81" s="3" t="s">
        <v>15</v>
      </c>
      <c r="D81" s="3">
        <v>19</v>
      </c>
      <c r="E81" s="3">
        <v>3449</v>
      </c>
      <c r="F81" s="3">
        <v>59</v>
      </c>
      <c r="G81" s="3">
        <v>70.900000000000006</v>
      </c>
      <c r="H81" s="3">
        <v>42.22</v>
      </c>
      <c r="I81" s="3" t="s">
        <v>12</v>
      </c>
      <c r="J81" t="str">
        <v>QUALIFIED</v>
      </c>
      <c r="K81" t="str">
        <f t="shared" si="2"/>
        <v>ALL ROUNDER</v>
      </c>
      <c r="L81" t="str">
        <f t="shared" si="3"/>
        <v>AVAILABLE</v>
      </c>
      <c r="M81" t="str">
        <v>FIT</v>
      </c>
      <c r="R81">
        <v>181.52631578947367</v>
      </c>
    </row>
    <row r="82" spans="1:18" ht="14.25" customHeight="1">
      <c r="A82" s="3" t="s">
        <v>99</v>
      </c>
      <c r="B82" s="3" t="s">
        <v>24</v>
      </c>
      <c r="C82" s="3" t="s">
        <v>25</v>
      </c>
      <c r="D82" s="3">
        <v>92</v>
      </c>
      <c r="E82" s="3">
        <v>4337</v>
      </c>
      <c r="F82" s="3">
        <v>172</v>
      </c>
      <c r="G82" s="3">
        <v>67.23</v>
      </c>
      <c r="H82" s="3">
        <v>16.71</v>
      </c>
      <c r="I82" s="3" t="s">
        <v>12</v>
      </c>
      <c r="J82" t="str">
        <v>QUALIFIED</v>
      </c>
      <c r="K82" t="str">
        <f t="shared" si="2"/>
        <v>ALL ROUNDER</v>
      </c>
      <c r="L82" t="str">
        <f t="shared" si="3"/>
        <v>REST</v>
      </c>
      <c r="M82" t="str">
        <v>FIT</v>
      </c>
      <c r="R82">
        <v>47.141304347826086</v>
      </c>
    </row>
    <row r="83" spans="1:18" ht="14.25" customHeight="1">
      <c r="A83" s="3" t="s">
        <v>100</v>
      </c>
      <c r="B83" s="3" t="s">
        <v>10</v>
      </c>
      <c r="C83" s="3" t="s">
        <v>15</v>
      </c>
      <c r="D83" s="3">
        <v>167</v>
      </c>
      <c r="E83" s="3">
        <v>5928</v>
      </c>
      <c r="G83" s="3">
        <v>55.33</v>
      </c>
      <c r="H83" s="3">
        <v>21.31</v>
      </c>
      <c r="I83" s="3" t="s">
        <v>12</v>
      </c>
      <c r="J83" t="str">
        <v>QUALIFIED</v>
      </c>
      <c r="K83" t="str">
        <f t="shared" si="2"/>
        <v>NOT AN ALL ROUNDER</v>
      </c>
      <c r="L83" t="str">
        <f t="shared" si="3"/>
        <v>REST</v>
      </c>
      <c r="M83" t="str">
        <v>FIT</v>
      </c>
      <c r="R83">
        <v>35.49700598802395</v>
      </c>
    </row>
    <row r="84" spans="1:18" ht="14.25" customHeight="1">
      <c r="A84" s="3" t="s">
        <v>101</v>
      </c>
      <c r="B84" s="3" t="s">
        <v>18</v>
      </c>
      <c r="C84" s="3" t="s">
        <v>15</v>
      </c>
      <c r="D84" s="3">
        <v>140</v>
      </c>
      <c r="E84" s="3">
        <v>2705</v>
      </c>
      <c r="F84" s="3">
        <v>61</v>
      </c>
      <c r="G84" s="3">
        <v>61.56</v>
      </c>
      <c r="H84" s="3">
        <v>27.68</v>
      </c>
      <c r="I84" s="3" t="s">
        <v>12</v>
      </c>
      <c r="J84" t="str">
        <v>QUALIFIED</v>
      </c>
      <c r="K84" t="str">
        <f t="shared" si="2"/>
        <v>ALL ROUNDER</v>
      </c>
      <c r="L84" t="str">
        <f t="shared" si="3"/>
        <v>REST</v>
      </c>
      <c r="M84" t="str">
        <v>FIT</v>
      </c>
      <c r="R84">
        <v>19.321428571428573</v>
      </c>
    </row>
    <row r="85" spans="1:18" ht="14.25" customHeight="1">
      <c r="A85" s="3" t="s">
        <v>102</v>
      </c>
      <c r="B85" s="3" t="s">
        <v>14</v>
      </c>
      <c r="C85" s="3" t="s">
        <v>11</v>
      </c>
      <c r="D85" s="3">
        <v>78</v>
      </c>
      <c r="E85" s="3">
        <v>7894</v>
      </c>
      <c r="F85" s="3">
        <v>5</v>
      </c>
      <c r="G85" s="3">
        <v>23.31</v>
      </c>
      <c r="H85" s="3">
        <v>28.6</v>
      </c>
      <c r="I85" s="3" t="s">
        <v>12</v>
      </c>
      <c r="J85" t="str">
        <v>QUALIFIED</v>
      </c>
      <c r="K85" t="str">
        <f t="shared" si="2"/>
        <v>NOT AN ALL ROUNDER</v>
      </c>
      <c r="L85" t="str">
        <f t="shared" si="3"/>
        <v>REST</v>
      </c>
      <c r="M85" t="str">
        <v>FIT</v>
      </c>
      <c r="R85">
        <v>101.2051282051282</v>
      </c>
    </row>
    <row r="86" spans="1:18" ht="14.25" customHeight="1">
      <c r="A86" s="3" t="s">
        <v>103</v>
      </c>
      <c r="B86" s="3" t="s">
        <v>14</v>
      </c>
      <c r="C86" s="3" t="s">
        <v>11</v>
      </c>
      <c r="D86" s="3">
        <v>54</v>
      </c>
      <c r="E86" s="3">
        <v>1210</v>
      </c>
      <c r="F86" s="3">
        <v>284</v>
      </c>
      <c r="G86" s="3">
        <v>79.14</v>
      </c>
      <c r="H86" s="3">
        <v>23.44</v>
      </c>
      <c r="I86" s="3" t="s">
        <v>12</v>
      </c>
      <c r="J86" t="str">
        <v>QUALIFIED</v>
      </c>
      <c r="K86" t="str">
        <f t="shared" si="2"/>
        <v>ALL ROUNDER</v>
      </c>
      <c r="L86" t="str">
        <f t="shared" si="3"/>
        <v>REST</v>
      </c>
      <c r="M86" t="str">
        <v>FIT</v>
      </c>
      <c r="R86">
        <v>22.407407407407408</v>
      </c>
    </row>
    <row r="87" spans="1:18" ht="14.25" customHeight="1">
      <c r="A87" s="3" t="s">
        <v>104</v>
      </c>
      <c r="B87" s="3" t="s">
        <v>10</v>
      </c>
      <c r="C87" s="3" t="s">
        <v>21</v>
      </c>
      <c r="D87" s="3">
        <v>101</v>
      </c>
      <c r="E87" s="3">
        <v>400</v>
      </c>
      <c r="F87" s="3">
        <v>63</v>
      </c>
      <c r="G87" s="3">
        <v>12.97</v>
      </c>
      <c r="H87" s="3">
        <v>30.58</v>
      </c>
      <c r="I87" s="3" t="s">
        <v>12</v>
      </c>
      <c r="J87" t="str">
        <v>NOT QUALIFIED</v>
      </c>
      <c r="K87" t="str">
        <f t="shared" si="2"/>
        <v>ALL ROUNDER</v>
      </c>
      <c r="L87" t="str">
        <f t="shared" si="3"/>
        <v>REST</v>
      </c>
      <c r="M87" t="str">
        <v>FIT</v>
      </c>
      <c r="R87">
        <v>3.9603960396039604</v>
      </c>
    </row>
    <row r="88" spans="1:18" ht="14.25" customHeight="1">
      <c r="A88" s="3" t="s">
        <v>105</v>
      </c>
      <c r="B88" s="3" t="s">
        <v>24</v>
      </c>
      <c r="C88" s="3" t="s">
        <v>25</v>
      </c>
      <c r="D88" s="3">
        <v>175</v>
      </c>
      <c r="E88" s="3">
        <v>3986</v>
      </c>
      <c r="F88" s="3">
        <v>55</v>
      </c>
      <c r="G88" s="3">
        <v>46.38</v>
      </c>
      <c r="H88" s="3">
        <v>19.93</v>
      </c>
      <c r="I88" s="3" t="s">
        <v>12</v>
      </c>
      <c r="J88" t="str">
        <v>QUALIFIED</v>
      </c>
      <c r="K88" t="str">
        <f t="shared" si="2"/>
        <v>ALL ROUNDER</v>
      </c>
      <c r="L88" t="str">
        <f t="shared" si="3"/>
        <v>REST</v>
      </c>
      <c r="M88" t="str">
        <v>FIT</v>
      </c>
      <c r="R88">
        <v>22.777142857142856</v>
      </c>
    </row>
    <row r="89" spans="1:18" ht="14.25" customHeight="1">
      <c r="A89" s="3" t="s">
        <v>106</v>
      </c>
      <c r="B89" s="3" t="s">
        <v>24</v>
      </c>
      <c r="C89" s="3" t="s">
        <v>25</v>
      </c>
      <c r="D89" s="3">
        <v>57</v>
      </c>
      <c r="E89" s="3">
        <v>5653</v>
      </c>
      <c r="F89" s="3">
        <v>24</v>
      </c>
      <c r="G89" s="3">
        <v>70.930000000000007</v>
      </c>
      <c r="H89" s="3">
        <v>25.81</v>
      </c>
      <c r="I89" s="3" t="s">
        <v>12</v>
      </c>
      <c r="J89" t="str">
        <v>QUALIFIED</v>
      </c>
      <c r="K89" t="str">
        <f t="shared" si="2"/>
        <v>ALL ROUNDER</v>
      </c>
      <c r="L89" t="str">
        <f t="shared" si="3"/>
        <v>REST</v>
      </c>
      <c r="M89" t="str">
        <v>FIT</v>
      </c>
      <c r="R89">
        <v>99.175438596491233</v>
      </c>
    </row>
    <row r="90" spans="1:18" ht="14.25" customHeight="1">
      <c r="A90" s="3" t="s">
        <v>107</v>
      </c>
      <c r="B90" s="3" t="s">
        <v>10</v>
      </c>
      <c r="C90" s="3" t="s">
        <v>21</v>
      </c>
      <c r="D90" s="3">
        <v>160</v>
      </c>
      <c r="E90" s="3">
        <v>8146</v>
      </c>
      <c r="F90" s="3">
        <v>137</v>
      </c>
      <c r="G90" s="3">
        <v>55.63</v>
      </c>
      <c r="H90" s="3">
        <v>23.07</v>
      </c>
      <c r="I90" s="3" t="s">
        <v>12</v>
      </c>
      <c r="J90" t="str">
        <v>QUALIFIED</v>
      </c>
      <c r="K90" t="str">
        <f t="shared" si="2"/>
        <v>ALL ROUNDER</v>
      </c>
      <c r="L90" t="str">
        <f t="shared" si="3"/>
        <v>REST</v>
      </c>
      <c r="M90" t="str">
        <v>FIT</v>
      </c>
      <c r="R90">
        <v>50.912500000000001</v>
      </c>
    </row>
    <row r="91" spans="1:18" ht="14.25" customHeight="1">
      <c r="A91" s="3" t="s">
        <v>108</v>
      </c>
      <c r="B91" s="3" t="s">
        <v>14</v>
      </c>
      <c r="C91" s="3" t="s">
        <v>11</v>
      </c>
      <c r="D91" s="3">
        <v>150</v>
      </c>
      <c r="E91" s="3">
        <v>6759</v>
      </c>
      <c r="F91" s="3">
        <v>132</v>
      </c>
      <c r="G91" s="3">
        <v>44.94</v>
      </c>
      <c r="H91" s="3">
        <v>25.32</v>
      </c>
      <c r="I91" s="3" t="s">
        <v>12</v>
      </c>
      <c r="J91" t="str">
        <v>QUALIFIED</v>
      </c>
      <c r="K91" t="str">
        <f t="shared" si="2"/>
        <v>ALL ROUNDER</v>
      </c>
      <c r="L91" t="str">
        <f t="shared" si="3"/>
        <v>REST</v>
      </c>
      <c r="M91" t="str">
        <v>FIT</v>
      </c>
      <c r="R91">
        <v>45.06</v>
      </c>
    </row>
    <row r="92" spans="1:18" ht="14.25" customHeight="1">
      <c r="A92" s="3" t="s">
        <v>109</v>
      </c>
      <c r="B92" s="3" t="s">
        <v>14</v>
      </c>
      <c r="C92" s="3" t="s">
        <v>25</v>
      </c>
      <c r="D92" s="3">
        <v>52</v>
      </c>
      <c r="E92" s="3">
        <v>3470</v>
      </c>
      <c r="F92" s="3">
        <v>188</v>
      </c>
      <c r="G92" s="3">
        <v>67.95</v>
      </c>
      <c r="H92" s="3">
        <v>23.95</v>
      </c>
      <c r="I92" s="3" t="s">
        <v>12</v>
      </c>
      <c r="J92" t="str">
        <v>QUALIFIED</v>
      </c>
      <c r="K92" t="str">
        <f t="shared" si="2"/>
        <v>ALL ROUNDER</v>
      </c>
      <c r="L92" t="str">
        <f t="shared" si="3"/>
        <v>REST</v>
      </c>
      <c r="M92" t="str">
        <v>FIT</v>
      </c>
      <c r="R92">
        <v>66.730769230769226</v>
      </c>
    </row>
    <row r="93" spans="1:18" ht="14.25" customHeight="1">
      <c r="A93" s="3" t="s">
        <v>110</v>
      </c>
      <c r="B93" s="3" t="s">
        <v>10</v>
      </c>
      <c r="C93" s="3" t="s">
        <v>25</v>
      </c>
      <c r="D93" s="3">
        <v>106</v>
      </c>
      <c r="E93" s="3">
        <v>3740</v>
      </c>
      <c r="F93" s="3">
        <v>119</v>
      </c>
      <c r="G93" s="3">
        <v>75.83</v>
      </c>
      <c r="H93" s="3">
        <v>35.770000000000003</v>
      </c>
      <c r="I93" s="3" t="s">
        <v>12</v>
      </c>
      <c r="J93" t="str">
        <v>QUALIFIED</v>
      </c>
      <c r="K93" t="str">
        <f t="shared" si="2"/>
        <v>ALL ROUNDER</v>
      </c>
      <c r="L93" t="str">
        <f t="shared" si="3"/>
        <v>REST</v>
      </c>
      <c r="M93" t="str">
        <v>FIT</v>
      </c>
      <c r="R93">
        <v>35.283018867924525</v>
      </c>
    </row>
    <row r="94" spans="1:18" ht="14.25" customHeight="1">
      <c r="A94" s="3" t="s">
        <v>111</v>
      </c>
      <c r="B94" s="3" t="s">
        <v>24</v>
      </c>
      <c r="C94" s="3" t="s">
        <v>21</v>
      </c>
      <c r="D94" s="3">
        <v>47</v>
      </c>
      <c r="E94" s="3">
        <v>8440</v>
      </c>
      <c r="F94" s="3">
        <v>225</v>
      </c>
      <c r="G94" s="3">
        <v>78.849999999999994</v>
      </c>
      <c r="H94" s="3">
        <v>48.16</v>
      </c>
      <c r="I94" s="3" t="s">
        <v>12</v>
      </c>
      <c r="J94" t="str">
        <v>QUALIFIED</v>
      </c>
      <c r="K94" t="str">
        <f t="shared" si="2"/>
        <v>ALL ROUNDER</v>
      </c>
      <c r="L94" t="str">
        <f t="shared" si="3"/>
        <v>AVAILABLE</v>
      </c>
      <c r="M94" t="str">
        <v>FIT</v>
      </c>
      <c r="R94">
        <v>179.57446808510639</v>
      </c>
    </row>
    <row r="95" spans="1:18" ht="14.25" customHeight="1">
      <c r="A95" s="3" t="s">
        <v>112</v>
      </c>
      <c r="B95" s="3" t="s">
        <v>14</v>
      </c>
      <c r="C95" s="3" t="s">
        <v>21</v>
      </c>
      <c r="D95" s="3">
        <v>73</v>
      </c>
      <c r="E95" s="3">
        <v>9338</v>
      </c>
      <c r="F95" s="3">
        <v>249</v>
      </c>
      <c r="G95" s="3">
        <v>72.81</v>
      </c>
      <c r="H95" s="3">
        <v>47.87</v>
      </c>
      <c r="I95" s="3" t="s">
        <v>12</v>
      </c>
      <c r="J95" t="str">
        <v>QUALIFIED</v>
      </c>
      <c r="K95" t="str">
        <f t="shared" si="2"/>
        <v>ALL ROUNDER</v>
      </c>
      <c r="L95" t="str">
        <f t="shared" si="3"/>
        <v>REST</v>
      </c>
      <c r="M95" t="str">
        <v>FIT</v>
      </c>
      <c r="R95">
        <v>127.91780821917808</v>
      </c>
    </row>
    <row r="96" spans="1:18" ht="14.25" customHeight="1">
      <c r="A96" s="3" t="s">
        <v>113</v>
      </c>
      <c r="B96" s="3" t="s">
        <v>24</v>
      </c>
      <c r="C96" s="3" t="s">
        <v>25</v>
      </c>
      <c r="D96" s="3">
        <v>57</v>
      </c>
      <c r="E96" s="3">
        <v>3529</v>
      </c>
      <c r="F96" s="3">
        <v>49</v>
      </c>
      <c r="G96" s="3">
        <v>47.14</v>
      </c>
      <c r="H96" s="3">
        <v>48.89</v>
      </c>
      <c r="I96" s="3" t="s">
        <v>12</v>
      </c>
      <c r="J96" t="str">
        <v>QUALIFIED</v>
      </c>
      <c r="K96" t="str">
        <f t="shared" si="2"/>
        <v>ALL ROUNDER</v>
      </c>
      <c r="L96" t="str">
        <f t="shared" si="3"/>
        <v>REST</v>
      </c>
      <c r="M96" t="str">
        <v>FIT</v>
      </c>
      <c r="R96">
        <v>61.912280701754383</v>
      </c>
    </row>
    <row r="97" spans="1:18" ht="14.25" customHeight="1">
      <c r="A97" s="3" t="s">
        <v>114</v>
      </c>
      <c r="B97" s="3" t="s">
        <v>24</v>
      </c>
      <c r="C97" s="3" t="s">
        <v>25</v>
      </c>
      <c r="D97" s="3">
        <v>79</v>
      </c>
      <c r="E97" s="3">
        <v>2329</v>
      </c>
      <c r="F97" s="3">
        <v>16</v>
      </c>
      <c r="G97" s="3">
        <v>15.93</v>
      </c>
      <c r="H97" s="3">
        <v>44.66</v>
      </c>
      <c r="I97" s="3" t="s">
        <v>12</v>
      </c>
      <c r="J97" t="str">
        <v>QUALIFIED</v>
      </c>
      <c r="K97" t="str">
        <f t="shared" si="2"/>
        <v>ALL ROUNDER</v>
      </c>
      <c r="L97" t="str">
        <f t="shared" si="3"/>
        <v>REST</v>
      </c>
      <c r="M97" t="str">
        <v>FIT</v>
      </c>
      <c r="R97">
        <v>29.481012658227847</v>
      </c>
    </row>
    <row r="98" spans="1:18" ht="14.25" customHeight="1">
      <c r="A98" s="3" t="s">
        <v>115</v>
      </c>
      <c r="B98" s="3" t="s">
        <v>10</v>
      </c>
      <c r="C98" s="3" t="s">
        <v>25</v>
      </c>
      <c r="D98" s="3">
        <v>41</v>
      </c>
      <c r="E98" s="3">
        <v>5449</v>
      </c>
      <c r="F98" s="3">
        <v>323</v>
      </c>
      <c r="G98" s="3">
        <v>20.16</v>
      </c>
      <c r="H98" s="3">
        <v>33.29</v>
      </c>
      <c r="I98" s="3" t="s">
        <v>12</v>
      </c>
      <c r="J98" t="str">
        <v>QUALIFIED</v>
      </c>
      <c r="K98" t="str">
        <f t="shared" si="2"/>
        <v>ALL ROUNDER</v>
      </c>
      <c r="L98" t="str">
        <f t="shared" si="3"/>
        <v>AVAILABLE</v>
      </c>
      <c r="M98" t="str">
        <v>FIT</v>
      </c>
      <c r="R98">
        <v>132.90243902439025</v>
      </c>
    </row>
    <row r="99" spans="1:18" ht="14.25" customHeight="1">
      <c r="A99" s="3" t="s">
        <v>116</v>
      </c>
      <c r="B99" s="3" t="s">
        <v>10</v>
      </c>
      <c r="C99" s="3" t="s">
        <v>15</v>
      </c>
      <c r="D99" s="3">
        <v>78</v>
      </c>
      <c r="E99" s="3">
        <v>2283</v>
      </c>
      <c r="F99" s="3">
        <v>304</v>
      </c>
      <c r="G99" s="3">
        <v>26.41</v>
      </c>
      <c r="H99" s="3">
        <v>40.200000000000003</v>
      </c>
      <c r="I99" s="3" t="s">
        <v>12</v>
      </c>
      <c r="J99" t="str">
        <v>QUALIFIED</v>
      </c>
      <c r="K99" t="str">
        <f t="shared" si="2"/>
        <v>ALL ROUNDER</v>
      </c>
      <c r="L99" t="str">
        <f t="shared" si="3"/>
        <v>REST</v>
      </c>
      <c r="M99" t="str">
        <v>FIT</v>
      </c>
      <c r="R99">
        <v>29.26923076923077</v>
      </c>
    </row>
    <row r="100" spans="1:18" ht="14.25" customHeight="1">
      <c r="A100" s="3" t="s">
        <v>117</v>
      </c>
      <c r="B100" s="3" t="s">
        <v>18</v>
      </c>
      <c r="C100" s="3" t="s">
        <v>21</v>
      </c>
      <c r="D100" s="3">
        <v>143</v>
      </c>
      <c r="E100" s="3">
        <v>3358</v>
      </c>
      <c r="F100" s="3">
        <v>76</v>
      </c>
      <c r="G100" s="3">
        <v>14.95</v>
      </c>
      <c r="H100" s="3">
        <v>47.76</v>
      </c>
      <c r="I100" s="3" t="s">
        <v>12</v>
      </c>
      <c r="J100" t="str">
        <v>QUALIFIED</v>
      </c>
      <c r="K100" t="str">
        <f t="shared" si="2"/>
        <v>ALL ROUNDER</v>
      </c>
      <c r="L100" t="str">
        <f t="shared" si="3"/>
        <v>REST</v>
      </c>
      <c r="M100" t="str">
        <v>FIT</v>
      </c>
      <c r="R100">
        <v>23.482517482517483</v>
      </c>
    </row>
    <row r="101" spans="1:18" ht="14.25" customHeight="1">
      <c r="A101" s="3" t="s">
        <v>118</v>
      </c>
      <c r="B101" s="3" t="s">
        <v>24</v>
      </c>
      <c r="C101" s="3" t="s">
        <v>11</v>
      </c>
      <c r="D101" s="3">
        <v>19</v>
      </c>
      <c r="E101" s="3">
        <v>411</v>
      </c>
      <c r="F101" s="3">
        <v>248</v>
      </c>
      <c r="G101" s="3">
        <v>21.83</v>
      </c>
      <c r="H101" s="3">
        <v>16.53</v>
      </c>
      <c r="I101" s="3" t="s">
        <v>12</v>
      </c>
      <c r="J101" t="str">
        <v>NOT QUALIFIED</v>
      </c>
      <c r="K101" t="str">
        <f t="shared" si="2"/>
        <v>ALL ROUNDER</v>
      </c>
      <c r="L101" t="str">
        <f t="shared" si="3"/>
        <v>AVAILABLE</v>
      </c>
      <c r="M101" t="str">
        <v>FIT</v>
      </c>
      <c r="R101">
        <v>21.631578947368421</v>
      </c>
    </row>
    <row r="102" spans="1:18" ht="14.25" customHeight="1">
      <c r="A102" s="3" t="s">
        <v>119</v>
      </c>
      <c r="B102" s="3" t="s">
        <v>14</v>
      </c>
      <c r="C102" s="3" t="s">
        <v>15</v>
      </c>
      <c r="D102" s="3">
        <v>116</v>
      </c>
      <c r="E102" s="3">
        <v>2265</v>
      </c>
      <c r="F102" s="3">
        <v>284</v>
      </c>
      <c r="G102" s="3">
        <v>11.1</v>
      </c>
      <c r="H102" s="3">
        <v>36.119999999999997</v>
      </c>
      <c r="I102" s="3" t="s">
        <v>12</v>
      </c>
      <c r="J102" t="str">
        <v>QUALIFIED</v>
      </c>
      <c r="K102" t="str">
        <f t="shared" si="2"/>
        <v>ALL ROUNDER</v>
      </c>
      <c r="L102" t="str">
        <f t="shared" si="3"/>
        <v>REST</v>
      </c>
      <c r="M102" t="str">
        <v>FIT</v>
      </c>
      <c r="R102">
        <v>19.525862068965516</v>
      </c>
    </row>
    <row r="103" spans="1:18" ht="14.25" customHeight="1">
      <c r="A103" s="3" t="s">
        <v>120</v>
      </c>
      <c r="B103" s="3" t="s">
        <v>10</v>
      </c>
      <c r="C103" s="3" t="s">
        <v>25</v>
      </c>
      <c r="D103" s="3">
        <v>138</v>
      </c>
      <c r="E103" s="3">
        <v>9065</v>
      </c>
      <c r="F103" s="3">
        <v>79</v>
      </c>
      <c r="G103" s="3">
        <v>63.79</v>
      </c>
      <c r="H103" s="3">
        <v>32.36</v>
      </c>
      <c r="I103" s="3" t="s">
        <v>12</v>
      </c>
      <c r="J103" t="str">
        <v>QUALIFIED</v>
      </c>
      <c r="K103" t="str">
        <f t="shared" si="2"/>
        <v>ALL ROUNDER</v>
      </c>
      <c r="L103" t="str">
        <f t="shared" si="3"/>
        <v>REST</v>
      </c>
      <c r="M103" t="str">
        <v>FIT</v>
      </c>
      <c r="R103">
        <v>65.688405797101453</v>
      </c>
    </row>
    <row r="104" spans="1:18" ht="14.25" customHeight="1">
      <c r="A104" s="3" t="s">
        <v>121</v>
      </c>
      <c r="B104" s="3" t="s">
        <v>14</v>
      </c>
      <c r="C104" s="3" t="s">
        <v>11</v>
      </c>
      <c r="D104" s="3">
        <v>61</v>
      </c>
      <c r="E104" s="3">
        <v>1627</v>
      </c>
      <c r="F104" s="3">
        <v>1</v>
      </c>
      <c r="G104" s="3">
        <v>77.94</v>
      </c>
      <c r="H104" s="3">
        <v>31.89</v>
      </c>
      <c r="I104" s="3" t="s">
        <v>12</v>
      </c>
      <c r="J104" t="str">
        <v>QUALIFIED</v>
      </c>
      <c r="K104" t="str">
        <f t="shared" si="2"/>
        <v>NOT AN ALL ROUNDER</v>
      </c>
      <c r="L104" t="str">
        <f t="shared" si="3"/>
        <v>REST</v>
      </c>
      <c r="M104" t="str">
        <v>FIT</v>
      </c>
      <c r="R104">
        <v>26.672131147540984</v>
      </c>
    </row>
    <row r="105" spans="1:18" ht="14.25" customHeight="1">
      <c r="A105" s="3" t="s">
        <v>122</v>
      </c>
      <c r="B105" s="3" t="s">
        <v>14</v>
      </c>
      <c r="C105" s="3" t="s">
        <v>15</v>
      </c>
      <c r="D105" s="3">
        <v>86</v>
      </c>
      <c r="E105" s="3">
        <v>724</v>
      </c>
      <c r="F105" s="3">
        <v>386</v>
      </c>
      <c r="G105" s="3">
        <v>66.650000000000006</v>
      </c>
      <c r="H105" s="3">
        <v>38.67</v>
      </c>
      <c r="I105" s="3" t="s">
        <v>49</v>
      </c>
      <c r="J105" t="str">
        <v>QUALIFIED</v>
      </c>
      <c r="K105" t="str">
        <f t="shared" si="2"/>
        <v>ALL ROUNDER</v>
      </c>
      <c r="L105" t="str">
        <f t="shared" si="3"/>
        <v>REST</v>
      </c>
      <c r="M105" t="str">
        <v>INJURED</v>
      </c>
      <c r="R105">
        <v>8.4186046511627914</v>
      </c>
    </row>
    <row r="106" spans="1:18" ht="14.25" customHeight="1">
      <c r="A106" s="3" t="s">
        <v>123</v>
      </c>
      <c r="B106" s="3" t="s">
        <v>24</v>
      </c>
      <c r="C106" s="3" t="s">
        <v>21</v>
      </c>
      <c r="D106" s="3">
        <v>131</v>
      </c>
      <c r="E106" s="3">
        <v>3207</v>
      </c>
      <c r="F106" s="3">
        <v>91</v>
      </c>
      <c r="G106" s="3">
        <v>79.849999999999994</v>
      </c>
      <c r="H106" s="3">
        <v>38.36</v>
      </c>
      <c r="I106" s="3" t="s">
        <v>12</v>
      </c>
      <c r="J106" t="str">
        <v>QUALIFIED</v>
      </c>
      <c r="K106" t="str">
        <f t="shared" si="2"/>
        <v>ALL ROUNDER</v>
      </c>
      <c r="L106" t="str">
        <f t="shared" si="3"/>
        <v>REST</v>
      </c>
      <c r="M106" t="str">
        <v>FIT</v>
      </c>
      <c r="R106">
        <v>24.480916030534353</v>
      </c>
    </row>
    <row r="107" spans="1:18" ht="14.25" customHeight="1">
      <c r="A107" s="3" t="s">
        <v>124</v>
      </c>
      <c r="B107" s="3" t="s">
        <v>18</v>
      </c>
      <c r="C107" s="3" t="s">
        <v>15</v>
      </c>
      <c r="D107" s="3">
        <v>32</v>
      </c>
      <c r="E107" s="3">
        <v>8727</v>
      </c>
      <c r="F107" s="3">
        <v>283</v>
      </c>
      <c r="G107" s="3">
        <v>30.54</v>
      </c>
      <c r="H107" s="3">
        <v>33.56</v>
      </c>
      <c r="I107" s="3" t="s">
        <v>12</v>
      </c>
      <c r="J107" t="str">
        <v>QUALIFIED</v>
      </c>
      <c r="K107" t="str">
        <f t="shared" si="2"/>
        <v>ALL ROUNDER</v>
      </c>
      <c r="L107" t="str">
        <f t="shared" si="3"/>
        <v>AVAILABLE</v>
      </c>
      <c r="M107" t="str">
        <v>FIT</v>
      </c>
      <c r="R107">
        <v>272.71875</v>
      </c>
    </row>
    <row r="108" spans="1:18" ht="14.25" customHeight="1">
      <c r="A108" s="3" t="s">
        <v>125</v>
      </c>
      <c r="B108" s="3" t="s">
        <v>14</v>
      </c>
      <c r="C108" s="3" t="s">
        <v>11</v>
      </c>
      <c r="D108" s="3">
        <v>166</v>
      </c>
      <c r="E108" s="3">
        <v>7399</v>
      </c>
      <c r="F108" s="3">
        <v>7</v>
      </c>
      <c r="G108" s="3">
        <v>31.59</v>
      </c>
      <c r="H108" s="3">
        <v>45.96</v>
      </c>
      <c r="I108" s="3" t="s">
        <v>12</v>
      </c>
      <c r="J108" t="str">
        <v>QUALIFIED</v>
      </c>
      <c r="K108" t="str">
        <f t="shared" si="2"/>
        <v>NOT AN ALL ROUNDER</v>
      </c>
      <c r="L108" t="str">
        <f t="shared" si="3"/>
        <v>REST</v>
      </c>
      <c r="M108" t="str">
        <v>FIT</v>
      </c>
      <c r="R108">
        <v>44.572289156626503</v>
      </c>
    </row>
    <row r="109" spans="1:18" ht="14.25" customHeight="1">
      <c r="A109" s="3" t="s">
        <v>126</v>
      </c>
      <c r="B109" s="3" t="s">
        <v>24</v>
      </c>
      <c r="C109" s="3" t="s">
        <v>21</v>
      </c>
      <c r="D109" s="3">
        <v>109</v>
      </c>
      <c r="E109" s="3">
        <v>3009</v>
      </c>
      <c r="F109" s="3">
        <v>116</v>
      </c>
      <c r="G109" s="3">
        <v>67.180000000000007</v>
      </c>
      <c r="H109" s="3">
        <v>34.58</v>
      </c>
      <c r="I109" s="3" t="s">
        <v>12</v>
      </c>
      <c r="J109" t="str">
        <v>QUALIFIED</v>
      </c>
      <c r="K109" t="str">
        <f t="shared" si="2"/>
        <v>ALL ROUNDER</v>
      </c>
      <c r="L109" t="str">
        <f t="shared" si="3"/>
        <v>REST</v>
      </c>
      <c r="M109" t="str">
        <v>FIT</v>
      </c>
      <c r="R109">
        <v>27.605504587155963</v>
      </c>
    </row>
    <row r="110" spans="1:18" ht="14.25" customHeight="1">
      <c r="A110" s="3" t="s">
        <v>127</v>
      </c>
      <c r="B110" s="3" t="s">
        <v>10</v>
      </c>
      <c r="C110" s="3" t="s">
        <v>21</v>
      </c>
      <c r="D110" s="3">
        <v>127</v>
      </c>
      <c r="E110" s="3">
        <v>2999</v>
      </c>
      <c r="F110" s="3">
        <v>323</v>
      </c>
      <c r="G110" s="3">
        <v>71.03</v>
      </c>
      <c r="H110" s="3">
        <v>15.66</v>
      </c>
      <c r="I110" s="3" t="s">
        <v>12</v>
      </c>
      <c r="J110" t="str">
        <v>QUALIFIED</v>
      </c>
      <c r="K110" t="str">
        <f t="shared" si="2"/>
        <v>ALL ROUNDER</v>
      </c>
      <c r="L110" t="str">
        <f t="shared" si="3"/>
        <v>REST</v>
      </c>
      <c r="M110" t="str">
        <v>FIT</v>
      </c>
      <c r="R110">
        <v>23.614173228346456</v>
      </c>
    </row>
    <row r="111" spans="1:18" ht="14.25" customHeight="1">
      <c r="A111" s="3" t="s">
        <v>128</v>
      </c>
      <c r="B111" s="3" t="s">
        <v>24</v>
      </c>
      <c r="C111" s="3" t="s">
        <v>21</v>
      </c>
      <c r="D111" s="3">
        <v>39</v>
      </c>
      <c r="E111" s="3">
        <v>5738</v>
      </c>
      <c r="F111" s="3">
        <v>14</v>
      </c>
      <c r="G111" s="3">
        <v>49.15</v>
      </c>
      <c r="H111" s="3">
        <v>43.61</v>
      </c>
      <c r="I111" s="3" t="s">
        <v>12</v>
      </c>
      <c r="J111" t="str">
        <v>QUALIFIED</v>
      </c>
      <c r="K111" t="str">
        <f t="shared" si="2"/>
        <v>ALL ROUNDER</v>
      </c>
      <c r="L111" t="str">
        <f t="shared" si="3"/>
        <v>AVAILABLE</v>
      </c>
      <c r="M111" t="str">
        <v>FIT</v>
      </c>
      <c r="R111">
        <v>147.12820512820514</v>
      </c>
    </row>
    <row r="112" spans="1:18" ht="14.25" customHeight="1">
      <c r="A112" s="3" t="s">
        <v>129</v>
      </c>
      <c r="B112" s="3" t="s">
        <v>18</v>
      </c>
      <c r="C112" s="3" t="s">
        <v>15</v>
      </c>
      <c r="D112" s="3">
        <v>69</v>
      </c>
      <c r="E112" s="3">
        <v>1960</v>
      </c>
      <c r="F112" s="3">
        <v>91</v>
      </c>
      <c r="G112" s="3">
        <v>70.94</v>
      </c>
      <c r="H112" s="3">
        <v>48.91</v>
      </c>
      <c r="I112" s="3" t="s">
        <v>12</v>
      </c>
      <c r="J112" t="str">
        <v>QUALIFIED</v>
      </c>
      <c r="K112" t="str">
        <f t="shared" si="2"/>
        <v>ALL ROUNDER</v>
      </c>
      <c r="L112" t="str">
        <f t="shared" si="3"/>
        <v>REST</v>
      </c>
      <c r="M112" t="str">
        <v>FIT</v>
      </c>
      <c r="R112">
        <v>28.405797101449274</v>
      </c>
    </row>
    <row r="113" spans="1:18" ht="14.25" customHeight="1">
      <c r="A113" s="3" t="s">
        <v>130</v>
      </c>
      <c r="B113" s="3" t="s">
        <v>10</v>
      </c>
      <c r="C113" s="3" t="s">
        <v>21</v>
      </c>
      <c r="D113" s="3">
        <v>168</v>
      </c>
      <c r="E113" s="3">
        <v>3429</v>
      </c>
      <c r="F113" s="3">
        <v>91</v>
      </c>
      <c r="G113" s="3">
        <v>12.13</v>
      </c>
      <c r="H113" s="3">
        <v>46.94</v>
      </c>
      <c r="I113" s="3" t="s">
        <v>12</v>
      </c>
      <c r="J113" t="str">
        <v>QUALIFIED</v>
      </c>
      <c r="K113" t="str">
        <f t="shared" si="2"/>
        <v>ALL ROUNDER</v>
      </c>
      <c r="L113" t="str">
        <f t="shared" si="3"/>
        <v>REST</v>
      </c>
      <c r="M113" t="str">
        <v>FIT</v>
      </c>
      <c r="R113">
        <v>20.410714285714285</v>
      </c>
    </row>
    <row r="114" spans="1:18" ht="14.25" customHeight="1">
      <c r="A114" s="3" t="s">
        <v>131</v>
      </c>
      <c r="B114" s="3" t="s">
        <v>24</v>
      </c>
      <c r="C114" s="3" t="s">
        <v>25</v>
      </c>
      <c r="D114" s="3">
        <v>156</v>
      </c>
      <c r="E114" s="3">
        <v>7582</v>
      </c>
      <c r="F114" s="3">
        <v>192</v>
      </c>
      <c r="G114" s="3">
        <v>36.630000000000003</v>
      </c>
      <c r="H114" s="3">
        <v>39.479999999999997</v>
      </c>
      <c r="I114" s="3" t="s">
        <v>12</v>
      </c>
      <c r="J114" t="str">
        <v>QUALIFIED</v>
      </c>
      <c r="K114" t="str">
        <f t="shared" si="2"/>
        <v>ALL ROUNDER</v>
      </c>
      <c r="L114" t="str">
        <f t="shared" si="3"/>
        <v>REST</v>
      </c>
      <c r="M114" t="str">
        <v>FIT</v>
      </c>
      <c r="R114">
        <v>48.602564102564102</v>
      </c>
    </row>
    <row r="115" spans="1:18" ht="14.25" customHeight="1">
      <c r="A115" s="3" t="s">
        <v>132</v>
      </c>
      <c r="B115" s="3" t="s">
        <v>10</v>
      </c>
      <c r="C115" s="3" t="s">
        <v>25</v>
      </c>
      <c r="D115" s="3">
        <v>25</v>
      </c>
      <c r="E115" s="3">
        <v>2216</v>
      </c>
      <c r="F115" s="3">
        <v>154</v>
      </c>
      <c r="G115" s="3">
        <v>73.17</v>
      </c>
      <c r="H115" s="3">
        <v>37.9</v>
      </c>
      <c r="I115" s="3" t="s">
        <v>12</v>
      </c>
      <c r="J115" t="str">
        <v>QUALIFIED</v>
      </c>
      <c r="K115" t="str">
        <f t="shared" si="2"/>
        <v>ALL ROUNDER</v>
      </c>
      <c r="L115" t="str">
        <f t="shared" si="3"/>
        <v>AVAILABLE</v>
      </c>
      <c r="M115" t="str">
        <v>FIT</v>
      </c>
      <c r="R115">
        <v>88.64</v>
      </c>
    </row>
    <row r="116" spans="1:18" ht="14.25" customHeight="1">
      <c r="A116" s="3" t="s">
        <v>133</v>
      </c>
      <c r="B116" s="3" t="s">
        <v>10</v>
      </c>
      <c r="C116" s="3" t="s">
        <v>25</v>
      </c>
      <c r="D116" s="3">
        <v>26</v>
      </c>
      <c r="E116" s="3">
        <v>3661</v>
      </c>
      <c r="F116" s="3">
        <v>23</v>
      </c>
      <c r="G116" s="3">
        <v>66.760000000000005</v>
      </c>
      <c r="H116" s="3">
        <v>30</v>
      </c>
      <c r="I116" s="3" t="s">
        <v>12</v>
      </c>
      <c r="J116" t="str">
        <v>QUALIFIED</v>
      </c>
      <c r="K116" t="str">
        <f t="shared" si="2"/>
        <v>ALL ROUNDER</v>
      </c>
      <c r="L116" t="str">
        <f t="shared" si="3"/>
        <v>AVAILABLE</v>
      </c>
      <c r="M116" t="str">
        <v>FIT</v>
      </c>
      <c r="R116">
        <v>140.80769230769232</v>
      </c>
    </row>
    <row r="117" spans="1:18" ht="14.25" customHeight="1">
      <c r="A117" s="3" t="s">
        <v>134</v>
      </c>
      <c r="B117" s="3" t="s">
        <v>14</v>
      </c>
      <c r="C117" s="3" t="s">
        <v>25</v>
      </c>
      <c r="D117" s="3">
        <v>32</v>
      </c>
      <c r="E117" s="3">
        <v>59</v>
      </c>
      <c r="F117" s="3">
        <v>225</v>
      </c>
      <c r="G117" s="3">
        <v>31.81</v>
      </c>
      <c r="H117" s="3">
        <v>34.79</v>
      </c>
      <c r="I117" s="3" t="s">
        <v>12</v>
      </c>
      <c r="J117" t="str">
        <v>NOT QUALIFIED</v>
      </c>
      <c r="K117" t="str">
        <f t="shared" si="2"/>
        <v>NOT AN ALL ROUNDER</v>
      </c>
      <c r="L117" t="str">
        <f t="shared" si="3"/>
        <v>AVAILABLE</v>
      </c>
      <c r="M117" t="str">
        <v>FIT</v>
      </c>
      <c r="R117">
        <v>1.84375</v>
      </c>
    </row>
    <row r="118" spans="1:18" ht="14.25" customHeight="1">
      <c r="A118" s="3" t="s">
        <v>135</v>
      </c>
      <c r="B118" s="3" t="s">
        <v>18</v>
      </c>
      <c r="C118" s="3" t="s">
        <v>15</v>
      </c>
      <c r="D118" s="3">
        <v>43</v>
      </c>
      <c r="E118" s="3">
        <v>6562</v>
      </c>
      <c r="F118" s="3">
        <v>381</v>
      </c>
      <c r="G118" s="3">
        <v>54.65</v>
      </c>
      <c r="H118" s="3">
        <v>18.329999999999998</v>
      </c>
      <c r="I118" s="3" t="s">
        <v>12</v>
      </c>
      <c r="J118" t="str">
        <v>QUALIFIED</v>
      </c>
      <c r="K118" t="str">
        <f t="shared" si="2"/>
        <v>ALL ROUNDER</v>
      </c>
      <c r="L118" t="str">
        <f t="shared" si="3"/>
        <v>AVAILABLE</v>
      </c>
      <c r="M118" t="str">
        <v>FIT</v>
      </c>
      <c r="R118">
        <v>152.6046511627907</v>
      </c>
    </row>
    <row r="119" spans="1:18" ht="14.25" customHeight="1">
      <c r="A119" s="3" t="s">
        <v>136</v>
      </c>
      <c r="B119" s="3" t="s">
        <v>18</v>
      </c>
      <c r="C119" s="3" t="s">
        <v>11</v>
      </c>
      <c r="D119" s="3">
        <v>47</v>
      </c>
      <c r="E119" s="3">
        <v>3713</v>
      </c>
      <c r="F119" s="3">
        <v>235</v>
      </c>
      <c r="G119" s="3">
        <v>23.44</v>
      </c>
      <c r="H119" s="3">
        <v>26.04</v>
      </c>
      <c r="I119" s="3" t="s">
        <v>12</v>
      </c>
      <c r="J119" t="str">
        <v>QUALIFIED</v>
      </c>
      <c r="K119" t="str">
        <f t="shared" si="2"/>
        <v>ALL ROUNDER</v>
      </c>
      <c r="L119" t="str">
        <f t="shared" si="3"/>
        <v>AVAILABLE</v>
      </c>
      <c r="M119" t="str">
        <v>FIT</v>
      </c>
      <c r="R119">
        <v>79</v>
      </c>
    </row>
    <row r="120" spans="1:18" ht="14.25" customHeight="1">
      <c r="A120" s="3" t="s">
        <v>137</v>
      </c>
      <c r="B120" s="3" t="s">
        <v>24</v>
      </c>
      <c r="C120" s="3" t="s">
        <v>11</v>
      </c>
      <c r="D120" s="3">
        <v>84</v>
      </c>
      <c r="E120" s="3">
        <v>8129</v>
      </c>
      <c r="F120" s="3">
        <v>316</v>
      </c>
      <c r="G120" s="3">
        <v>18.079999999999998</v>
      </c>
      <c r="H120" s="3">
        <v>42.76</v>
      </c>
      <c r="I120" s="3" t="s">
        <v>12</v>
      </c>
      <c r="J120" t="str">
        <v>QUALIFIED</v>
      </c>
      <c r="K120" t="str">
        <f t="shared" si="2"/>
        <v>ALL ROUNDER</v>
      </c>
      <c r="L120" t="str">
        <f t="shared" si="3"/>
        <v>REST</v>
      </c>
      <c r="M120" t="str">
        <v>FIT</v>
      </c>
      <c r="R120">
        <v>96.773809523809518</v>
      </c>
    </row>
    <row r="121" spans="1:18" ht="14.25" customHeight="1">
      <c r="A121" s="3" t="s">
        <v>138</v>
      </c>
      <c r="B121" s="3" t="s">
        <v>18</v>
      </c>
      <c r="C121" s="3" t="s">
        <v>25</v>
      </c>
      <c r="D121" s="3">
        <v>110</v>
      </c>
      <c r="E121" s="3">
        <v>9282</v>
      </c>
      <c r="F121" s="3">
        <v>100</v>
      </c>
      <c r="G121" s="3">
        <v>29.67</v>
      </c>
      <c r="H121" s="3">
        <v>24.86</v>
      </c>
      <c r="I121" s="3" t="s">
        <v>49</v>
      </c>
      <c r="J121" t="str">
        <v>QUALIFIED</v>
      </c>
      <c r="K121" t="str">
        <f t="shared" si="2"/>
        <v>ALL ROUNDER</v>
      </c>
      <c r="L121" t="str">
        <f t="shared" si="3"/>
        <v>REST</v>
      </c>
      <c r="M121" t="str">
        <v>INJURED</v>
      </c>
      <c r="R121">
        <v>84.381818181818176</v>
      </c>
    </row>
    <row r="122" spans="1:18" ht="14.25" customHeight="1">
      <c r="A122" s="3" t="s">
        <v>139</v>
      </c>
      <c r="B122" s="3" t="s">
        <v>10</v>
      </c>
      <c r="C122" s="3" t="s">
        <v>21</v>
      </c>
      <c r="D122" s="3">
        <v>112</v>
      </c>
      <c r="E122" s="3">
        <v>421</v>
      </c>
      <c r="F122" s="3">
        <v>63</v>
      </c>
      <c r="G122" s="3">
        <v>33.06</v>
      </c>
      <c r="H122" s="3">
        <v>20.18</v>
      </c>
      <c r="I122" s="3" t="s">
        <v>12</v>
      </c>
      <c r="J122" t="str">
        <v>NOT QUALIFIED</v>
      </c>
      <c r="K122" t="str">
        <f t="shared" si="2"/>
        <v>ALL ROUNDER</v>
      </c>
      <c r="L122" t="str">
        <f t="shared" si="3"/>
        <v>REST</v>
      </c>
      <c r="M122" t="str">
        <v>FIT</v>
      </c>
      <c r="R122">
        <v>3.7589285714285716</v>
      </c>
    </row>
    <row r="123" spans="1:18" ht="14.25" customHeight="1">
      <c r="A123" s="3" t="s">
        <v>140</v>
      </c>
      <c r="B123" s="3" t="s">
        <v>10</v>
      </c>
      <c r="C123" s="3" t="s">
        <v>11</v>
      </c>
      <c r="D123" s="3">
        <v>86</v>
      </c>
      <c r="E123" s="3">
        <v>8425</v>
      </c>
      <c r="F123" s="3">
        <v>376</v>
      </c>
      <c r="G123" s="3">
        <v>55.58</v>
      </c>
      <c r="H123" s="3">
        <v>36.68</v>
      </c>
      <c r="I123" s="3" t="s">
        <v>12</v>
      </c>
      <c r="J123" t="str">
        <v>QUALIFIED</v>
      </c>
      <c r="K123" t="str">
        <f t="shared" si="2"/>
        <v>ALL ROUNDER</v>
      </c>
      <c r="L123" t="str">
        <f t="shared" si="3"/>
        <v>REST</v>
      </c>
      <c r="M123" t="str">
        <v>FIT</v>
      </c>
      <c r="R123">
        <v>97.965116279069761</v>
      </c>
    </row>
    <row r="124" spans="1:18" ht="14.25" customHeight="1">
      <c r="A124" s="3" t="s">
        <v>141</v>
      </c>
      <c r="B124" s="3" t="s">
        <v>10</v>
      </c>
      <c r="C124" s="3" t="s">
        <v>21</v>
      </c>
      <c r="D124" s="3">
        <v>86</v>
      </c>
      <c r="E124" s="3">
        <v>1321</v>
      </c>
      <c r="F124" s="3">
        <v>207</v>
      </c>
      <c r="G124" s="3">
        <v>72.84</v>
      </c>
      <c r="H124" s="3">
        <v>28.04</v>
      </c>
      <c r="I124" s="3" t="s">
        <v>12</v>
      </c>
      <c r="J124" t="str">
        <v>QUALIFIED</v>
      </c>
      <c r="K124" t="str">
        <f t="shared" si="2"/>
        <v>ALL ROUNDER</v>
      </c>
      <c r="L124" t="str">
        <f t="shared" si="3"/>
        <v>REST</v>
      </c>
      <c r="M124" t="str">
        <v>FIT</v>
      </c>
      <c r="R124">
        <v>15.36046511627907</v>
      </c>
    </row>
    <row r="125" spans="1:18" ht="14.25" customHeight="1">
      <c r="A125" s="3" t="s">
        <v>142</v>
      </c>
      <c r="B125" s="3" t="s">
        <v>14</v>
      </c>
      <c r="C125" s="3" t="s">
        <v>15</v>
      </c>
      <c r="D125" s="3">
        <v>87</v>
      </c>
      <c r="E125" s="3">
        <v>7335</v>
      </c>
      <c r="F125" s="3">
        <v>314</v>
      </c>
      <c r="G125" s="3">
        <v>31.96</v>
      </c>
      <c r="H125" s="3">
        <v>19.82</v>
      </c>
      <c r="I125" s="3" t="s">
        <v>12</v>
      </c>
      <c r="J125" t="str">
        <v>QUALIFIED</v>
      </c>
      <c r="K125" t="str">
        <f t="shared" si="2"/>
        <v>ALL ROUNDER</v>
      </c>
      <c r="L125" t="str">
        <f t="shared" si="3"/>
        <v>REST</v>
      </c>
      <c r="M125" t="str">
        <v>FIT</v>
      </c>
      <c r="R125">
        <v>84.310344827586206</v>
      </c>
    </row>
    <row r="126" spans="1:18" ht="14.25" customHeight="1">
      <c r="A126" s="3" t="s">
        <v>143</v>
      </c>
      <c r="B126" s="3" t="s">
        <v>24</v>
      </c>
      <c r="C126" s="3" t="s">
        <v>15</v>
      </c>
      <c r="D126" s="3">
        <v>11</v>
      </c>
      <c r="E126" s="3">
        <v>1645</v>
      </c>
      <c r="F126" s="3">
        <v>98</v>
      </c>
      <c r="G126" s="3">
        <v>73.92</v>
      </c>
      <c r="H126" s="3">
        <v>40.36</v>
      </c>
      <c r="I126" s="3" t="s">
        <v>12</v>
      </c>
      <c r="J126" t="str">
        <v>QUALIFIED</v>
      </c>
      <c r="K126" t="str">
        <f t="shared" si="2"/>
        <v>ALL ROUNDER</v>
      </c>
      <c r="L126" t="str">
        <f t="shared" si="3"/>
        <v>AVAILABLE</v>
      </c>
      <c r="M126" t="str">
        <v>FIT</v>
      </c>
      <c r="R126">
        <v>149.54545454545453</v>
      </c>
    </row>
    <row r="127" spans="1:18" ht="14.25" customHeight="1">
      <c r="A127" s="3" t="s">
        <v>144</v>
      </c>
      <c r="B127" s="3" t="s">
        <v>10</v>
      </c>
      <c r="C127" s="3" t="s">
        <v>25</v>
      </c>
      <c r="D127" s="3">
        <v>152</v>
      </c>
      <c r="E127" s="3">
        <v>6887</v>
      </c>
      <c r="F127" s="3">
        <v>323</v>
      </c>
      <c r="G127" s="3">
        <v>23.74</v>
      </c>
      <c r="H127" s="3">
        <v>47.02</v>
      </c>
      <c r="I127" s="3" t="s">
        <v>12</v>
      </c>
      <c r="J127" t="str">
        <v>QUALIFIED</v>
      </c>
      <c r="K127" t="str">
        <f t="shared" si="2"/>
        <v>ALL ROUNDER</v>
      </c>
      <c r="L127" t="str">
        <f t="shared" si="3"/>
        <v>REST</v>
      </c>
      <c r="M127" t="str">
        <v>FIT</v>
      </c>
      <c r="R127">
        <v>45.309210526315788</v>
      </c>
    </row>
    <row r="128" spans="1:18" ht="14.25" customHeight="1">
      <c r="A128" s="3" t="s">
        <v>145</v>
      </c>
      <c r="B128" s="3" t="s">
        <v>18</v>
      </c>
      <c r="C128" s="3" t="s">
        <v>11</v>
      </c>
      <c r="D128" s="3">
        <v>54</v>
      </c>
      <c r="E128" s="3">
        <v>690</v>
      </c>
      <c r="F128" s="3">
        <v>394</v>
      </c>
      <c r="G128" s="3">
        <v>48.64</v>
      </c>
      <c r="H128" s="3">
        <v>36.630000000000003</v>
      </c>
      <c r="I128" s="3" t="s">
        <v>12</v>
      </c>
      <c r="J128" t="str">
        <v>QUALIFIED</v>
      </c>
      <c r="K128" t="str">
        <f t="shared" si="2"/>
        <v>ALL ROUNDER</v>
      </c>
      <c r="L128" t="str">
        <f t="shared" si="3"/>
        <v>REST</v>
      </c>
      <c r="M128" t="str">
        <v>FIT</v>
      </c>
      <c r="R128">
        <v>12.777777777777779</v>
      </c>
    </row>
    <row r="129" spans="1:18" ht="14.25" customHeight="1">
      <c r="A129" s="3" t="s">
        <v>146</v>
      </c>
      <c r="B129" s="3" t="s">
        <v>10</v>
      </c>
      <c r="C129" s="3" t="s">
        <v>11</v>
      </c>
      <c r="D129" s="3">
        <v>199</v>
      </c>
      <c r="E129" s="3">
        <v>9511</v>
      </c>
      <c r="F129" s="3">
        <v>49</v>
      </c>
      <c r="G129" s="3">
        <v>73.959999999999994</v>
      </c>
      <c r="H129" s="3">
        <v>16.21</v>
      </c>
      <c r="I129" s="3" t="s">
        <v>12</v>
      </c>
      <c r="J129" t="str">
        <v>QUALIFIED</v>
      </c>
      <c r="K129" t="str">
        <f t="shared" si="2"/>
        <v>ALL ROUNDER</v>
      </c>
      <c r="L129" t="str">
        <f t="shared" si="3"/>
        <v>REST</v>
      </c>
      <c r="M129" t="str">
        <v>FIT</v>
      </c>
      <c r="R129">
        <v>47.793969849246231</v>
      </c>
    </row>
    <row r="130" spans="1:18" ht="14.25" customHeight="1">
      <c r="A130" s="3" t="s">
        <v>147</v>
      </c>
      <c r="B130" s="3" t="s">
        <v>24</v>
      </c>
      <c r="C130" s="3" t="s">
        <v>25</v>
      </c>
      <c r="D130" s="3">
        <v>29</v>
      </c>
      <c r="E130" s="3">
        <v>6676</v>
      </c>
      <c r="F130" s="3">
        <v>225</v>
      </c>
      <c r="G130" s="3">
        <v>17.38</v>
      </c>
      <c r="H130" s="3">
        <v>16.670000000000002</v>
      </c>
      <c r="I130" s="3" t="s">
        <v>12</v>
      </c>
      <c r="J130" t="str">
        <v>QUALIFIED</v>
      </c>
      <c r="K130" t="str">
        <f t="shared" si="2"/>
        <v>ALL ROUNDER</v>
      </c>
      <c r="L130" t="str">
        <f t="shared" si="3"/>
        <v>AVAILABLE</v>
      </c>
      <c r="M130" t="str">
        <v>FIT</v>
      </c>
      <c r="R130">
        <v>230.20689655172413</v>
      </c>
    </row>
    <row r="131" spans="1:18" ht="14.25" customHeight="1">
      <c r="A131" s="3" t="s">
        <v>148</v>
      </c>
      <c r="B131" s="3" t="s">
        <v>14</v>
      </c>
      <c r="C131" s="3" t="s">
        <v>11</v>
      </c>
      <c r="D131" s="3">
        <v>158</v>
      </c>
      <c r="E131" s="3">
        <v>8137</v>
      </c>
      <c r="F131" s="3">
        <v>192</v>
      </c>
      <c r="G131" s="3">
        <v>44.4</v>
      </c>
      <c r="H131" s="3">
        <v>48.74</v>
      </c>
      <c r="I131" s="3" t="s">
        <v>12</v>
      </c>
      <c r="J131" t="str">
        <v>QUALIFIED</v>
      </c>
      <c r="K131" t="str">
        <f t="shared" ref="K131:K194" si="4">IF(AND(E131&gt;300,F131&gt;10),"ALL ROUNDER","NOT AN ALL ROUNDER")</f>
        <v>ALL ROUNDER</v>
      </c>
      <c r="L131" t="str">
        <f t="shared" ref="L131:L194" si="5">IF(OR(I131="YES",D131&gt;50),"REST","AVAILABLE")</f>
        <v>REST</v>
      </c>
      <c r="M131" t="str">
        <v>FIT</v>
      </c>
      <c r="R131">
        <v>51.5</v>
      </c>
    </row>
    <row r="132" spans="1:18" ht="14.25" customHeight="1">
      <c r="A132" s="3" t="s">
        <v>149</v>
      </c>
      <c r="B132" s="3" t="s">
        <v>14</v>
      </c>
      <c r="C132" s="3" t="s">
        <v>11</v>
      </c>
      <c r="D132" s="3">
        <v>168</v>
      </c>
      <c r="E132" s="3">
        <v>9058</v>
      </c>
      <c r="F132" s="3">
        <v>179</v>
      </c>
      <c r="G132" s="3">
        <v>45.28</v>
      </c>
      <c r="H132" s="3">
        <v>24.1</v>
      </c>
      <c r="I132" s="3" t="s">
        <v>12</v>
      </c>
      <c r="J132" t="str">
        <v>QUALIFIED</v>
      </c>
      <c r="K132" t="str">
        <f t="shared" si="4"/>
        <v>ALL ROUNDER</v>
      </c>
      <c r="L132" t="str">
        <f t="shared" si="5"/>
        <v>REST</v>
      </c>
      <c r="M132" t="str">
        <v>FIT</v>
      </c>
      <c r="R132">
        <v>53.916666666666664</v>
      </c>
    </row>
    <row r="133" spans="1:18" ht="14.25" customHeight="1">
      <c r="A133" s="3" t="s">
        <v>150</v>
      </c>
      <c r="B133" s="3" t="s">
        <v>18</v>
      </c>
      <c r="C133" s="3" t="s">
        <v>25</v>
      </c>
      <c r="D133" s="3">
        <v>131</v>
      </c>
      <c r="E133" s="3">
        <v>5554</v>
      </c>
      <c r="F133" s="3">
        <v>225</v>
      </c>
      <c r="G133" s="3">
        <v>79.760000000000005</v>
      </c>
      <c r="H133" s="3">
        <v>27.15</v>
      </c>
      <c r="I133" s="3" t="s">
        <v>12</v>
      </c>
      <c r="J133" t="str">
        <v>QUALIFIED</v>
      </c>
      <c r="K133" t="str">
        <f t="shared" si="4"/>
        <v>ALL ROUNDER</v>
      </c>
      <c r="L133" t="str">
        <f t="shared" si="5"/>
        <v>REST</v>
      </c>
      <c r="M133" t="str">
        <v>FIT</v>
      </c>
      <c r="R133">
        <v>42.396946564885496</v>
      </c>
    </row>
    <row r="134" spans="1:18" ht="14.25" customHeight="1">
      <c r="A134" s="3" t="s">
        <v>151</v>
      </c>
      <c r="B134" s="3" t="s">
        <v>10</v>
      </c>
      <c r="C134" s="3" t="s">
        <v>11</v>
      </c>
      <c r="D134" s="3">
        <v>128</v>
      </c>
      <c r="E134" s="3">
        <v>8959</v>
      </c>
      <c r="F134" s="3">
        <v>49</v>
      </c>
      <c r="G134" s="3">
        <v>52.33</v>
      </c>
      <c r="H134" s="3">
        <v>39.5</v>
      </c>
      <c r="I134" s="3" t="s">
        <v>12</v>
      </c>
      <c r="J134" t="str">
        <v>QUALIFIED</v>
      </c>
      <c r="K134" t="str">
        <f t="shared" si="4"/>
        <v>ALL ROUNDER</v>
      </c>
      <c r="L134" t="str">
        <f t="shared" si="5"/>
        <v>REST</v>
      </c>
      <c r="M134" t="str">
        <v>FIT</v>
      </c>
      <c r="R134">
        <v>69.9921875</v>
      </c>
    </row>
    <row r="135" spans="1:18" ht="14.25" customHeight="1">
      <c r="A135" s="3" t="s">
        <v>152</v>
      </c>
      <c r="B135" s="3" t="s">
        <v>24</v>
      </c>
      <c r="C135" s="3" t="s">
        <v>21</v>
      </c>
      <c r="D135" s="3">
        <v>171</v>
      </c>
      <c r="E135" s="3">
        <v>7428</v>
      </c>
      <c r="F135" s="3">
        <v>143</v>
      </c>
      <c r="G135" s="3">
        <v>45.33</v>
      </c>
      <c r="H135" s="3">
        <v>29.65</v>
      </c>
      <c r="I135" s="3" t="s">
        <v>12</v>
      </c>
      <c r="J135" t="str">
        <v>QUALIFIED</v>
      </c>
      <c r="K135" t="str">
        <f t="shared" si="4"/>
        <v>ALL ROUNDER</v>
      </c>
      <c r="L135" t="str">
        <f t="shared" si="5"/>
        <v>REST</v>
      </c>
      <c r="M135" t="str">
        <v>FIT</v>
      </c>
      <c r="R135">
        <v>43.438596491228068</v>
      </c>
    </row>
    <row r="136" spans="1:18" ht="14.25" customHeight="1">
      <c r="A136" s="3" t="s">
        <v>153</v>
      </c>
      <c r="B136" s="3" t="s">
        <v>10</v>
      </c>
      <c r="C136" s="3" t="s">
        <v>25</v>
      </c>
      <c r="D136" s="3">
        <v>12</v>
      </c>
      <c r="E136" s="3">
        <v>2605</v>
      </c>
      <c r="F136" s="3">
        <v>41</v>
      </c>
      <c r="G136" s="3">
        <v>33.020000000000003</v>
      </c>
      <c r="H136" s="3">
        <v>19.96</v>
      </c>
      <c r="I136" s="3" t="s">
        <v>12</v>
      </c>
      <c r="J136" t="str">
        <v>QUALIFIED</v>
      </c>
      <c r="K136" t="str">
        <f t="shared" si="4"/>
        <v>ALL ROUNDER</v>
      </c>
      <c r="L136" t="str">
        <f t="shared" si="5"/>
        <v>AVAILABLE</v>
      </c>
      <c r="M136" t="str">
        <v>FIT</v>
      </c>
      <c r="R136">
        <v>217.08333333333334</v>
      </c>
    </row>
    <row r="137" spans="1:18" ht="14.25" customHeight="1">
      <c r="A137" s="3" t="s">
        <v>154</v>
      </c>
      <c r="B137" s="3" t="s">
        <v>24</v>
      </c>
      <c r="C137" s="3" t="s">
        <v>21</v>
      </c>
      <c r="D137" s="3">
        <v>65</v>
      </c>
      <c r="E137" s="3">
        <v>9507</v>
      </c>
      <c r="F137" s="3">
        <v>248</v>
      </c>
      <c r="G137" s="3">
        <v>37.57</v>
      </c>
      <c r="H137" s="3">
        <v>47.3</v>
      </c>
      <c r="I137" s="3" t="s">
        <v>12</v>
      </c>
      <c r="J137" t="str">
        <v>QUALIFIED</v>
      </c>
      <c r="K137" t="str">
        <f t="shared" si="4"/>
        <v>ALL ROUNDER</v>
      </c>
      <c r="L137" t="str">
        <f t="shared" si="5"/>
        <v>REST</v>
      </c>
      <c r="M137" t="str">
        <v>FIT</v>
      </c>
      <c r="R137">
        <v>146.26153846153846</v>
      </c>
    </row>
    <row r="138" spans="1:18" ht="14.25" customHeight="1">
      <c r="A138" s="3" t="s">
        <v>155</v>
      </c>
      <c r="B138" s="3" t="s">
        <v>18</v>
      </c>
      <c r="C138" s="3" t="s">
        <v>25</v>
      </c>
      <c r="D138" s="3">
        <v>43</v>
      </c>
      <c r="E138" s="3">
        <v>543</v>
      </c>
      <c r="F138" s="3">
        <v>235</v>
      </c>
      <c r="G138" s="3">
        <v>54.49</v>
      </c>
      <c r="H138" s="3">
        <v>21.67</v>
      </c>
      <c r="I138" s="3" t="s">
        <v>12</v>
      </c>
      <c r="J138" t="str">
        <v>QUALIFIED</v>
      </c>
      <c r="K138" t="str">
        <f t="shared" si="4"/>
        <v>ALL ROUNDER</v>
      </c>
      <c r="L138" t="str">
        <f t="shared" si="5"/>
        <v>AVAILABLE</v>
      </c>
      <c r="M138" t="str">
        <v>FIT</v>
      </c>
      <c r="R138">
        <v>12.627906976744185</v>
      </c>
    </row>
    <row r="139" spans="1:18" ht="14.25" customHeight="1">
      <c r="A139" s="3" t="s">
        <v>156</v>
      </c>
      <c r="B139" s="3" t="s">
        <v>10</v>
      </c>
      <c r="C139" s="3" t="s">
        <v>21</v>
      </c>
      <c r="D139" s="3">
        <v>17</v>
      </c>
      <c r="E139" s="3">
        <v>4567</v>
      </c>
      <c r="F139" s="3">
        <v>260</v>
      </c>
      <c r="G139" s="3">
        <v>39.97</v>
      </c>
      <c r="H139" s="3">
        <v>48.65</v>
      </c>
      <c r="I139" s="3" t="s">
        <v>12</v>
      </c>
      <c r="J139" t="str">
        <v>QUALIFIED</v>
      </c>
      <c r="K139" t="str">
        <f t="shared" si="4"/>
        <v>ALL ROUNDER</v>
      </c>
      <c r="L139" t="str">
        <f t="shared" si="5"/>
        <v>AVAILABLE</v>
      </c>
      <c r="M139" t="str">
        <v>FIT</v>
      </c>
      <c r="R139">
        <v>268.64705882352939</v>
      </c>
    </row>
    <row r="140" spans="1:18" ht="14.25" customHeight="1">
      <c r="A140" s="3" t="s">
        <v>157</v>
      </c>
      <c r="B140" s="3" t="s">
        <v>18</v>
      </c>
      <c r="C140" s="3" t="s">
        <v>21</v>
      </c>
      <c r="D140" s="3">
        <v>120</v>
      </c>
      <c r="E140" s="3">
        <v>5208</v>
      </c>
      <c r="F140" s="3">
        <v>49</v>
      </c>
      <c r="G140" s="3">
        <v>76.73</v>
      </c>
      <c r="H140" s="3">
        <v>39.33</v>
      </c>
      <c r="I140" s="3" t="s">
        <v>12</v>
      </c>
      <c r="J140" t="str">
        <v>QUALIFIED</v>
      </c>
      <c r="K140" t="str">
        <f t="shared" si="4"/>
        <v>ALL ROUNDER</v>
      </c>
      <c r="L140" t="str">
        <f t="shared" si="5"/>
        <v>REST</v>
      </c>
      <c r="M140" t="str">
        <v>FIT</v>
      </c>
      <c r="R140">
        <v>43.4</v>
      </c>
    </row>
    <row r="141" spans="1:18" ht="14.25" customHeight="1">
      <c r="A141" s="3" t="s">
        <v>158</v>
      </c>
      <c r="B141" s="3" t="s">
        <v>14</v>
      </c>
      <c r="C141" s="3" t="s">
        <v>15</v>
      </c>
      <c r="D141" s="3">
        <v>88</v>
      </c>
      <c r="E141" s="3">
        <v>7214</v>
      </c>
      <c r="F141" s="3">
        <v>35</v>
      </c>
      <c r="G141" s="3">
        <v>65.739999999999995</v>
      </c>
      <c r="H141" s="3">
        <v>35.29</v>
      </c>
      <c r="I141" s="3" t="s">
        <v>12</v>
      </c>
      <c r="J141" t="str">
        <v>QUALIFIED</v>
      </c>
      <c r="K141" t="str">
        <f t="shared" si="4"/>
        <v>ALL ROUNDER</v>
      </c>
      <c r="L141" t="str">
        <f t="shared" si="5"/>
        <v>REST</v>
      </c>
      <c r="M141" t="str">
        <v>FIT</v>
      </c>
      <c r="R141">
        <v>81.977272727272734</v>
      </c>
    </row>
    <row r="142" spans="1:18" ht="14.25" customHeight="1">
      <c r="A142" s="3" t="s">
        <v>159</v>
      </c>
      <c r="B142" s="3" t="s">
        <v>10</v>
      </c>
      <c r="C142" s="3" t="s">
        <v>15</v>
      </c>
      <c r="D142" s="3">
        <v>74</v>
      </c>
      <c r="E142" s="3">
        <v>8721</v>
      </c>
      <c r="F142" s="3">
        <v>254</v>
      </c>
      <c r="G142" s="3">
        <v>43.54</v>
      </c>
      <c r="H142" s="3">
        <v>39.86</v>
      </c>
      <c r="I142" s="3" t="s">
        <v>12</v>
      </c>
      <c r="J142" t="str">
        <v>QUALIFIED</v>
      </c>
      <c r="K142" t="str">
        <f t="shared" si="4"/>
        <v>ALL ROUNDER</v>
      </c>
      <c r="L142" t="str">
        <f t="shared" si="5"/>
        <v>REST</v>
      </c>
      <c r="M142" t="str">
        <v>FIT</v>
      </c>
      <c r="R142">
        <v>117.85135135135135</v>
      </c>
    </row>
    <row r="143" spans="1:18" ht="14.25" customHeight="1">
      <c r="A143" s="3" t="s">
        <v>160</v>
      </c>
      <c r="B143" s="3" t="s">
        <v>18</v>
      </c>
      <c r="C143" s="3" t="s">
        <v>15</v>
      </c>
      <c r="D143" s="3">
        <v>12</v>
      </c>
      <c r="E143" s="3">
        <v>5961</v>
      </c>
      <c r="F143" s="3">
        <v>125</v>
      </c>
      <c r="G143" s="3">
        <v>48.13</v>
      </c>
      <c r="H143" s="3">
        <v>27.73</v>
      </c>
      <c r="I143" s="3" t="s">
        <v>12</v>
      </c>
      <c r="J143" t="str">
        <v>QUALIFIED</v>
      </c>
      <c r="K143" t="str">
        <f t="shared" si="4"/>
        <v>ALL ROUNDER</v>
      </c>
      <c r="L143" t="str">
        <f t="shared" si="5"/>
        <v>AVAILABLE</v>
      </c>
      <c r="M143" t="str">
        <v>FIT</v>
      </c>
      <c r="R143">
        <v>496.75</v>
      </c>
    </row>
    <row r="144" spans="1:18" ht="14.25" customHeight="1">
      <c r="A144" s="3" t="s">
        <v>161</v>
      </c>
      <c r="B144" s="3" t="s">
        <v>24</v>
      </c>
      <c r="C144" s="3" t="s">
        <v>25</v>
      </c>
      <c r="D144" s="3">
        <v>21</v>
      </c>
      <c r="E144" s="3">
        <v>1123</v>
      </c>
      <c r="F144" s="3">
        <v>2</v>
      </c>
      <c r="G144" s="3">
        <v>40.729999999999997</v>
      </c>
      <c r="H144" s="3">
        <v>18.05</v>
      </c>
      <c r="I144" s="3" t="s">
        <v>12</v>
      </c>
      <c r="J144" t="str">
        <v>QUALIFIED</v>
      </c>
      <c r="K144" t="str">
        <f t="shared" si="4"/>
        <v>NOT AN ALL ROUNDER</v>
      </c>
      <c r="L144" t="str">
        <f t="shared" si="5"/>
        <v>AVAILABLE</v>
      </c>
      <c r="M144" t="str">
        <v>FIT</v>
      </c>
      <c r="R144">
        <v>53.476190476190474</v>
      </c>
    </row>
    <row r="145" spans="1:18" ht="14.25" customHeight="1">
      <c r="A145" s="3" t="s">
        <v>162</v>
      </c>
      <c r="B145" s="3" t="s">
        <v>18</v>
      </c>
      <c r="C145" s="3" t="s">
        <v>15</v>
      </c>
      <c r="D145" s="3">
        <v>38</v>
      </c>
      <c r="E145" s="3">
        <v>4885</v>
      </c>
      <c r="F145" s="3">
        <v>128</v>
      </c>
      <c r="G145" s="3">
        <v>19.61</v>
      </c>
      <c r="H145" s="3">
        <v>41.62</v>
      </c>
      <c r="I145" s="3" t="s">
        <v>12</v>
      </c>
      <c r="J145" t="str">
        <v>QUALIFIED</v>
      </c>
      <c r="K145" t="str">
        <f t="shared" si="4"/>
        <v>ALL ROUNDER</v>
      </c>
      <c r="L145" t="str">
        <f t="shared" si="5"/>
        <v>AVAILABLE</v>
      </c>
      <c r="M145" t="str">
        <v>FIT</v>
      </c>
      <c r="R145">
        <v>128.55263157894737</v>
      </c>
    </row>
    <row r="146" spans="1:18" ht="14.25" customHeight="1">
      <c r="A146" s="3" t="s">
        <v>163</v>
      </c>
      <c r="B146" s="3" t="s">
        <v>10</v>
      </c>
      <c r="C146" s="3" t="s">
        <v>15</v>
      </c>
      <c r="D146" s="3">
        <v>158</v>
      </c>
      <c r="E146" s="3">
        <v>7084</v>
      </c>
      <c r="F146" s="3">
        <v>307</v>
      </c>
      <c r="G146" s="3">
        <v>64.48</v>
      </c>
      <c r="H146" s="3">
        <v>15.8</v>
      </c>
      <c r="I146" s="3" t="s">
        <v>49</v>
      </c>
      <c r="J146" t="str">
        <v>QUALIFIED</v>
      </c>
      <c r="K146" t="str">
        <f t="shared" si="4"/>
        <v>ALL ROUNDER</v>
      </c>
      <c r="L146" t="str">
        <f t="shared" si="5"/>
        <v>REST</v>
      </c>
      <c r="M146" t="str">
        <v>INJURED</v>
      </c>
      <c r="R146">
        <v>44.835443037974684</v>
      </c>
    </row>
    <row r="147" spans="1:18" ht="14.25" customHeight="1">
      <c r="A147" s="3" t="s">
        <v>164</v>
      </c>
      <c r="B147" s="3" t="s">
        <v>10</v>
      </c>
      <c r="C147" s="3" t="s">
        <v>15</v>
      </c>
      <c r="D147" s="3">
        <v>88</v>
      </c>
      <c r="E147" s="3">
        <v>2778</v>
      </c>
      <c r="F147" s="3">
        <v>312</v>
      </c>
      <c r="G147" s="3">
        <v>29.92</v>
      </c>
      <c r="H147" s="3">
        <v>34.520000000000003</v>
      </c>
      <c r="I147" s="3" t="s">
        <v>12</v>
      </c>
      <c r="J147" t="str">
        <v>QUALIFIED</v>
      </c>
      <c r="K147" t="str">
        <f t="shared" si="4"/>
        <v>ALL ROUNDER</v>
      </c>
      <c r="L147" t="str">
        <f t="shared" si="5"/>
        <v>REST</v>
      </c>
      <c r="M147" t="str">
        <v>FIT</v>
      </c>
      <c r="R147">
        <v>31.568181818181817</v>
      </c>
    </row>
    <row r="148" spans="1:18" ht="14.25" customHeight="1">
      <c r="A148" s="3" t="s">
        <v>165</v>
      </c>
      <c r="B148" s="3" t="s">
        <v>14</v>
      </c>
      <c r="C148" s="3" t="s">
        <v>11</v>
      </c>
      <c r="D148" s="3">
        <v>172</v>
      </c>
      <c r="E148" s="3">
        <v>1188</v>
      </c>
      <c r="F148" s="3">
        <v>297</v>
      </c>
      <c r="G148" s="3">
        <v>66.87</v>
      </c>
      <c r="H148" s="3">
        <v>47.08</v>
      </c>
      <c r="I148" s="3" t="s">
        <v>12</v>
      </c>
      <c r="J148" t="str">
        <v>QUALIFIED</v>
      </c>
      <c r="K148" t="str">
        <f t="shared" si="4"/>
        <v>ALL ROUNDER</v>
      </c>
      <c r="L148" t="str">
        <f t="shared" si="5"/>
        <v>REST</v>
      </c>
      <c r="M148" t="str">
        <v>FIT</v>
      </c>
      <c r="R148">
        <v>6.9069767441860463</v>
      </c>
    </row>
    <row r="149" spans="1:18" ht="14.25" customHeight="1">
      <c r="A149" s="3" t="s">
        <v>166</v>
      </c>
      <c r="B149" s="3" t="s">
        <v>14</v>
      </c>
      <c r="C149" s="3" t="s">
        <v>21</v>
      </c>
      <c r="D149" s="3">
        <v>162</v>
      </c>
      <c r="E149" s="3">
        <v>5372</v>
      </c>
      <c r="F149" s="3">
        <v>252</v>
      </c>
      <c r="G149" s="3">
        <v>50.71</v>
      </c>
      <c r="H149" s="3">
        <v>21.55</v>
      </c>
      <c r="I149" s="3" t="s">
        <v>12</v>
      </c>
      <c r="J149" t="str">
        <v>QUALIFIED</v>
      </c>
      <c r="K149" t="str">
        <f t="shared" si="4"/>
        <v>ALL ROUNDER</v>
      </c>
      <c r="L149" t="str">
        <f t="shared" si="5"/>
        <v>REST</v>
      </c>
      <c r="M149" t="str">
        <v>FIT</v>
      </c>
      <c r="R149">
        <v>33.160493827160494</v>
      </c>
    </row>
    <row r="150" spans="1:18" ht="14.25" customHeight="1">
      <c r="A150" s="3" t="s">
        <v>167</v>
      </c>
      <c r="B150" s="3" t="s">
        <v>24</v>
      </c>
      <c r="C150" s="3" t="s">
        <v>11</v>
      </c>
      <c r="D150" s="3">
        <v>68</v>
      </c>
      <c r="E150" s="3">
        <v>1041</v>
      </c>
      <c r="F150" s="3">
        <v>386</v>
      </c>
      <c r="G150" s="3">
        <v>68.709999999999994</v>
      </c>
      <c r="H150" s="3">
        <v>16.05</v>
      </c>
      <c r="I150" s="3" t="s">
        <v>12</v>
      </c>
      <c r="J150" t="str">
        <v>QUALIFIED</v>
      </c>
      <c r="K150" t="str">
        <f t="shared" si="4"/>
        <v>ALL ROUNDER</v>
      </c>
      <c r="L150" t="str">
        <f t="shared" si="5"/>
        <v>REST</v>
      </c>
      <c r="M150" t="str">
        <v>FIT</v>
      </c>
      <c r="R150">
        <v>15.308823529411764</v>
      </c>
    </row>
    <row r="151" spans="1:18" ht="14.25" customHeight="1">
      <c r="A151" s="3" t="s">
        <v>168</v>
      </c>
      <c r="B151" s="3" t="s">
        <v>14</v>
      </c>
      <c r="C151" s="3" t="s">
        <v>11</v>
      </c>
      <c r="D151" s="3">
        <v>141</v>
      </c>
      <c r="E151" s="3">
        <v>938</v>
      </c>
      <c r="G151" s="3">
        <v>21.12</v>
      </c>
      <c r="H151" s="3">
        <v>24.71</v>
      </c>
      <c r="I151" s="3" t="s">
        <v>12</v>
      </c>
      <c r="J151" t="str">
        <v>QUALIFIED</v>
      </c>
      <c r="K151" t="str">
        <f t="shared" si="4"/>
        <v>NOT AN ALL ROUNDER</v>
      </c>
      <c r="L151" t="str">
        <f t="shared" si="5"/>
        <v>REST</v>
      </c>
      <c r="M151" t="str">
        <v>FIT</v>
      </c>
      <c r="R151">
        <v>6.6524822695035457</v>
      </c>
    </row>
    <row r="152" spans="1:18" ht="14.25" customHeight="1">
      <c r="A152" s="3" t="s">
        <v>169</v>
      </c>
      <c r="B152" s="3" t="s">
        <v>24</v>
      </c>
      <c r="C152" s="3" t="s">
        <v>25</v>
      </c>
      <c r="D152" s="3">
        <v>85</v>
      </c>
      <c r="E152" s="3">
        <v>703</v>
      </c>
      <c r="F152" s="3">
        <v>140</v>
      </c>
      <c r="G152" s="3">
        <v>72.56</v>
      </c>
      <c r="H152" s="3">
        <v>22.95</v>
      </c>
      <c r="I152" s="3" t="s">
        <v>12</v>
      </c>
      <c r="J152" t="str">
        <v>QUALIFIED</v>
      </c>
      <c r="K152" t="str">
        <f t="shared" si="4"/>
        <v>ALL ROUNDER</v>
      </c>
      <c r="L152" t="str">
        <f t="shared" si="5"/>
        <v>REST</v>
      </c>
      <c r="M152" t="str">
        <v>FIT</v>
      </c>
      <c r="R152">
        <v>8.2705882352941185</v>
      </c>
    </row>
    <row r="153" spans="1:18" ht="14.25" customHeight="1">
      <c r="A153" s="3" t="s">
        <v>170</v>
      </c>
      <c r="B153" s="3" t="s">
        <v>24</v>
      </c>
      <c r="C153" s="3" t="s">
        <v>25</v>
      </c>
      <c r="D153" s="3">
        <v>106</v>
      </c>
      <c r="E153" s="3">
        <v>1527</v>
      </c>
      <c r="F153" s="3">
        <v>119</v>
      </c>
      <c r="G153" s="3">
        <v>59.9</v>
      </c>
      <c r="H153" s="3">
        <v>23.08</v>
      </c>
      <c r="I153" s="3" t="s">
        <v>12</v>
      </c>
      <c r="J153" t="str">
        <v>QUALIFIED</v>
      </c>
      <c r="K153" t="str">
        <f t="shared" si="4"/>
        <v>ALL ROUNDER</v>
      </c>
      <c r="L153" t="str">
        <f t="shared" si="5"/>
        <v>REST</v>
      </c>
      <c r="M153" t="str">
        <v>FIT</v>
      </c>
      <c r="R153">
        <v>14.40566037735849</v>
      </c>
    </row>
    <row r="154" spans="1:18" ht="14.25" customHeight="1">
      <c r="A154" s="3" t="s">
        <v>171</v>
      </c>
      <c r="B154" s="3" t="s">
        <v>14</v>
      </c>
      <c r="C154" s="3" t="s">
        <v>21</v>
      </c>
      <c r="D154" s="3">
        <v>142</v>
      </c>
      <c r="E154" s="3">
        <v>4766</v>
      </c>
      <c r="F154" s="3">
        <v>392</v>
      </c>
      <c r="G154" s="3">
        <v>71.819999999999993</v>
      </c>
      <c r="H154" s="3">
        <v>18.600000000000001</v>
      </c>
      <c r="I154" s="3" t="s">
        <v>12</v>
      </c>
      <c r="J154" t="str">
        <v>QUALIFIED</v>
      </c>
      <c r="K154" t="str">
        <f t="shared" si="4"/>
        <v>ALL ROUNDER</v>
      </c>
      <c r="L154" t="str">
        <f t="shared" si="5"/>
        <v>REST</v>
      </c>
      <c r="M154" t="str">
        <v>FIT</v>
      </c>
      <c r="R154">
        <v>33.563380281690144</v>
      </c>
    </row>
    <row r="155" spans="1:18" ht="14.25" customHeight="1">
      <c r="A155" s="3" t="s">
        <v>172</v>
      </c>
      <c r="B155" s="3" t="s">
        <v>14</v>
      </c>
      <c r="C155" s="3" t="s">
        <v>21</v>
      </c>
      <c r="D155" s="3">
        <v>118</v>
      </c>
      <c r="E155" s="3">
        <v>6312</v>
      </c>
      <c r="F155" s="3">
        <v>383</v>
      </c>
      <c r="G155" s="3">
        <v>53.37</v>
      </c>
      <c r="H155" s="3">
        <v>45.62</v>
      </c>
      <c r="I155" s="3" t="s">
        <v>12</v>
      </c>
      <c r="J155" t="str">
        <v>QUALIFIED</v>
      </c>
      <c r="K155" t="str">
        <f t="shared" si="4"/>
        <v>ALL ROUNDER</v>
      </c>
      <c r="L155" t="str">
        <f t="shared" si="5"/>
        <v>REST</v>
      </c>
      <c r="M155" t="str">
        <v>FIT</v>
      </c>
      <c r="R155">
        <v>53.491525423728817</v>
      </c>
    </row>
    <row r="156" spans="1:18" ht="14.25" customHeight="1">
      <c r="A156" s="3" t="s">
        <v>173</v>
      </c>
      <c r="B156" s="3" t="s">
        <v>14</v>
      </c>
      <c r="C156" s="3" t="s">
        <v>21</v>
      </c>
      <c r="D156" s="3">
        <v>141</v>
      </c>
      <c r="E156" s="3">
        <v>8971</v>
      </c>
      <c r="F156" s="3">
        <v>62</v>
      </c>
      <c r="G156" s="3">
        <v>34.03</v>
      </c>
      <c r="H156" s="3">
        <v>40.19</v>
      </c>
      <c r="I156" s="3" t="s">
        <v>12</v>
      </c>
      <c r="J156" t="str">
        <v>QUALIFIED</v>
      </c>
      <c r="K156" t="str">
        <f t="shared" si="4"/>
        <v>ALL ROUNDER</v>
      </c>
      <c r="L156" t="str">
        <f t="shared" si="5"/>
        <v>REST</v>
      </c>
      <c r="M156" t="str">
        <v>FIT</v>
      </c>
      <c r="R156">
        <v>63.624113475177303</v>
      </c>
    </row>
    <row r="157" spans="1:18" ht="14.25" customHeight="1">
      <c r="A157" s="3" t="s">
        <v>174</v>
      </c>
      <c r="B157" s="3" t="s">
        <v>24</v>
      </c>
      <c r="C157" s="3" t="s">
        <v>21</v>
      </c>
      <c r="D157" s="3">
        <v>23</v>
      </c>
      <c r="E157" s="3">
        <v>8291</v>
      </c>
      <c r="F157" s="3">
        <v>265</v>
      </c>
      <c r="G157" s="3">
        <v>29.08</v>
      </c>
      <c r="H157" s="3">
        <v>17.190000000000001</v>
      </c>
      <c r="I157" s="3" t="s">
        <v>12</v>
      </c>
      <c r="J157" t="str">
        <v>QUALIFIED</v>
      </c>
      <c r="K157" t="str">
        <f t="shared" si="4"/>
        <v>ALL ROUNDER</v>
      </c>
      <c r="L157" t="str">
        <f t="shared" si="5"/>
        <v>AVAILABLE</v>
      </c>
      <c r="M157" t="str">
        <v>FIT</v>
      </c>
      <c r="R157">
        <v>360.47826086956519</v>
      </c>
    </row>
    <row r="158" spans="1:18" ht="14.25" customHeight="1">
      <c r="A158" s="3" t="s">
        <v>175</v>
      </c>
      <c r="B158" s="3" t="s">
        <v>18</v>
      </c>
      <c r="C158" s="3" t="s">
        <v>25</v>
      </c>
      <c r="D158" s="3">
        <v>193</v>
      </c>
      <c r="E158" s="3">
        <v>7354</v>
      </c>
      <c r="F158" s="3">
        <v>376</v>
      </c>
      <c r="G158" s="3">
        <v>25.7</v>
      </c>
      <c r="H158" s="3">
        <v>48.02</v>
      </c>
      <c r="I158" s="3" t="s">
        <v>12</v>
      </c>
      <c r="J158" t="str">
        <v>QUALIFIED</v>
      </c>
      <c r="K158" t="str">
        <f t="shared" si="4"/>
        <v>ALL ROUNDER</v>
      </c>
      <c r="L158" t="str">
        <f t="shared" si="5"/>
        <v>REST</v>
      </c>
      <c r="M158" t="str">
        <v>FIT</v>
      </c>
      <c r="R158">
        <v>38.103626943005182</v>
      </c>
    </row>
    <row r="159" spans="1:18" ht="14.25" customHeight="1">
      <c r="A159" s="3" t="s">
        <v>176</v>
      </c>
      <c r="B159" s="3" t="s">
        <v>10</v>
      </c>
      <c r="C159" s="3" t="s">
        <v>21</v>
      </c>
      <c r="D159" s="3">
        <v>69</v>
      </c>
      <c r="E159" s="3">
        <v>5690</v>
      </c>
      <c r="F159" s="3">
        <v>321</v>
      </c>
      <c r="G159" s="3">
        <v>28.26</v>
      </c>
      <c r="H159" s="3">
        <v>41.3</v>
      </c>
      <c r="I159" s="3" t="s">
        <v>12</v>
      </c>
      <c r="J159" t="str">
        <v>QUALIFIED</v>
      </c>
      <c r="K159" t="str">
        <f t="shared" si="4"/>
        <v>ALL ROUNDER</v>
      </c>
      <c r="L159" t="str">
        <f t="shared" si="5"/>
        <v>REST</v>
      </c>
      <c r="M159" t="str">
        <v>FIT</v>
      </c>
      <c r="R159">
        <v>82.463768115942031</v>
      </c>
    </row>
    <row r="160" spans="1:18" ht="14.25" customHeight="1">
      <c r="A160" s="3" t="s">
        <v>177</v>
      </c>
      <c r="B160" s="3" t="s">
        <v>14</v>
      </c>
      <c r="C160" s="3" t="s">
        <v>11</v>
      </c>
      <c r="D160" s="3">
        <v>30</v>
      </c>
      <c r="E160" s="3">
        <v>1060</v>
      </c>
      <c r="F160" s="3">
        <v>391</v>
      </c>
      <c r="G160" s="3">
        <v>76.08</v>
      </c>
      <c r="H160" s="3">
        <v>47.64</v>
      </c>
      <c r="I160" s="3" t="s">
        <v>12</v>
      </c>
      <c r="J160" t="str">
        <v>QUALIFIED</v>
      </c>
      <c r="K160" t="str">
        <f t="shared" si="4"/>
        <v>ALL ROUNDER</v>
      </c>
      <c r="L160" t="str">
        <f t="shared" si="5"/>
        <v>AVAILABLE</v>
      </c>
      <c r="M160" t="str">
        <v>FIT</v>
      </c>
      <c r="R160">
        <v>35.333333333333336</v>
      </c>
    </row>
    <row r="161" spans="1:18" ht="14.25" customHeight="1">
      <c r="A161" s="3" t="s">
        <v>178</v>
      </c>
      <c r="B161" s="3" t="s">
        <v>10</v>
      </c>
      <c r="C161" s="3" t="s">
        <v>21</v>
      </c>
      <c r="D161" s="3">
        <v>183</v>
      </c>
      <c r="E161" s="3">
        <v>7645</v>
      </c>
      <c r="F161" s="3">
        <v>214</v>
      </c>
      <c r="G161" s="3">
        <v>43.21</v>
      </c>
      <c r="H161" s="3">
        <v>18.27</v>
      </c>
      <c r="I161" s="3" t="s">
        <v>12</v>
      </c>
      <c r="J161" t="str">
        <v>QUALIFIED</v>
      </c>
      <c r="K161" t="str">
        <f t="shared" si="4"/>
        <v>ALL ROUNDER</v>
      </c>
      <c r="L161" t="str">
        <f t="shared" si="5"/>
        <v>REST</v>
      </c>
      <c r="M161" t="str">
        <v>FIT</v>
      </c>
      <c r="R161">
        <v>41.775956284153004</v>
      </c>
    </row>
    <row r="162" spans="1:18" ht="14.25" customHeight="1">
      <c r="A162" s="3" t="s">
        <v>179</v>
      </c>
      <c r="B162" s="3" t="s">
        <v>18</v>
      </c>
      <c r="C162" s="3" t="s">
        <v>25</v>
      </c>
      <c r="D162" s="3">
        <v>76</v>
      </c>
      <c r="E162" s="3">
        <v>9678</v>
      </c>
      <c r="F162" s="3">
        <v>118</v>
      </c>
      <c r="G162" s="3">
        <v>47.32</v>
      </c>
      <c r="H162" s="3">
        <v>23.13</v>
      </c>
      <c r="I162" s="3" t="s">
        <v>12</v>
      </c>
      <c r="J162" t="str">
        <v>QUALIFIED</v>
      </c>
      <c r="K162" t="str">
        <f t="shared" si="4"/>
        <v>ALL ROUNDER</v>
      </c>
      <c r="L162" t="str">
        <f t="shared" si="5"/>
        <v>REST</v>
      </c>
      <c r="M162" t="str">
        <v>FIT</v>
      </c>
      <c r="R162">
        <v>127.34210526315789</v>
      </c>
    </row>
    <row r="163" spans="1:18" ht="14.25" customHeight="1">
      <c r="A163" s="3" t="s">
        <v>180</v>
      </c>
      <c r="B163" s="3" t="s">
        <v>24</v>
      </c>
      <c r="C163" s="3" t="s">
        <v>25</v>
      </c>
      <c r="D163" s="3">
        <v>51</v>
      </c>
      <c r="E163" s="3">
        <v>7876</v>
      </c>
      <c r="F163" s="3">
        <v>6</v>
      </c>
      <c r="G163" s="3">
        <v>67.52</v>
      </c>
      <c r="H163" s="3">
        <v>20.27</v>
      </c>
      <c r="I163" s="3" t="s">
        <v>49</v>
      </c>
      <c r="J163" t="str">
        <v>QUALIFIED</v>
      </c>
      <c r="K163" t="str">
        <f t="shared" si="4"/>
        <v>NOT AN ALL ROUNDER</v>
      </c>
      <c r="L163" t="str">
        <f t="shared" si="5"/>
        <v>REST</v>
      </c>
      <c r="M163" t="str">
        <v>INJURED</v>
      </c>
      <c r="R163">
        <v>154.43137254901961</v>
      </c>
    </row>
    <row r="164" spans="1:18" ht="14.25" customHeight="1">
      <c r="A164" s="3" t="s">
        <v>181</v>
      </c>
      <c r="B164" s="3" t="s">
        <v>24</v>
      </c>
      <c r="C164" s="3" t="s">
        <v>25</v>
      </c>
      <c r="D164" s="3">
        <v>52</v>
      </c>
      <c r="E164" s="3">
        <v>1830</v>
      </c>
      <c r="F164" s="3">
        <v>62</v>
      </c>
      <c r="G164" s="3">
        <v>18.96</v>
      </c>
      <c r="H164" s="3">
        <v>28.84</v>
      </c>
      <c r="I164" s="3" t="s">
        <v>12</v>
      </c>
      <c r="J164" t="str">
        <v>QUALIFIED</v>
      </c>
      <c r="K164" t="str">
        <f t="shared" si="4"/>
        <v>ALL ROUNDER</v>
      </c>
      <c r="L164" t="str">
        <f t="shared" si="5"/>
        <v>REST</v>
      </c>
      <c r="M164" t="str">
        <v>FIT</v>
      </c>
      <c r="R164">
        <v>35.192307692307693</v>
      </c>
    </row>
    <row r="165" spans="1:18" ht="14.25" customHeight="1">
      <c r="A165" s="3" t="s">
        <v>182</v>
      </c>
      <c r="B165" s="3" t="s">
        <v>14</v>
      </c>
      <c r="C165" s="3" t="s">
        <v>15</v>
      </c>
      <c r="D165" s="3">
        <v>18</v>
      </c>
      <c r="E165" s="3">
        <v>9367</v>
      </c>
      <c r="F165" s="3">
        <v>118</v>
      </c>
      <c r="G165" s="3">
        <v>77.150000000000006</v>
      </c>
      <c r="H165" s="3">
        <v>41.29</v>
      </c>
      <c r="I165" s="3" t="s">
        <v>12</v>
      </c>
      <c r="J165" t="str">
        <v>QUALIFIED</v>
      </c>
      <c r="K165" t="str">
        <f t="shared" si="4"/>
        <v>ALL ROUNDER</v>
      </c>
      <c r="L165" t="str">
        <f t="shared" si="5"/>
        <v>AVAILABLE</v>
      </c>
      <c r="M165" t="str">
        <v>FIT</v>
      </c>
      <c r="R165">
        <v>520.38888888888891</v>
      </c>
    </row>
    <row r="166" spans="1:18" ht="14.25" customHeight="1">
      <c r="A166" s="3" t="s">
        <v>183</v>
      </c>
      <c r="B166" s="3" t="s">
        <v>18</v>
      </c>
      <c r="C166" s="3" t="s">
        <v>15</v>
      </c>
      <c r="D166" s="3">
        <v>101</v>
      </c>
      <c r="E166" s="3">
        <v>677</v>
      </c>
      <c r="F166" s="3">
        <v>367</v>
      </c>
      <c r="G166" s="3">
        <v>56.33</v>
      </c>
      <c r="H166" s="3">
        <v>15.37</v>
      </c>
      <c r="I166" s="3" t="s">
        <v>12</v>
      </c>
      <c r="J166" t="str">
        <v>QUALIFIED</v>
      </c>
      <c r="K166" t="str">
        <f t="shared" si="4"/>
        <v>ALL ROUNDER</v>
      </c>
      <c r="L166" t="str">
        <f t="shared" si="5"/>
        <v>REST</v>
      </c>
      <c r="M166" t="str">
        <v>FIT</v>
      </c>
      <c r="R166">
        <v>6.7029702970297027</v>
      </c>
    </row>
    <row r="167" spans="1:18" ht="14.25" customHeight="1">
      <c r="A167" s="3" t="s">
        <v>184</v>
      </c>
      <c r="B167" s="3" t="s">
        <v>18</v>
      </c>
      <c r="C167" s="3" t="s">
        <v>21</v>
      </c>
      <c r="D167" s="3">
        <v>70</v>
      </c>
      <c r="E167" s="3">
        <v>9276</v>
      </c>
      <c r="F167" s="3">
        <v>87</v>
      </c>
      <c r="G167" s="3">
        <v>64.89</v>
      </c>
      <c r="H167" s="3">
        <v>45.65</v>
      </c>
      <c r="I167" s="3" t="s">
        <v>12</v>
      </c>
      <c r="J167" t="str">
        <v>QUALIFIED</v>
      </c>
      <c r="K167" t="str">
        <f t="shared" si="4"/>
        <v>ALL ROUNDER</v>
      </c>
      <c r="L167" t="str">
        <f t="shared" si="5"/>
        <v>REST</v>
      </c>
      <c r="M167" t="str">
        <v>FIT</v>
      </c>
      <c r="R167">
        <v>132.51428571428571</v>
      </c>
    </row>
    <row r="168" spans="1:18" ht="14.25" customHeight="1">
      <c r="A168" s="3" t="s">
        <v>185</v>
      </c>
      <c r="B168" s="3" t="s">
        <v>18</v>
      </c>
      <c r="C168" s="3" t="s">
        <v>25</v>
      </c>
      <c r="D168" s="3">
        <v>133</v>
      </c>
      <c r="E168" s="3">
        <v>7641</v>
      </c>
      <c r="F168" s="3">
        <v>78</v>
      </c>
      <c r="G168" s="3">
        <v>41.21</v>
      </c>
      <c r="H168" s="3">
        <v>27.86</v>
      </c>
      <c r="I168" s="3" t="s">
        <v>12</v>
      </c>
      <c r="J168" t="str">
        <v>QUALIFIED</v>
      </c>
      <c r="K168" t="str">
        <f t="shared" si="4"/>
        <v>ALL ROUNDER</v>
      </c>
      <c r="L168" t="str">
        <f t="shared" si="5"/>
        <v>REST</v>
      </c>
      <c r="M168" t="str">
        <v>FIT</v>
      </c>
      <c r="R168">
        <v>57.451127819548873</v>
      </c>
    </row>
    <row r="169" spans="1:18" ht="14.25" customHeight="1">
      <c r="A169" s="3" t="s">
        <v>186</v>
      </c>
      <c r="B169" s="3" t="s">
        <v>24</v>
      </c>
      <c r="C169" s="3" t="s">
        <v>15</v>
      </c>
      <c r="D169" s="3">
        <v>182</v>
      </c>
      <c r="E169" s="3">
        <v>7096</v>
      </c>
      <c r="F169" s="3">
        <v>197</v>
      </c>
      <c r="G169" s="3">
        <v>12.24</v>
      </c>
      <c r="H169" s="3">
        <v>27.21</v>
      </c>
      <c r="I169" s="3" t="s">
        <v>12</v>
      </c>
      <c r="J169" t="str">
        <v>QUALIFIED</v>
      </c>
      <c r="K169" t="str">
        <f t="shared" si="4"/>
        <v>ALL ROUNDER</v>
      </c>
      <c r="L169" t="str">
        <f t="shared" si="5"/>
        <v>REST</v>
      </c>
      <c r="M169" t="str">
        <v>FIT</v>
      </c>
      <c r="R169">
        <v>38.989010989010985</v>
      </c>
    </row>
    <row r="170" spans="1:18" ht="14.25" customHeight="1">
      <c r="A170" s="3" t="s">
        <v>187</v>
      </c>
      <c r="B170" s="3" t="s">
        <v>24</v>
      </c>
      <c r="C170" s="3" t="s">
        <v>25</v>
      </c>
      <c r="D170" s="3">
        <v>35</v>
      </c>
      <c r="E170" s="3">
        <v>4302</v>
      </c>
      <c r="F170" s="3">
        <v>253</v>
      </c>
      <c r="G170" s="3">
        <v>49.45</v>
      </c>
      <c r="H170" s="3">
        <v>35.369999999999997</v>
      </c>
      <c r="I170" s="3" t="s">
        <v>12</v>
      </c>
      <c r="J170" t="str">
        <v>QUALIFIED</v>
      </c>
      <c r="K170" t="str">
        <f t="shared" si="4"/>
        <v>ALL ROUNDER</v>
      </c>
      <c r="L170" t="str">
        <f t="shared" si="5"/>
        <v>AVAILABLE</v>
      </c>
      <c r="M170" t="str">
        <v>FIT</v>
      </c>
      <c r="R170">
        <v>122.91428571428571</v>
      </c>
    </row>
    <row r="171" spans="1:18" ht="14.25" customHeight="1">
      <c r="A171" s="3" t="s">
        <v>188</v>
      </c>
      <c r="B171" s="3" t="s">
        <v>10</v>
      </c>
      <c r="C171" s="3" t="s">
        <v>21</v>
      </c>
      <c r="D171" s="3">
        <v>125</v>
      </c>
      <c r="E171" s="3">
        <v>1266</v>
      </c>
      <c r="F171" s="3">
        <v>122</v>
      </c>
      <c r="G171" s="3">
        <v>70.37</v>
      </c>
      <c r="H171" s="3">
        <v>48.58</v>
      </c>
      <c r="I171" s="3" t="s">
        <v>49</v>
      </c>
      <c r="J171" t="str">
        <v>QUALIFIED</v>
      </c>
      <c r="K171" t="str">
        <f t="shared" si="4"/>
        <v>ALL ROUNDER</v>
      </c>
      <c r="L171" t="str">
        <f t="shared" si="5"/>
        <v>REST</v>
      </c>
      <c r="M171" t="str">
        <v>INJURED</v>
      </c>
      <c r="R171">
        <v>10.128</v>
      </c>
    </row>
    <row r="172" spans="1:18" ht="14.25" customHeight="1">
      <c r="A172" s="3" t="s">
        <v>189</v>
      </c>
      <c r="B172" s="3" t="s">
        <v>14</v>
      </c>
      <c r="C172" s="3" t="s">
        <v>11</v>
      </c>
      <c r="D172" s="3">
        <v>187</v>
      </c>
      <c r="E172" s="3">
        <v>7853</v>
      </c>
      <c r="F172" s="3">
        <v>181</v>
      </c>
      <c r="G172" s="3">
        <v>37.450000000000003</v>
      </c>
      <c r="H172" s="3">
        <v>45.15</v>
      </c>
      <c r="I172" s="3" t="s">
        <v>12</v>
      </c>
      <c r="J172" t="str">
        <v>QUALIFIED</v>
      </c>
      <c r="K172" t="str">
        <f t="shared" si="4"/>
        <v>ALL ROUNDER</v>
      </c>
      <c r="L172" t="str">
        <f t="shared" si="5"/>
        <v>REST</v>
      </c>
      <c r="M172" t="str">
        <v>FIT</v>
      </c>
      <c r="R172">
        <v>41.99465240641711</v>
      </c>
    </row>
    <row r="173" spans="1:18" ht="14.25" customHeight="1">
      <c r="A173" s="3" t="s">
        <v>190</v>
      </c>
      <c r="B173" s="3" t="s">
        <v>24</v>
      </c>
      <c r="C173" s="3" t="s">
        <v>11</v>
      </c>
      <c r="D173" s="3">
        <v>35</v>
      </c>
      <c r="E173" s="3">
        <v>9231</v>
      </c>
      <c r="G173" s="3">
        <v>25.69</v>
      </c>
      <c r="H173" s="3">
        <v>24.95</v>
      </c>
      <c r="I173" s="3" t="s">
        <v>12</v>
      </c>
      <c r="J173" t="str">
        <v>QUALIFIED</v>
      </c>
      <c r="K173" t="str">
        <f t="shared" si="4"/>
        <v>NOT AN ALL ROUNDER</v>
      </c>
      <c r="L173" t="str">
        <f t="shared" si="5"/>
        <v>AVAILABLE</v>
      </c>
      <c r="M173" t="str">
        <v>FIT</v>
      </c>
      <c r="R173">
        <v>263.74285714285713</v>
      </c>
    </row>
    <row r="174" spans="1:18" ht="14.25" customHeight="1">
      <c r="A174" s="3" t="s">
        <v>191</v>
      </c>
      <c r="B174" s="3" t="s">
        <v>14</v>
      </c>
      <c r="C174" s="3" t="s">
        <v>11</v>
      </c>
      <c r="D174" s="3">
        <v>48</v>
      </c>
      <c r="E174" s="3">
        <v>4334</v>
      </c>
      <c r="F174" s="3">
        <v>297</v>
      </c>
      <c r="G174" s="3">
        <v>18.190000000000001</v>
      </c>
      <c r="H174" s="3">
        <v>21.32</v>
      </c>
      <c r="I174" s="3" t="s">
        <v>12</v>
      </c>
      <c r="J174" t="str">
        <v>QUALIFIED</v>
      </c>
      <c r="K174" t="str">
        <f t="shared" si="4"/>
        <v>ALL ROUNDER</v>
      </c>
      <c r="L174" t="str">
        <f t="shared" si="5"/>
        <v>AVAILABLE</v>
      </c>
      <c r="M174" t="str">
        <v>FIT</v>
      </c>
      <c r="R174">
        <v>90.291666666666671</v>
      </c>
    </row>
    <row r="175" spans="1:18" ht="14.25" customHeight="1">
      <c r="A175" s="3" t="s">
        <v>192</v>
      </c>
      <c r="B175" s="3" t="s">
        <v>14</v>
      </c>
      <c r="C175" s="3" t="s">
        <v>21</v>
      </c>
      <c r="D175" s="3">
        <v>148</v>
      </c>
      <c r="E175" s="3">
        <v>9530</v>
      </c>
      <c r="F175" s="3">
        <v>357</v>
      </c>
      <c r="G175" s="3">
        <v>69.319999999999993</v>
      </c>
      <c r="H175" s="3">
        <v>37.44</v>
      </c>
      <c r="I175" s="3" t="s">
        <v>49</v>
      </c>
      <c r="J175" t="str">
        <v>QUALIFIED</v>
      </c>
      <c r="K175" t="str">
        <f t="shared" si="4"/>
        <v>ALL ROUNDER</v>
      </c>
      <c r="L175" t="str">
        <f t="shared" si="5"/>
        <v>REST</v>
      </c>
      <c r="M175" t="str">
        <v>INJURED</v>
      </c>
      <c r="R175">
        <v>64.391891891891888</v>
      </c>
    </row>
    <row r="176" spans="1:18" ht="14.25" customHeight="1">
      <c r="A176" s="3" t="s">
        <v>193</v>
      </c>
      <c r="B176" s="3" t="s">
        <v>24</v>
      </c>
      <c r="C176" s="3" t="s">
        <v>15</v>
      </c>
      <c r="D176" s="3">
        <v>112</v>
      </c>
      <c r="E176" s="3">
        <v>8711</v>
      </c>
      <c r="F176" s="3">
        <v>111</v>
      </c>
      <c r="G176" s="3">
        <v>48.76</v>
      </c>
      <c r="H176" s="3">
        <v>19.46</v>
      </c>
      <c r="I176" s="3" t="s">
        <v>12</v>
      </c>
      <c r="J176" t="str">
        <v>QUALIFIED</v>
      </c>
      <c r="K176" t="str">
        <f t="shared" si="4"/>
        <v>ALL ROUNDER</v>
      </c>
      <c r="L176" t="str">
        <f t="shared" si="5"/>
        <v>REST</v>
      </c>
      <c r="M176" t="str">
        <v>FIT</v>
      </c>
      <c r="R176">
        <v>77.776785714285708</v>
      </c>
    </row>
    <row r="177" spans="1:18" ht="14.25" customHeight="1">
      <c r="A177" s="3" t="s">
        <v>194</v>
      </c>
      <c r="B177" s="3" t="s">
        <v>14</v>
      </c>
      <c r="C177" s="3" t="s">
        <v>25</v>
      </c>
      <c r="D177" s="3">
        <v>46</v>
      </c>
      <c r="E177" s="3">
        <v>1993</v>
      </c>
      <c r="F177" s="3">
        <v>57</v>
      </c>
      <c r="G177" s="3">
        <v>46.63</v>
      </c>
      <c r="H177" s="3">
        <v>41.17</v>
      </c>
      <c r="I177" s="3" t="s">
        <v>12</v>
      </c>
      <c r="J177" t="str">
        <v>QUALIFIED</v>
      </c>
      <c r="K177" t="str">
        <f t="shared" si="4"/>
        <v>ALL ROUNDER</v>
      </c>
      <c r="L177" t="str">
        <f t="shared" si="5"/>
        <v>AVAILABLE</v>
      </c>
      <c r="M177" t="str">
        <v>FIT</v>
      </c>
      <c r="R177">
        <v>43.326086956521742</v>
      </c>
    </row>
    <row r="178" spans="1:18" ht="14.25" customHeight="1">
      <c r="A178" s="3" t="s">
        <v>195</v>
      </c>
      <c r="B178" s="3" t="s">
        <v>24</v>
      </c>
      <c r="C178" s="3" t="s">
        <v>25</v>
      </c>
      <c r="D178" s="3">
        <v>178</v>
      </c>
      <c r="E178" s="3">
        <v>1370</v>
      </c>
      <c r="F178" s="3">
        <v>388</v>
      </c>
      <c r="G178" s="3">
        <v>13.3</v>
      </c>
      <c r="H178" s="3">
        <v>23.93</v>
      </c>
      <c r="I178" s="3" t="s">
        <v>12</v>
      </c>
      <c r="J178" t="str">
        <v>QUALIFIED</v>
      </c>
      <c r="K178" t="str">
        <f t="shared" si="4"/>
        <v>ALL ROUNDER</v>
      </c>
      <c r="L178" t="str">
        <f t="shared" si="5"/>
        <v>REST</v>
      </c>
      <c r="M178" t="str">
        <v>FIT</v>
      </c>
      <c r="R178">
        <v>7.6966292134831464</v>
      </c>
    </row>
    <row r="179" spans="1:18" ht="14.25" customHeight="1">
      <c r="A179" s="3" t="s">
        <v>196</v>
      </c>
      <c r="B179" s="3" t="s">
        <v>24</v>
      </c>
      <c r="C179" s="3" t="s">
        <v>25</v>
      </c>
      <c r="D179" s="3">
        <v>131</v>
      </c>
      <c r="E179" s="3">
        <v>8889</v>
      </c>
      <c r="F179" s="3">
        <v>365</v>
      </c>
      <c r="G179" s="3">
        <v>79.819999999999993</v>
      </c>
      <c r="H179" s="3">
        <v>33.950000000000003</v>
      </c>
      <c r="I179" s="3" t="s">
        <v>12</v>
      </c>
      <c r="J179" t="str">
        <v>QUALIFIED</v>
      </c>
      <c r="K179" t="str">
        <f t="shared" si="4"/>
        <v>ALL ROUNDER</v>
      </c>
      <c r="L179" t="str">
        <f t="shared" si="5"/>
        <v>REST</v>
      </c>
      <c r="M179" t="str">
        <v>FIT</v>
      </c>
      <c r="R179">
        <v>67.854961832061065</v>
      </c>
    </row>
    <row r="180" spans="1:18" ht="14.25" customHeight="1">
      <c r="A180" s="3" t="s">
        <v>197</v>
      </c>
      <c r="B180" s="3" t="s">
        <v>24</v>
      </c>
      <c r="C180" s="3" t="s">
        <v>25</v>
      </c>
      <c r="D180" s="3">
        <v>78</v>
      </c>
      <c r="E180" s="3">
        <v>702</v>
      </c>
      <c r="F180" s="3">
        <v>146</v>
      </c>
      <c r="G180" s="3">
        <v>47.84</v>
      </c>
      <c r="H180" s="3">
        <v>43.28</v>
      </c>
      <c r="I180" s="3" t="s">
        <v>12</v>
      </c>
      <c r="J180" t="str">
        <v>QUALIFIED</v>
      </c>
      <c r="K180" t="str">
        <f t="shared" si="4"/>
        <v>ALL ROUNDER</v>
      </c>
      <c r="L180" t="str">
        <f t="shared" si="5"/>
        <v>REST</v>
      </c>
      <c r="M180" t="str">
        <v>FIT</v>
      </c>
      <c r="R180">
        <v>9</v>
      </c>
    </row>
    <row r="181" spans="1:18" ht="14.25" customHeight="1">
      <c r="A181" s="3" t="s">
        <v>198</v>
      </c>
      <c r="B181" s="3" t="s">
        <v>24</v>
      </c>
      <c r="C181" s="3" t="s">
        <v>25</v>
      </c>
      <c r="D181" s="3">
        <v>147</v>
      </c>
      <c r="E181" s="3">
        <v>3165</v>
      </c>
      <c r="F181" s="3">
        <v>393</v>
      </c>
      <c r="G181" s="3">
        <v>68.12</v>
      </c>
      <c r="H181" s="3">
        <v>27.9</v>
      </c>
      <c r="I181" s="3" t="s">
        <v>12</v>
      </c>
      <c r="J181" t="str">
        <v>QUALIFIED</v>
      </c>
      <c r="K181" t="str">
        <f t="shared" si="4"/>
        <v>ALL ROUNDER</v>
      </c>
      <c r="L181" t="str">
        <f t="shared" si="5"/>
        <v>REST</v>
      </c>
      <c r="M181" t="str">
        <v>FIT</v>
      </c>
      <c r="R181">
        <v>21.530612244897959</v>
      </c>
    </row>
    <row r="182" spans="1:18" ht="14.25" customHeight="1">
      <c r="A182" s="3" t="s">
        <v>199</v>
      </c>
      <c r="B182" s="3" t="s">
        <v>10</v>
      </c>
      <c r="C182" s="3" t="s">
        <v>11</v>
      </c>
      <c r="D182" s="3">
        <v>200</v>
      </c>
      <c r="E182" s="3">
        <v>9514</v>
      </c>
      <c r="F182" s="3">
        <v>340</v>
      </c>
      <c r="G182" s="3">
        <v>35.21</v>
      </c>
      <c r="H182" s="3">
        <v>30.72</v>
      </c>
      <c r="I182" s="3" t="s">
        <v>12</v>
      </c>
      <c r="J182" t="str">
        <v>QUALIFIED</v>
      </c>
      <c r="K182" t="str">
        <f t="shared" si="4"/>
        <v>ALL ROUNDER</v>
      </c>
      <c r="L182" t="str">
        <f t="shared" si="5"/>
        <v>REST</v>
      </c>
      <c r="M182" t="str">
        <v>FIT</v>
      </c>
      <c r="R182">
        <v>47.57</v>
      </c>
    </row>
    <row r="183" spans="1:18" ht="14.25" customHeight="1">
      <c r="A183" s="3" t="s">
        <v>200</v>
      </c>
      <c r="B183" s="3" t="s">
        <v>10</v>
      </c>
      <c r="C183" s="3" t="s">
        <v>25</v>
      </c>
      <c r="D183" s="3">
        <v>141</v>
      </c>
      <c r="E183" s="3">
        <v>9461</v>
      </c>
      <c r="F183" s="3">
        <v>6</v>
      </c>
      <c r="G183" s="3">
        <v>47.48</v>
      </c>
      <c r="H183" s="3">
        <v>42.73</v>
      </c>
      <c r="I183" s="3" t="s">
        <v>12</v>
      </c>
      <c r="J183" t="str">
        <v>QUALIFIED</v>
      </c>
      <c r="K183" t="str">
        <f t="shared" si="4"/>
        <v>NOT AN ALL ROUNDER</v>
      </c>
      <c r="L183" t="str">
        <f t="shared" si="5"/>
        <v>REST</v>
      </c>
      <c r="M183" t="str">
        <v>FIT</v>
      </c>
      <c r="R183">
        <v>67.099290780141843</v>
      </c>
    </row>
    <row r="184" spans="1:18" ht="14.25" customHeight="1">
      <c r="A184" s="3" t="s">
        <v>201</v>
      </c>
      <c r="B184" s="3" t="s">
        <v>10</v>
      </c>
      <c r="C184" s="3" t="s">
        <v>25</v>
      </c>
      <c r="D184" s="3">
        <v>69</v>
      </c>
      <c r="E184" s="3">
        <v>1174</v>
      </c>
      <c r="F184" s="3">
        <v>383</v>
      </c>
      <c r="G184" s="3">
        <v>29.47</v>
      </c>
      <c r="H184" s="3">
        <v>37.97</v>
      </c>
      <c r="I184" s="3" t="s">
        <v>49</v>
      </c>
      <c r="J184" t="str">
        <v>QUALIFIED</v>
      </c>
      <c r="K184" t="str">
        <f t="shared" si="4"/>
        <v>ALL ROUNDER</v>
      </c>
      <c r="L184" t="str">
        <f t="shared" si="5"/>
        <v>REST</v>
      </c>
      <c r="M184" t="str">
        <v>INJURED</v>
      </c>
      <c r="R184">
        <v>17.014492753623188</v>
      </c>
    </row>
    <row r="185" spans="1:18" ht="14.25" customHeight="1">
      <c r="A185" s="3" t="s">
        <v>202</v>
      </c>
      <c r="B185" s="3" t="s">
        <v>18</v>
      </c>
      <c r="C185" s="3" t="s">
        <v>21</v>
      </c>
      <c r="D185" s="3">
        <v>17</v>
      </c>
      <c r="E185" s="3">
        <v>4228</v>
      </c>
      <c r="F185" s="3">
        <v>5</v>
      </c>
      <c r="G185" s="3">
        <v>26.96</v>
      </c>
      <c r="H185" s="3">
        <v>42.68</v>
      </c>
      <c r="I185" s="3" t="s">
        <v>12</v>
      </c>
      <c r="J185" t="str">
        <v>QUALIFIED</v>
      </c>
      <c r="K185" t="str">
        <f t="shared" si="4"/>
        <v>NOT AN ALL ROUNDER</v>
      </c>
      <c r="L185" t="str">
        <f t="shared" si="5"/>
        <v>AVAILABLE</v>
      </c>
      <c r="M185" t="str">
        <v>FIT</v>
      </c>
      <c r="R185">
        <v>248.70588235294119</v>
      </c>
    </row>
    <row r="186" spans="1:18" ht="14.25" customHeight="1">
      <c r="A186" s="3" t="s">
        <v>203</v>
      </c>
      <c r="B186" s="3" t="s">
        <v>14</v>
      </c>
      <c r="C186" s="3" t="s">
        <v>15</v>
      </c>
      <c r="D186" s="3">
        <v>180</v>
      </c>
      <c r="E186" s="3">
        <v>6580</v>
      </c>
      <c r="F186" s="3">
        <v>147</v>
      </c>
      <c r="G186" s="3">
        <v>30.09</v>
      </c>
      <c r="H186" s="3">
        <v>24.73</v>
      </c>
      <c r="I186" s="3" t="s">
        <v>49</v>
      </c>
      <c r="J186" t="str">
        <v>QUALIFIED</v>
      </c>
      <c r="K186" t="str">
        <f t="shared" si="4"/>
        <v>ALL ROUNDER</v>
      </c>
      <c r="L186" t="str">
        <f t="shared" si="5"/>
        <v>REST</v>
      </c>
      <c r="M186" t="str">
        <v>INJURED</v>
      </c>
      <c r="R186">
        <v>36.555555555555557</v>
      </c>
    </row>
    <row r="187" spans="1:18" ht="14.25" customHeight="1">
      <c r="A187" s="3" t="s">
        <v>204</v>
      </c>
      <c r="B187" s="3" t="s">
        <v>18</v>
      </c>
      <c r="C187" s="3" t="s">
        <v>25</v>
      </c>
      <c r="D187" s="3">
        <v>150</v>
      </c>
      <c r="E187" s="3">
        <v>7128</v>
      </c>
      <c r="F187" s="3">
        <v>172</v>
      </c>
      <c r="G187" s="3">
        <v>71.36</v>
      </c>
      <c r="H187" s="3">
        <v>26.92</v>
      </c>
      <c r="I187" s="3" t="s">
        <v>12</v>
      </c>
      <c r="J187" t="str">
        <v>QUALIFIED</v>
      </c>
      <c r="K187" t="str">
        <f t="shared" si="4"/>
        <v>ALL ROUNDER</v>
      </c>
      <c r="L187" t="str">
        <f t="shared" si="5"/>
        <v>REST</v>
      </c>
      <c r="M187" t="str">
        <v>FIT</v>
      </c>
      <c r="R187">
        <v>47.52</v>
      </c>
    </row>
    <row r="188" spans="1:18" ht="14.25" customHeight="1">
      <c r="A188" s="3" t="s">
        <v>205</v>
      </c>
      <c r="B188" s="3" t="s">
        <v>14</v>
      </c>
      <c r="C188" s="3" t="s">
        <v>21</v>
      </c>
      <c r="D188" s="3">
        <v>166</v>
      </c>
      <c r="E188" s="3">
        <v>4360</v>
      </c>
      <c r="F188" s="3">
        <v>388</v>
      </c>
      <c r="G188" s="3">
        <v>18.23</v>
      </c>
      <c r="H188" s="3">
        <v>24.19</v>
      </c>
      <c r="I188" s="3" t="s">
        <v>12</v>
      </c>
      <c r="J188" t="str">
        <v>QUALIFIED</v>
      </c>
      <c r="K188" t="str">
        <f t="shared" si="4"/>
        <v>ALL ROUNDER</v>
      </c>
      <c r="L188" t="str">
        <f t="shared" si="5"/>
        <v>REST</v>
      </c>
      <c r="M188" t="str">
        <v>FIT</v>
      </c>
      <c r="R188">
        <v>26.265060240963855</v>
      </c>
    </row>
    <row r="189" spans="1:18" ht="14.25" customHeight="1">
      <c r="A189" s="3" t="s">
        <v>206</v>
      </c>
      <c r="B189" s="3" t="s">
        <v>10</v>
      </c>
      <c r="C189" s="3" t="s">
        <v>15</v>
      </c>
      <c r="D189" s="3">
        <v>16</v>
      </c>
      <c r="E189" s="3">
        <v>3395</v>
      </c>
      <c r="F189" s="3">
        <v>252</v>
      </c>
      <c r="G189" s="3">
        <v>47.06</v>
      </c>
      <c r="H189" s="3">
        <v>31.52</v>
      </c>
      <c r="I189" s="3" t="s">
        <v>12</v>
      </c>
      <c r="J189" t="str">
        <v>QUALIFIED</v>
      </c>
      <c r="K189" t="str">
        <f t="shared" si="4"/>
        <v>ALL ROUNDER</v>
      </c>
      <c r="L189" t="str">
        <f t="shared" si="5"/>
        <v>AVAILABLE</v>
      </c>
      <c r="M189" t="str">
        <v>FIT</v>
      </c>
      <c r="R189">
        <v>212.1875</v>
      </c>
    </row>
    <row r="190" spans="1:18" ht="14.25" customHeight="1">
      <c r="A190" s="3" t="s">
        <v>207</v>
      </c>
      <c r="B190" s="3" t="s">
        <v>18</v>
      </c>
      <c r="C190" s="3" t="s">
        <v>11</v>
      </c>
      <c r="D190" s="3">
        <v>200</v>
      </c>
      <c r="E190" s="3">
        <v>9353</v>
      </c>
      <c r="F190" s="3">
        <v>197</v>
      </c>
      <c r="G190" s="3">
        <v>64.569999999999993</v>
      </c>
      <c r="H190" s="3">
        <v>24.42</v>
      </c>
      <c r="I190" s="3" t="s">
        <v>12</v>
      </c>
      <c r="J190" t="str">
        <v>QUALIFIED</v>
      </c>
      <c r="K190" t="str">
        <f t="shared" si="4"/>
        <v>ALL ROUNDER</v>
      </c>
      <c r="L190" t="str">
        <f t="shared" si="5"/>
        <v>REST</v>
      </c>
      <c r="M190" t="str">
        <v>FIT</v>
      </c>
      <c r="R190">
        <v>46.765000000000001</v>
      </c>
    </row>
    <row r="191" spans="1:18" ht="14.25" customHeight="1">
      <c r="A191" s="3" t="s">
        <v>208</v>
      </c>
      <c r="B191" s="3" t="s">
        <v>14</v>
      </c>
      <c r="C191" s="3" t="s">
        <v>11</v>
      </c>
      <c r="D191" s="3">
        <v>184</v>
      </c>
      <c r="E191" s="3">
        <v>3836</v>
      </c>
      <c r="F191" s="3">
        <v>21</v>
      </c>
      <c r="G191" s="3">
        <v>18.8</v>
      </c>
      <c r="H191" s="3">
        <v>21.38</v>
      </c>
      <c r="I191" s="3" t="s">
        <v>12</v>
      </c>
      <c r="J191" t="str">
        <v>QUALIFIED</v>
      </c>
      <c r="K191" t="str">
        <f t="shared" si="4"/>
        <v>ALL ROUNDER</v>
      </c>
      <c r="L191" t="str">
        <f t="shared" si="5"/>
        <v>REST</v>
      </c>
      <c r="M191" t="str">
        <v>FIT</v>
      </c>
      <c r="R191">
        <v>20.847826086956523</v>
      </c>
    </row>
    <row r="192" spans="1:18" ht="14.25" customHeight="1">
      <c r="A192" s="3" t="s">
        <v>209</v>
      </c>
      <c r="B192" s="3" t="s">
        <v>10</v>
      </c>
      <c r="C192" s="3" t="s">
        <v>25</v>
      </c>
      <c r="D192" s="3">
        <v>126</v>
      </c>
      <c r="E192" s="3">
        <v>1670</v>
      </c>
      <c r="F192" s="3">
        <v>262</v>
      </c>
      <c r="G192" s="3">
        <v>40.93</v>
      </c>
      <c r="H192" s="3">
        <v>15.03</v>
      </c>
      <c r="I192" s="3" t="s">
        <v>12</v>
      </c>
      <c r="J192" t="str">
        <v>QUALIFIED</v>
      </c>
      <c r="K192" t="str">
        <f t="shared" si="4"/>
        <v>ALL ROUNDER</v>
      </c>
      <c r="L192" t="str">
        <f t="shared" si="5"/>
        <v>REST</v>
      </c>
      <c r="M192" t="str">
        <v>FIT</v>
      </c>
      <c r="R192">
        <v>13.253968253968255</v>
      </c>
    </row>
    <row r="193" spans="1:18" ht="14.25" customHeight="1">
      <c r="A193" s="3" t="s">
        <v>210</v>
      </c>
      <c r="B193" s="3" t="s">
        <v>24</v>
      </c>
      <c r="C193" s="3" t="s">
        <v>15</v>
      </c>
      <c r="D193" s="3">
        <v>199</v>
      </c>
      <c r="E193" s="3">
        <v>878</v>
      </c>
      <c r="F193" s="3">
        <v>172</v>
      </c>
      <c r="G193" s="3">
        <v>11.05</v>
      </c>
      <c r="H193" s="3">
        <v>19.940000000000001</v>
      </c>
      <c r="I193" s="3" t="s">
        <v>12</v>
      </c>
      <c r="J193" t="str">
        <v>QUALIFIED</v>
      </c>
      <c r="K193" t="str">
        <f t="shared" si="4"/>
        <v>ALL ROUNDER</v>
      </c>
      <c r="L193" t="str">
        <f t="shared" si="5"/>
        <v>REST</v>
      </c>
      <c r="M193" t="str">
        <v>FIT</v>
      </c>
      <c r="R193">
        <v>4.4120603015075375</v>
      </c>
    </row>
    <row r="194" spans="1:18" ht="14.25" customHeight="1">
      <c r="A194" s="3" t="s">
        <v>211</v>
      </c>
      <c r="B194" s="3" t="s">
        <v>14</v>
      </c>
      <c r="C194" s="3" t="s">
        <v>25</v>
      </c>
      <c r="D194" s="3">
        <v>156</v>
      </c>
      <c r="E194" s="3">
        <v>1485</v>
      </c>
      <c r="F194" s="3">
        <v>108</v>
      </c>
      <c r="G194" s="3">
        <v>43.84</v>
      </c>
      <c r="H194" s="3">
        <v>44.66</v>
      </c>
      <c r="I194" s="3" t="s">
        <v>12</v>
      </c>
      <c r="J194" t="str">
        <v>QUALIFIED</v>
      </c>
      <c r="K194" t="str">
        <f t="shared" si="4"/>
        <v>ALL ROUNDER</v>
      </c>
      <c r="L194" t="str">
        <f t="shared" si="5"/>
        <v>REST</v>
      </c>
      <c r="M194" t="str">
        <v>FIT</v>
      </c>
      <c r="R194">
        <v>9.5192307692307701</v>
      </c>
    </row>
    <row r="195" spans="1:18" ht="14.25" customHeight="1">
      <c r="A195" s="3" t="s">
        <v>212</v>
      </c>
      <c r="B195" s="3" t="s">
        <v>18</v>
      </c>
      <c r="C195" s="3" t="s">
        <v>25</v>
      </c>
      <c r="D195" s="3">
        <v>90</v>
      </c>
      <c r="E195" s="3">
        <v>4386</v>
      </c>
      <c r="F195" s="3">
        <v>41</v>
      </c>
      <c r="G195" s="3">
        <v>32.119999999999997</v>
      </c>
      <c r="H195" s="3">
        <v>42.81</v>
      </c>
      <c r="I195" s="3" t="s">
        <v>12</v>
      </c>
      <c r="J195" t="str">
        <v>QUALIFIED</v>
      </c>
      <c r="K195" t="str">
        <f t="shared" ref="K195:K258" si="6">IF(AND(E195&gt;300,F195&gt;10),"ALL ROUNDER","NOT AN ALL ROUNDER")</f>
        <v>ALL ROUNDER</v>
      </c>
      <c r="L195" t="str">
        <f t="shared" ref="L195:L258" si="7">IF(OR(I195="YES",D195&gt;50),"REST","AVAILABLE")</f>
        <v>REST</v>
      </c>
      <c r="M195" t="str">
        <v>FIT</v>
      </c>
      <c r="R195">
        <v>48.733333333333334</v>
      </c>
    </row>
    <row r="196" spans="1:18" ht="14.25" customHeight="1">
      <c r="A196" s="3" t="s">
        <v>213</v>
      </c>
      <c r="B196" s="3" t="s">
        <v>10</v>
      </c>
      <c r="C196" s="3" t="s">
        <v>15</v>
      </c>
      <c r="D196" s="3">
        <v>111</v>
      </c>
      <c r="E196" s="3">
        <v>1537</v>
      </c>
      <c r="F196" s="3">
        <v>99</v>
      </c>
      <c r="G196" s="3">
        <v>64.25</v>
      </c>
      <c r="H196" s="3">
        <v>26.75</v>
      </c>
      <c r="I196" s="3" t="s">
        <v>12</v>
      </c>
      <c r="J196" t="str">
        <v>QUALIFIED</v>
      </c>
      <c r="K196" t="str">
        <f t="shared" si="6"/>
        <v>ALL ROUNDER</v>
      </c>
      <c r="L196" t="str">
        <f t="shared" si="7"/>
        <v>REST</v>
      </c>
      <c r="M196" t="str">
        <v>FIT</v>
      </c>
      <c r="R196">
        <v>13.846846846846846</v>
      </c>
    </row>
    <row r="197" spans="1:18" ht="14.25" customHeight="1">
      <c r="A197" s="3" t="s">
        <v>214</v>
      </c>
      <c r="B197" s="3" t="s">
        <v>24</v>
      </c>
      <c r="C197" s="3" t="s">
        <v>25</v>
      </c>
      <c r="D197" s="3">
        <v>136</v>
      </c>
      <c r="E197" s="3">
        <v>8579</v>
      </c>
      <c r="F197" s="3">
        <v>392</v>
      </c>
      <c r="G197" s="3">
        <v>21.03</v>
      </c>
      <c r="H197" s="3">
        <v>24.78</v>
      </c>
      <c r="I197" s="3" t="s">
        <v>12</v>
      </c>
      <c r="J197" t="str">
        <v>QUALIFIED</v>
      </c>
      <c r="K197" t="str">
        <f t="shared" si="6"/>
        <v>ALL ROUNDER</v>
      </c>
      <c r="L197" t="str">
        <f t="shared" si="7"/>
        <v>REST</v>
      </c>
      <c r="M197" t="str">
        <v>FIT</v>
      </c>
      <c r="R197">
        <v>63.080882352941174</v>
      </c>
    </row>
    <row r="198" spans="1:18" ht="14.25" customHeight="1">
      <c r="A198" s="3" t="s">
        <v>215</v>
      </c>
      <c r="B198" s="3" t="s">
        <v>18</v>
      </c>
      <c r="C198" s="3" t="s">
        <v>25</v>
      </c>
      <c r="D198" s="3">
        <v>36</v>
      </c>
      <c r="E198" s="3">
        <v>3768</v>
      </c>
      <c r="F198" s="3">
        <v>208</v>
      </c>
      <c r="G198" s="3">
        <v>62.76</v>
      </c>
      <c r="H198" s="3">
        <v>27.1</v>
      </c>
      <c r="I198" s="3" t="s">
        <v>12</v>
      </c>
      <c r="J198" t="str">
        <v>QUALIFIED</v>
      </c>
      <c r="K198" t="str">
        <f t="shared" si="6"/>
        <v>ALL ROUNDER</v>
      </c>
      <c r="L198" t="str">
        <f t="shared" si="7"/>
        <v>AVAILABLE</v>
      </c>
      <c r="M198" t="str">
        <v>FIT</v>
      </c>
      <c r="R198">
        <v>104.66666666666667</v>
      </c>
    </row>
    <row r="199" spans="1:18" ht="14.25" customHeight="1">
      <c r="A199" s="3" t="s">
        <v>216</v>
      </c>
      <c r="B199" s="3" t="s">
        <v>18</v>
      </c>
      <c r="C199" s="3" t="s">
        <v>15</v>
      </c>
      <c r="D199" s="3">
        <v>161</v>
      </c>
      <c r="E199" s="3">
        <v>374</v>
      </c>
      <c r="F199" s="3">
        <v>352</v>
      </c>
      <c r="G199" s="3">
        <v>12.03</v>
      </c>
      <c r="H199" s="3">
        <v>26.1</v>
      </c>
      <c r="I199" s="3" t="s">
        <v>49</v>
      </c>
      <c r="J199" t="str">
        <v>NOT QUALIFIED</v>
      </c>
      <c r="K199" t="str">
        <f t="shared" si="6"/>
        <v>ALL ROUNDER</v>
      </c>
      <c r="L199" t="str">
        <f t="shared" si="7"/>
        <v>REST</v>
      </c>
      <c r="M199" t="str">
        <v>INJURED</v>
      </c>
      <c r="R199">
        <v>2.3229813664596275</v>
      </c>
    </row>
    <row r="200" spans="1:18" ht="14.25" customHeight="1">
      <c r="A200" s="3" t="s">
        <v>217</v>
      </c>
      <c r="B200" s="3" t="s">
        <v>18</v>
      </c>
      <c r="C200" s="3" t="s">
        <v>21</v>
      </c>
      <c r="D200" s="3">
        <v>55</v>
      </c>
      <c r="E200" s="3">
        <v>3747</v>
      </c>
      <c r="F200" s="3">
        <v>41</v>
      </c>
      <c r="G200" s="3">
        <v>57.06</v>
      </c>
      <c r="H200" s="3">
        <v>15.44</v>
      </c>
      <c r="I200" s="3" t="s">
        <v>49</v>
      </c>
      <c r="J200" t="str">
        <v>QUALIFIED</v>
      </c>
      <c r="K200" t="str">
        <f t="shared" si="6"/>
        <v>ALL ROUNDER</v>
      </c>
      <c r="L200" t="str">
        <f t="shared" si="7"/>
        <v>REST</v>
      </c>
      <c r="M200" t="str">
        <v>INJURED</v>
      </c>
      <c r="R200">
        <v>68.127272727272725</v>
      </c>
    </row>
    <row r="201" spans="1:18" ht="14.25" customHeight="1">
      <c r="A201" s="3" t="s">
        <v>218</v>
      </c>
      <c r="B201" s="3" t="s">
        <v>18</v>
      </c>
      <c r="C201" s="3" t="s">
        <v>25</v>
      </c>
      <c r="D201" s="3">
        <v>181</v>
      </c>
      <c r="E201" s="3">
        <v>3091</v>
      </c>
      <c r="F201" s="3">
        <v>119</v>
      </c>
      <c r="G201" s="3">
        <v>55.26</v>
      </c>
      <c r="H201" s="3">
        <v>29.22</v>
      </c>
      <c r="I201" s="3" t="s">
        <v>12</v>
      </c>
      <c r="J201" t="str">
        <v>QUALIFIED</v>
      </c>
      <c r="K201" t="str">
        <f t="shared" si="6"/>
        <v>ALL ROUNDER</v>
      </c>
      <c r="L201" t="str">
        <f t="shared" si="7"/>
        <v>REST</v>
      </c>
      <c r="M201" t="str">
        <v>FIT</v>
      </c>
      <c r="R201">
        <v>17.077348066298342</v>
      </c>
    </row>
    <row r="202" spans="1:18" ht="14.25" customHeight="1">
      <c r="A202" s="3" t="s">
        <v>219</v>
      </c>
      <c r="B202" s="3" t="s">
        <v>18</v>
      </c>
      <c r="C202" s="3" t="s">
        <v>25</v>
      </c>
      <c r="D202" s="3">
        <v>116</v>
      </c>
      <c r="E202" s="3">
        <v>2013</v>
      </c>
      <c r="F202" s="3">
        <v>63</v>
      </c>
      <c r="G202" s="3">
        <v>14.16</v>
      </c>
      <c r="H202" s="3">
        <v>17.27</v>
      </c>
      <c r="I202" s="3" t="s">
        <v>12</v>
      </c>
      <c r="J202" t="str">
        <v>QUALIFIED</v>
      </c>
      <c r="K202" t="str">
        <f t="shared" si="6"/>
        <v>ALL ROUNDER</v>
      </c>
      <c r="L202" t="str">
        <f t="shared" si="7"/>
        <v>REST</v>
      </c>
      <c r="M202" t="str">
        <v>FIT</v>
      </c>
      <c r="R202">
        <v>17.353448275862068</v>
      </c>
    </row>
    <row r="203" spans="1:18" ht="14.25" customHeight="1">
      <c r="A203" s="3" t="s">
        <v>220</v>
      </c>
      <c r="B203" s="3" t="s">
        <v>18</v>
      </c>
      <c r="C203" s="3" t="s">
        <v>25</v>
      </c>
      <c r="D203" s="3">
        <v>41</v>
      </c>
      <c r="E203" s="3">
        <v>8712</v>
      </c>
      <c r="F203" s="3">
        <v>167</v>
      </c>
      <c r="G203" s="3">
        <v>72.7</v>
      </c>
      <c r="H203" s="3">
        <v>16.36</v>
      </c>
      <c r="I203" s="3" t="s">
        <v>12</v>
      </c>
      <c r="J203" t="str">
        <v>QUALIFIED</v>
      </c>
      <c r="K203" t="str">
        <f t="shared" si="6"/>
        <v>ALL ROUNDER</v>
      </c>
      <c r="L203" t="str">
        <f t="shared" si="7"/>
        <v>AVAILABLE</v>
      </c>
      <c r="M203" t="str">
        <v>FIT</v>
      </c>
      <c r="R203">
        <v>212.48780487804879</v>
      </c>
    </row>
    <row r="204" spans="1:18" ht="14.25" customHeight="1">
      <c r="A204" s="3" t="s">
        <v>221</v>
      </c>
      <c r="B204" s="3" t="s">
        <v>10</v>
      </c>
      <c r="C204" s="3" t="s">
        <v>25</v>
      </c>
      <c r="D204" s="3">
        <v>157</v>
      </c>
      <c r="E204" s="3">
        <v>6437</v>
      </c>
      <c r="F204" s="3">
        <v>14</v>
      </c>
      <c r="G204" s="3">
        <v>76.87</v>
      </c>
      <c r="H204" s="3">
        <v>26.74</v>
      </c>
      <c r="I204" s="3" t="s">
        <v>12</v>
      </c>
      <c r="J204" t="str">
        <v>QUALIFIED</v>
      </c>
      <c r="K204" t="str">
        <f t="shared" si="6"/>
        <v>ALL ROUNDER</v>
      </c>
      <c r="L204" t="str">
        <f t="shared" si="7"/>
        <v>REST</v>
      </c>
      <c r="M204" t="str">
        <v>FIT</v>
      </c>
      <c r="R204">
        <v>41</v>
      </c>
    </row>
    <row r="205" spans="1:18" ht="14.25" customHeight="1">
      <c r="A205" s="3" t="s">
        <v>222</v>
      </c>
      <c r="B205" s="3" t="s">
        <v>18</v>
      </c>
      <c r="C205" s="3" t="s">
        <v>21</v>
      </c>
      <c r="D205" s="3">
        <v>179</v>
      </c>
      <c r="E205" s="3">
        <v>7822</v>
      </c>
      <c r="F205" s="3">
        <v>172</v>
      </c>
      <c r="G205" s="3">
        <v>19.760000000000002</v>
      </c>
      <c r="H205" s="3">
        <v>36.36</v>
      </c>
      <c r="I205" s="3" t="s">
        <v>12</v>
      </c>
      <c r="J205" t="str">
        <v>QUALIFIED</v>
      </c>
      <c r="K205" t="str">
        <f t="shared" si="6"/>
        <v>ALL ROUNDER</v>
      </c>
      <c r="L205" t="str">
        <f t="shared" si="7"/>
        <v>REST</v>
      </c>
      <c r="M205" t="str">
        <v>FIT</v>
      </c>
      <c r="R205">
        <v>43.69832402234637</v>
      </c>
    </row>
    <row r="206" spans="1:18" ht="14.25" customHeight="1">
      <c r="A206" s="3" t="s">
        <v>223</v>
      </c>
      <c r="B206" s="3" t="s">
        <v>14</v>
      </c>
      <c r="C206" s="3" t="s">
        <v>25</v>
      </c>
      <c r="D206" s="3">
        <v>42</v>
      </c>
      <c r="E206" s="3">
        <v>4240</v>
      </c>
      <c r="F206" s="3">
        <v>91</v>
      </c>
      <c r="G206" s="3">
        <v>27.75</v>
      </c>
      <c r="H206" s="3">
        <v>32.54</v>
      </c>
      <c r="I206" s="3" t="s">
        <v>12</v>
      </c>
      <c r="J206" t="str">
        <v>QUALIFIED</v>
      </c>
      <c r="K206" t="str">
        <f t="shared" si="6"/>
        <v>ALL ROUNDER</v>
      </c>
      <c r="L206" t="str">
        <f t="shared" si="7"/>
        <v>AVAILABLE</v>
      </c>
      <c r="M206" t="str">
        <v>FIT</v>
      </c>
      <c r="R206">
        <v>100.95238095238095</v>
      </c>
    </row>
    <row r="207" spans="1:18" ht="14.25" customHeight="1">
      <c r="A207" s="3" t="s">
        <v>224</v>
      </c>
      <c r="B207" s="3" t="s">
        <v>24</v>
      </c>
      <c r="C207" s="3" t="s">
        <v>25</v>
      </c>
      <c r="D207" s="3">
        <v>91</v>
      </c>
      <c r="E207" s="3">
        <v>7394</v>
      </c>
      <c r="F207" s="3">
        <v>67</v>
      </c>
      <c r="G207" s="3">
        <v>15.31</v>
      </c>
      <c r="H207" s="3">
        <v>29.67</v>
      </c>
      <c r="I207" s="3" t="s">
        <v>12</v>
      </c>
      <c r="J207" t="str">
        <v>QUALIFIED</v>
      </c>
      <c r="K207" t="str">
        <f t="shared" si="6"/>
        <v>ALL ROUNDER</v>
      </c>
      <c r="L207" t="str">
        <f t="shared" si="7"/>
        <v>REST</v>
      </c>
      <c r="M207" t="str">
        <v>FIT</v>
      </c>
      <c r="R207">
        <v>81.252747252747255</v>
      </c>
    </row>
    <row r="208" spans="1:18" ht="14.25" customHeight="1">
      <c r="A208" s="3" t="s">
        <v>225</v>
      </c>
      <c r="B208" s="3" t="s">
        <v>24</v>
      </c>
      <c r="C208" s="3" t="s">
        <v>11</v>
      </c>
      <c r="D208" s="3">
        <v>71</v>
      </c>
      <c r="E208" s="3">
        <v>6222</v>
      </c>
      <c r="F208" s="3">
        <v>79</v>
      </c>
      <c r="G208" s="3">
        <v>79.8</v>
      </c>
      <c r="H208" s="3">
        <v>28.99</v>
      </c>
      <c r="I208" s="3" t="s">
        <v>12</v>
      </c>
      <c r="J208" t="str">
        <v>QUALIFIED</v>
      </c>
      <c r="K208" t="str">
        <f t="shared" si="6"/>
        <v>ALL ROUNDER</v>
      </c>
      <c r="L208" t="str">
        <f t="shared" si="7"/>
        <v>REST</v>
      </c>
      <c r="M208" t="str">
        <v>FIT</v>
      </c>
      <c r="R208">
        <v>87.633802816901408</v>
      </c>
    </row>
    <row r="209" spans="1:18" ht="14.25" customHeight="1">
      <c r="A209" s="3" t="s">
        <v>226</v>
      </c>
      <c r="B209" s="3" t="s">
        <v>10</v>
      </c>
      <c r="C209" s="3" t="s">
        <v>25</v>
      </c>
      <c r="D209" s="3">
        <v>69</v>
      </c>
      <c r="E209" s="3">
        <v>6257</v>
      </c>
      <c r="F209" s="3">
        <v>199</v>
      </c>
      <c r="G209" s="3">
        <v>27.93</v>
      </c>
      <c r="H209" s="3">
        <v>31.43</v>
      </c>
      <c r="I209" s="3" t="s">
        <v>12</v>
      </c>
      <c r="J209" t="str">
        <v>QUALIFIED</v>
      </c>
      <c r="K209" t="str">
        <f t="shared" si="6"/>
        <v>ALL ROUNDER</v>
      </c>
      <c r="L209" t="str">
        <f t="shared" si="7"/>
        <v>REST</v>
      </c>
      <c r="M209" t="str">
        <v>FIT</v>
      </c>
      <c r="R209">
        <v>90.681159420289859</v>
      </c>
    </row>
    <row r="210" spans="1:18" ht="14.25" customHeight="1">
      <c r="A210" s="3" t="s">
        <v>227</v>
      </c>
      <c r="B210" s="3" t="s">
        <v>18</v>
      </c>
      <c r="C210" s="3" t="s">
        <v>11</v>
      </c>
      <c r="D210" s="3">
        <v>33</v>
      </c>
      <c r="E210" s="3">
        <v>9628</v>
      </c>
      <c r="F210" s="3">
        <v>292</v>
      </c>
      <c r="G210" s="3">
        <v>65.5</v>
      </c>
      <c r="H210" s="3">
        <v>19.16</v>
      </c>
      <c r="I210" s="3" t="s">
        <v>49</v>
      </c>
      <c r="J210" t="str">
        <v>QUALIFIED</v>
      </c>
      <c r="K210" t="str">
        <f t="shared" si="6"/>
        <v>ALL ROUNDER</v>
      </c>
      <c r="L210" t="str">
        <f t="shared" si="7"/>
        <v>REST</v>
      </c>
      <c r="M210" t="str">
        <v>INJURED</v>
      </c>
      <c r="R210">
        <v>291.75757575757575</v>
      </c>
    </row>
    <row r="211" spans="1:18" ht="14.25" customHeight="1">
      <c r="A211" s="3" t="s">
        <v>228</v>
      </c>
      <c r="B211" s="3" t="s">
        <v>10</v>
      </c>
      <c r="C211" s="3" t="s">
        <v>11</v>
      </c>
      <c r="D211" s="3">
        <v>111</v>
      </c>
      <c r="E211" s="3">
        <v>6455</v>
      </c>
      <c r="G211" s="3">
        <v>79.03</v>
      </c>
      <c r="H211" s="3">
        <v>43.74</v>
      </c>
      <c r="I211" s="3" t="s">
        <v>12</v>
      </c>
      <c r="J211" t="str">
        <v>QUALIFIED</v>
      </c>
      <c r="K211" t="str">
        <f t="shared" si="6"/>
        <v>NOT AN ALL ROUNDER</v>
      </c>
      <c r="L211" t="str">
        <f t="shared" si="7"/>
        <v>REST</v>
      </c>
      <c r="M211" t="str">
        <v>FIT</v>
      </c>
      <c r="R211">
        <v>58.153153153153156</v>
      </c>
    </row>
    <row r="212" spans="1:18" ht="14.25" customHeight="1">
      <c r="A212" s="3" t="s">
        <v>229</v>
      </c>
      <c r="B212" s="3" t="s">
        <v>10</v>
      </c>
      <c r="C212" s="3" t="s">
        <v>21</v>
      </c>
      <c r="D212" s="3">
        <v>148</v>
      </c>
      <c r="E212" s="3">
        <v>6064</v>
      </c>
      <c r="F212" s="3">
        <v>225</v>
      </c>
      <c r="G212" s="3">
        <v>20.07</v>
      </c>
      <c r="H212" s="3">
        <v>26.26</v>
      </c>
      <c r="I212" s="3" t="s">
        <v>12</v>
      </c>
      <c r="J212" t="str">
        <v>QUALIFIED</v>
      </c>
      <c r="K212" t="str">
        <f t="shared" si="6"/>
        <v>ALL ROUNDER</v>
      </c>
      <c r="L212" t="str">
        <f t="shared" si="7"/>
        <v>REST</v>
      </c>
      <c r="M212" t="str">
        <v>FIT</v>
      </c>
      <c r="R212">
        <v>40.972972972972975</v>
      </c>
    </row>
    <row r="213" spans="1:18" ht="14.25" customHeight="1">
      <c r="A213" s="3" t="s">
        <v>230</v>
      </c>
      <c r="B213" s="3" t="s">
        <v>24</v>
      </c>
      <c r="C213" s="3" t="s">
        <v>21</v>
      </c>
      <c r="D213" s="3">
        <v>19</v>
      </c>
      <c r="E213" s="3">
        <v>7804</v>
      </c>
      <c r="F213" s="3">
        <v>253</v>
      </c>
      <c r="G213" s="3">
        <v>43.36</v>
      </c>
      <c r="H213" s="3">
        <v>16.27</v>
      </c>
      <c r="I213" s="3" t="s">
        <v>12</v>
      </c>
      <c r="J213" t="str">
        <v>QUALIFIED</v>
      </c>
      <c r="K213" t="str">
        <f t="shared" si="6"/>
        <v>ALL ROUNDER</v>
      </c>
      <c r="L213" t="str">
        <f t="shared" si="7"/>
        <v>AVAILABLE</v>
      </c>
      <c r="M213" t="str">
        <v>FIT</v>
      </c>
      <c r="R213">
        <v>410.73684210526318</v>
      </c>
    </row>
    <row r="214" spans="1:18" ht="14.25" customHeight="1">
      <c r="A214" s="3" t="s">
        <v>231</v>
      </c>
      <c r="B214" s="3" t="s">
        <v>14</v>
      </c>
      <c r="C214" s="3" t="s">
        <v>25</v>
      </c>
      <c r="D214" s="3">
        <v>183</v>
      </c>
      <c r="E214" s="3">
        <v>5672</v>
      </c>
      <c r="F214" s="3">
        <v>349</v>
      </c>
      <c r="G214" s="3">
        <v>66.12</v>
      </c>
      <c r="H214" s="3">
        <v>41.35</v>
      </c>
      <c r="I214" s="3" t="s">
        <v>12</v>
      </c>
      <c r="J214" t="str">
        <v>QUALIFIED</v>
      </c>
      <c r="K214" t="str">
        <f t="shared" si="6"/>
        <v>ALL ROUNDER</v>
      </c>
      <c r="L214" t="str">
        <f t="shared" si="7"/>
        <v>REST</v>
      </c>
      <c r="M214" t="str">
        <v>FIT</v>
      </c>
      <c r="R214">
        <v>30.994535519125684</v>
      </c>
    </row>
    <row r="215" spans="1:18" ht="14.25" customHeight="1">
      <c r="A215" s="3" t="s">
        <v>232</v>
      </c>
      <c r="B215" s="3" t="s">
        <v>14</v>
      </c>
      <c r="C215" s="3" t="s">
        <v>11</v>
      </c>
      <c r="D215" s="3">
        <v>22</v>
      </c>
      <c r="E215" s="3">
        <v>8764</v>
      </c>
      <c r="F215" s="3">
        <v>235</v>
      </c>
      <c r="G215" s="3">
        <v>12.91</v>
      </c>
      <c r="H215" s="3">
        <v>31.07</v>
      </c>
      <c r="I215" s="3" t="s">
        <v>12</v>
      </c>
      <c r="J215" t="str">
        <v>QUALIFIED</v>
      </c>
      <c r="K215" t="str">
        <f t="shared" si="6"/>
        <v>ALL ROUNDER</v>
      </c>
      <c r="L215" t="str">
        <f t="shared" si="7"/>
        <v>AVAILABLE</v>
      </c>
      <c r="M215" t="str">
        <v>FIT</v>
      </c>
      <c r="R215">
        <v>398.36363636363637</v>
      </c>
    </row>
    <row r="216" spans="1:18" ht="14.25" customHeight="1">
      <c r="A216" s="3" t="s">
        <v>233</v>
      </c>
      <c r="B216" s="3" t="s">
        <v>10</v>
      </c>
      <c r="C216" s="3" t="s">
        <v>25</v>
      </c>
      <c r="D216" s="3">
        <v>194</v>
      </c>
      <c r="E216" s="3">
        <v>7087</v>
      </c>
      <c r="F216" s="3">
        <v>96</v>
      </c>
      <c r="G216" s="3">
        <v>49.78</v>
      </c>
      <c r="H216" s="3">
        <v>45.59</v>
      </c>
      <c r="I216" s="3" t="s">
        <v>49</v>
      </c>
      <c r="J216" t="str">
        <v>QUALIFIED</v>
      </c>
      <c r="K216" t="str">
        <f t="shared" si="6"/>
        <v>ALL ROUNDER</v>
      </c>
      <c r="L216" t="str">
        <f t="shared" si="7"/>
        <v>REST</v>
      </c>
      <c r="M216" t="str">
        <v>INJURED</v>
      </c>
      <c r="R216">
        <v>36.53092783505155</v>
      </c>
    </row>
    <row r="217" spans="1:18" ht="14.25" customHeight="1">
      <c r="A217" s="3" t="s">
        <v>234</v>
      </c>
      <c r="B217" s="3" t="s">
        <v>24</v>
      </c>
      <c r="C217" s="3" t="s">
        <v>15</v>
      </c>
      <c r="D217" s="3">
        <v>182</v>
      </c>
      <c r="E217" s="3">
        <v>6477</v>
      </c>
      <c r="F217" s="3">
        <v>315</v>
      </c>
      <c r="G217" s="3">
        <v>67.3</v>
      </c>
      <c r="H217" s="3">
        <v>35.75</v>
      </c>
      <c r="I217" s="3" t="s">
        <v>12</v>
      </c>
      <c r="J217" t="str">
        <v>QUALIFIED</v>
      </c>
      <c r="K217" t="str">
        <f t="shared" si="6"/>
        <v>ALL ROUNDER</v>
      </c>
      <c r="L217" t="str">
        <f t="shared" si="7"/>
        <v>REST</v>
      </c>
      <c r="M217" t="str">
        <v>FIT</v>
      </c>
      <c r="R217">
        <v>35.587912087912088</v>
      </c>
    </row>
    <row r="218" spans="1:18" ht="14.25" customHeight="1">
      <c r="A218" s="3" t="s">
        <v>235</v>
      </c>
      <c r="B218" s="3" t="s">
        <v>18</v>
      </c>
      <c r="C218" s="3" t="s">
        <v>21</v>
      </c>
      <c r="D218" s="3">
        <v>152</v>
      </c>
      <c r="E218" s="3">
        <v>4775</v>
      </c>
      <c r="F218" s="3">
        <v>16</v>
      </c>
      <c r="G218" s="3">
        <v>61.05</v>
      </c>
      <c r="H218" s="3">
        <v>48.64</v>
      </c>
      <c r="I218" s="3" t="s">
        <v>12</v>
      </c>
      <c r="J218" t="str">
        <v>QUALIFIED</v>
      </c>
      <c r="K218" t="str">
        <f t="shared" si="6"/>
        <v>ALL ROUNDER</v>
      </c>
      <c r="L218" t="str">
        <f t="shared" si="7"/>
        <v>REST</v>
      </c>
      <c r="M218" t="str">
        <v>FIT</v>
      </c>
      <c r="R218">
        <v>31.414473684210527</v>
      </c>
    </row>
    <row r="219" spans="1:18" ht="14.25" customHeight="1">
      <c r="A219" s="3" t="s">
        <v>236</v>
      </c>
      <c r="B219" s="3" t="s">
        <v>18</v>
      </c>
      <c r="C219" s="3" t="s">
        <v>25</v>
      </c>
      <c r="D219" s="3">
        <v>52</v>
      </c>
      <c r="E219" s="3">
        <v>8609</v>
      </c>
      <c r="F219" s="3">
        <v>283</v>
      </c>
      <c r="G219" s="3">
        <v>10.130000000000001</v>
      </c>
      <c r="H219" s="3">
        <v>42.82</v>
      </c>
      <c r="I219" s="3" t="s">
        <v>12</v>
      </c>
      <c r="J219" t="str">
        <v>QUALIFIED</v>
      </c>
      <c r="K219" t="str">
        <f t="shared" si="6"/>
        <v>ALL ROUNDER</v>
      </c>
      <c r="L219" t="str">
        <f t="shared" si="7"/>
        <v>REST</v>
      </c>
      <c r="M219" t="str">
        <v>FIT</v>
      </c>
      <c r="R219">
        <v>165.55769230769232</v>
      </c>
    </row>
    <row r="220" spans="1:18" ht="14.25" customHeight="1">
      <c r="A220" s="3" t="s">
        <v>237</v>
      </c>
      <c r="B220" s="3" t="s">
        <v>18</v>
      </c>
      <c r="C220" s="3" t="s">
        <v>25</v>
      </c>
      <c r="D220" s="3">
        <v>94</v>
      </c>
      <c r="E220" s="3">
        <v>4948</v>
      </c>
      <c r="F220" s="3">
        <v>63</v>
      </c>
      <c r="G220" s="3">
        <v>19.899999999999999</v>
      </c>
      <c r="H220" s="3">
        <v>29.16</v>
      </c>
      <c r="I220" s="3" t="s">
        <v>12</v>
      </c>
      <c r="J220" t="str">
        <v>QUALIFIED</v>
      </c>
      <c r="K220" t="str">
        <f t="shared" si="6"/>
        <v>ALL ROUNDER</v>
      </c>
      <c r="L220" t="str">
        <f t="shared" si="7"/>
        <v>REST</v>
      </c>
      <c r="M220" t="str">
        <v>FIT</v>
      </c>
      <c r="R220">
        <v>52.638297872340424</v>
      </c>
    </row>
    <row r="221" spans="1:18" ht="14.25" customHeight="1">
      <c r="A221" s="3" t="s">
        <v>238</v>
      </c>
      <c r="B221" s="3" t="s">
        <v>18</v>
      </c>
      <c r="C221" s="3" t="s">
        <v>15</v>
      </c>
      <c r="D221" s="3">
        <v>177</v>
      </c>
      <c r="E221" s="3">
        <v>5890</v>
      </c>
      <c r="F221" s="3">
        <v>99</v>
      </c>
      <c r="G221" s="3">
        <v>37.29</v>
      </c>
      <c r="H221" s="3">
        <v>35.92</v>
      </c>
      <c r="I221" s="3" t="s">
        <v>12</v>
      </c>
      <c r="J221" t="str">
        <v>QUALIFIED</v>
      </c>
      <c r="K221" t="str">
        <f t="shared" si="6"/>
        <v>ALL ROUNDER</v>
      </c>
      <c r="L221" t="str">
        <f t="shared" si="7"/>
        <v>REST</v>
      </c>
      <c r="M221" t="str">
        <v>FIT</v>
      </c>
      <c r="R221">
        <v>33.27683615819209</v>
      </c>
    </row>
    <row r="222" spans="1:18" ht="14.25" customHeight="1">
      <c r="A222" s="3" t="s">
        <v>239</v>
      </c>
      <c r="B222" s="3" t="s">
        <v>14</v>
      </c>
      <c r="C222" s="3" t="s">
        <v>11</v>
      </c>
      <c r="D222" s="3">
        <v>183</v>
      </c>
      <c r="E222" s="3">
        <v>1368</v>
      </c>
      <c r="F222" s="3">
        <v>84</v>
      </c>
      <c r="G222" s="3">
        <v>54.78</v>
      </c>
      <c r="H222" s="3">
        <v>24.29</v>
      </c>
      <c r="I222" s="3" t="s">
        <v>12</v>
      </c>
      <c r="J222" t="str">
        <v>QUALIFIED</v>
      </c>
      <c r="K222" t="str">
        <f t="shared" si="6"/>
        <v>ALL ROUNDER</v>
      </c>
      <c r="L222" t="str">
        <f t="shared" si="7"/>
        <v>REST</v>
      </c>
      <c r="M222" t="str">
        <v>FIT</v>
      </c>
      <c r="R222">
        <v>7.4754098360655741</v>
      </c>
    </row>
    <row r="223" spans="1:18" ht="14.25" customHeight="1">
      <c r="A223" s="3" t="s">
        <v>240</v>
      </c>
      <c r="B223" s="3" t="s">
        <v>10</v>
      </c>
      <c r="C223" s="3" t="s">
        <v>25</v>
      </c>
      <c r="D223" s="3">
        <v>200</v>
      </c>
      <c r="E223" s="3">
        <v>4581</v>
      </c>
      <c r="F223" s="3">
        <v>155</v>
      </c>
      <c r="G223" s="3">
        <v>13.94</v>
      </c>
      <c r="H223" s="3">
        <v>31.77</v>
      </c>
      <c r="I223" s="3" t="s">
        <v>12</v>
      </c>
      <c r="J223" t="str">
        <v>QUALIFIED</v>
      </c>
      <c r="K223" t="str">
        <f t="shared" si="6"/>
        <v>ALL ROUNDER</v>
      </c>
      <c r="L223" t="str">
        <f t="shared" si="7"/>
        <v>REST</v>
      </c>
      <c r="M223" t="str">
        <v>FIT</v>
      </c>
      <c r="R223">
        <v>22.905000000000001</v>
      </c>
    </row>
    <row r="224" spans="1:18" ht="14.25" customHeight="1">
      <c r="A224" s="3" t="s">
        <v>241</v>
      </c>
      <c r="B224" s="3" t="s">
        <v>24</v>
      </c>
      <c r="C224" s="3" t="s">
        <v>25</v>
      </c>
      <c r="D224" s="3">
        <v>108</v>
      </c>
      <c r="E224" s="3">
        <v>9059</v>
      </c>
      <c r="F224" s="3">
        <v>42</v>
      </c>
      <c r="G224" s="3">
        <v>35.979999999999997</v>
      </c>
      <c r="H224" s="3">
        <v>23.04</v>
      </c>
      <c r="I224" s="3" t="s">
        <v>12</v>
      </c>
      <c r="J224" t="str">
        <v>QUALIFIED</v>
      </c>
      <c r="K224" t="str">
        <f t="shared" si="6"/>
        <v>ALL ROUNDER</v>
      </c>
      <c r="L224" t="str">
        <f t="shared" si="7"/>
        <v>REST</v>
      </c>
      <c r="M224" t="str">
        <v>FIT</v>
      </c>
      <c r="R224">
        <v>83.879629629629633</v>
      </c>
    </row>
    <row r="225" spans="1:18" ht="14.25" customHeight="1">
      <c r="A225" s="3" t="s">
        <v>242</v>
      </c>
      <c r="B225" s="3" t="s">
        <v>10</v>
      </c>
      <c r="C225" s="3" t="s">
        <v>25</v>
      </c>
      <c r="D225" s="3">
        <v>112</v>
      </c>
      <c r="E225" s="3">
        <v>4160</v>
      </c>
      <c r="F225" s="3">
        <v>119</v>
      </c>
      <c r="G225" s="3">
        <v>69.290000000000006</v>
      </c>
      <c r="H225" s="3">
        <v>29.26</v>
      </c>
      <c r="I225" s="3" t="s">
        <v>12</v>
      </c>
      <c r="J225" t="str">
        <v>QUALIFIED</v>
      </c>
      <c r="K225" t="str">
        <f t="shared" si="6"/>
        <v>ALL ROUNDER</v>
      </c>
      <c r="L225" t="str">
        <f t="shared" si="7"/>
        <v>REST</v>
      </c>
      <c r="M225" t="str">
        <v>FIT</v>
      </c>
      <c r="R225">
        <v>37.142857142857146</v>
      </c>
    </row>
    <row r="226" spans="1:18" ht="14.25" customHeight="1">
      <c r="A226" s="3" t="s">
        <v>243</v>
      </c>
      <c r="B226" s="3" t="s">
        <v>14</v>
      </c>
      <c r="C226" s="3" t="s">
        <v>11</v>
      </c>
      <c r="D226" s="3">
        <v>94</v>
      </c>
      <c r="E226" s="3">
        <v>5836</v>
      </c>
      <c r="F226" s="3">
        <v>118</v>
      </c>
      <c r="G226" s="3">
        <v>20.18</v>
      </c>
      <c r="H226" s="3">
        <v>33.520000000000003</v>
      </c>
      <c r="I226" s="3" t="s">
        <v>12</v>
      </c>
      <c r="J226" t="str">
        <v>QUALIFIED</v>
      </c>
      <c r="K226" t="str">
        <f t="shared" si="6"/>
        <v>ALL ROUNDER</v>
      </c>
      <c r="L226" t="str">
        <f t="shared" si="7"/>
        <v>REST</v>
      </c>
      <c r="M226" t="str">
        <v>FIT</v>
      </c>
      <c r="R226">
        <v>62.085106382978722</v>
      </c>
    </row>
    <row r="227" spans="1:18" ht="14.25" customHeight="1">
      <c r="A227" s="3" t="s">
        <v>244</v>
      </c>
      <c r="B227" s="3" t="s">
        <v>24</v>
      </c>
      <c r="C227" s="3" t="s">
        <v>11</v>
      </c>
      <c r="D227" s="3">
        <v>185</v>
      </c>
      <c r="E227" s="3">
        <v>9301</v>
      </c>
      <c r="F227" s="3">
        <v>40</v>
      </c>
      <c r="G227" s="3">
        <v>60.79</v>
      </c>
      <c r="H227" s="3">
        <v>23.77</v>
      </c>
      <c r="I227" s="3" t="s">
        <v>49</v>
      </c>
      <c r="J227" t="str">
        <v>QUALIFIED</v>
      </c>
      <c r="K227" t="str">
        <f t="shared" si="6"/>
        <v>ALL ROUNDER</v>
      </c>
      <c r="L227" t="str">
        <f t="shared" si="7"/>
        <v>REST</v>
      </c>
      <c r="M227" t="str">
        <v>INJURED</v>
      </c>
      <c r="R227">
        <v>50.275675675675679</v>
      </c>
    </row>
    <row r="228" spans="1:18" ht="14.25" customHeight="1">
      <c r="A228" s="3" t="s">
        <v>245</v>
      </c>
      <c r="B228" s="3" t="s">
        <v>14</v>
      </c>
      <c r="C228" s="3" t="s">
        <v>25</v>
      </c>
      <c r="D228" s="3">
        <v>165</v>
      </c>
      <c r="E228" s="3">
        <v>9421</v>
      </c>
      <c r="F228" s="3">
        <v>167</v>
      </c>
      <c r="G228" s="3">
        <v>54.08</v>
      </c>
      <c r="H228" s="3">
        <v>30.67</v>
      </c>
      <c r="I228" s="3" t="s">
        <v>12</v>
      </c>
      <c r="J228" t="str">
        <v>QUALIFIED</v>
      </c>
      <c r="K228" t="str">
        <f t="shared" si="6"/>
        <v>ALL ROUNDER</v>
      </c>
      <c r="L228" t="str">
        <f t="shared" si="7"/>
        <v>REST</v>
      </c>
      <c r="M228" t="str">
        <v>FIT</v>
      </c>
      <c r="R228">
        <v>57.096969696969694</v>
      </c>
    </row>
    <row r="229" spans="1:18" ht="14.25" customHeight="1">
      <c r="A229" s="3" t="s">
        <v>246</v>
      </c>
      <c r="B229" s="3" t="s">
        <v>14</v>
      </c>
      <c r="C229" s="3" t="s">
        <v>11</v>
      </c>
      <c r="D229" s="3">
        <v>17</v>
      </c>
      <c r="E229" s="3">
        <v>5520</v>
      </c>
      <c r="F229" s="3">
        <v>151</v>
      </c>
      <c r="G229" s="3">
        <v>61.01</v>
      </c>
      <c r="H229" s="3">
        <v>27.17</v>
      </c>
      <c r="I229" s="3" t="s">
        <v>12</v>
      </c>
      <c r="J229" t="str">
        <v>QUALIFIED</v>
      </c>
      <c r="K229" t="str">
        <f t="shared" si="6"/>
        <v>ALL ROUNDER</v>
      </c>
      <c r="L229" t="str">
        <f t="shared" si="7"/>
        <v>AVAILABLE</v>
      </c>
      <c r="M229" t="str">
        <v>FIT</v>
      </c>
      <c r="R229">
        <v>324.70588235294116</v>
      </c>
    </row>
    <row r="230" spans="1:18" ht="14.25" customHeight="1">
      <c r="A230" s="3" t="s">
        <v>247</v>
      </c>
      <c r="B230" s="3" t="s">
        <v>14</v>
      </c>
      <c r="C230" s="3" t="s">
        <v>25</v>
      </c>
      <c r="D230" s="3">
        <v>87</v>
      </c>
      <c r="E230" s="3">
        <v>3121</v>
      </c>
      <c r="F230" s="3">
        <v>199</v>
      </c>
      <c r="G230" s="3">
        <v>61.68</v>
      </c>
      <c r="H230" s="3">
        <v>38.79</v>
      </c>
      <c r="I230" s="3" t="s">
        <v>12</v>
      </c>
      <c r="J230" t="str">
        <v>QUALIFIED</v>
      </c>
      <c r="K230" t="str">
        <f t="shared" si="6"/>
        <v>ALL ROUNDER</v>
      </c>
      <c r="L230" t="str">
        <f t="shared" si="7"/>
        <v>REST</v>
      </c>
      <c r="M230" t="str">
        <v>FIT</v>
      </c>
      <c r="R230">
        <v>35.873563218390807</v>
      </c>
    </row>
    <row r="231" spans="1:18" ht="14.25" customHeight="1">
      <c r="A231" s="3" t="s">
        <v>248</v>
      </c>
      <c r="B231" s="3" t="s">
        <v>18</v>
      </c>
      <c r="C231" s="3" t="s">
        <v>11</v>
      </c>
      <c r="D231" s="3">
        <v>98</v>
      </c>
      <c r="E231" s="3">
        <v>54</v>
      </c>
      <c r="F231" s="3">
        <v>228</v>
      </c>
      <c r="G231" s="3">
        <v>51.28</v>
      </c>
      <c r="H231" s="3">
        <v>26.8</v>
      </c>
      <c r="I231" s="3" t="s">
        <v>12</v>
      </c>
      <c r="J231" t="str">
        <v>NOT QUALIFIED</v>
      </c>
      <c r="K231" t="str">
        <f t="shared" si="6"/>
        <v>NOT AN ALL ROUNDER</v>
      </c>
      <c r="L231" t="str">
        <f t="shared" si="7"/>
        <v>REST</v>
      </c>
      <c r="M231" t="str">
        <v>FIT</v>
      </c>
      <c r="R231">
        <v>0.55102040816326525</v>
      </c>
    </row>
    <row r="232" spans="1:18" ht="14.25" customHeight="1">
      <c r="A232" s="3" t="s">
        <v>249</v>
      </c>
      <c r="B232" s="3" t="s">
        <v>18</v>
      </c>
      <c r="C232" s="3" t="s">
        <v>25</v>
      </c>
      <c r="D232" s="3">
        <v>25</v>
      </c>
      <c r="E232" s="3">
        <v>2931</v>
      </c>
      <c r="F232" s="3">
        <v>41</v>
      </c>
      <c r="G232" s="3">
        <v>38.24</v>
      </c>
      <c r="H232" s="3">
        <v>48.48</v>
      </c>
      <c r="I232" s="3" t="s">
        <v>12</v>
      </c>
      <c r="J232" t="str">
        <v>QUALIFIED</v>
      </c>
      <c r="K232" t="str">
        <f t="shared" si="6"/>
        <v>ALL ROUNDER</v>
      </c>
      <c r="L232" t="str">
        <f t="shared" si="7"/>
        <v>AVAILABLE</v>
      </c>
      <c r="M232" t="str">
        <v>FIT</v>
      </c>
      <c r="R232">
        <v>117.24</v>
      </c>
    </row>
    <row r="233" spans="1:18" ht="14.25" customHeight="1">
      <c r="A233" s="3" t="s">
        <v>250</v>
      </c>
      <c r="B233" s="3" t="s">
        <v>10</v>
      </c>
      <c r="C233" s="3" t="s">
        <v>15</v>
      </c>
      <c r="D233" s="3">
        <v>76</v>
      </c>
      <c r="E233" s="3">
        <v>5365</v>
      </c>
      <c r="F233" s="3">
        <v>105</v>
      </c>
      <c r="G233" s="3">
        <v>49.3</v>
      </c>
      <c r="H233" s="3">
        <v>23.43</v>
      </c>
      <c r="I233" s="3" t="s">
        <v>49</v>
      </c>
      <c r="J233" t="str">
        <v>QUALIFIED</v>
      </c>
      <c r="K233" t="str">
        <f t="shared" si="6"/>
        <v>ALL ROUNDER</v>
      </c>
      <c r="L233" t="str">
        <f t="shared" si="7"/>
        <v>REST</v>
      </c>
      <c r="M233" t="str">
        <v>INJURED</v>
      </c>
      <c r="R233">
        <v>70.59210526315789</v>
      </c>
    </row>
    <row r="234" spans="1:18" ht="14.25" customHeight="1">
      <c r="A234" s="3" t="s">
        <v>251</v>
      </c>
      <c r="B234" s="3" t="s">
        <v>18</v>
      </c>
      <c r="C234" s="3" t="s">
        <v>25</v>
      </c>
      <c r="D234" s="3">
        <v>32</v>
      </c>
      <c r="E234" s="3">
        <v>9985</v>
      </c>
      <c r="F234" s="3">
        <v>288</v>
      </c>
      <c r="G234" s="3">
        <v>39.909999999999997</v>
      </c>
      <c r="H234" s="3">
        <v>32.22</v>
      </c>
      <c r="I234" s="3" t="s">
        <v>12</v>
      </c>
      <c r="J234" t="str">
        <v>QUALIFIED</v>
      </c>
      <c r="K234" t="str">
        <f t="shared" si="6"/>
        <v>ALL ROUNDER</v>
      </c>
      <c r="L234" t="str">
        <f t="shared" si="7"/>
        <v>AVAILABLE</v>
      </c>
      <c r="M234" t="str">
        <v>FIT</v>
      </c>
      <c r="R234">
        <v>312.03125</v>
      </c>
    </row>
    <row r="235" spans="1:18" ht="14.25" customHeight="1">
      <c r="A235" s="3" t="s">
        <v>252</v>
      </c>
      <c r="B235" s="3" t="s">
        <v>14</v>
      </c>
      <c r="C235" s="3" t="s">
        <v>11</v>
      </c>
      <c r="D235" s="3">
        <v>78</v>
      </c>
      <c r="E235" s="3">
        <v>8900</v>
      </c>
      <c r="F235" s="3">
        <v>173</v>
      </c>
      <c r="G235" s="3">
        <v>63.28</v>
      </c>
      <c r="H235" s="3">
        <v>28.92</v>
      </c>
      <c r="I235" s="3" t="s">
        <v>49</v>
      </c>
      <c r="J235" t="str">
        <v>QUALIFIED</v>
      </c>
      <c r="K235" t="str">
        <f t="shared" si="6"/>
        <v>ALL ROUNDER</v>
      </c>
      <c r="L235" t="str">
        <f t="shared" si="7"/>
        <v>REST</v>
      </c>
      <c r="M235" t="str">
        <v>INJURED</v>
      </c>
      <c r="R235">
        <v>114.1025641025641</v>
      </c>
    </row>
    <row r="236" spans="1:18" ht="14.25" customHeight="1">
      <c r="A236" s="3" t="s">
        <v>253</v>
      </c>
      <c r="B236" s="3" t="s">
        <v>14</v>
      </c>
      <c r="C236" s="3" t="s">
        <v>25</v>
      </c>
      <c r="D236" s="3">
        <v>182</v>
      </c>
      <c r="E236" s="3">
        <v>4136</v>
      </c>
      <c r="F236" s="3">
        <v>228</v>
      </c>
      <c r="G236" s="3">
        <v>52.25</v>
      </c>
      <c r="H236" s="3">
        <v>16.14</v>
      </c>
      <c r="I236" s="3" t="s">
        <v>12</v>
      </c>
      <c r="J236" t="str">
        <v>QUALIFIED</v>
      </c>
      <c r="K236" t="str">
        <f t="shared" si="6"/>
        <v>ALL ROUNDER</v>
      </c>
      <c r="L236" t="str">
        <f t="shared" si="7"/>
        <v>REST</v>
      </c>
      <c r="M236" t="str">
        <v>FIT</v>
      </c>
      <c r="R236">
        <v>22.725274725274726</v>
      </c>
    </row>
    <row r="237" spans="1:18" ht="14.25" customHeight="1">
      <c r="A237" s="3" t="s">
        <v>254</v>
      </c>
      <c r="B237" s="3" t="s">
        <v>10</v>
      </c>
      <c r="C237" s="3" t="s">
        <v>25</v>
      </c>
      <c r="D237" s="3">
        <v>78</v>
      </c>
      <c r="E237" s="3">
        <v>5694</v>
      </c>
      <c r="F237" s="3">
        <v>234</v>
      </c>
      <c r="G237" s="3">
        <v>59.01</v>
      </c>
      <c r="H237" s="3">
        <v>29.08</v>
      </c>
      <c r="I237" s="3" t="s">
        <v>49</v>
      </c>
      <c r="J237" t="str">
        <v>QUALIFIED</v>
      </c>
      <c r="K237" t="str">
        <f t="shared" si="6"/>
        <v>ALL ROUNDER</v>
      </c>
      <c r="L237" t="str">
        <f t="shared" si="7"/>
        <v>REST</v>
      </c>
      <c r="M237" t="str">
        <v>INJURED</v>
      </c>
      <c r="R237">
        <v>73</v>
      </c>
    </row>
    <row r="238" spans="1:18" ht="14.25" customHeight="1">
      <c r="A238" s="3" t="s">
        <v>255</v>
      </c>
      <c r="B238" s="3" t="s">
        <v>10</v>
      </c>
      <c r="C238" s="3" t="s">
        <v>25</v>
      </c>
      <c r="D238" s="3">
        <v>41</v>
      </c>
      <c r="E238" s="3">
        <v>5660</v>
      </c>
      <c r="F238" s="3">
        <v>140</v>
      </c>
      <c r="G238" s="3">
        <v>29.47</v>
      </c>
      <c r="H238" s="3">
        <v>35.64</v>
      </c>
      <c r="I238" s="3" t="s">
        <v>49</v>
      </c>
      <c r="J238" t="str">
        <v>QUALIFIED</v>
      </c>
      <c r="K238" t="str">
        <f t="shared" si="6"/>
        <v>ALL ROUNDER</v>
      </c>
      <c r="L238" t="str">
        <f t="shared" si="7"/>
        <v>REST</v>
      </c>
      <c r="M238" t="str">
        <v>INJURED</v>
      </c>
      <c r="R238">
        <v>138.04878048780489</v>
      </c>
    </row>
    <row r="239" spans="1:18" ht="14.25" customHeight="1">
      <c r="A239" s="3" t="s">
        <v>256</v>
      </c>
      <c r="B239" s="3" t="s">
        <v>10</v>
      </c>
      <c r="C239" s="3" t="s">
        <v>25</v>
      </c>
      <c r="D239" s="3">
        <v>153</v>
      </c>
      <c r="E239" s="3">
        <v>4979</v>
      </c>
      <c r="F239" s="3">
        <v>51</v>
      </c>
      <c r="G239" s="3">
        <v>63.96</v>
      </c>
      <c r="H239" s="3">
        <v>24.86</v>
      </c>
      <c r="I239" s="3" t="s">
        <v>12</v>
      </c>
      <c r="J239" t="str">
        <v>QUALIFIED</v>
      </c>
      <c r="K239" t="str">
        <f t="shared" si="6"/>
        <v>ALL ROUNDER</v>
      </c>
      <c r="L239" t="str">
        <f t="shared" si="7"/>
        <v>REST</v>
      </c>
      <c r="M239" t="str">
        <v>FIT</v>
      </c>
      <c r="R239">
        <v>32.542483660130721</v>
      </c>
    </row>
    <row r="240" spans="1:18" ht="14.25" customHeight="1">
      <c r="A240" s="3" t="s">
        <v>257</v>
      </c>
      <c r="B240" s="3" t="s">
        <v>18</v>
      </c>
      <c r="C240" s="3" t="s">
        <v>15</v>
      </c>
      <c r="D240" s="3">
        <v>117</v>
      </c>
      <c r="E240" s="3">
        <v>572</v>
      </c>
      <c r="F240" s="3">
        <v>303</v>
      </c>
      <c r="G240" s="3">
        <v>55.79</v>
      </c>
      <c r="H240" s="3">
        <v>48.02</v>
      </c>
      <c r="I240" s="3" t="s">
        <v>12</v>
      </c>
      <c r="J240" t="str">
        <v>QUALIFIED</v>
      </c>
      <c r="K240" t="str">
        <f t="shared" si="6"/>
        <v>ALL ROUNDER</v>
      </c>
      <c r="L240" t="str">
        <f t="shared" si="7"/>
        <v>REST</v>
      </c>
      <c r="M240" t="str">
        <v>FIT</v>
      </c>
      <c r="R240">
        <v>4.8888888888888893</v>
      </c>
    </row>
    <row r="241" spans="1:18" ht="14.25" customHeight="1">
      <c r="A241" s="3" t="s">
        <v>258</v>
      </c>
      <c r="B241" s="3" t="s">
        <v>24</v>
      </c>
      <c r="C241" s="3" t="s">
        <v>21</v>
      </c>
      <c r="D241" s="3">
        <v>146</v>
      </c>
      <c r="E241" s="3">
        <v>6412</v>
      </c>
      <c r="F241" s="3">
        <v>220</v>
      </c>
      <c r="G241" s="3">
        <v>54.83</v>
      </c>
      <c r="H241" s="3">
        <v>30.46</v>
      </c>
      <c r="I241" s="3" t="s">
        <v>12</v>
      </c>
      <c r="J241" t="str">
        <v>QUALIFIED</v>
      </c>
      <c r="K241" t="str">
        <f t="shared" si="6"/>
        <v>ALL ROUNDER</v>
      </c>
      <c r="L241" t="str">
        <f t="shared" si="7"/>
        <v>REST</v>
      </c>
      <c r="M241" t="str">
        <v>FIT</v>
      </c>
      <c r="R241">
        <v>43.917808219178085</v>
      </c>
    </row>
    <row r="242" spans="1:18" ht="14.25" customHeight="1">
      <c r="A242" s="3" t="s">
        <v>259</v>
      </c>
      <c r="B242" s="3" t="s">
        <v>14</v>
      </c>
      <c r="C242" s="3" t="s">
        <v>15</v>
      </c>
      <c r="D242" s="3">
        <v>24</v>
      </c>
      <c r="E242" s="3">
        <v>4892</v>
      </c>
      <c r="F242" s="3">
        <v>5</v>
      </c>
      <c r="G242" s="3">
        <v>35.69</v>
      </c>
      <c r="H242" s="3">
        <v>31.28</v>
      </c>
      <c r="I242" s="3" t="s">
        <v>12</v>
      </c>
      <c r="J242" t="str">
        <v>QUALIFIED</v>
      </c>
      <c r="K242" t="str">
        <f t="shared" si="6"/>
        <v>NOT AN ALL ROUNDER</v>
      </c>
      <c r="L242" t="str">
        <f t="shared" si="7"/>
        <v>AVAILABLE</v>
      </c>
      <c r="M242" t="str">
        <v>FIT</v>
      </c>
      <c r="R242">
        <v>203.83333333333334</v>
      </c>
    </row>
    <row r="243" spans="1:18" ht="14.25" customHeight="1">
      <c r="A243" s="3" t="s">
        <v>260</v>
      </c>
      <c r="B243" s="3" t="s">
        <v>10</v>
      </c>
      <c r="C243" s="3" t="s">
        <v>21</v>
      </c>
      <c r="D243" s="3">
        <v>45</v>
      </c>
      <c r="E243" s="3">
        <v>1340</v>
      </c>
      <c r="F243" s="3">
        <v>82</v>
      </c>
      <c r="G243" s="3">
        <v>72.97</v>
      </c>
      <c r="H243" s="3">
        <v>25.01</v>
      </c>
      <c r="I243" s="3" t="s">
        <v>12</v>
      </c>
      <c r="J243" t="str">
        <v>QUALIFIED</v>
      </c>
      <c r="K243" t="str">
        <f t="shared" si="6"/>
        <v>ALL ROUNDER</v>
      </c>
      <c r="L243" t="str">
        <f t="shared" si="7"/>
        <v>AVAILABLE</v>
      </c>
      <c r="M243" t="str">
        <v>FIT</v>
      </c>
      <c r="R243">
        <v>29.777777777777779</v>
      </c>
    </row>
    <row r="244" spans="1:18" ht="14.25" customHeight="1">
      <c r="A244" s="3" t="s">
        <v>261</v>
      </c>
      <c r="B244" s="3" t="s">
        <v>14</v>
      </c>
      <c r="C244" s="3" t="s">
        <v>25</v>
      </c>
      <c r="D244" s="3">
        <v>169</v>
      </c>
      <c r="E244" s="3">
        <v>3735</v>
      </c>
      <c r="F244" s="3">
        <v>269</v>
      </c>
      <c r="G244" s="3">
        <v>55.07</v>
      </c>
      <c r="H244" s="3">
        <v>44.33</v>
      </c>
      <c r="I244" s="3" t="s">
        <v>12</v>
      </c>
      <c r="J244" t="str">
        <v>QUALIFIED</v>
      </c>
      <c r="K244" t="str">
        <f t="shared" si="6"/>
        <v>ALL ROUNDER</v>
      </c>
      <c r="L244" t="str">
        <f t="shared" si="7"/>
        <v>REST</v>
      </c>
      <c r="M244" t="str">
        <v>FIT</v>
      </c>
      <c r="R244">
        <v>22.100591715976332</v>
      </c>
    </row>
    <row r="245" spans="1:18" ht="14.25" customHeight="1">
      <c r="A245" s="3" t="s">
        <v>262</v>
      </c>
      <c r="B245" s="3" t="s">
        <v>10</v>
      </c>
      <c r="C245" s="3" t="s">
        <v>21</v>
      </c>
      <c r="D245" s="3">
        <v>47</v>
      </c>
      <c r="E245" s="3">
        <v>1159</v>
      </c>
      <c r="F245" s="3">
        <v>302</v>
      </c>
      <c r="G245" s="3">
        <v>46.9</v>
      </c>
      <c r="H245" s="3">
        <v>44.12</v>
      </c>
      <c r="I245" s="3" t="s">
        <v>49</v>
      </c>
      <c r="J245" t="str">
        <v>QUALIFIED</v>
      </c>
      <c r="K245" t="str">
        <f t="shared" si="6"/>
        <v>ALL ROUNDER</v>
      </c>
      <c r="L245" t="str">
        <f t="shared" si="7"/>
        <v>REST</v>
      </c>
      <c r="M245" t="str">
        <v>INJURED</v>
      </c>
      <c r="R245">
        <v>24.659574468085108</v>
      </c>
    </row>
    <row r="246" spans="1:18" ht="14.25" customHeight="1">
      <c r="A246" s="3" t="s">
        <v>263</v>
      </c>
      <c r="B246" s="3" t="s">
        <v>14</v>
      </c>
      <c r="C246" s="3" t="s">
        <v>25</v>
      </c>
      <c r="D246" s="3">
        <v>54</v>
      </c>
      <c r="E246" s="3">
        <v>3209</v>
      </c>
      <c r="F246" s="3">
        <v>128</v>
      </c>
      <c r="G246" s="3">
        <v>59.91</v>
      </c>
      <c r="H246" s="3">
        <v>47.85</v>
      </c>
      <c r="I246" s="3" t="s">
        <v>12</v>
      </c>
      <c r="J246" t="str">
        <v>QUALIFIED</v>
      </c>
      <c r="K246" t="str">
        <f t="shared" si="6"/>
        <v>ALL ROUNDER</v>
      </c>
      <c r="L246" t="str">
        <f t="shared" si="7"/>
        <v>REST</v>
      </c>
      <c r="M246" t="str">
        <v>FIT</v>
      </c>
      <c r="R246">
        <v>59.425925925925924</v>
      </c>
    </row>
    <row r="247" spans="1:18" ht="14.25" customHeight="1">
      <c r="A247" s="3" t="s">
        <v>264</v>
      </c>
      <c r="B247" s="3" t="s">
        <v>14</v>
      </c>
      <c r="C247" s="3" t="s">
        <v>21</v>
      </c>
      <c r="D247" s="3">
        <v>172</v>
      </c>
      <c r="E247" s="3">
        <v>7221</v>
      </c>
      <c r="F247" s="3">
        <v>358</v>
      </c>
      <c r="G247" s="3">
        <v>65.349999999999994</v>
      </c>
      <c r="H247" s="3">
        <v>28.32</v>
      </c>
      <c r="I247" s="3" t="s">
        <v>12</v>
      </c>
      <c r="J247" t="str">
        <v>QUALIFIED</v>
      </c>
      <c r="K247" t="str">
        <f t="shared" si="6"/>
        <v>ALL ROUNDER</v>
      </c>
      <c r="L247" t="str">
        <f t="shared" si="7"/>
        <v>REST</v>
      </c>
      <c r="M247" t="str">
        <v>FIT</v>
      </c>
      <c r="R247">
        <v>41.982558139534881</v>
      </c>
    </row>
    <row r="248" spans="1:18" ht="14.25" customHeight="1">
      <c r="A248" s="3" t="s">
        <v>265</v>
      </c>
      <c r="B248" s="3" t="s">
        <v>10</v>
      </c>
      <c r="C248" s="3" t="s">
        <v>15</v>
      </c>
      <c r="D248" s="3">
        <v>119</v>
      </c>
      <c r="E248" s="3">
        <v>3623</v>
      </c>
      <c r="F248" s="3">
        <v>6</v>
      </c>
      <c r="G248" s="3">
        <v>11.96</v>
      </c>
      <c r="H248" s="3">
        <v>27.78</v>
      </c>
      <c r="I248" s="3" t="s">
        <v>12</v>
      </c>
      <c r="J248" t="str">
        <v>QUALIFIED</v>
      </c>
      <c r="K248" t="str">
        <f t="shared" si="6"/>
        <v>NOT AN ALL ROUNDER</v>
      </c>
      <c r="L248" t="str">
        <f t="shared" si="7"/>
        <v>REST</v>
      </c>
      <c r="M248" t="str">
        <v>FIT</v>
      </c>
      <c r="R248">
        <v>30.445378151260503</v>
      </c>
    </row>
    <row r="249" spans="1:18" ht="14.25" customHeight="1">
      <c r="A249" s="3" t="s">
        <v>266</v>
      </c>
      <c r="B249" s="3" t="s">
        <v>10</v>
      </c>
      <c r="C249" s="3" t="s">
        <v>25</v>
      </c>
      <c r="D249" s="3">
        <v>144</v>
      </c>
      <c r="E249" s="3">
        <v>4832</v>
      </c>
      <c r="F249" s="3">
        <v>391</v>
      </c>
      <c r="G249" s="3">
        <v>44.84</v>
      </c>
      <c r="H249" s="3">
        <v>45.71</v>
      </c>
      <c r="I249" s="3" t="s">
        <v>12</v>
      </c>
      <c r="J249" t="str">
        <v>QUALIFIED</v>
      </c>
      <c r="K249" t="str">
        <f t="shared" si="6"/>
        <v>ALL ROUNDER</v>
      </c>
      <c r="L249" t="str">
        <f t="shared" si="7"/>
        <v>REST</v>
      </c>
      <c r="M249" t="str">
        <v>FIT</v>
      </c>
      <c r="R249">
        <v>33.555555555555557</v>
      </c>
    </row>
    <row r="250" spans="1:18" ht="14.25" customHeight="1">
      <c r="A250" s="3" t="s">
        <v>267</v>
      </c>
      <c r="B250" s="3" t="s">
        <v>10</v>
      </c>
      <c r="C250" s="3" t="s">
        <v>11</v>
      </c>
      <c r="D250" s="3">
        <v>189</v>
      </c>
      <c r="E250" s="3">
        <v>4639</v>
      </c>
      <c r="F250" s="3">
        <v>316</v>
      </c>
      <c r="G250" s="3">
        <v>59.93</v>
      </c>
      <c r="H250" s="3">
        <v>37.86</v>
      </c>
      <c r="I250" s="3" t="s">
        <v>12</v>
      </c>
      <c r="J250" t="str">
        <v>QUALIFIED</v>
      </c>
      <c r="K250" t="str">
        <f t="shared" si="6"/>
        <v>ALL ROUNDER</v>
      </c>
      <c r="L250" t="str">
        <f t="shared" si="7"/>
        <v>REST</v>
      </c>
      <c r="M250" t="str">
        <v>FIT</v>
      </c>
      <c r="R250">
        <v>24.544973544973544</v>
      </c>
    </row>
    <row r="251" spans="1:18" ht="14.25" customHeight="1">
      <c r="A251" s="3" t="s">
        <v>268</v>
      </c>
      <c r="B251" s="3" t="s">
        <v>24</v>
      </c>
      <c r="C251" s="3" t="s">
        <v>21</v>
      </c>
      <c r="D251" s="3">
        <v>172</v>
      </c>
      <c r="E251" s="3">
        <v>2736</v>
      </c>
      <c r="F251" s="3">
        <v>307</v>
      </c>
      <c r="G251" s="3">
        <v>67.260000000000005</v>
      </c>
      <c r="H251" s="3">
        <v>49.21</v>
      </c>
      <c r="I251" s="3" t="s">
        <v>12</v>
      </c>
      <c r="J251" t="str">
        <v>QUALIFIED</v>
      </c>
      <c r="K251" t="str">
        <f t="shared" si="6"/>
        <v>ALL ROUNDER</v>
      </c>
      <c r="L251" t="str">
        <f t="shared" si="7"/>
        <v>REST</v>
      </c>
      <c r="M251" t="str">
        <v>FIT</v>
      </c>
      <c r="R251">
        <v>15.906976744186046</v>
      </c>
    </row>
    <row r="252" spans="1:18" ht="14.25" customHeight="1">
      <c r="A252" s="3" t="s">
        <v>269</v>
      </c>
      <c r="B252" s="3" t="s">
        <v>10</v>
      </c>
      <c r="C252" s="3" t="s">
        <v>15</v>
      </c>
      <c r="D252" s="3">
        <v>26</v>
      </c>
      <c r="E252" s="3">
        <v>4296</v>
      </c>
      <c r="F252" s="3">
        <v>130</v>
      </c>
      <c r="G252" s="3">
        <v>64.19</v>
      </c>
      <c r="H252" s="3">
        <v>30.66</v>
      </c>
      <c r="I252" s="3" t="s">
        <v>12</v>
      </c>
      <c r="J252" t="str">
        <v>QUALIFIED</v>
      </c>
      <c r="K252" t="str">
        <f t="shared" si="6"/>
        <v>ALL ROUNDER</v>
      </c>
      <c r="L252" t="str">
        <f t="shared" si="7"/>
        <v>AVAILABLE</v>
      </c>
      <c r="M252" t="str">
        <v>FIT</v>
      </c>
      <c r="R252">
        <v>165.23076923076923</v>
      </c>
    </row>
    <row r="253" spans="1:18" ht="14.25" customHeight="1">
      <c r="A253" s="3" t="s">
        <v>270</v>
      </c>
      <c r="B253" s="3" t="s">
        <v>18</v>
      </c>
      <c r="C253" s="3" t="s">
        <v>21</v>
      </c>
      <c r="D253" s="3">
        <v>184</v>
      </c>
      <c r="E253" s="3">
        <v>9891</v>
      </c>
      <c r="F253" s="3">
        <v>390</v>
      </c>
      <c r="G253" s="3">
        <v>39</v>
      </c>
      <c r="H253" s="3">
        <v>26.34</v>
      </c>
      <c r="I253" s="3" t="s">
        <v>12</v>
      </c>
      <c r="J253" t="str">
        <v>QUALIFIED</v>
      </c>
      <c r="K253" t="str">
        <f t="shared" si="6"/>
        <v>ALL ROUNDER</v>
      </c>
      <c r="L253" t="str">
        <f t="shared" si="7"/>
        <v>REST</v>
      </c>
      <c r="M253" t="str">
        <v>FIT</v>
      </c>
      <c r="R253">
        <v>53.755434782608695</v>
      </c>
    </row>
    <row r="254" spans="1:18" ht="14.25" customHeight="1">
      <c r="A254" s="3" t="s">
        <v>271</v>
      </c>
      <c r="B254" s="3" t="s">
        <v>18</v>
      </c>
      <c r="C254" s="3" t="s">
        <v>25</v>
      </c>
      <c r="D254" s="3">
        <v>142</v>
      </c>
      <c r="E254" s="3">
        <v>6330</v>
      </c>
      <c r="F254" s="3">
        <v>78</v>
      </c>
      <c r="G254" s="3">
        <v>51.47</v>
      </c>
      <c r="H254" s="3">
        <v>42.26</v>
      </c>
      <c r="I254" s="3" t="s">
        <v>12</v>
      </c>
      <c r="J254" t="str">
        <v>QUALIFIED</v>
      </c>
      <c r="K254" t="str">
        <f t="shared" si="6"/>
        <v>ALL ROUNDER</v>
      </c>
      <c r="L254" t="str">
        <f t="shared" si="7"/>
        <v>REST</v>
      </c>
      <c r="M254" t="str">
        <v>FIT</v>
      </c>
      <c r="R254">
        <v>44.577464788732392</v>
      </c>
    </row>
    <row r="255" spans="1:18" ht="14.25" customHeight="1">
      <c r="A255" s="3" t="s">
        <v>272</v>
      </c>
      <c r="B255" s="3" t="s">
        <v>14</v>
      </c>
      <c r="C255" s="3" t="s">
        <v>11</v>
      </c>
      <c r="D255" s="3">
        <v>95</v>
      </c>
      <c r="E255" s="3">
        <v>9948</v>
      </c>
      <c r="F255" s="3">
        <v>248</v>
      </c>
      <c r="G255" s="3">
        <v>49.75</v>
      </c>
      <c r="H255" s="3">
        <v>44.71</v>
      </c>
      <c r="I255" s="3" t="s">
        <v>12</v>
      </c>
      <c r="J255" t="str">
        <v>QUALIFIED</v>
      </c>
      <c r="K255" t="str">
        <f t="shared" si="6"/>
        <v>ALL ROUNDER</v>
      </c>
      <c r="L255" t="str">
        <f t="shared" si="7"/>
        <v>REST</v>
      </c>
      <c r="M255" t="str">
        <v>FIT</v>
      </c>
      <c r="R255">
        <v>104.71578947368421</v>
      </c>
    </row>
    <row r="256" spans="1:18" ht="14.25" customHeight="1">
      <c r="A256" s="3" t="s">
        <v>273</v>
      </c>
      <c r="B256" s="3" t="s">
        <v>14</v>
      </c>
      <c r="C256" s="3" t="s">
        <v>21</v>
      </c>
      <c r="D256" s="3">
        <v>97</v>
      </c>
      <c r="E256" s="3">
        <v>1731</v>
      </c>
      <c r="F256" s="3">
        <v>354</v>
      </c>
      <c r="G256" s="3">
        <v>12.48</v>
      </c>
      <c r="H256" s="3">
        <v>21.51</v>
      </c>
      <c r="I256" s="3" t="s">
        <v>12</v>
      </c>
      <c r="J256" t="str">
        <v>QUALIFIED</v>
      </c>
      <c r="K256" t="str">
        <f t="shared" si="6"/>
        <v>ALL ROUNDER</v>
      </c>
      <c r="L256" t="str">
        <f t="shared" si="7"/>
        <v>REST</v>
      </c>
      <c r="M256" t="str">
        <v>FIT</v>
      </c>
      <c r="R256">
        <v>17.845360824742269</v>
      </c>
    </row>
    <row r="257" spans="1:18" ht="14.25" customHeight="1">
      <c r="A257" s="3" t="s">
        <v>274</v>
      </c>
      <c r="B257" s="3" t="s">
        <v>10</v>
      </c>
      <c r="C257" s="3" t="s">
        <v>15</v>
      </c>
      <c r="D257" s="3">
        <v>136</v>
      </c>
      <c r="E257" s="3">
        <v>5147</v>
      </c>
      <c r="F257" s="3">
        <v>211</v>
      </c>
      <c r="G257" s="3">
        <v>30.22</v>
      </c>
      <c r="H257" s="3">
        <v>44.87</v>
      </c>
      <c r="I257" s="3" t="s">
        <v>12</v>
      </c>
      <c r="J257" t="str">
        <v>QUALIFIED</v>
      </c>
      <c r="K257" t="str">
        <f t="shared" si="6"/>
        <v>ALL ROUNDER</v>
      </c>
      <c r="L257" t="str">
        <f t="shared" si="7"/>
        <v>REST</v>
      </c>
      <c r="M257" t="str">
        <v>FIT</v>
      </c>
      <c r="R257">
        <v>37.845588235294116</v>
      </c>
    </row>
    <row r="258" spans="1:18" ht="14.25" customHeight="1">
      <c r="A258" s="3" t="s">
        <v>275</v>
      </c>
      <c r="B258" s="3" t="s">
        <v>10</v>
      </c>
      <c r="C258" s="3" t="s">
        <v>11</v>
      </c>
      <c r="D258" s="3">
        <v>100</v>
      </c>
      <c r="E258" s="3">
        <v>5891</v>
      </c>
      <c r="F258" s="3">
        <v>251</v>
      </c>
      <c r="G258" s="3">
        <v>35.950000000000003</v>
      </c>
      <c r="H258" s="3">
        <v>35.9</v>
      </c>
      <c r="I258" s="3" t="s">
        <v>12</v>
      </c>
      <c r="J258" t="str">
        <v>QUALIFIED</v>
      </c>
      <c r="K258" t="str">
        <f t="shared" si="6"/>
        <v>ALL ROUNDER</v>
      </c>
      <c r="L258" t="str">
        <f t="shared" si="7"/>
        <v>REST</v>
      </c>
      <c r="M258" t="str">
        <v>FIT</v>
      </c>
      <c r="R258">
        <v>58.91</v>
      </c>
    </row>
    <row r="259" spans="1:18" ht="14.25" customHeight="1">
      <c r="A259" s="3" t="s">
        <v>276</v>
      </c>
      <c r="B259" s="3" t="s">
        <v>24</v>
      </c>
      <c r="C259" s="3" t="s">
        <v>25</v>
      </c>
      <c r="D259" s="3">
        <v>33</v>
      </c>
      <c r="E259" s="3">
        <v>1047</v>
      </c>
      <c r="F259" s="3">
        <v>321</v>
      </c>
      <c r="G259" s="3">
        <v>70.34</v>
      </c>
      <c r="H259" s="3">
        <v>35.82</v>
      </c>
      <c r="I259" s="3" t="s">
        <v>12</v>
      </c>
      <c r="J259" t="str">
        <v>QUALIFIED</v>
      </c>
      <c r="K259" t="str">
        <f t="shared" ref="K259:K301" si="8">IF(AND(E259&gt;300,F259&gt;10),"ALL ROUNDER","NOT AN ALL ROUNDER")</f>
        <v>ALL ROUNDER</v>
      </c>
      <c r="L259" t="str">
        <f t="shared" ref="L259:L301" si="9">IF(OR(I259="YES",D259&gt;50),"REST","AVAILABLE")</f>
        <v>AVAILABLE</v>
      </c>
      <c r="M259" t="str">
        <v>FIT</v>
      </c>
      <c r="R259">
        <v>31.727272727272727</v>
      </c>
    </row>
    <row r="260" spans="1:18" ht="14.25" customHeight="1">
      <c r="A260" s="3" t="s">
        <v>277</v>
      </c>
      <c r="B260" s="3" t="s">
        <v>24</v>
      </c>
      <c r="C260" s="3" t="s">
        <v>25</v>
      </c>
      <c r="D260" s="3">
        <v>66</v>
      </c>
      <c r="E260" s="3">
        <v>7155</v>
      </c>
      <c r="F260" s="3">
        <v>344</v>
      </c>
      <c r="G260" s="3">
        <v>19.920000000000002</v>
      </c>
      <c r="H260" s="3">
        <v>22.53</v>
      </c>
      <c r="I260" s="3" t="s">
        <v>12</v>
      </c>
      <c r="J260" t="str">
        <v>QUALIFIED</v>
      </c>
      <c r="K260" t="str">
        <f t="shared" si="8"/>
        <v>ALL ROUNDER</v>
      </c>
      <c r="L260" t="str">
        <f t="shared" si="9"/>
        <v>REST</v>
      </c>
      <c r="M260" t="str">
        <v>FIT</v>
      </c>
      <c r="R260">
        <v>108.40909090909091</v>
      </c>
    </row>
    <row r="261" spans="1:18" ht="14.25" customHeight="1">
      <c r="A261" s="3" t="s">
        <v>278</v>
      </c>
      <c r="B261" s="3" t="s">
        <v>24</v>
      </c>
      <c r="C261" s="3" t="s">
        <v>21</v>
      </c>
      <c r="D261" s="3">
        <v>59</v>
      </c>
      <c r="E261" s="3">
        <v>2870</v>
      </c>
      <c r="F261" s="3">
        <v>340</v>
      </c>
      <c r="G261" s="3">
        <v>11.52</v>
      </c>
      <c r="H261" s="3">
        <v>44.25</v>
      </c>
      <c r="I261" s="3" t="s">
        <v>12</v>
      </c>
      <c r="J261" t="str">
        <v>QUALIFIED</v>
      </c>
      <c r="K261" t="str">
        <f t="shared" si="8"/>
        <v>ALL ROUNDER</v>
      </c>
      <c r="L261" t="str">
        <f t="shared" si="9"/>
        <v>REST</v>
      </c>
      <c r="M261" t="str">
        <v>FIT</v>
      </c>
      <c r="R261">
        <v>48.644067796610166</v>
      </c>
    </row>
    <row r="262" spans="1:18" ht="14.25" customHeight="1">
      <c r="A262" s="3" t="s">
        <v>279</v>
      </c>
      <c r="B262" s="3" t="s">
        <v>14</v>
      </c>
      <c r="C262" s="3" t="s">
        <v>21</v>
      </c>
      <c r="D262" s="3">
        <v>132</v>
      </c>
      <c r="E262" s="3">
        <v>460</v>
      </c>
      <c r="F262" s="3">
        <v>228</v>
      </c>
      <c r="G262" s="3">
        <v>78.180000000000007</v>
      </c>
      <c r="H262" s="3">
        <v>41.58</v>
      </c>
      <c r="I262" s="3" t="s">
        <v>12</v>
      </c>
      <c r="J262" t="str">
        <v>NOT QUALIFIED</v>
      </c>
      <c r="K262" t="str">
        <f t="shared" si="8"/>
        <v>ALL ROUNDER</v>
      </c>
      <c r="L262" t="str">
        <f t="shared" si="9"/>
        <v>REST</v>
      </c>
      <c r="M262" t="str">
        <v>FIT</v>
      </c>
      <c r="R262">
        <v>3.4848484848484849</v>
      </c>
    </row>
    <row r="263" spans="1:18" ht="14.25" customHeight="1">
      <c r="A263" s="3" t="s">
        <v>280</v>
      </c>
      <c r="B263" s="3" t="s">
        <v>14</v>
      </c>
      <c r="C263" s="3" t="s">
        <v>21</v>
      </c>
      <c r="D263" s="3">
        <v>159</v>
      </c>
      <c r="E263" s="3">
        <v>7274</v>
      </c>
      <c r="F263" s="3">
        <v>64</v>
      </c>
      <c r="G263" s="3">
        <v>79.400000000000006</v>
      </c>
      <c r="H263" s="3">
        <v>16.489999999999998</v>
      </c>
      <c r="I263" s="3" t="s">
        <v>12</v>
      </c>
      <c r="J263" t="str">
        <v>QUALIFIED</v>
      </c>
      <c r="K263" t="str">
        <f t="shared" si="8"/>
        <v>ALL ROUNDER</v>
      </c>
      <c r="L263" t="str">
        <f t="shared" si="9"/>
        <v>REST</v>
      </c>
      <c r="M263" t="str">
        <v>FIT</v>
      </c>
      <c r="R263">
        <v>45.748427672955977</v>
      </c>
    </row>
    <row r="264" spans="1:18" ht="14.25" customHeight="1">
      <c r="A264" s="3" t="s">
        <v>281</v>
      </c>
      <c r="B264" s="3" t="s">
        <v>14</v>
      </c>
      <c r="C264" s="3" t="s">
        <v>11</v>
      </c>
      <c r="D264" s="3">
        <v>185</v>
      </c>
      <c r="E264" s="3">
        <v>7699</v>
      </c>
      <c r="F264" s="3">
        <v>137</v>
      </c>
      <c r="G264" s="3">
        <v>24.78</v>
      </c>
      <c r="H264" s="3">
        <v>46.39</v>
      </c>
      <c r="I264" s="3" t="s">
        <v>49</v>
      </c>
      <c r="J264" t="str">
        <v>QUALIFIED</v>
      </c>
      <c r="K264" t="str">
        <f t="shared" si="8"/>
        <v>ALL ROUNDER</v>
      </c>
      <c r="L264" t="str">
        <f t="shared" si="9"/>
        <v>REST</v>
      </c>
      <c r="M264" t="str">
        <v>INJURED</v>
      </c>
      <c r="R264">
        <v>41.616216216216216</v>
      </c>
    </row>
    <row r="265" spans="1:18" ht="14.25" customHeight="1">
      <c r="A265" s="3" t="s">
        <v>282</v>
      </c>
      <c r="B265" s="3" t="s">
        <v>14</v>
      </c>
      <c r="C265" s="3" t="s">
        <v>21</v>
      </c>
      <c r="D265" s="3">
        <v>130</v>
      </c>
      <c r="E265" s="3">
        <v>6281</v>
      </c>
      <c r="F265" s="3">
        <v>288</v>
      </c>
      <c r="G265" s="3">
        <v>75.73</v>
      </c>
      <c r="H265" s="3">
        <v>37.659999999999997</v>
      </c>
      <c r="I265" s="3" t="s">
        <v>12</v>
      </c>
      <c r="J265" t="str">
        <v>QUALIFIED</v>
      </c>
      <c r="K265" t="str">
        <f t="shared" si="8"/>
        <v>ALL ROUNDER</v>
      </c>
      <c r="L265" t="str">
        <f t="shared" si="9"/>
        <v>REST</v>
      </c>
      <c r="M265" t="str">
        <v>FIT</v>
      </c>
      <c r="R265">
        <v>48.315384615384616</v>
      </c>
    </row>
    <row r="266" spans="1:18" ht="14.25" customHeight="1">
      <c r="A266" s="3" t="s">
        <v>283</v>
      </c>
      <c r="B266" s="3" t="s">
        <v>14</v>
      </c>
      <c r="C266" s="3" t="s">
        <v>21</v>
      </c>
      <c r="D266" s="3">
        <v>196</v>
      </c>
      <c r="E266" s="3">
        <v>5519</v>
      </c>
      <c r="F266" s="3">
        <v>84</v>
      </c>
      <c r="G266" s="3">
        <v>15.25</v>
      </c>
      <c r="H266" s="3">
        <v>15.83</v>
      </c>
      <c r="I266" s="3" t="s">
        <v>12</v>
      </c>
      <c r="J266" t="str">
        <v>QUALIFIED</v>
      </c>
      <c r="K266" t="str">
        <f t="shared" si="8"/>
        <v>ALL ROUNDER</v>
      </c>
      <c r="L266" t="str">
        <f t="shared" si="9"/>
        <v>REST</v>
      </c>
      <c r="M266" t="str">
        <v>FIT</v>
      </c>
      <c r="R266">
        <v>28.158163265306122</v>
      </c>
    </row>
    <row r="267" spans="1:18" ht="14.25" customHeight="1">
      <c r="A267" s="3" t="s">
        <v>284</v>
      </c>
      <c r="B267" s="3" t="s">
        <v>14</v>
      </c>
      <c r="C267" s="3" t="s">
        <v>15</v>
      </c>
      <c r="D267" s="3">
        <v>46</v>
      </c>
      <c r="E267" s="3">
        <v>2389</v>
      </c>
      <c r="F267" s="3">
        <v>23</v>
      </c>
      <c r="G267" s="3">
        <v>47.62</v>
      </c>
      <c r="H267" s="3">
        <v>22.96</v>
      </c>
      <c r="I267" s="3" t="s">
        <v>12</v>
      </c>
      <c r="J267" t="str">
        <v>QUALIFIED</v>
      </c>
      <c r="K267" t="str">
        <f t="shared" si="8"/>
        <v>ALL ROUNDER</v>
      </c>
      <c r="L267" t="str">
        <f t="shared" si="9"/>
        <v>AVAILABLE</v>
      </c>
      <c r="M267" t="str">
        <v>FIT</v>
      </c>
      <c r="R267">
        <v>51.934782608695649</v>
      </c>
    </row>
    <row r="268" spans="1:18" ht="14.25" customHeight="1">
      <c r="A268" s="3" t="s">
        <v>285</v>
      </c>
      <c r="B268" s="3" t="s">
        <v>24</v>
      </c>
      <c r="C268" s="3" t="s">
        <v>11</v>
      </c>
      <c r="D268" s="3">
        <v>167</v>
      </c>
      <c r="E268" s="3">
        <v>9461</v>
      </c>
      <c r="F268" s="3">
        <v>125</v>
      </c>
      <c r="G268" s="3">
        <v>19.64</v>
      </c>
      <c r="H268" s="3">
        <v>30.65</v>
      </c>
      <c r="I268" s="3" t="s">
        <v>12</v>
      </c>
      <c r="J268" t="str">
        <v>QUALIFIED</v>
      </c>
      <c r="K268" t="str">
        <f t="shared" si="8"/>
        <v>ALL ROUNDER</v>
      </c>
      <c r="L268" t="str">
        <f t="shared" si="9"/>
        <v>REST</v>
      </c>
      <c r="M268" t="str">
        <v>FIT</v>
      </c>
      <c r="R268">
        <v>56.65269461077844</v>
      </c>
    </row>
    <row r="269" spans="1:18" ht="14.25" customHeight="1">
      <c r="A269" s="3" t="s">
        <v>286</v>
      </c>
      <c r="B269" s="3" t="s">
        <v>18</v>
      </c>
      <c r="C269" s="3" t="s">
        <v>25</v>
      </c>
      <c r="D269" s="3">
        <v>69</v>
      </c>
      <c r="E269" s="3">
        <v>9786</v>
      </c>
      <c r="F269" s="3">
        <v>215</v>
      </c>
      <c r="G269" s="3">
        <v>33.479999999999997</v>
      </c>
      <c r="H269" s="3">
        <v>16.05</v>
      </c>
      <c r="I269" s="3" t="s">
        <v>12</v>
      </c>
      <c r="J269" t="str">
        <v>QUALIFIED</v>
      </c>
      <c r="K269" t="str">
        <f t="shared" si="8"/>
        <v>ALL ROUNDER</v>
      </c>
      <c r="L269" t="str">
        <f t="shared" si="9"/>
        <v>REST</v>
      </c>
      <c r="M269" t="str">
        <v>FIT</v>
      </c>
      <c r="R269">
        <v>141.82608695652175</v>
      </c>
    </row>
    <row r="270" spans="1:18" ht="14.25" customHeight="1">
      <c r="A270" s="3" t="s">
        <v>287</v>
      </c>
      <c r="B270" s="3" t="s">
        <v>10</v>
      </c>
      <c r="C270" s="3" t="s">
        <v>15</v>
      </c>
      <c r="D270" s="3">
        <v>141</v>
      </c>
      <c r="E270" s="3">
        <v>6904</v>
      </c>
      <c r="F270" s="3">
        <v>125</v>
      </c>
      <c r="G270" s="3">
        <v>36.630000000000003</v>
      </c>
      <c r="H270" s="3">
        <v>30.41</v>
      </c>
      <c r="I270" s="3" t="s">
        <v>49</v>
      </c>
      <c r="J270" t="str">
        <v>QUALIFIED</v>
      </c>
      <c r="K270" t="str">
        <f t="shared" si="8"/>
        <v>ALL ROUNDER</v>
      </c>
      <c r="L270" t="str">
        <f t="shared" si="9"/>
        <v>REST</v>
      </c>
      <c r="M270" t="str">
        <v>INJURED</v>
      </c>
      <c r="R270">
        <v>48.964539007092199</v>
      </c>
    </row>
    <row r="271" spans="1:18" ht="14.25" customHeight="1">
      <c r="A271" s="3" t="s">
        <v>288</v>
      </c>
      <c r="B271" s="3" t="s">
        <v>24</v>
      </c>
      <c r="C271" s="3" t="s">
        <v>15</v>
      </c>
      <c r="D271" s="3">
        <v>183</v>
      </c>
      <c r="E271" s="3">
        <v>7260</v>
      </c>
      <c r="F271" s="3">
        <v>192</v>
      </c>
      <c r="G271" s="3">
        <v>79.790000000000006</v>
      </c>
      <c r="H271" s="3">
        <v>43.82</v>
      </c>
      <c r="I271" s="3" t="s">
        <v>12</v>
      </c>
      <c r="J271" t="str">
        <v>QUALIFIED</v>
      </c>
      <c r="K271" t="str">
        <f t="shared" si="8"/>
        <v>ALL ROUNDER</v>
      </c>
      <c r="L271" t="str">
        <f t="shared" si="9"/>
        <v>REST</v>
      </c>
      <c r="M271" t="str">
        <v>FIT</v>
      </c>
      <c r="R271">
        <v>39.672131147540981</v>
      </c>
    </row>
    <row r="272" spans="1:18" ht="14.25" customHeight="1">
      <c r="A272" s="3" t="s">
        <v>289</v>
      </c>
      <c r="B272" s="3" t="s">
        <v>14</v>
      </c>
      <c r="C272" s="3" t="s">
        <v>21</v>
      </c>
      <c r="D272" s="3">
        <v>186</v>
      </c>
      <c r="E272" s="3">
        <v>3276</v>
      </c>
      <c r="F272" s="3">
        <v>259</v>
      </c>
      <c r="G272" s="3">
        <v>15.92</v>
      </c>
      <c r="H272" s="3">
        <v>25.68</v>
      </c>
      <c r="I272" s="3" t="s">
        <v>49</v>
      </c>
      <c r="J272" t="str">
        <v>QUALIFIED</v>
      </c>
      <c r="K272" t="str">
        <f t="shared" si="8"/>
        <v>ALL ROUNDER</v>
      </c>
      <c r="L272" t="str">
        <f t="shared" si="9"/>
        <v>REST</v>
      </c>
      <c r="M272" t="str">
        <v>INJURED</v>
      </c>
      <c r="R272">
        <v>17.612903225806452</v>
      </c>
    </row>
    <row r="273" spans="1:18" ht="14.25" customHeight="1">
      <c r="A273" s="3" t="s">
        <v>290</v>
      </c>
      <c r="B273" s="3" t="s">
        <v>10</v>
      </c>
      <c r="C273" s="3" t="s">
        <v>21</v>
      </c>
      <c r="D273" s="3">
        <v>196</v>
      </c>
      <c r="E273" s="3">
        <v>4868</v>
      </c>
      <c r="F273" s="3">
        <v>168</v>
      </c>
      <c r="G273" s="3">
        <v>74.8</v>
      </c>
      <c r="H273" s="3">
        <v>49.91</v>
      </c>
      <c r="I273" s="3" t="s">
        <v>12</v>
      </c>
      <c r="J273" t="str">
        <v>QUALIFIED</v>
      </c>
      <c r="K273" t="str">
        <f t="shared" si="8"/>
        <v>ALL ROUNDER</v>
      </c>
      <c r="L273" t="str">
        <f t="shared" si="9"/>
        <v>REST</v>
      </c>
      <c r="M273" t="str">
        <v>FIT</v>
      </c>
      <c r="R273">
        <v>24.836734693877553</v>
      </c>
    </row>
    <row r="274" spans="1:18" ht="14.25" customHeight="1">
      <c r="A274" s="3" t="s">
        <v>291</v>
      </c>
      <c r="B274" s="3" t="s">
        <v>14</v>
      </c>
      <c r="C274" s="3" t="s">
        <v>25</v>
      </c>
      <c r="D274" s="3">
        <v>195</v>
      </c>
      <c r="E274" s="3">
        <v>8357</v>
      </c>
      <c r="F274" s="3">
        <v>62</v>
      </c>
      <c r="G274" s="3">
        <v>45.98</v>
      </c>
      <c r="H274" s="3">
        <v>23.6</v>
      </c>
      <c r="I274" s="3" t="s">
        <v>12</v>
      </c>
      <c r="J274" t="str">
        <v>QUALIFIED</v>
      </c>
      <c r="K274" t="str">
        <f t="shared" si="8"/>
        <v>ALL ROUNDER</v>
      </c>
      <c r="L274" t="str">
        <f t="shared" si="9"/>
        <v>REST</v>
      </c>
      <c r="M274" t="str">
        <v>FIT</v>
      </c>
      <c r="R274">
        <v>42.856410256410257</v>
      </c>
    </row>
    <row r="275" spans="1:18" ht="14.25" customHeight="1">
      <c r="A275" s="3" t="s">
        <v>292</v>
      </c>
      <c r="B275" s="3" t="s">
        <v>10</v>
      </c>
      <c r="C275" s="3" t="s">
        <v>21</v>
      </c>
      <c r="D275" s="3">
        <v>62</v>
      </c>
      <c r="E275" s="3">
        <v>4479</v>
      </c>
      <c r="F275" s="3">
        <v>321</v>
      </c>
      <c r="G275" s="3">
        <v>29.85</v>
      </c>
      <c r="H275" s="3">
        <v>24.35</v>
      </c>
      <c r="I275" s="3" t="s">
        <v>12</v>
      </c>
      <c r="J275" t="str">
        <v>QUALIFIED</v>
      </c>
      <c r="K275" t="str">
        <f t="shared" si="8"/>
        <v>ALL ROUNDER</v>
      </c>
      <c r="L275" t="str">
        <f t="shared" si="9"/>
        <v>REST</v>
      </c>
      <c r="M275" t="str">
        <v>FIT</v>
      </c>
      <c r="R275">
        <v>72.241935483870961</v>
      </c>
    </row>
    <row r="276" spans="1:18" ht="14.25" customHeight="1">
      <c r="A276" s="3" t="s">
        <v>293</v>
      </c>
      <c r="B276" s="3" t="s">
        <v>24</v>
      </c>
      <c r="C276" s="3" t="s">
        <v>11</v>
      </c>
      <c r="D276" s="3">
        <v>37</v>
      </c>
      <c r="E276" s="3">
        <v>2504</v>
      </c>
      <c r="F276" s="3">
        <v>40</v>
      </c>
      <c r="G276" s="3">
        <v>28.37</v>
      </c>
      <c r="H276" s="3">
        <v>18.739999999999998</v>
      </c>
      <c r="I276" s="3" t="s">
        <v>12</v>
      </c>
      <c r="J276" t="str">
        <v>QUALIFIED</v>
      </c>
      <c r="K276" t="str">
        <f t="shared" si="8"/>
        <v>ALL ROUNDER</v>
      </c>
      <c r="L276" t="str">
        <f t="shared" si="9"/>
        <v>AVAILABLE</v>
      </c>
      <c r="M276" t="str">
        <v>FIT</v>
      </c>
      <c r="R276">
        <v>67.675675675675677</v>
      </c>
    </row>
    <row r="277" spans="1:18" ht="14.25" customHeight="1">
      <c r="A277" s="3" t="s">
        <v>294</v>
      </c>
      <c r="B277" s="3" t="s">
        <v>24</v>
      </c>
      <c r="C277" s="3" t="s">
        <v>11</v>
      </c>
      <c r="D277" s="3">
        <v>98</v>
      </c>
      <c r="E277" s="3">
        <v>3521</v>
      </c>
      <c r="F277" s="3">
        <v>79</v>
      </c>
      <c r="G277" s="3">
        <v>36.729999999999997</v>
      </c>
      <c r="H277" s="3">
        <v>44.69</v>
      </c>
      <c r="I277" s="3" t="s">
        <v>12</v>
      </c>
      <c r="J277" t="str">
        <v>QUALIFIED</v>
      </c>
      <c r="K277" t="str">
        <f t="shared" si="8"/>
        <v>ALL ROUNDER</v>
      </c>
      <c r="L277" t="str">
        <f t="shared" si="9"/>
        <v>REST</v>
      </c>
      <c r="M277" t="str">
        <v>FIT</v>
      </c>
      <c r="R277">
        <v>35.928571428571431</v>
      </c>
    </row>
    <row r="278" spans="1:18" ht="14.25" customHeight="1">
      <c r="A278" s="3" t="s">
        <v>295</v>
      </c>
      <c r="B278" s="3" t="s">
        <v>24</v>
      </c>
      <c r="C278" s="3" t="s">
        <v>21</v>
      </c>
      <c r="D278" s="3">
        <v>167</v>
      </c>
      <c r="E278" s="3">
        <v>3503</v>
      </c>
      <c r="F278" s="3">
        <v>265</v>
      </c>
      <c r="G278" s="3">
        <v>55.56</v>
      </c>
      <c r="H278" s="3">
        <v>49.06</v>
      </c>
      <c r="I278" s="3" t="s">
        <v>12</v>
      </c>
      <c r="J278" t="str">
        <v>QUALIFIED</v>
      </c>
      <c r="K278" t="str">
        <f t="shared" si="8"/>
        <v>ALL ROUNDER</v>
      </c>
      <c r="L278" t="str">
        <f t="shared" si="9"/>
        <v>REST</v>
      </c>
      <c r="M278" t="str">
        <v>FIT</v>
      </c>
      <c r="R278">
        <v>20.976047904191617</v>
      </c>
    </row>
    <row r="279" spans="1:18" ht="14.25" customHeight="1">
      <c r="A279" s="3" t="s">
        <v>296</v>
      </c>
      <c r="B279" s="3" t="s">
        <v>18</v>
      </c>
      <c r="C279" s="3" t="s">
        <v>11</v>
      </c>
      <c r="D279" s="3">
        <v>145</v>
      </c>
      <c r="E279" s="3">
        <v>5215</v>
      </c>
      <c r="F279" s="3">
        <v>16</v>
      </c>
      <c r="G279" s="3">
        <v>79.959999999999994</v>
      </c>
      <c r="H279" s="3">
        <v>33.03</v>
      </c>
      <c r="I279" s="3" t="s">
        <v>12</v>
      </c>
      <c r="J279" t="str">
        <v>QUALIFIED</v>
      </c>
      <c r="K279" t="str">
        <f t="shared" si="8"/>
        <v>ALL ROUNDER</v>
      </c>
      <c r="L279" t="str">
        <f t="shared" si="9"/>
        <v>REST</v>
      </c>
      <c r="M279" t="str">
        <v>FIT</v>
      </c>
      <c r="R279">
        <v>35.96551724137931</v>
      </c>
    </row>
    <row r="280" spans="1:18" ht="14.25" customHeight="1">
      <c r="A280" s="3" t="s">
        <v>297</v>
      </c>
      <c r="B280" s="3" t="s">
        <v>18</v>
      </c>
      <c r="C280" s="3" t="s">
        <v>25</v>
      </c>
      <c r="D280" s="3">
        <v>49</v>
      </c>
      <c r="E280" s="3">
        <v>6443</v>
      </c>
      <c r="F280" s="3">
        <v>288</v>
      </c>
      <c r="G280" s="3">
        <v>75.63</v>
      </c>
      <c r="H280" s="3">
        <v>21.24</v>
      </c>
      <c r="I280" s="3" t="s">
        <v>12</v>
      </c>
      <c r="J280" t="str">
        <v>QUALIFIED</v>
      </c>
      <c r="K280" t="str">
        <f t="shared" si="8"/>
        <v>ALL ROUNDER</v>
      </c>
      <c r="L280" t="str">
        <f t="shared" si="9"/>
        <v>AVAILABLE</v>
      </c>
      <c r="M280" t="str">
        <v>FIT</v>
      </c>
      <c r="R280">
        <v>131.48979591836735</v>
      </c>
    </row>
    <row r="281" spans="1:18" ht="14.25" customHeight="1">
      <c r="A281" s="3" t="s">
        <v>298</v>
      </c>
      <c r="B281" s="3" t="s">
        <v>10</v>
      </c>
      <c r="C281" s="3" t="s">
        <v>15</v>
      </c>
      <c r="D281" s="3">
        <v>103</v>
      </c>
      <c r="E281" s="3">
        <v>5014</v>
      </c>
      <c r="F281" s="3">
        <v>335</v>
      </c>
      <c r="G281" s="3">
        <v>14.46</v>
      </c>
      <c r="H281" s="3">
        <v>46.08</v>
      </c>
      <c r="I281" s="3" t="s">
        <v>12</v>
      </c>
      <c r="J281" t="str">
        <v>QUALIFIED</v>
      </c>
      <c r="K281" t="str">
        <f t="shared" si="8"/>
        <v>ALL ROUNDER</v>
      </c>
      <c r="L281" t="str">
        <f t="shared" si="9"/>
        <v>REST</v>
      </c>
      <c r="M281" t="str">
        <v>FIT</v>
      </c>
      <c r="R281">
        <v>48.679611650485434</v>
      </c>
    </row>
    <row r="282" spans="1:18" ht="14.25" customHeight="1">
      <c r="A282" s="3" t="s">
        <v>299</v>
      </c>
      <c r="B282" s="3" t="s">
        <v>10</v>
      </c>
      <c r="C282" s="3" t="s">
        <v>25</v>
      </c>
      <c r="D282" s="3">
        <v>78</v>
      </c>
      <c r="E282" s="3">
        <v>9628</v>
      </c>
      <c r="F282" s="3">
        <v>210</v>
      </c>
      <c r="G282" s="3">
        <v>62.24</v>
      </c>
      <c r="H282" s="3">
        <v>46.5</v>
      </c>
      <c r="I282" s="3" t="s">
        <v>12</v>
      </c>
      <c r="J282" t="str">
        <v>QUALIFIED</v>
      </c>
      <c r="K282" t="str">
        <f t="shared" si="8"/>
        <v>ALL ROUNDER</v>
      </c>
      <c r="L282" t="str">
        <f t="shared" si="9"/>
        <v>REST</v>
      </c>
      <c r="M282" t="str">
        <v>FIT</v>
      </c>
      <c r="R282">
        <v>123.43589743589743</v>
      </c>
    </row>
    <row r="283" spans="1:18" ht="14.25" customHeight="1">
      <c r="A283" s="3" t="s">
        <v>300</v>
      </c>
      <c r="B283" s="3" t="s">
        <v>14</v>
      </c>
      <c r="C283" s="3" t="s">
        <v>15</v>
      </c>
      <c r="D283" s="3">
        <v>54</v>
      </c>
      <c r="E283" s="3">
        <v>7849</v>
      </c>
      <c r="F283" s="3">
        <v>290</v>
      </c>
      <c r="G283" s="3">
        <v>77.62</v>
      </c>
      <c r="H283" s="3">
        <v>18.02</v>
      </c>
      <c r="I283" s="3" t="s">
        <v>12</v>
      </c>
      <c r="J283" t="str">
        <v>QUALIFIED</v>
      </c>
      <c r="K283" t="str">
        <f t="shared" si="8"/>
        <v>ALL ROUNDER</v>
      </c>
      <c r="L283" t="str">
        <f t="shared" si="9"/>
        <v>REST</v>
      </c>
      <c r="M283" t="str">
        <v>FIT</v>
      </c>
      <c r="R283">
        <v>145.35185185185185</v>
      </c>
    </row>
    <row r="284" spans="1:18" ht="14.25" customHeight="1">
      <c r="A284" s="3" t="s">
        <v>301</v>
      </c>
      <c r="B284" s="3" t="s">
        <v>24</v>
      </c>
      <c r="C284" s="3" t="s">
        <v>25</v>
      </c>
      <c r="D284" s="3">
        <v>188</v>
      </c>
      <c r="E284" s="3">
        <v>8218</v>
      </c>
      <c r="F284" s="3">
        <v>253</v>
      </c>
      <c r="G284" s="3">
        <v>40.270000000000003</v>
      </c>
      <c r="H284" s="3">
        <v>16.53</v>
      </c>
      <c r="I284" s="3" t="s">
        <v>12</v>
      </c>
      <c r="J284" t="str">
        <v>QUALIFIED</v>
      </c>
      <c r="K284" t="str">
        <f t="shared" si="8"/>
        <v>ALL ROUNDER</v>
      </c>
      <c r="L284" t="str">
        <f t="shared" si="9"/>
        <v>REST</v>
      </c>
      <c r="M284" t="str">
        <v>FIT</v>
      </c>
      <c r="R284">
        <v>43.712765957446805</v>
      </c>
    </row>
    <row r="285" spans="1:18" ht="14.25" customHeight="1">
      <c r="A285" s="3" t="s">
        <v>302</v>
      </c>
      <c r="B285" s="3" t="s">
        <v>14</v>
      </c>
      <c r="C285" s="3" t="s">
        <v>25</v>
      </c>
      <c r="D285" s="3">
        <v>44</v>
      </c>
      <c r="E285" s="3">
        <v>2341</v>
      </c>
      <c r="F285" s="3">
        <v>307</v>
      </c>
      <c r="G285" s="3">
        <v>34.96</v>
      </c>
      <c r="H285" s="3">
        <v>39.950000000000003</v>
      </c>
      <c r="I285" s="3" t="s">
        <v>49</v>
      </c>
      <c r="J285" t="str">
        <v>QUALIFIED</v>
      </c>
      <c r="K285" t="str">
        <f t="shared" si="8"/>
        <v>ALL ROUNDER</v>
      </c>
      <c r="L285" t="str">
        <f t="shared" si="9"/>
        <v>REST</v>
      </c>
      <c r="M285" t="str">
        <v>INJURED</v>
      </c>
      <c r="R285">
        <v>53.204545454545453</v>
      </c>
    </row>
    <row r="286" spans="1:18" ht="14.25" customHeight="1">
      <c r="A286" s="3" t="s">
        <v>303</v>
      </c>
      <c r="B286" s="3" t="s">
        <v>24</v>
      </c>
      <c r="C286" s="3" t="s">
        <v>11</v>
      </c>
      <c r="D286" s="3">
        <v>84</v>
      </c>
      <c r="E286" s="3">
        <v>9084</v>
      </c>
      <c r="F286" s="3">
        <v>388</v>
      </c>
      <c r="G286" s="3">
        <v>32.380000000000003</v>
      </c>
      <c r="H286" s="3">
        <v>40.35</v>
      </c>
      <c r="I286" s="3" t="s">
        <v>49</v>
      </c>
      <c r="J286" t="str">
        <v>QUALIFIED</v>
      </c>
      <c r="K286" t="str">
        <f t="shared" si="8"/>
        <v>ALL ROUNDER</v>
      </c>
      <c r="L286" t="str">
        <f t="shared" si="9"/>
        <v>REST</v>
      </c>
      <c r="M286" t="str">
        <v>INJURED</v>
      </c>
      <c r="R286">
        <v>108.14285714285714</v>
      </c>
    </row>
    <row r="287" spans="1:18" ht="14.25" customHeight="1">
      <c r="A287" s="3" t="s">
        <v>304</v>
      </c>
      <c r="B287" s="3" t="s">
        <v>10</v>
      </c>
      <c r="C287" s="3" t="s">
        <v>25</v>
      </c>
      <c r="D287" s="3">
        <v>193</v>
      </c>
      <c r="E287" s="3">
        <v>9323</v>
      </c>
      <c r="F287" s="3">
        <v>172</v>
      </c>
      <c r="G287" s="3">
        <v>58.95</v>
      </c>
      <c r="H287" s="3">
        <v>25.52</v>
      </c>
      <c r="I287" s="3" t="s">
        <v>12</v>
      </c>
      <c r="J287" t="str">
        <v>QUALIFIED</v>
      </c>
      <c r="K287" t="str">
        <f t="shared" si="8"/>
        <v>ALL ROUNDER</v>
      </c>
      <c r="L287" t="str">
        <f t="shared" si="9"/>
        <v>REST</v>
      </c>
      <c r="M287" t="str">
        <v>FIT</v>
      </c>
      <c r="R287">
        <v>48.305699481865283</v>
      </c>
    </row>
    <row r="288" spans="1:18" ht="14.25" customHeight="1">
      <c r="A288" s="3" t="s">
        <v>305</v>
      </c>
      <c r="B288" s="3" t="s">
        <v>18</v>
      </c>
      <c r="C288" s="3" t="s">
        <v>21</v>
      </c>
      <c r="D288" s="3">
        <v>36</v>
      </c>
      <c r="E288" s="3">
        <v>7176</v>
      </c>
      <c r="F288" s="3">
        <v>269</v>
      </c>
      <c r="G288" s="3">
        <v>55.58</v>
      </c>
      <c r="H288" s="3">
        <v>37.28</v>
      </c>
      <c r="I288" s="3" t="s">
        <v>12</v>
      </c>
      <c r="J288" t="str">
        <v>QUALIFIED</v>
      </c>
      <c r="K288" t="str">
        <f t="shared" si="8"/>
        <v>ALL ROUNDER</v>
      </c>
      <c r="L288" t="str">
        <f t="shared" si="9"/>
        <v>AVAILABLE</v>
      </c>
      <c r="M288" t="str">
        <v>FIT</v>
      </c>
      <c r="R288">
        <v>199.33333333333334</v>
      </c>
    </row>
    <row r="289" spans="1:18" ht="14.25" customHeight="1">
      <c r="A289" s="3" t="s">
        <v>306</v>
      </c>
      <c r="B289" s="3" t="s">
        <v>24</v>
      </c>
      <c r="C289" s="3" t="s">
        <v>25</v>
      </c>
      <c r="D289" s="3">
        <v>152</v>
      </c>
      <c r="E289" s="3">
        <v>9850</v>
      </c>
      <c r="F289" s="3">
        <v>252</v>
      </c>
      <c r="G289" s="3">
        <v>62.16</v>
      </c>
      <c r="H289" s="3">
        <v>35.729999999999997</v>
      </c>
      <c r="I289" s="3" t="s">
        <v>12</v>
      </c>
      <c r="J289" t="str">
        <v>QUALIFIED</v>
      </c>
      <c r="K289" t="str">
        <f t="shared" si="8"/>
        <v>ALL ROUNDER</v>
      </c>
      <c r="L289" t="str">
        <f t="shared" si="9"/>
        <v>REST</v>
      </c>
      <c r="M289" t="str">
        <v>FIT</v>
      </c>
      <c r="R289">
        <v>64.80263157894737</v>
      </c>
    </row>
    <row r="290" spans="1:18" ht="14.25" customHeight="1">
      <c r="A290" s="3" t="s">
        <v>307</v>
      </c>
      <c r="B290" s="3" t="s">
        <v>24</v>
      </c>
      <c r="C290" s="3" t="s">
        <v>11</v>
      </c>
      <c r="D290" s="3">
        <v>155</v>
      </c>
      <c r="E290" s="3">
        <v>3104</v>
      </c>
      <c r="F290" s="3">
        <v>143</v>
      </c>
      <c r="G290" s="3">
        <v>71.52</v>
      </c>
      <c r="H290" s="3">
        <v>42.19</v>
      </c>
      <c r="I290" s="3" t="s">
        <v>12</v>
      </c>
      <c r="J290" t="str">
        <v>QUALIFIED</v>
      </c>
      <c r="K290" t="str">
        <f t="shared" si="8"/>
        <v>ALL ROUNDER</v>
      </c>
      <c r="L290" t="str">
        <f t="shared" si="9"/>
        <v>REST</v>
      </c>
      <c r="M290" t="str">
        <v>FIT</v>
      </c>
      <c r="R290">
        <v>20.025806451612905</v>
      </c>
    </row>
    <row r="291" spans="1:18" ht="14.25" customHeight="1">
      <c r="A291" s="3" t="s">
        <v>308</v>
      </c>
      <c r="B291" s="3" t="s">
        <v>14</v>
      </c>
      <c r="C291" s="3" t="s">
        <v>21</v>
      </c>
      <c r="D291" s="3">
        <v>64</v>
      </c>
      <c r="E291" s="3">
        <v>3483</v>
      </c>
      <c r="F291" s="3">
        <v>316</v>
      </c>
      <c r="G291" s="3">
        <v>76.42</v>
      </c>
      <c r="H291" s="3">
        <v>39.61</v>
      </c>
      <c r="I291" s="3" t="s">
        <v>12</v>
      </c>
      <c r="J291" t="str">
        <v>QUALIFIED</v>
      </c>
      <c r="K291" t="str">
        <f t="shared" si="8"/>
        <v>ALL ROUNDER</v>
      </c>
      <c r="L291" t="str">
        <f t="shared" si="9"/>
        <v>REST</v>
      </c>
      <c r="M291" t="str">
        <v>FIT</v>
      </c>
      <c r="R291">
        <v>54.421875</v>
      </c>
    </row>
    <row r="292" spans="1:18" ht="14.25" customHeight="1">
      <c r="A292" s="3" t="s">
        <v>309</v>
      </c>
      <c r="B292" s="3" t="s">
        <v>14</v>
      </c>
      <c r="C292" s="3" t="s">
        <v>21</v>
      </c>
      <c r="D292" s="3">
        <v>111</v>
      </c>
      <c r="E292" s="3">
        <v>2666</v>
      </c>
      <c r="F292" s="3">
        <v>365</v>
      </c>
      <c r="G292" s="3">
        <v>42.6</v>
      </c>
      <c r="H292" s="3">
        <v>30.54</v>
      </c>
      <c r="I292" s="3" t="s">
        <v>12</v>
      </c>
      <c r="J292" t="str">
        <v>QUALIFIED</v>
      </c>
      <c r="K292" t="str">
        <f t="shared" si="8"/>
        <v>ALL ROUNDER</v>
      </c>
      <c r="L292" t="str">
        <f t="shared" si="9"/>
        <v>REST</v>
      </c>
      <c r="M292" t="str">
        <v>FIT</v>
      </c>
      <c r="R292">
        <v>24.018018018018019</v>
      </c>
    </row>
    <row r="293" spans="1:18" ht="14.25" customHeight="1">
      <c r="A293" s="3" t="s">
        <v>310</v>
      </c>
      <c r="B293" s="3" t="s">
        <v>18</v>
      </c>
      <c r="C293" s="3" t="s">
        <v>25</v>
      </c>
      <c r="D293" s="3">
        <v>123</v>
      </c>
      <c r="E293" s="3">
        <v>2521</v>
      </c>
      <c r="F293" s="3">
        <v>125</v>
      </c>
      <c r="G293" s="3">
        <v>55.65</v>
      </c>
      <c r="H293" s="3">
        <v>18.5</v>
      </c>
      <c r="I293" s="3" t="s">
        <v>12</v>
      </c>
      <c r="J293" t="str">
        <v>QUALIFIED</v>
      </c>
      <c r="K293" t="str">
        <f t="shared" si="8"/>
        <v>ALL ROUNDER</v>
      </c>
      <c r="L293" t="str">
        <f t="shared" si="9"/>
        <v>REST</v>
      </c>
      <c r="M293" t="str">
        <v>FIT</v>
      </c>
      <c r="R293">
        <v>20.495934959349594</v>
      </c>
    </row>
    <row r="294" spans="1:18" ht="14.25" customHeight="1">
      <c r="A294" s="3" t="s">
        <v>311</v>
      </c>
      <c r="B294" s="3" t="s">
        <v>10</v>
      </c>
      <c r="C294" s="3" t="s">
        <v>21</v>
      </c>
      <c r="D294" s="3">
        <v>143</v>
      </c>
      <c r="E294" s="3">
        <v>3561</v>
      </c>
      <c r="F294" s="3">
        <v>6</v>
      </c>
      <c r="G294" s="3">
        <v>65.28</v>
      </c>
      <c r="H294" s="3">
        <v>44.83</v>
      </c>
      <c r="I294" s="3" t="s">
        <v>12</v>
      </c>
      <c r="J294" t="str">
        <v>QUALIFIED</v>
      </c>
      <c r="K294" t="str">
        <f t="shared" si="8"/>
        <v>NOT AN ALL ROUNDER</v>
      </c>
      <c r="L294" t="str">
        <f t="shared" si="9"/>
        <v>REST</v>
      </c>
      <c r="M294" t="str">
        <v>FIT</v>
      </c>
      <c r="R294">
        <v>24.902097902097903</v>
      </c>
    </row>
    <row r="295" spans="1:18" ht="14.25" customHeight="1">
      <c r="A295" s="3" t="s">
        <v>312</v>
      </c>
      <c r="B295" s="3" t="s">
        <v>14</v>
      </c>
      <c r="C295" s="3" t="s">
        <v>11</v>
      </c>
      <c r="D295" s="3">
        <v>100</v>
      </c>
      <c r="E295" s="3">
        <v>7761</v>
      </c>
      <c r="F295" s="3">
        <v>331</v>
      </c>
      <c r="G295" s="3">
        <v>37.61</v>
      </c>
      <c r="H295" s="3">
        <v>16.559999999999999</v>
      </c>
      <c r="I295" s="3" t="s">
        <v>49</v>
      </c>
      <c r="J295" t="str">
        <v>QUALIFIED</v>
      </c>
      <c r="K295" t="str">
        <f t="shared" si="8"/>
        <v>ALL ROUNDER</v>
      </c>
      <c r="L295" t="str">
        <f t="shared" si="9"/>
        <v>REST</v>
      </c>
      <c r="M295" t="str">
        <v>INJURED</v>
      </c>
      <c r="R295">
        <v>77.61</v>
      </c>
    </row>
    <row r="296" spans="1:18" ht="14.25" customHeight="1">
      <c r="A296" s="3" t="s">
        <v>313</v>
      </c>
      <c r="B296" s="3" t="s">
        <v>18</v>
      </c>
      <c r="C296" s="3" t="s">
        <v>21</v>
      </c>
      <c r="D296" s="3">
        <v>126</v>
      </c>
      <c r="E296" s="3">
        <v>4768</v>
      </c>
      <c r="F296" s="3">
        <v>23</v>
      </c>
      <c r="G296" s="3">
        <v>41.44</v>
      </c>
      <c r="H296" s="3">
        <v>44.8</v>
      </c>
      <c r="I296" s="3" t="s">
        <v>12</v>
      </c>
      <c r="J296" t="str">
        <v>QUALIFIED</v>
      </c>
      <c r="K296" t="str">
        <f t="shared" si="8"/>
        <v>ALL ROUNDER</v>
      </c>
      <c r="L296" t="str">
        <f t="shared" si="9"/>
        <v>REST</v>
      </c>
      <c r="M296" t="str">
        <v>FIT</v>
      </c>
      <c r="R296">
        <v>37.841269841269842</v>
      </c>
    </row>
    <row r="297" spans="1:18" ht="14.25" customHeight="1">
      <c r="A297" s="3" t="s">
        <v>314</v>
      </c>
      <c r="B297" s="3" t="s">
        <v>14</v>
      </c>
      <c r="C297" s="3" t="s">
        <v>15</v>
      </c>
      <c r="D297" s="3">
        <v>23</v>
      </c>
      <c r="E297" s="3">
        <v>9615</v>
      </c>
      <c r="G297" s="3">
        <v>14.57</v>
      </c>
      <c r="H297" s="3">
        <v>30.68</v>
      </c>
      <c r="I297" s="3" t="s">
        <v>12</v>
      </c>
      <c r="J297" t="str">
        <v>QUALIFIED</v>
      </c>
      <c r="K297" t="str">
        <f t="shared" si="8"/>
        <v>NOT AN ALL ROUNDER</v>
      </c>
      <c r="L297" t="str">
        <f t="shared" si="9"/>
        <v>AVAILABLE</v>
      </c>
      <c r="M297" t="str">
        <v>FIT</v>
      </c>
      <c r="R297">
        <v>418.04347826086956</v>
      </c>
    </row>
    <row r="298" spans="1:18" ht="14.25" customHeight="1">
      <c r="A298" s="3" t="s">
        <v>315</v>
      </c>
      <c r="B298" s="3" t="s">
        <v>14</v>
      </c>
      <c r="C298" s="3" t="s">
        <v>21</v>
      </c>
      <c r="D298" s="3">
        <v>199</v>
      </c>
      <c r="E298" s="3">
        <v>253</v>
      </c>
      <c r="F298" s="3">
        <v>325</v>
      </c>
      <c r="G298" s="3">
        <v>63.73</v>
      </c>
      <c r="H298" s="3">
        <v>34.1</v>
      </c>
      <c r="I298" s="3" t="s">
        <v>12</v>
      </c>
      <c r="J298" t="str">
        <v>NOT QUALIFIED</v>
      </c>
      <c r="K298" t="str">
        <f t="shared" si="8"/>
        <v>NOT AN ALL ROUNDER</v>
      </c>
      <c r="L298" t="str">
        <f t="shared" si="9"/>
        <v>REST</v>
      </c>
      <c r="M298" t="str">
        <v>FIT</v>
      </c>
      <c r="R298">
        <v>1.2713567839195981</v>
      </c>
    </row>
    <row r="299" spans="1:18" ht="14.25" customHeight="1">
      <c r="A299" s="3" t="s">
        <v>316</v>
      </c>
      <c r="B299" s="3" t="s">
        <v>18</v>
      </c>
      <c r="C299" s="3" t="s">
        <v>21</v>
      </c>
      <c r="D299" s="3">
        <v>115</v>
      </c>
      <c r="E299" s="3">
        <v>7983</v>
      </c>
      <c r="F299" s="3">
        <v>27</v>
      </c>
      <c r="G299" s="3">
        <v>53.48</v>
      </c>
      <c r="H299" s="3">
        <v>32.78</v>
      </c>
      <c r="I299" s="3" t="s">
        <v>12</v>
      </c>
      <c r="J299" t="str">
        <v>QUALIFIED</v>
      </c>
      <c r="K299" t="str">
        <f t="shared" si="8"/>
        <v>ALL ROUNDER</v>
      </c>
      <c r="L299" t="str">
        <f t="shared" si="9"/>
        <v>REST</v>
      </c>
      <c r="M299" t="str">
        <v>FIT</v>
      </c>
      <c r="R299">
        <v>69.417391304347831</v>
      </c>
    </row>
    <row r="300" spans="1:18" ht="14.25" customHeight="1">
      <c r="A300" s="3" t="s">
        <v>317</v>
      </c>
      <c r="B300" s="3" t="s">
        <v>18</v>
      </c>
      <c r="C300" s="3" t="s">
        <v>21</v>
      </c>
      <c r="D300" s="3">
        <v>14</v>
      </c>
      <c r="E300" s="3">
        <v>572</v>
      </c>
      <c r="F300" s="3">
        <v>163</v>
      </c>
      <c r="G300" s="3">
        <v>54.38</v>
      </c>
      <c r="H300" s="3">
        <v>42.75</v>
      </c>
      <c r="I300" s="3" t="s">
        <v>12</v>
      </c>
      <c r="J300" t="str">
        <v>QUALIFIED</v>
      </c>
      <c r="K300" t="str">
        <f t="shared" si="8"/>
        <v>ALL ROUNDER</v>
      </c>
      <c r="L300" t="str">
        <f t="shared" si="9"/>
        <v>AVAILABLE</v>
      </c>
      <c r="M300" t="str">
        <v>FIT</v>
      </c>
      <c r="R300">
        <v>40.857142857142854</v>
      </c>
    </row>
    <row r="301" spans="1:18" ht="14.25" customHeight="1">
      <c r="A301" s="3" t="s">
        <v>318</v>
      </c>
      <c r="B301" s="3" t="s">
        <v>24</v>
      </c>
      <c r="C301" s="3" t="s">
        <v>25</v>
      </c>
      <c r="D301" s="3">
        <v>120</v>
      </c>
      <c r="E301" s="3">
        <v>349</v>
      </c>
      <c r="F301" s="3">
        <v>59</v>
      </c>
      <c r="G301" s="3">
        <v>36.33</v>
      </c>
      <c r="H301" s="3">
        <v>35.61</v>
      </c>
      <c r="I301" s="3" t="s">
        <v>12</v>
      </c>
      <c r="J301" t="str">
        <v>NOT QUALIFIED</v>
      </c>
      <c r="K301" t="str">
        <f t="shared" si="8"/>
        <v>ALL ROUNDER</v>
      </c>
      <c r="L301" t="str">
        <f t="shared" si="9"/>
        <v>REST</v>
      </c>
      <c r="M301" t="str">
        <v>FIT</v>
      </c>
      <c r="R301">
        <v>2.9083333333333332</v>
      </c>
    </row>
    <row r="302" spans="1:18" ht="14.25" customHeight="1"/>
    <row r="303" spans="1:18" ht="14.25" customHeight="1"/>
    <row r="304" spans="1:18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opLeftCell="A64" workbookViewId="0"/>
  </sheetViews>
  <sheetFormatPr defaultColWidth="14.44140625" defaultRowHeight="15" customHeight="1"/>
  <cols>
    <col min="1" max="26" width="8.6640625" customWidth="1"/>
  </cols>
  <sheetData>
    <row r="1" spans="1:22" ht="14.25" customHeight="1">
      <c r="A1" s="4" t="s">
        <v>319</v>
      </c>
    </row>
    <row r="2" spans="1:22" ht="14.25" customHeight="1">
      <c r="A2" s="5"/>
    </row>
    <row r="3" spans="1:22" ht="14.25" customHeight="1">
      <c r="A3" s="6" t="s">
        <v>320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2" ht="14.25" customHeight="1">
      <c r="A4" s="6" t="s">
        <v>321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2" ht="14.25" customHeight="1">
      <c r="A5" s="5"/>
      <c r="P5" s="7" t="s">
        <v>322</v>
      </c>
      <c r="Q5" s="7"/>
      <c r="R5" s="7"/>
      <c r="S5" s="7"/>
      <c r="T5" s="7"/>
      <c r="U5" s="7"/>
      <c r="V5" s="7"/>
    </row>
    <row r="6" spans="1:22" ht="14.25" customHeight="1">
      <c r="A6" s="5" t="s">
        <v>323</v>
      </c>
      <c r="P6" s="7" t="s">
        <v>324</v>
      </c>
      <c r="Q6" s="7"/>
      <c r="R6" s="7"/>
      <c r="S6" s="7"/>
      <c r="T6" s="7"/>
      <c r="U6" s="7"/>
      <c r="V6" s="7"/>
    </row>
    <row r="7" spans="1:22" ht="14.25" customHeight="1">
      <c r="A7" s="8" t="s">
        <v>325</v>
      </c>
      <c r="P7" s="7" t="s">
        <v>326</v>
      </c>
      <c r="Q7" s="7"/>
      <c r="R7" s="7"/>
      <c r="S7" s="7"/>
      <c r="T7" s="7"/>
      <c r="U7" s="7"/>
      <c r="V7" s="7"/>
    </row>
    <row r="8" spans="1:22" ht="14.25" customHeight="1">
      <c r="A8" s="9" t="s">
        <v>327</v>
      </c>
      <c r="P8" s="7" t="s">
        <v>328</v>
      </c>
      <c r="Q8" s="7"/>
      <c r="R8" s="7"/>
      <c r="S8" s="7"/>
      <c r="T8" s="7"/>
      <c r="U8" s="7"/>
      <c r="V8" s="7"/>
    </row>
    <row r="9" spans="1:22" ht="14.25" customHeight="1">
      <c r="P9" s="7" t="s">
        <v>329</v>
      </c>
      <c r="Q9" s="7"/>
      <c r="R9" s="7"/>
      <c r="S9" s="7"/>
      <c r="T9" s="7"/>
      <c r="U9" s="7"/>
      <c r="V9" s="7"/>
    </row>
    <row r="10" spans="1:22" ht="14.25" customHeight="1">
      <c r="P10" s="10"/>
      <c r="Q10" s="10"/>
      <c r="R10" s="10"/>
      <c r="S10" s="10"/>
      <c r="T10" s="10"/>
      <c r="U10" s="10"/>
      <c r="V10" s="10"/>
    </row>
    <row r="11" spans="1:22" ht="14.25" customHeight="1">
      <c r="P11" s="11"/>
      <c r="Q11" s="11"/>
      <c r="R11" s="11"/>
      <c r="S11" s="11"/>
      <c r="T11" s="11"/>
      <c r="U11" s="11"/>
      <c r="V11" s="11"/>
    </row>
    <row r="12" spans="1:22" ht="14.25" customHeight="1">
      <c r="A12" s="12" t="s">
        <v>330</v>
      </c>
      <c r="P12" s="11"/>
      <c r="Q12" s="11"/>
      <c r="R12" s="11"/>
      <c r="S12" s="11"/>
      <c r="T12" s="11"/>
      <c r="U12" s="11"/>
      <c r="V12" s="11"/>
    </row>
    <row r="13" spans="1:22" ht="14.25" customHeight="1">
      <c r="A13" s="5"/>
      <c r="P13" s="11"/>
      <c r="Q13" s="11"/>
      <c r="R13" s="11"/>
      <c r="S13" s="11"/>
      <c r="T13" s="11"/>
      <c r="U13" s="11"/>
      <c r="V13" s="11"/>
    </row>
    <row r="14" spans="1:22" ht="14.25" customHeight="1">
      <c r="A14" s="5" t="s">
        <v>331</v>
      </c>
      <c r="P14" s="11"/>
      <c r="Q14" s="11"/>
      <c r="R14" s="11"/>
      <c r="S14" s="11"/>
      <c r="T14" s="11"/>
      <c r="U14" s="11"/>
      <c r="V14" s="11"/>
    </row>
    <row r="15" spans="1:22" ht="14.25" customHeight="1">
      <c r="A15" s="8" t="s">
        <v>325</v>
      </c>
      <c r="P15" s="11"/>
      <c r="Q15" s="11"/>
      <c r="R15" s="11"/>
      <c r="S15" s="11"/>
      <c r="T15" s="11"/>
      <c r="U15" s="11"/>
      <c r="V15" s="11"/>
    </row>
    <row r="16" spans="1:22" ht="14.25" customHeight="1">
      <c r="A16" s="9" t="s">
        <v>332</v>
      </c>
      <c r="P16" s="11"/>
      <c r="Q16" s="11"/>
      <c r="R16" s="11"/>
      <c r="S16" s="11"/>
      <c r="T16" s="11"/>
      <c r="U16" s="11"/>
      <c r="V16" s="11"/>
    </row>
    <row r="17" spans="1:22" ht="14.25" customHeight="1">
      <c r="P17" s="11"/>
      <c r="Q17" s="11"/>
      <c r="R17" s="11"/>
      <c r="S17" s="11"/>
      <c r="T17" s="11"/>
      <c r="U17" s="11"/>
      <c r="V17" s="11"/>
    </row>
    <row r="18" spans="1:22" ht="14.25" customHeight="1">
      <c r="P18" s="11"/>
      <c r="Q18" s="11"/>
      <c r="R18" s="11"/>
      <c r="S18" s="11"/>
      <c r="T18" s="11"/>
      <c r="U18" s="11"/>
      <c r="V18" s="11"/>
    </row>
    <row r="19" spans="1:22" ht="14.25" customHeight="1">
      <c r="P19" s="11"/>
      <c r="Q19" s="11"/>
      <c r="R19" s="11"/>
      <c r="S19" s="11"/>
      <c r="T19" s="11"/>
      <c r="U19" s="11"/>
      <c r="V19" s="11"/>
    </row>
    <row r="20" spans="1:22" ht="14.25" customHeight="1">
      <c r="A20" s="12" t="s">
        <v>333</v>
      </c>
      <c r="P20" s="11"/>
      <c r="Q20" s="11"/>
      <c r="R20" s="11"/>
      <c r="S20" s="11"/>
      <c r="T20" s="11"/>
      <c r="U20" s="11"/>
      <c r="V20" s="11"/>
    </row>
    <row r="21" spans="1:22" ht="14.25" customHeight="1">
      <c r="A21" s="5"/>
      <c r="P21" s="11"/>
      <c r="Q21" s="11"/>
      <c r="R21" s="11"/>
      <c r="S21" s="11"/>
      <c r="T21" s="11"/>
      <c r="U21" s="11"/>
      <c r="V21" s="11"/>
    </row>
    <row r="22" spans="1:22" ht="14.25" customHeight="1">
      <c r="A22" s="5" t="s">
        <v>334</v>
      </c>
    </row>
    <row r="23" spans="1:22" ht="14.25" customHeight="1">
      <c r="A23" s="8" t="s">
        <v>325</v>
      </c>
    </row>
    <row r="24" spans="1:22" ht="14.25" customHeight="1">
      <c r="A24" s="9" t="s">
        <v>335</v>
      </c>
    </row>
    <row r="25" spans="1:22" ht="14.25" customHeight="1"/>
    <row r="26" spans="1:22" ht="14.25" customHeight="1"/>
    <row r="27" spans="1:22" ht="14.25" customHeight="1"/>
    <row r="28" spans="1:22" ht="14.25" customHeight="1">
      <c r="A28" s="12" t="s">
        <v>336</v>
      </c>
    </row>
    <row r="29" spans="1:22" ht="14.25" customHeight="1">
      <c r="A29" s="5"/>
    </row>
    <row r="30" spans="1:22" ht="14.25" customHeight="1">
      <c r="A30" s="5" t="s">
        <v>337</v>
      </c>
    </row>
    <row r="31" spans="1:22" ht="14.25" customHeight="1">
      <c r="A31" s="8" t="s">
        <v>325</v>
      </c>
    </row>
    <row r="32" spans="1:22" ht="14.25" customHeight="1">
      <c r="A32" s="9" t="s">
        <v>338</v>
      </c>
    </row>
    <row r="33" spans="1:1" ht="14.25" customHeight="1"/>
    <row r="34" spans="1:1" ht="14.25" customHeight="1"/>
    <row r="35" spans="1:1" ht="14.25" customHeight="1"/>
    <row r="36" spans="1:1" ht="14.25" customHeight="1">
      <c r="A36" s="12" t="s">
        <v>339</v>
      </c>
    </row>
    <row r="37" spans="1:1" ht="14.25" customHeight="1">
      <c r="A37" s="5"/>
    </row>
    <row r="38" spans="1:1" ht="14.25" customHeight="1">
      <c r="A38" s="5" t="s">
        <v>340</v>
      </c>
    </row>
    <row r="39" spans="1:1" ht="14.25" customHeight="1">
      <c r="A39" s="8" t="s">
        <v>325</v>
      </c>
    </row>
    <row r="40" spans="1:1" ht="14.25" customHeight="1">
      <c r="A40" s="13" t="s">
        <v>341</v>
      </c>
    </row>
    <row r="41" spans="1:1" ht="14.25" customHeight="1"/>
    <row r="42" spans="1:1" ht="14.25" customHeight="1"/>
    <row r="43" spans="1:1" ht="14.25" customHeight="1"/>
    <row r="44" spans="1:1" ht="14.25" customHeight="1">
      <c r="A44" s="12" t="s">
        <v>342</v>
      </c>
    </row>
    <row r="45" spans="1:1" ht="14.25" customHeight="1">
      <c r="A45" s="5"/>
    </row>
    <row r="46" spans="1:1" ht="14.25" customHeight="1">
      <c r="A46" s="5" t="s">
        <v>343</v>
      </c>
    </row>
    <row r="47" spans="1:1" ht="14.25" customHeight="1">
      <c r="A47" s="8" t="s">
        <v>325</v>
      </c>
    </row>
    <row r="48" spans="1:1" ht="14.25" customHeight="1">
      <c r="A48" s="13" t="s">
        <v>344</v>
      </c>
    </row>
    <row r="49" spans="1:1" ht="14.25" customHeight="1"/>
    <row r="50" spans="1:1" ht="14.25" customHeight="1"/>
    <row r="51" spans="1:1" ht="14.25" customHeight="1"/>
    <row r="52" spans="1:1" ht="14.25" customHeight="1">
      <c r="A52" s="12" t="s">
        <v>345</v>
      </c>
    </row>
    <row r="53" spans="1:1" ht="14.25" customHeight="1">
      <c r="A53" s="5"/>
    </row>
    <row r="54" spans="1:1" ht="14.25" customHeight="1">
      <c r="A54" s="5" t="s">
        <v>346</v>
      </c>
    </row>
    <row r="55" spans="1:1" ht="14.25" customHeight="1">
      <c r="A55" s="8" t="s">
        <v>325</v>
      </c>
    </row>
    <row r="56" spans="1:1" ht="14.25" customHeight="1">
      <c r="A56" s="9" t="s">
        <v>347</v>
      </c>
    </row>
    <row r="57" spans="1:1" ht="14.25" customHeight="1"/>
    <row r="58" spans="1:1" ht="14.25" customHeight="1"/>
    <row r="59" spans="1:1" ht="14.25" customHeight="1"/>
    <row r="60" spans="1:1" ht="14.25" customHeight="1">
      <c r="A60" s="12" t="s">
        <v>348</v>
      </c>
    </row>
    <row r="61" spans="1:1" ht="14.25" customHeight="1">
      <c r="A61" s="5"/>
    </row>
    <row r="62" spans="1:1" ht="14.25" customHeight="1">
      <c r="A62" s="5" t="s">
        <v>349</v>
      </c>
    </row>
    <row r="63" spans="1:1" ht="14.25" customHeight="1">
      <c r="A63" s="8" t="s">
        <v>325</v>
      </c>
    </row>
    <row r="64" spans="1:1" ht="14.25" customHeight="1">
      <c r="A64" s="9" t="s">
        <v>350</v>
      </c>
    </row>
    <row r="65" spans="1:1" ht="14.25" customHeight="1"/>
    <row r="66" spans="1:1" ht="14.25" customHeight="1"/>
    <row r="67" spans="1:1" ht="14.25" customHeight="1"/>
    <row r="68" spans="1:1" ht="14.25" customHeight="1">
      <c r="A68" s="12" t="s">
        <v>351</v>
      </c>
    </row>
    <row r="69" spans="1:1" ht="14.25" customHeight="1">
      <c r="A69" s="5"/>
    </row>
    <row r="70" spans="1:1" ht="14.25" customHeight="1">
      <c r="A70" s="5" t="s">
        <v>352</v>
      </c>
    </row>
    <row r="71" spans="1:1" ht="14.25" customHeight="1">
      <c r="A71" s="8" t="s">
        <v>325</v>
      </c>
    </row>
    <row r="72" spans="1:1" ht="14.25" customHeight="1">
      <c r="A72" s="13" t="s">
        <v>353</v>
      </c>
    </row>
    <row r="73" spans="1:1" ht="14.25" customHeight="1"/>
    <row r="74" spans="1:1" ht="14.25" customHeight="1"/>
    <row r="75" spans="1:1" ht="14.25" customHeight="1"/>
    <row r="76" spans="1:1" ht="14.25" customHeight="1">
      <c r="A76" s="12" t="s">
        <v>354</v>
      </c>
    </row>
    <row r="77" spans="1:1" ht="14.25" customHeight="1">
      <c r="A77" s="5"/>
    </row>
    <row r="78" spans="1:1" ht="14.25" customHeight="1">
      <c r="A78" s="5" t="s">
        <v>355</v>
      </c>
    </row>
    <row r="79" spans="1:1" ht="14.25" customHeight="1">
      <c r="A79" s="8" t="s">
        <v>325</v>
      </c>
    </row>
    <row r="80" spans="1:1" ht="14.25" customHeight="1">
      <c r="A80" s="9" t="s">
        <v>356</v>
      </c>
    </row>
    <row r="81" spans="1:1" ht="14.25" customHeight="1"/>
    <row r="82" spans="1:1" ht="14.25" customHeight="1"/>
    <row r="83" spans="1:1" ht="14.25" customHeight="1"/>
    <row r="84" spans="1:1" ht="14.25" customHeight="1">
      <c r="A84" s="12" t="s">
        <v>357</v>
      </c>
    </row>
    <row r="85" spans="1:1" ht="14.25" customHeight="1">
      <c r="A85" s="5"/>
    </row>
    <row r="86" spans="1:1" ht="14.25" customHeight="1">
      <c r="A86" s="5" t="s">
        <v>358</v>
      </c>
    </row>
    <row r="87" spans="1:1" ht="14.25" customHeight="1">
      <c r="A87" s="8" t="s">
        <v>325</v>
      </c>
    </row>
    <row r="88" spans="1:1" ht="14.25" customHeight="1">
      <c r="A88" s="9" t="s">
        <v>359</v>
      </c>
    </row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 Vairagade</dc:creator>
  <cp:lastModifiedBy>ashleshavairagade2609@gmail.com</cp:lastModifiedBy>
  <dcterms:created xsi:type="dcterms:W3CDTF">2024-12-25T17:19:12Z</dcterms:created>
  <dcterms:modified xsi:type="dcterms:W3CDTF">2024-12-26T05:40:05Z</dcterms:modified>
</cp:coreProperties>
</file>