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mdh-my.sharepoint.com/personal/abs21004_student_mdu_se/Documents/MDU/ELA212 Electrical Measurement System/Excel/"/>
    </mc:Choice>
  </mc:AlternateContent>
  <xr:revisionPtr revIDLastSave="699" documentId="8_{EFD421E4-583A-4F35-9DE8-B70BD89BD6A9}" xr6:coauthVersionLast="47" xr6:coauthVersionMax="47" xr10:uidLastSave="{7CD2E31F-C57A-4DE1-A08D-217C057C2C67}"/>
  <bookViews>
    <workbookView xWindow="-120" yWindow="-120" windowWidth="29040" windowHeight="15840" activeTab="1" xr2:uid="{95E2D33A-F71B-4162-8089-F053CC04A0A4}"/>
  </bookViews>
  <sheets>
    <sheet name="Sheet1" sheetId="1" r:id="rId1"/>
    <sheet name="Sheet2" sheetId="2" r:id="rId2"/>
  </sheets>
  <definedNames>
    <definedName name="_xlnm._FilterDatabase" localSheetId="1" hidden="1">Sheet2!$F$3:$H$65</definedName>
    <definedName name="FromArray_1">_xlfn.ANCHORARRAY(Sheet2!$J$3)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2" l="1" a="1"/>
  <c r="T3" i="2" s="1"/>
  <c r="S3" i="2" a="1"/>
  <c r="S3" i="2" s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3" i="2"/>
  <c r="N3" i="2" a="1"/>
  <c r="N3" i="2" s="1"/>
  <c r="C3" i="2" a="1"/>
  <c r="C3" i="2" s="1"/>
  <c r="B3" i="2" a="1"/>
  <c r="B3" i="2" s="1"/>
  <c r="R11" i="1"/>
  <c r="R23" i="1"/>
  <c r="AB37" i="2"/>
  <c r="AB36" i="2"/>
  <c r="AB33" i="2"/>
  <c r="AB32" i="2"/>
  <c r="AB29" i="2"/>
  <c r="AB28" i="2"/>
  <c r="C28" i="1"/>
  <c r="D28" i="1"/>
  <c r="E28" i="1"/>
  <c r="F28" i="1"/>
  <c r="G28" i="1"/>
  <c r="H28" i="1"/>
  <c r="I28" i="1"/>
  <c r="L11" i="1"/>
  <c r="L23" i="1" s="1"/>
  <c r="M11" i="1"/>
  <c r="M23" i="1" s="1"/>
  <c r="N11" i="1"/>
  <c r="N23" i="1" s="1"/>
  <c r="O11" i="1"/>
  <c r="O23" i="1" s="1"/>
  <c r="P11" i="1"/>
  <c r="P23" i="1" s="1"/>
  <c r="Q11" i="1"/>
  <c r="Q23" i="1" s="1"/>
  <c r="M10" i="1"/>
  <c r="N10" i="1"/>
  <c r="O10" i="1"/>
  <c r="P10" i="1"/>
  <c r="Q10" i="1"/>
  <c r="R10" i="1"/>
  <c r="L16" i="1"/>
  <c r="L17" i="1"/>
  <c r="L18" i="1"/>
  <c r="L19" i="1"/>
  <c r="L20" i="1"/>
  <c r="L21" i="1"/>
  <c r="L22" i="1"/>
  <c r="AM3" i="2"/>
  <c r="C20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D27" i="1"/>
  <c r="E27" i="1"/>
  <c r="F27" i="1"/>
  <c r="G27" i="1"/>
  <c r="H27" i="1"/>
  <c r="I27" i="1"/>
  <c r="C21" i="1"/>
  <c r="C22" i="1"/>
  <c r="C23" i="1"/>
  <c r="C24" i="1"/>
  <c r="C25" i="1"/>
  <c r="C26" i="1"/>
  <c r="C27" i="1"/>
  <c r="E13" i="1"/>
  <c r="L3" i="1" s="1"/>
  <c r="L15" i="1" s="1"/>
  <c r="R3" i="2" l="1" a="1"/>
  <c r="R3" i="2" s="1"/>
  <c r="D3" i="2" a="1"/>
  <c r="D3" i="2" s="1"/>
  <c r="Q9" i="1"/>
  <c r="Q21" i="1" s="1"/>
  <c r="L7" i="1"/>
  <c r="C37" i="1" s="1"/>
  <c r="M8" i="1"/>
  <c r="M20" i="1" s="1"/>
  <c r="D38" i="1" s="1"/>
  <c r="R7" i="1"/>
  <c r="R19" i="1" s="1"/>
  <c r="I37" i="1" s="1"/>
  <c r="L5" i="1"/>
  <c r="C35" i="1" s="1"/>
  <c r="Q7" i="1"/>
  <c r="Q19" i="1" s="1"/>
  <c r="H37" i="1" s="1"/>
  <c r="O3" i="1"/>
  <c r="O15" i="1" s="1"/>
  <c r="L4" i="1"/>
  <c r="C34" i="1" s="1"/>
  <c r="N3" i="1"/>
  <c r="N15" i="1" s="1"/>
  <c r="E33" i="1" s="1"/>
  <c r="Q22" i="1"/>
  <c r="H40" i="1" s="1"/>
  <c r="O6" i="1"/>
  <c r="O18" i="1" s="1"/>
  <c r="F36" i="1" s="1"/>
  <c r="Q5" i="1"/>
  <c r="Q17" i="1" s="1"/>
  <c r="H35" i="1" s="1"/>
  <c r="M9" i="1"/>
  <c r="M21" i="1" s="1"/>
  <c r="D39" i="1" s="1"/>
  <c r="R8" i="1"/>
  <c r="R20" i="1" s="1"/>
  <c r="I38" i="1" s="1"/>
  <c r="O5" i="1"/>
  <c r="O17" i="1" s="1"/>
  <c r="F35" i="1" s="1"/>
  <c r="Q8" i="1"/>
  <c r="Q20" i="1" s="1"/>
  <c r="H38" i="1" s="1"/>
  <c r="M5" i="1"/>
  <c r="M17" i="1" s="1"/>
  <c r="D35" i="1" s="1"/>
  <c r="P4" i="1"/>
  <c r="P16" i="1" s="1"/>
  <c r="G34" i="1" s="1"/>
  <c r="N8" i="1"/>
  <c r="N20" i="1" s="1"/>
  <c r="E38" i="1" s="1"/>
  <c r="L6" i="1"/>
  <c r="C36" i="1" s="1"/>
  <c r="P3" i="1"/>
  <c r="P15" i="1" s="1"/>
  <c r="N7" i="1"/>
  <c r="N19" i="1" s="1"/>
  <c r="E37" i="1" s="1"/>
  <c r="N6" i="1"/>
  <c r="N18" i="1" s="1"/>
  <c r="E36" i="1" s="1"/>
  <c r="M6" i="1"/>
  <c r="M18" i="1" s="1"/>
  <c r="D36" i="1" s="1"/>
  <c r="P5" i="1"/>
  <c r="P17" i="1" s="1"/>
  <c r="G35" i="1" s="1"/>
  <c r="N5" i="1"/>
  <c r="N17" i="1" s="1"/>
  <c r="E35" i="1" s="1"/>
  <c r="P8" i="1"/>
  <c r="P20" i="1" s="1"/>
  <c r="G38" i="1" s="1"/>
  <c r="O8" i="1"/>
  <c r="O20" i="1" s="1"/>
  <c r="F38" i="1" s="1"/>
  <c r="L8" i="1"/>
  <c r="C38" i="1" s="1"/>
  <c r="O4" i="1"/>
  <c r="O16" i="1" s="1"/>
  <c r="F34" i="1" s="1"/>
  <c r="Q3" i="1"/>
  <c r="Q15" i="1" s="1"/>
  <c r="R22" i="1"/>
  <c r="I40" i="1" s="1"/>
  <c r="M7" i="1"/>
  <c r="M19" i="1" s="1"/>
  <c r="D37" i="1" s="1"/>
  <c r="M3" i="1"/>
  <c r="M15" i="1" s="1"/>
  <c r="P22" i="1"/>
  <c r="G40" i="1" s="1"/>
  <c r="O22" i="1"/>
  <c r="F40" i="1" s="1"/>
  <c r="R9" i="1"/>
  <c r="R21" i="1" s="1"/>
  <c r="I39" i="1" s="1"/>
  <c r="R5" i="1"/>
  <c r="R17" i="1" s="1"/>
  <c r="I35" i="1" s="1"/>
  <c r="C33" i="1"/>
  <c r="H33" i="1"/>
  <c r="D33" i="1"/>
  <c r="P9" i="1"/>
  <c r="P21" i="1" s="1"/>
  <c r="G39" i="1" s="1"/>
  <c r="R6" i="1"/>
  <c r="R18" i="1" s="1"/>
  <c r="I36" i="1" s="1"/>
  <c r="N4" i="1"/>
  <c r="N16" i="1" s="1"/>
  <c r="E34" i="1" s="1"/>
  <c r="L10" i="1"/>
  <c r="C40" i="1" s="1"/>
  <c r="O9" i="1"/>
  <c r="O21" i="1" s="1"/>
  <c r="F39" i="1" s="1"/>
  <c r="Q6" i="1"/>
  <c r="Q18" i="1" s="1"/>
  <c r="H36" i="1" s="1"/>
  <c r="M4" i="1"/>
  <c r="M16" i="1" s="1"/>
  <c r="D34" i="1" s="1"/>
  <c r="H39" i="1"/>
  <c r="L9" i="1"/>
  <c r="C39" i="1" s="1"/>
  <c r="N9" i="1"/>
  <c r="N21" i="1" s="1"/>
  <c r="E39" i="1" s="1"/>
  <c r="P6" i="1"/>
  <c r="P18" i="1" s="1"/>
  <c r="G36" i="1" s="1"/>
  <c r="R3" i="1"/>
  <c r="R15" i="1" s="1"/>
  <c r="G33" i="1"/>
  <c r="F33" i="1"/>
  <c r="N22" i="1"/>
  <c r="E40" i="1" s="1"/>
  <c r="P7" i="1"/>
  <c r="P19" i="1" s="1"/>
  <c r="G37" i="1" s="1"/>
  <c r="R4" i="1"/>
  <c r="R16" i="1" s="1"/>
  <c r="I34" i="1" s="1"/>
  <c r="M22" i="1"/>
  <c r="D40" i="1" s="1"/>
  <c r="O7" i="1"/>
  <c r="O19" i="1" s="1"/>
  <c r="F37" i="1" s="1"/>
  <c r="Q4" i="1"/>
  <c r="Q16" i="1" s="1"/>
  <c r="H34" i="1" s="1"/>
  <c r="J3" i="2" l="1" a="1"/>
  <c r="J3" i="2" s="1"/>
  <c r="U9" i="2"/>
  <c r="U25" i="2"/>
  <c r="U41" i="2"/>
  <c r="U57" i="2"/>
  <c r="U13" i="2"/>
  <c r="U10" i="2"/>
  <c r="U26" i="2"/>
  <c r="U42" i="2"/>
  <c r="U58" i="2"/>
  <c r="U11" i="2"/>
  <c r="U27" i="2"/>
  <c r="U43" i="2"/>
  <c r="U3" i="2"/>
  <c r="U12" i="2"/>
  <c r="U28" i="2"/>
  <c r="U44" i="2"/>
  <c r="U48" i="2"/>
  <c r="U17" i="2"/>
  <c r="U49" i="2"/>
  <c r="U50" i="2"/>
  <c r="U29" i="2"/>
  <c r="U33" i="2"/>
  <c r="U18" i="2"/>
  <c r="U34" i="2"/>
  <c r="U36" i="2"/>
  <c r="U5" i="2"/>
  <c r="U21" i="2"/>
  <c r="U53" i="2"/>
  <c r="U6" i="2"/>
  <c r="U22" i="2"/>
  <c r="U38" i="2"/>
  <c r="U54" i="2"/>
  <c r="U7" i="2"/>
  <c r="U23" i="2"/>
  <c r="U55" i="2"/>
  <c r="U45" i="2"/>
  <c r="U16" i="2"/>
  <c r="U32" i="2"/>
  <c r="U19" i="2"/>
  <c r="U35" i="2"/>
  <c r="U51" i="2"/>
  <c r="U37" i="2"/>
  <c r="U39" i="2"/>
  <c r="U8" i="2"/>
  <c r="U24" i="2"/>
  <c r="U40" i="2"/>
  <c r="U56" i="2"/>
  <c r="U14" i="2"/>
  <c r="U30" i="2"/>
  <c r="U46" i="2"/>
  <c r="U15" i="2"/>
  <c r="U31" i="2"/>
  <c r="U47" i="2"/>
  <c r="U4" i="2"/>
  <c r="U20" i="2"/>
  <c r="U52" i="2"/>
  <c r="I33" i="1"/>
  <c r="V4" i="2"/>
  <c r="V20" i="2"/>
  <c r="V36" i="2"/>
  <c r="V52" i="2"/>
  <c r="V5" i="2"/>
  <c r="V21" i="2"/>
  <c r="V37" i="2"/>
  <c r="V53" i="2"/>
  <c r="V58" i="2"/>
  <c r="V34" i="2"/>
  <c r="V6" i="2"/>
  <c r="V22" i="2"/>
  <c r="V38" i="2"/>
  <c r="V54" i="2"/>
  <c r="V7" i="2"/>
  <c r="V23" i="2"/>
  <c r="V39" i="2"/>
  <c r="V55" i="2"/>
  <c r="V26" i="2"/>
  <c r="V35" i="2"/>
  <c r="V8" i="2"/>
  <c r="V24" i="2"/>
  <c r="V40" i="2"/>
  <c r="V56" i="2"/>
  <c r="V42" i="2"/>
  <c r="V19" i="2"/>
  <c r="V9" i="2"/>
  <c r="V25" i="2"/>
  <c r="V41" i="2"/>
  <c r="V57" i="2"/>
  <c r="V10" i="2"/>
  <c r="V18" i="2"/>
  <c r="V51" i="2"/>
  <c r="V11" i="2"/>
  <c r="V27" i="2"/>
  <c r="V43" i="2"/>
  <c r="V3" i="2"/>
  <c r="V50" i="2"/>
  <c r="V12" i="2"/>
  <c r="V28" i="2"/>
  <c r="V44" i="2"/>
  <c r="V13" i="2"/>
  <c r="V29" i="2"/>
  <c r="V45" i="2"/>
  <c r="V14" i="2"/>
  <c r="V30" i="2"/>
  <c r="V46" i="2"/>
  <c r="V15" i="2"/>
  <c r="V31" i="2"/>
  <c r="V47" i="2"/>
  <c r="V16" i="2"/>
  <c r="V32" i="2"/>
  <c r="V48" i="2"/>
  <c r="V17" i="2"/>
  <c r="V33" i="2"/>
  <c r="V4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8F2DF0-BACB-4D40-86E3-E0529B6FE105}" keepAlive="1" name="Query - True Amperage" description="Connection to the 'True Amperage' query in the workbook." type="5" refreshedVersion="8" background="1" saveData="1">
    <dbPr connection="Provider=Microsoft.Mashup.OleDb.1;Data Source=$Workbook$;Location=&quot;True Amperage&quot;;Extended Properties=&quot;&quot;" command="SELECT * FROM [True Amperag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<sst xmlns="http://schemas.openxmlformats.org/spreadsheetml/2006/main" count="66" uniqueCount="39">
  <si>
    <t>Amp</t>
  </si>
  <si>
    <t>Ohm\Volt-in</t>
  </si>
  <si>
    <t>R_2:</t>
  </si>
  <si>
    <t>R_3:</t>
  </si>
  <si>
    <t>R_4:</t>
  </si>
  <si>
    <t>R_gain:</t>
  </si>
  <si>
    <t>Volt Out</t>
  </si>
  <si>
    <t>Gain</t>
  </si>
  <si>
    <t>Volt over Shunt</t>
  </si>
  <si>
    <t>Shunt</t>
  </si>
  <si>
    <t>Theoretical Amp</t>
  </si>
  <si>
    <t>Ohm\Volt -in</t>
  </si>
  <si>
    <t>Diff</t>
  </si>
  <si>
    <t>Copied to</t>
  </si>
  <si>
    <t>Sorted into</t>
  </si>
  <si>
    <t>Measured Ampere (A)</t>
  </si>
  <si>
    <t>Theoretical Ampere (A)</t>
  </si>
  <si>
    <t>Measured Voltage (V)</t>
  </si>
  <si>
    <t>Error (%)</t>
  </si>
  <si>
    <t>Error (A)</t>
  </si>
  <si>
    <t>Amperage</t>
  </si>
  <si>
    <t>Voltage in</t>
  </si>
  <si>
    <t>Voltage out</t>
  </si>
  <si>
    <t>Resistance</t>
  </si>
  <si>
    <t>Ampere</t>
  </si>
  <si>
    <t>Input Voltage</t>
  </si>
  <si>
    <t>Output Voltage</t>
  </si>
  <si>
    <t>Resistor 1</t>
  </si>
  <si>
    <t>Resistor 2</t>
  </si>
  <si>
    <t>4,7K</t>
  </si>
  <si>
    <t>10k</t>
  </si>
  <si>
    <t>NaN</t>
  </si>
  <si>
    <t>Voltage</t>
  </si>
  <si>
    <t>True Amp</t>
  </si>
  <si>
    <t>Measured Amp</t>
  </si>
  <si>
    <t>Unique</t>
  </si>
  <si>
    <t>True amp avg</t>
  </si>
  <si>
    <t>Measured amp avg</t>
  </si>
  <si>
    <t>Averaged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</si>
</sst>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000000"/>
    <numFmt numFmtId="171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164" fontId="0" fillId="0" borderId="0" xfId="0" applyNumberFormat="1"/>
    <xf numFmtId="165" fontId="0" fillId="0" borderId="0" xfId="0" applyNumberFormat="1"/>
    <xf numFmtId="9" fontId="0" fillId="0" borderId="0" xfId="2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171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Voltage-Amperage</a:t>
            </a:r>
            <a:r>
              <a:rPr lang="sv-SE" baseline="0"/>
              <a:t> Correlation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Sheet2!$S$2</c:f>
              <c:strCache>
                <c:ptCount val="1"/>
                <c:pt idx="0">
                  <c:v>Theoretical Ampere (A)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915091863517063"/>
                  <c:y val="-2.349445902595509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Sheet2!$R$3:$R$49</c:f>
              <c:numCache>
                <c:formatCode>General</c:formatCode>
                <c:ptCount val="47"/>
                <c:pt idx="0">
                  <c:v>0</c:v>
                </c:pt>
                <c:pt idx="1">
                  <c:v>3.2000000000000002E-3</c:v>
                </c:pt>
                <c:pt idx="2">
                  <c:v>7.7000000000000002E-3</c:v>
                </c:pt>
                <c:pt idx="3">
                  <c:v>1.2200000000000001E-2</c:v>
                </c:pt>
                <c:pt idx="4">
                  <c:v>1.67E-2</c:v>
                </c:pt>
                <c:pt idx="5">
                  <c:v>2.1000000000000001E-2</c:v>
                </c:pt>
                <c:pt idx="6">
                  <c:v>0.06</c:v>
                </c:pt>
                <c:pt idx="7">
                  <c:v>0.1</c:v>
                </c:pt>
                <c:pt idx="8">
                  <c:v>0.15</c:v>
                </c:pt>
                <c:pt idx="9">
                  <c:v>0.19</c:v>
                </c:pt>
                <c:pt idx="10">
                  <c:v>0.23</c:v>
                </c:pt>
                <c:pt idx="11">
                  <c:v>0.27</c:v>
                </c:pt>
                <c:pt idx="12">
                  <c:v>0.31</c:v>
                </c:pt>
                <c:pt idx="13">
                  <c:v>0.53</c:v>
                </c:pt>
                <c:pt idx="14">
                  <c:v>0.89</c:v>
                </c:pt>
                <c:pt idx="15">
                  <c:v>0.98</c:v>
                </c:pt>
                <c:pt idx="16">
                  <c:v>1.2</c:v>
                </c:pt>
                <c:pt idx="17">
                  <c:v>1.3</c:v>
                </c:pt>
                <c:pt idx="18">
                  <c:v>1.5</c:v>
                </c:pt>
                <c:pt idx="19">
                  <c:v>1.6</c:v>
                </c:pt>
                <c:pt idx="20">
                  <c:v>1.9</c:v>
                </c:pt>
                <c:pt idx="21">
                  <c:v>2</c:v>
                </c:pt>
                <c:pt idx="22">
                  <c:v>2.2999999999999998</c:v>
                </c:pt>
                <c:pt idx="23">
                  <c:v>2.5</c:v>
                </c:pt>
                <c:pt idx="24">
                  <c:v>2.6</c:v>
                </c:pt>
                <c:pt idx="25">
                  <c:v>2.7</c:v>
                </c:pt>
                <c:pt idx="26">
                  <c:v>2.8</c:v>
                </c:pt>
                <c:pt idx="27">
                  <c:v>3</c:v>
                </c:pt>
                <c:pt idx="28">
                  <c:v>3.1</c:v>
                </c:pt>
                <c:pt idx="29">
                  <c:v>3.6</c:v>
                </c:pt>
                <c:pt idx="30">
                  <c:v>3.8</c:v>
                </c:pt>
                <c:pt idx="31">
                  <c:v>4.3</c:v>
                </c:pt>
                <c:pt idx="32">
                  <c:v>4.4000000000000004</c:v>
                </c:pt>
                <c:pt idx="33">
                  <c:v>4.7</c:v>
                </c:pt>
                <c:pt idx="34">
                  <c:v>4.9000000000000004</c:v>
                </c:pt>
                <c:pt idx="35">
                  <c:v>5.2</c:v>
                </c:pt>
                <c:pt idx="36">
                  <c:v>5.4</c:v>
                </c:pt>
                <c:pt idx="37">
                  <c:v>5.6</c:v>
                </c:pt>
                <c:pt idx="38">
                  <c:v>5.7</c:v>
                </c:pt>
                <c:pt idx="39">
                  <c:v>6</c:v>
                </c:pt>
                <c:pt idx="40">
                  <c:v>6.1</c:v>
                </c:pt>
                <c:pt idx="41">
                  <c:v>6.8</c:v>
                </c:pt>
                <c:pt idx="42">
                  <c:v>6.9</c:v>
                </c:pt>
                <c:pt idx="43">
                  <c:v>7.7</c:v>
                </c:pt>
                <c:pt idx="44">
                  <c:v>7.8</c:v>
                </c:pt>
                <c:pt idx="45">
                  <c:v>8.1</c:v>
                </c:pt>
                <c:pt idx="46">
                  <c:v>8.4</c:v>
                </c:pt>
              </c:numCache>
            </c:numRef>
          </c:xVal>
          <c:yVal>
            <c:numRef>
              <c:f>Sheet2!$S$3:$S$49</c:f>
              <c:numCache>
                <c:formatCode>General</c:formatCode>
                <c:ptCount val="47"/>
                <c:pt idx="0">
                  <c:v>2.0408163265306123E-4</c:v>
                </c:pt>
                <c:pt idx="1">
                  <c:v>3.4013605442176868E-4</c:v>
                </c:pt>
                <c:pt idx="2">
                  <c:v>4.7619047619047619E-4</c:v>
                </c:pt>
                <c:pt idx="3">
                  <c:v>6.1224489795918364E-4</c:v>
                </c:pt>
                <c:pt idx="4">
                  <c:v>7.482993197278912E-4</c:v>
                </c:pt>
                <c:pt idx="5">
                  <c:v>9.5238095238095238E-4</c:v>
                </c:pt>
                <c:pt idx="6">
                  <c:v>1.9946808510638296E-3</c:v>
                </c:pt>
                <c:pt idx="7">
                  <c:v>3.324468085106383E-3</c:v>
                </c:pt>
                <c:pt idx="8">
                  <c:v>4.6542553191489359E-3</c:v>
                </c:pt>
                <c:pt idx="9">
                  <c:v>5.9840425531914893E-3</c:v>
                </c:pt>
                <c:pt idx="10">
                  <c:v>7.3138297872340427E-3</c:v>
                </c:pt>
                <c:pt idx="11">
                  <c:v>8.6436170212765961E-3</c:v>
                </c:pt>
                <c:pt idx="12">
                  <c:v>9.9734042553191495E-3</c:v>
                </c:pt>
                <c:pt idx="13">
                  <c:v>1.7371163867979156E-2</c:v>
                </c:pt>
                <c:pt idx="14">
                  <c:v>2.8951939779965258E-2</c:v>
                </c:pt>
                <c:pt idx="15">
                  <c:v>3.2930845225027441E-2</c:v>
                </c:pt>
                <c:pt idx="16">
                  <c:v>4.0532715691951361E-2</c:v>
                </c:pt>
                <c:pt idx="17">
                  <c:v>4.0983606557377046E-2</c:v>
                </c:pt>
                <c:pt idx="18">
                  <c:v>5.3499116822824933E-2</c:v>
                </c:pt>
                <c:pt idx="19">
                  <c:v>5.4446460980036297E-2</c:v>
                </c:pt>
                <c:pt idx="20">
                  <c:v>6.6000139222442661E-2</c:v>
                </c:pt>
                <c:pt idx="21">
                  <c:v>6.6371681415929196E-2</c:v>
                </c:pt>
                <c:pt idx="22">
                  <c:v>7.8953148332723821E-2</c:v>
                </c:pt>
                <c:pt idx="23">
                  <c:v>8.6855819339895779E-2</c:v>
                </c:pt>
                <c:pt idx="24">
                  <c:v>9.0744101633393831E-2</c:v>
                </c:pt>
                <c:pt idx="25">
                  <c:v>9.5628415300546443E-2</c:v>
                </c:pt>
                <c:pt idx="26">
                  <c:v>9.7402597402597407E-2</c:v>
                </c:pt>
                <c:pt idx="27">
                  <c:v>9.8792535675082338E-2</c:v>
                </c:pt>
                <c:pt idx="28">
                  <c:v>0.11061946902654866</c:v>
                </c:pt>
                <c:pt idx="29">
                  <c:v>0.12357966481688326</c:v>
                </c:pt>
                <c:pt idx="30">
                  <c:v>0.14124293785310735</c:v>
                </c:pt>
                <c:pt idx="31">
                  <c:v>0.15027322404371585</c:v>
                </c:pt>
                <c:pt idx="32">
                  <c:v>0.1533017494277609</c:v>
                </c:pt>
                <c:pt idx="33">
                  <c:v>0.16333938294010888</c:v>
                </c:pt>
                <c:pt idx="34">
                  <c:v>0.16465422612513722</c:v>
                </c:pt>
                <c:pt idx="35">
                  <c:v>0.17759562841530055</c:v>
                </c:pt>
                <c:pt idx="36">
                  <c:v>0.19774011299435029</c:v>
                </c:pt>
                <c:pt idx="37">
                  <c:v>0.19911504424778759</c:v>
                </c:pt>
                <c:pt idx="38">
                  <c:v>0.19963702359346641</c:v>
                </c:pt>
                <c:pt idx="39">
                  <c:v>0.20491803278688525</c:v>
                </c:pt>
                <c:pt idx="40">
                  <c:v>0.22727272727272727</c:v>
                </c:pt>
                <c:pt idx="41">
                  <c:v>0.23964874805261549</c:v>
                </c:pt>
                <c:pt idx="42">
                  <c:v>0.25423728813559321</c:v>
                </c:pt>
                <c:pt idx="43">
                  <c:v>0.27223230490018147</c:v>
                </c:pt>
                <c:pt idx="44">
                  <c:v>0.28761061946902655</c:v>
                </c:pt>
                <c:pt idx="45">
                  <c:v>0.29220779220779219</c:v>
                </c:pt>
                <c:pt idx="46">
                  <c:v>0.31073446327683618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51-42AA-A344-291AD3CE1A27}"/>
            </c:ext>
          </c:extLst>
        </c:ser>
        <c:ser>
          <c:idx val="1"/>
          <c:order val="1"/>
          <c:tx>
            <c:strRef>
              <c:f>Sheet2!$T$2</c:f>
              <c:strCache>
                <c:ptCount val="1"/>
                <c:pt idx="0">
                  <c:v>Measured Ampere (A)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2182414698162726E-2"/>
                  <c:y val="0.100546077573636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Sheet2!$R$3:$R$49</c:f>
              <c:numCache>
                <c:formatCode>General</c:formatCode>
                <c:ptCount val="47"/>
                <c:pt idx="0">
                  <c:v>0</c:v>
                </c:pt>
                <c:pt idx="1">
                  <c:v>3.2000000000000002E-3</c:v>
                </c:pt>
                <c:pt idx="2">
                  <c:v>7.7000000000000002E-3</c:v>
                </c:pt>
                <c:pt idx="3">
                  <c:v>1.2200000000000001E-2</c:v>
                </c:pt>
                <c:pt idx="4">
                  <c:v>1.67E-2</c:v>
                </c:pt>
                <c:pt idx="5">
                  <c:v>2.1000000000000001E-2</c:v>
                </c:pt>
                <c:pt idx="6">
                  <c:v>0.06</c:v>
                </c:pt>
                <c:pt idx="7">
                  <c:v>0.1</c:v>
                </c:pt>
                <c:pt idx="8">
                  <c:v>0.15</c:v>
                </c:pt>
                <c:pt idx="9">
                  <c:v>0.19</c:v>
                </c:pt>
                <c:pt idx="10">
                  <c:v>0.23</c:v>
                </c:pt>
                <c:pt idx="11">
                  <c:v>0.27</c:v>
                </c:pt>
                <c:pt idx="12">
                  <c:v>0.31</c:v>
                </c:pt>
                <c:pt idx="13">
                  <c:v>0.53</c:v>
                </c:pt>
                <c:pt idx="14">
                  <c:v>0.89</c:v>
                </c:pt>
                <c:pt idx="15">
                  <c:v>0.98</c:v>
                </c:pt>
                <c:pt idx="16">
                  <c:v>1.2</c:v>
                </c:pt>
                <c:pt idx="17">
                  <c:v>1.3</c:v>
                </c:pt>
                <c:pt idx="18">
                  <c:v>1.5</c:v>
                </c:pt>
                <c:pt idx="19">
                  <c:v>1.6</c:v>
                </c:pt>
                <c:pt idx="20">
                  <c:v>1.9</c:v>
                </c:pt>
                <c:pt idx="21">
                  <c:v>2</c:v>
                </c:pt>
                <c:pt idx="22">
                  <c:v>2.2999999999999998</c:v>
                </c:pt>
                <c:pt idx="23">
                  <c:v>2.5</c:v>
                </c:pt>
                <c:pt idx="24">
                  <c:v>2.6</c:v>
                </c:pt>
                <c:pt idx="25">
                  <c:v>2.7</c:v>
                </c:pt>
                <c:pt idx="26">
                  <c:v>2.8</c:v>
                </c:pt>
                <c:pt idx="27">
                  <c:v>3</c:v>
                </c:pt>
                <c:pt idx="28">
                  <c:v>3.1</c:v>
                </c:pt>
                <c:pt idx="29">
                  <c:v>3.6</c:v>
                </c:pt>
                <c:pt idx="30">
                  <c:v>3.8</c:v>
                </c:pt>
                <c:pt idx="31">
                  <c:v>4.3</c:v>
                </c:pt>
                <c:pt idx="32">
                  <c:v>4.4000000000000004</c:v>
                </c:pt>
                <c:pt idx="33">
                  <c:v>4.7</c:v>
                </c:pt>
                <c:pt idx="34">
                  <c:v>4.9000000000000004</c:v>
                </c:pt>
                <c:pt idx="35">
                  <c:v>5.2</c:v>
                </c:pt>
                <c:pt idx="36">
                  <c:v>5.4</c:v>
                </c:pt>
                <c:pt idx="37">
                  <c:v>5.6</c:v>
                </c:pt>
                <c:pt idx="38">
                  <c:v>5.7</c:v>
                </c:pt>
                <c:pt idx="39">
                  <c:v>6</c:v>
                </c:pt>
                <c:pt idx="40">
                  <c:v>6.1</c:v>
                </c:pt>
                <c:pt idx="41">
                  <c:v>6.8</c:v>
                </c:pt>
                <c:pt idx="42">
                  <c:v>6.9</c:v>
                </c:pt>
                <c:pt idx="43">
                  <c:v>7.7</c:v>
                </c:pt>
                <c:pt idx="44">
                  <c:v>7.8</c:v>
                </c:pt>
                <c:pt idx="45">
                  <c:v>8.1</c:v>
                </c:pt>
                <c:pt idx="46">
                  <c:v>8.4</c:v>
                </c:pt>
              </c:numCache>
            </c:numRef>
          </c:xVal>
          <c:yVal>
            <c:numRef>
              <c:f>Sheet2!$T$3:$T$49</c:f>
              <c:numCache>
                <c:formatCode>General</c:formatCode>
                <c:ptCount val="47"/>
                <c:pt idx="0">
                  <c:v>0</c:v>
                </c:pt>
                <c:pt idx="1">
                  <c:v>9.7745784344855781E-5</c:v>
                </c:pt>
                <c:pt idx="2">
                  <c:v>2.3520079357980923E-4</c:v>
                </c:pt>
                <c:pt idx="3">
                  <c:v>3.726558028147627E-4</c:v>
                </c:pt>
                <c:pt idx="4">
                  <c:v>5.1011081204971602E-4</c:v>
                </c:pt>
                <c:pt idx="5">
                  <c:v>6.4145670976311611E-4</c:v>
                </c:pt>
                <c:pt idx="6">
                  <c:v>1.8327334564660458E-3</c:v>
                </c:pt>
                <c:pt idx="7">
                  <c:v>3.0545557607767428E-3</c:v>
                </c:pt>
                <c:pt idx="8">
                  <c:v>4.5818336411651145E-3</c:v>
                </c:pt>
                <c:pt idx="9">
                  <c:v>5.8036559454758118E-3</c:v>
                </c:pt>
                <c:pt idx="10">
                  <c:v>7.0254782497865091E-3</c:v>
                </c:pt>
                <c:pt idx="11">
                  <c:v>8.2473005540972064E-3</c:v>
                </c:pt>
                <c:pt idx="12">
                  <c:v>9.4691228584079037E-3</c:v>
                </c:pt>
                <c:pt idx="13">
                  <c:v>1.6189145532116738E-2</c:v>
                </c:pt>
                <c:pt idx="14">
                  <c:v>2.7185546270913012E-2</c:v>
                </c:pt>
                <c:pt idx="15">
                  <c:v>2.9934646455612085E-2</c:v>
                </c:pt>
                <c:pt idx="16">
                  <c:v>3.6654669129320916E-2</c:v>
                </c:pt>
                <c:pt idx="17">
                  <c:v>3.9709224890097657E-2</c:v>
                </c:pt>
                <c:pt idx="18">
                  <c:v>4.5818336411651145E-2</c:v>
                </c:pt>
                <c:pt idx="19">
                  <c:v>4.8872892172427886E-2</c:v>
                </c:pt>
                <c:pt idx="20">
                  <c:v>5.8036559454758122E-2</c:v>
                </c:pt>
                <c:pt idx="21">
                  <c:v>6.1091115215534862E-2</c:v>
                </c:pt>
                <c:pt idx="22">
                  <c:v>7.0254782497865084E-2</c:v>
                </c:pt>
                <c:pt idx="23">
                  <c:v>7.6363894019418579E-2</c:v>
                </c:pt>
                <c:pt idx="24">
                  <c:v>7.9418449780195313E-2</c:v>
                </c:pt>
                <c:pt idx="25">
                  <c:v>8.2473005540972075E-2</c:v>
                </c:pt>
                <c:pt idx="26">
                  <c:v>8.5527561301748795E-2</c:v>
                </c:pt>
                <c:pt idx="27">
                  <c:v>9.163667282330229E-2</c:v>
                </c:pt>
                <c:pt idx="28">
                  <c:v>9.4691228584079037E-2</c:v>
                </c:pt>
                <c:pt idx="29">
                  <c:v>0.10996400738796275</c:v>
                </c:pt>
                <c:pt idx="30">
                  <c:v>0.11607311890951624</c:v>
                </c:pt>
                <c:pt idx="31">
                  <c:v>0.13134589771339997</c:v>
                </c:pt>
                <c:pt idx="32">
                  <c:v>0.1344004534741767</c:v>
                </c:pt>
                <c:pt idx="33">
                  <c:v>0.14356412075650693</c:v>
                </c:pt>
                <c:pt idx="34">
                  <c:v>0.14967323227806043</c:v>
                </c:pt>
                <c:pt idx="35">
                  <c:v>0.15883689956039063</c:v>
                </c:pt>
                <c:pt idx="36">
                  <c:v>0.16494601108194415</c:v>
                </c:pt>
                <c:pt idx="37">
                  <c:v>0.17105512260349759</c:v>
                </c:pt>
                <c:pt idx="38">
                  <c:v>0.17410967836427435</c:v>
                </c:pt>
                <c:pt idx="39">
                  <c:v>0.18327334564660458</c:v>
                </c:pt>
                <c:pt idx="40">
                  <c:v>0.18632790140738131</c:v>
                </c:pt>
                <c:pt idx="41">
                  <c:v>0.20770979173281851</c:v>
                </c:pt>
                <c:pt idx="42">
                  <c:v>0.21076434749359527</c:v>
                </c:pt>
                <c:pt idx="43">
                  <c:v>0.23520079357980922</c:v>
                </c:pt>
                <c:pt idx="44">
                  <c:v>0.23825534934058593</c:v>
                </c:pt>
                <c:pt idx="45">
                  <c:v>0.24741901662291618</c:v>
                </c:pt>
                <c:pt idx="46">
                  <c:v>0.25658268390524641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51-42AA-A344-291AD3CE1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993711"/>
        <c:axId val="1758010511"/>
      </c:scatterChart>
      <c:valAx>
        <c:axId val="175799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758010511"/>
        <c:crosses val="autoZero"/>
        <c:crossBetween val="midCat"/>
      </c:valAx>
      <c:valAx>
        <c:axId val="175801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Amperage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757993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123826</xdr:colOff>
      <xdr:row>1</xdr:row>
      <xdr:rowOff>6349</xdr:rowOff>
    </xdr:from>
    <xdr:to>
      <xdr:col>34</xdr:col>
      <xdr:colOff>59531</xdr:colOff>
      <xdr:row>24</xdr:row>
      <xdr:rowOff>148828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44A9146-4DE6-3777-A0DB-CC5CDCD12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2B08-D790-408E-A4DB-89589FFB873A}">
  <dimension ref="B1:R40"/>
  <sheetViews>
    <sheetView workbookViewId="0">
      <selection activeCell="J12" sqref="J12"/>
    </sheetView>
  </sheetViews>
  <sheetFormatPr defaultRowHeight="15" x14ac:dyDescent="0.25"/>
  <cols>
    <col min="2" max="2" width="14.140625" bestFit="1" customWidth="1"/>
    <col min="11" max="11" width="10.85546875" bestFit="1" customWidth="1"/>
  </cols>
  <sheetData>
    <row r="1" spans="2:18" x14ac:dyDescent="0.25">
      <c r="B1" t="s">
        <v>6</v>
      </c>
      <c r="K1" t="s">
        <v>8</v>
      </c>
    </row>
    <row r="2" spans="2:18" x14ac:dyDescent="0.25">
      <c r="B2" t="s">
        <v>1</v>
      </c>
      <c r="C2">
        <v>15</v>
      </c>
      <c r="D2">
        <v>13</v>
      </c>
      <c r="E2">
        <v>11</v>
      </c>
      <c r="F2">
        <v>9</v>
      </c>
      <c r="G2">
        <v>7</v>
      </c>
      <c r="H2">
        <v>5</v>
      </c>
      <c r="I2">
        <v>3</v>
      </c>
      <c r="K2" t="s">
        <v>1</v>
      </c>
      <c r="L2">
        <v>15</v>
      </c>
      <c r="M2">
        <v>13</v>
      </c>
      <c r="N2">
        <v>11</v>
      </c>
      <c r="O2">
        <v>9</v>
      </c>
      <c r="P2">
        <v>7</v>
      </c>
      <c r="Q2">
        <v>5</v>
      </c>
      <c r="R2">
        <v>3</v>
      </c>
    </row>
    <row r="3" spans="2:18" x14ac:dyDescent="0.25">
      <c r="B3">
        <v>30.8</v>
      </c>
      <c r="C3">
        <v>12.8</v>
      </c>
      <c r="D3">
        <v>11.2</v>
      </c>
      <c r="E3">
        <v>9.5</v>
      </c>
      <c r="F3">
        <v>7.7</v>
      </c>
      <c r="G3">
        <v>6</v>
      </c>
      <c r="H3">
        <v>4.3</v>
      </c>
      <c r="I3">
        <v>2.5</v>
      </c>
      <c r="K3">
        <v>30.8</v>
      </c>
      <c r="L3">
        <f t="shared" ref="L3:R9" si="0">C3/$E$13</f>
        <v>0.86016290223473091</v>
      </c>
      <c r="M3">
        <f t="shared" si="0"/>
        <v>0.7526425394553895</v>
      </c>
      <c r="N3">
        <f t="shared" si="0"/>
        <v>0.63840215400233935</v>
      </c>
      <c r="O3">
        <f t="shared" si="0"/>
        <v>0.51744174587558034</v>
      </c>
      <c r="P3">
        <f t="shared" si="0"/>
        <v>0.40320136042253013</v>
      </c>
      <c r="Q3">
        <f t="shared" si="0"/>
        <v>0.28896097496947992</v>
      </c>
      <c r="R3">
        <f t="shared" si="0"/>
        <v>0.16800056684272088</v>
      </c>
    </row>
    <row r="4" spans="2:18" x14ac:dyDescent="0.25">
      <c r="B4">
        <v>35.4</v>
      </c>
      <c r="C4">
        <v>11.6</v>
      </c>
      <c r="D4">
        <v>10</v>
      </c>
      <c r="E4">
        <v>8.4</v>
      </c>
      <c r="F4">
        <v>6.9</v>
      </c>
      <c r="G4">
        <v>5.4</v>
      </c>
      <c r="H4">
        <v>3.8</v>
      </c>
      <c r="I4">
        <v>2.2999999999999998</v>
      </c>
      <c r="K4">
        <v>35.4</v>
      </c>
      <c r="L4">
        <f t="shared" si="0"/>
        <v>0.77952263015022483</v>
      </c>
      <c r="M4">
        <f t="shared" si="0"/>
        <v>0.67200226737088353</v>
      </c>
      <c r="N4">
        <f t="shared" si="0"/>
        <v>0.56448190459154213</v>
      </c>
      <c r="O4">
        <f t="shared" si="0"/>
        <v>0.46368156448590964</v>
      </c>
      <c r="P4">
        <f t="shared" si="0"/>
        <v>0.36288122438027715</v>
      </c>
      <c r="Q4">
        <f t="shared" si="0"/>
        <v>0.25536086160093574</v>
      </c>
      <c r="R4">
        <f t="shared" si="0"/>
        <v>0.15456052149530319</v>
      </c>
    </row>
    <row r="5" spans="2:18" x14ac:dyDescent="0.25">
      <c r="B5">
        <v>45.2</v>
      </c>
      <c r="C5">
        <v>9.3000000000000007</v>
      </c>
      <c r="D5">
        <v>8.1</v>
      </c>
      <c r="E5" s="1">
        <v>6.8</v>
      </c>
      <c r="F5">
        <v>5.6</v>
      </c>
      <c r="G5">
        <v>4.3</v>
      </c>
      <c r="H5">
        <v>3.1</v>
      </c>
      <c r="I5">
        <v>1.9</v>
      </c>
      <c r="K5">
        <v>45.2</v>
      </c>
      <c r="L5">
        <f t="shared" si="0"/>
        <v>0.62496210865492174</v>
      </c>
      <c r="M5">
        <f t="shared" si="0"/>
        <v>0.54432183657041566</v>
      </c>
      <c r="N5">
        <f t="shared" si="0"/>
        <v>0.45696154181220078</v>
      </c>
      <c r="O5">
        <f t="shared" si="0"/>
        <v>0.37632126972769475</v>
      </c>
      <c r="P5">
        <f t="shared" si="0"/>
        <v>0.28896097496947992</v>
      </c>
      <c r="Q5">
        <f t="shared" si="0"/>
        <v>0.2083207028849739</v>
      </c>
      <c r="R5">
        <f t="shared" si="0"/>
        <v>0.12768043080046787</v>
      </c>
    </row>
    <row r="6" spans="2:18" x14ac:dyDescent="0.25">
      <c r="B6">
        <v>55.1</v>
      </c>
      <c r="C6">
        <v>7.8</v>
      </c>
      <c r="D6">
        <v>6.8</v>
      </c>
      <c r="E6">
        <v>5.7</v>
      </c>
      <c r="F6">
        <v>4.7</v>
      </c>
      <c r="G6">
        <v>3.6</v>
      </c>
      <c r="H6">
        <v>2.6</v>
      </c>
      <c r="I6">
        <v>1.5</v>
      </c>
      <c r="K6">
        <v>55.1</v>
      </c>
      <c r="L6">
        <f t="shared" si="0"/>
        <v>0.52416176854928909</v>
      </c>
      <c r="M6">
        <f t="shared" si="0"/>
        <v>0.45696154181220078</v>
      </c>
      <c r="N6">
        <f t="shared" si="0"/>
        <v>0.38304129240140361</v>
      </c>
      <c r="O6">
        <f t="shared" si="0"/>
        <v>0.31584106566431525</v>
      </c>
      <c r="P6">
        <f t="shared" si="0"/>
        <v>0.24192081625351808</v>
      </c>
      <c r="Q6">
        <f t="shared" si="0"/>
        <v>0.17472058951642971</v>
      </c>
      <c r="R6">
        <f t="shared" si="0"/>
        <v>0.10080034010563253</v>
      </c>
    </row>
    <row r="7" spans="2:18" x14ac:dyDescent="0.25">
      <c r="B7">
        <v>73.2</v>
      </c>
      <c r="C7">
        <v>6.1</v>
      </c>
      <c r="D7">
        <v>5.2</v>
      </c>
      <c r="E7">
        <v>4.4000000000000004</v>
      </c>
      <c r="F7">
        <v>3.6</v>
      </c>
      <c r="G7">
        <v>2.8</v>
      </c>
      <c r="H7">
        <v>2</v>
      </c>
      <c r="I7">
        <v>1.2</v>
      </c>
      <c r="K7">
        <v>73.2</v>
      </c>
      <c r="L7">
        <f t="shared" si="0"/>
        <v>0.40992138309623893</v>
      </c>
      <c r="M7">
        <f t="shared" si="0"/>
        <v>0.34944117903285943</v>
      </c>
      <c r="N7">
        <f t="shared" si="0"/>
        <v>0.29568099764318878</v>
      </c>
      <c r="O7">
        <f t="shared" si="0"/>
        <v>0.24192081625351808</v>
      </c>
      <c r="P7">
        <f t="shared" si="0"/>
        <v>0.18816063486384738</v>
      </c>
      <c r="Q7">
        <f t="shared" si="0"/>
        <v>0.1344004534741767</v>
      </c>
      <c r="R7">
        <f t="shared" si="0"/>
        <v>8.0640272084506026E-2</v>
      </c>
    </row>
    <row r="8" spans="2:18" x14ac:dyDescent="0.25">
      <c r="B8">
        <v>91.1</v>
      </c>
      <c r="C8">
        <v>4.9000000000000004</v>
      </c>
      <c r="D8">
        <v>4.3</v>
      </c>
      <c r="E8">
        <v>3.6</v>
      </c>
      <c r="F8">
        <v>3</v>
      </c>
      <c r="G8">
        <v>2.2999999999999998</v>
      </c>
      <c r="H8">
        <v>1.6</v>
      </c>
      <c r="I8">
        <v>0.98</v>
      </c>
      <c r="K8">
        <v>91.1</v>
      </c>
      <c r="L8">
        <f t="shared" si="0"/>
        <v>0.32928111101173296</v>
      </c>
      <c r="M8">
        <f t="shared" si="0"/>
        <v>0.28896097496947992</v>
      </c>
      <c r="N8">
        <f t="shared" si="0"/>
        <v>0.24192081625351808</v>
      </c>
      <c r="O8">
        <f t="shared" si="0"/>
        <v>0.20160068021126507</v>
      </c>
      <c r="P8">
        <f t="shared" si="0"/>
        <v>0.15456052149530319</v>
      </c>
      <c r="Q8">
        <f t="shared" si="0"/>
        <v>0.10752036277934136</v>
      </c>
      <c r="R8">
        <f t="shared" si="0"/>
        <v>6.585622220234659E-2</v>
      </c>
    </row>
    <row r="9" spans="2:18" x14ac:dyDescent="0.25">
      <c r="B9">
        <v>172.7</v>
      </c>
      <c r="C9">
        <v>2.7</v>
      </c>
      <c r="D9">
        <v>2.2999999999999998</v>
      </c>
      <c r="E9">
        <v>2</v>
      </c>
      <c r="F9">
        <v>1.6</v>
      </c>
      <c r="G9">
        <v>1.3</v>
      </c>
      <c r="H9">
        <v>0.89</v>
      </c>
      <c r="I9">
        <v>0.53</v>
      </c>
      <c r="K9">
        <v>172.7</v>
      </c>
      <c r="L9">
        <f t="shared" si="0"/>
        <v>0.18144061219013857</v>
      </c>
      <c r="M9">
        <f t="shared" si="0"/>
        <v>0.15456052149530319</v>
      </c>
      <c r="N9">
        <f t="shared" si="0"/>
        <v>0.1344004534741767</v>
      </c>
      <c r="O9">
        <f t="shared" si="0"/>
        <v>0.10752036277934136</v>
      </c>
      <c r="P9">
        <f t="shared" si="0"/>
        <v>8.7360294758214857E-2</v>
      </c>
      <c r="Q9">
        <f t="shared" si="0"/>
        <v>5.9808201796008632E-2</v>
      </c>
      <c r="R9">
        <f t="shared" si="0"/>
        <v>3.561612017065683E-2</v>
      </c>
    </row>
    <row r="10" spans="2:18" x14ac:dyDescent="0.25">
      <c r="B10">
        <v>1504</v>
      </c>
      <c r="C10">
        <v>0.31</v>
      </c>
      <c r="D10">
        <v>0.27</v>
      </c>
      <c r="E10">
        <v>0.23</v>
      </c>
      <c r="F10">
        <v>0.19</v>
      </c>
      <c r="G10">
        <v>0.15</v>
      </c>
      <c r="H10">
        <v>0.1</v>
      </c>
      <c r="I10">
        <v>0.06</v>
      </c>
      <c r="K10">
        <v>1504</v>
      </c>
      <c r="L10">
        <f>C10/$E$13</f>
        <v>2.083207028849739E-2</v>
      </c>
      <c r="M10">
        <f t="shared" ref="M10:R10" si="1">D10/$E$13</f>
        <v>1.8144061219013855E-2</v>
      </c>
      <c r="N10">
        <f t="shared" si="1"/>
        <v>1.5456052149530322E-2</v>
      </c>
      <c r="O10">
        <f t="shared" si="1"/>
        <v>1.2768043080046787E-2</v>
      </c>
      <c r="P10">
        <f t="shared" si="1"/>
        <v>1.0080034010563253E-2</v>
      </c>
      <c r="Q10">
        <f t="shared" si="1"/>
        <v>6.7200226737088352E-3</v>
      </c>
      <c r="R10">
        <f t="shared" si="1"/>
        <v>4.032013604225301E-3</v>
      </c>
    </row>
    <row r="11" spans="2:18" x14ac:dyDescent="0.25">
      <c r="B11">
        <v>14700</v>
      </c>
      <c r="E11">
        <v>2.1000000000000001E-2</v>
      </c>
      <c r="F11">
        <v>1.67E-2</v>
      </c>
      <c r="G11">
        <v>1.2200000000000001E-2</v>
      </c>
      <c r="H11">
        <v>7.7000000000000002E-3</v>
      </c>
      <c r="I11">
        <v>3.2000000000000002E-3</v>
      </c>
      <c r="K11">
        <v>14700</v>
      </c>
      <c r="L11">
        <f>C11/$E$13</f>
        <v>0</v>
      </c>
      <c r="M11">
        <f t="shared" ref="M11" si="2">D11/$E$13</f>
        <v>0</v>
      </c>
      <c r="N11">
        <f t="shared" ref="N11" si="3">E11/$E$13</f>
        <v>1.4112047614788556E-3</v>
      </c>
      <c r="O11">
        <f t="shared" ref="O11" si="4">F11/$E$13</f>
        <v>1.1222437865093754E-3</v>
      </c>
      <c r="P11">
        <f t="shared" ref="P11" si="5">G11/$E$13</f>
        <v>8.1984276619247794E-4</v>
      </c>
      <c r="Q11">
        <f t="shared" ref="Q11" si="6">H11/$E$13</f>
        <v>5.1744174587558037E-4</v>
      </c>
      <c r="R11">
        <f>I11/$E$13</f>
        <v>2.1504072555868274E-4</v>
      </c>
    </row>
    <row r="12" spans="2:18" x14ac:dyDescent="0.25">
      <c r="E12" t="s">
        <v>7</v>
      </c>
    </row>
    <row r="13" spans="2:18" x14ac:dyDescent="0.25">
      <c r="B13" t="s">
        <v>2</v>
      </c>
      <c r="C13">
        <v>948</v>
      </c>
      <c r="E13">
        <f>((1+2*(C13/C16))*(C15/C14))</f>
        <v>14.880902171838832</v>
      </c>
      <c r="K13" t="s">
        <v>0</v>
      </c>
    </row>
    <row r="14" spans="2:18" x14ac:dyDescent="0.25">
      <c r="B14" t="s">
        <v>3</v>
      </c>
      <c r="C14">
        <v>948</v>
      </c>
      <c r="E14" t="s">
        <v>9</v>
      </c>
      <c r="K14" t="s">
        <v>1</v>
      </c>
      <c r="L14">
        <v>15</v>
      </c>
      <c r="M14">
        <v>13</v>
      </c>
      <c r="N14">
        <v>11</v>
      </c>
      <c r="O14">
        <v>9</v>
      </c>
      <c r="P14">
        <v>7</v>
      </c>
      <c r="Q14">
        <v>5</v>
      </c>
      <c r="R14">
        <v>3</v>
      </c>
    </row>
    <row r="15" spans="2:18" x14ac:dyDescent="0.25">
      <c r="B15" t="s">
        <v>4</v>
      </c>
      <c r="C15">
        <v>9975</v>
      </c>
      <c r="E15">
        <v>2.2000000000000002</v>
      </c>
      <c r="K15">
        <v>30.8</v>
      </c>
      <c r="L15">
        <f t="shared" ref="L15:R15" si="7">L3/$E$15</f>
        <v>0.39098313737942308</v>
      </c>
      <c r="M15">
        <f t="shared" si="7"/>
        <v>0.34211024520699518</v>
      </c>
      <c r="N15">
        <f t="shared" si="7"/>
        <v>0.29018279727379059</v>
      </c>
      <c r="O15">
        <f t="shared" si="7"/>
        <v>0.23520079357980922</v>
      </c>
      <c r="P15">
        <f t="shared" si="7"/>
        <v>0.18327334564660458</v>
      </c>
      <c r="Q15">
        <f t="shared" si="7"/>
        <v>0.13134589771339997</v>
      </c>
      <c r="R15">
        <f t="shared" si="7"/>
        <v>7.6363894019418579E-2</v>
      </c>
    </row>
    <row r="16" spans="2:18" x14ac:dyDescent="0.25">
      <c r="B16" t="s">
        <v>5</v>
      </c>
      <c r="C16">
        <v>4577</v>
      </c>
      <c r="K16">
        <v>35.4</v>
      </c>
      <c r="L16">
        <f t="shared" ref="L16:Q23" si="8">L4/$E$15</f>
        <v>0.35432846825010217</v>
      </c>
      <c r="M16">
        <f t="shared" ref="M16:R22" si="9">M4/$E$15</f>
        <v>0.30545557607767432</v>
      </c>
      <c r="N16">
        <f t="shared" si="9"/>
        <v>0.25658268390524641</v>
      </c>
      <c r="O16">
        <f t="shared" si="9"/>
        <v>0.21076434749359527</v>
      </c>
      <c r="P16">
        <f t="shared" si="9"/>
        <v>0.16494601108194415</v>
      </c>
      <c r="Q16">
        <f t="shared" si="9"/>
        <v>0.11607311890951624</v>
      </c>
      <c r="R16">
        <f t="shared" si="9"/>
        <v>7.0254782497865084E-2</v>
      </c>
    </row>
    <row r="17" spans="2:18" x14ac:dyDescent="0.25">
      <c r="K17">
        <v>45.2</v>
      </c>
      <c r="L17">
        <f t="shared" si="8"/>
        <v>0.28407368575223713</v>
      </c>
      <c r="M17">
        <f t="shared" si="9"/>
        <v>0.24741901662291618</v>
      </c>
      <c r="N17">
        <f t="shared" si="9"/>
        <v>0.20770979173281851</v>
      </c>
      <c r="O17">
        <f t="shared" si="9"/>
        <v>0.17105512260349759</v>
      </c>
      <c r="P17">
        <f t="shared" si="9"/>
        <v>0.13134589771339997</v>
      </c>
      <c r="Q17">
        <f t="shared" si="9"/>
        <v>9.4691228584079037E-2</v>
      </c>
      <c r="R17">
        <f t="shared" si="9"/>
        <v>5.8036559454758122E-2</v>
      </c>
    </row>
    <row r="18" spans="2:18" x14ac:dyDescent="0.25">
      <c r="B18" t="s">
        <v>10</v>
      </c>
      <c r="K18">
        <v>55.1</v>
      </c>
      <c r="L18">
        <f t="shared" si="8"/>
        <v>0.23825534934058593</v>
      </c>
      <c r="M18">
        <f t="shared" si="9"/>
        <v>0.20770979173281851</v>
      </c>
      <c r="N18">
        <f t="shared" si="9"/>
        <v>0.17410967836427435</v>
      </c>
      <c r="O18">
        <f t="shared" si="9"/>
        <v>0.14356412075650693</v>
      </c>
      <c r="P18">
        <f t="shared" si="9"/>
        <v>0.10996400738796275</v>
      </c>
      <c r="Q18">
        <f t="shared" si="9"/>
        <v>7.9418449780195313E-2</v>
      </c>
      <c r="R18">
        <f t="shared" si="9"/>
        <v>4.5818336411651145E-2</v>
      </c>
    </row>
    <row r="19" spans="2:18" x14ac:dyDescent="0.25">
      <c r="B19" t="s">
        <v>11</v>
      </c>
      <c r="C19">
        <v>15</v>
      </c>
      <c r="D19">
        <v>13</v>
      </c>
      <c r="E19">
        <v>11</v>
      </c>
      <c r="F19">
        <v>9</v>
      </c>
      <c r="G19">
        <v>7</v>
      </c>
      <c r="H19">
        <v>5</v>
      </c>
      <c r="I19">
        <v>3</v>
      </c>
      <c r="K19">
        <v>73.2</v>
      </c>
      <c r="L19">
        <f t="shared" si="8"/>
        <v>0.18632790140738131</v>
      </c>
      <c r="M19">
        <f t="shared" si="9"/>
        <v>0.15883689956039063</v>
      </c>
      <c r="N19">
        <f t="shared" si="9"/>
        <v>0.1344004534741767</v>
      </c>
      <c r="O19">
        <f t="shared" si="9"/>
        <v>0.10996400738796275</v>
      </c>
      <c r="P19">
        <f t="shared" si="9"/>
        <v>8.5527561301748795E-2</v>
      </c>
      <c r="Q19">
        <f t="shared" si="9"/>
        <v>6.1091115215534862E-2</v>
      </c>
      <c r="R19">
        <f t="shared" si="9"/>
        <v>3.6654669129320916E-2</v>
      </c>
    </row>
    <row r="20" spans="2:18" x14ac:dyDescent="0.25">
      <c r="B20">
        <v>30.8</v>
      </c>
      <c r="C20">
        <f>C$19/$B20</f>
        <v>0.48701298701298701</v>
      </c>
      <c r="D20">
        <f t="shared" ref="D20:I20" si="10">D$19/$B20</f>
        <v>0.42207792207792205</v>
      </c>
      <c r="E20">
        <f t="shared" si="10"/>
        <v>0.35714285714285715</v>
      </c>
      <c r="F20">
        <f t="shared" si="10"/>
        <v>0.29220779220779219</v>
      </c>
      <c r="G20">
        <f t="shared" si="10"/>
        <v>0.22727272727272727</v>
      </c>
      <c r="H20">
        <f t="shared" si="10"/>
        <v>0.16233766233766234</v>
      </c>
      <c r="I20">
        <f t="shared" si="10"/>
        <v>9.7402597402597407E-2</v>
      </c>
      <c r="K20">
        <v>91.1</v>
      </c>
      <c r="L20">
        <f t="shared" si="8"/>
        <v>0.14967323227806043</v>
      </c>
      <c r="M20">
        <f t="shared" si="9"/>
        <v>0.13134589771339997</v>
      </c>
      <c r="N20">
        <f t="shared" si="9"/>
        <v>0.10996400738796275</v>
      </c>
      <c r="O20">
        <f t="shared" si="9"/>
        <v>9.163667282330229E-2</v>
      </c>
      <c r="P20">
        <f t="shared" si="9"/>
        <v>7.0254782497865084E-2</v>
      </c>
      <c r="Q20">
        <f t="shared" si="9"/>
        <v>4.8872892172427886E-2</v>
      </c>
      <c r="R20">
        <f t="shared" si="9"/>
        <v>2.9934646455612085E-2</v>
      </c>
    </row>
    <row r="21" spans="2:18" x14ac:dyDescent="0.25">
      <c r="B21">
        <v>35.4</v>
      </c>
      <c r="C21">
        <f t="shared" ref="C21:I28" si="11">C$19/$B21</f>
        <v>0.42372881355932207</v>
      </c>
      <c r="D21">
        <f t="shared" si="11"/>
        <v>0.3672316384180791</v>
      </c>
      <c r="E21">
        <f t="shared" si="11"/>
        <v>0.31073446327683618</v>
      </c>
      <c r="F21">
        <f t="shared" si="11"/>
        <v>0.25423728813559321</v>
      </c>
      <c r="G21">
        <f t="shared" si="11"/>
        <v>0.19774011299435029</v>
      </c>
      <c r="H21">
        <f t="shared" si="11"/>
        <v>0.14124293785310735</v>
      </c>
      <c r="I21">
        <f t="shared" si="11"/>
        <v>8.4745762711864417E-2</v>
      </c>
      <c r="K21">
        <v>172.7</v>
      </c>
      <c r="L21">
        <f t="shared" si="8"/>
        <v>8.2473005540972075E-2</v>
      </c>
      <c r="M21">
        <f t="shared" si="9"/>
        <v>7.0254782497865084E-2</v>
      </c>
      <c r="N21">
        <f t="shared" si="9"/>
        <v>6.1091115215534862E-2</v>
      </c>
      <c r="O21">
        <f t="shared" si="9"/>
        <v>4.8872892172427886E-2</v>
      </c>
      <c r="P21">
        <f t="shared" si="9"/>
        <v>3.9709224890097657E-2</v>
      </c>
      <c r="Q21">
        <f t="shared" si="9"/>
        <v>2.7185546270913012E-2</v>
      </c>
      <c r="R21">
        <f t="shared" si="9"/>
        <v>1.6189145532116738E-2</v>
      </c>
    </row>
    <row r="22" spans="2:18" x14ac:dyDescent="0.25">
      <c r="B22">
        <v>45.2</v>
      </c>
      <c r="C22">
        <f t="shared" si="11"/>
        <v>0.33185840707964598</v>
      </c>
      <c r="D22">
        <f t="shared" si="11"/>
        <v>0.28761061946902655</v>
      </c>
      <c r="E22">
        <f t="shared" si="11"/>
        <v>0.24336283185840707</v>
      </c>
      <c r="F22">
        <f t="shared" si="11"/>
        <v>0.19911504424778759</v>
      </c>
      <c r="G22">
        <f t="shared" si="11"/>
        <v>0.15486725663716813</v>
      </c>
      <c r="H22">
        <f t="shared" si="11"/>
        <v>0.11061946902654866</v>
      </c>
      <c r="I22">
        <f t="shared" si="11"/>
        <v>6.6371681415929196E-2</v>
      </c>
      <c r="K22">
        <v>1504</v>
      </c>
      <c r="L22">
        <f t="shared" si="8"/>
        <v>9.4691228584079037E-3</v>
      </c>
      <c r="M22">
        <f t="shared" si="9"/>
        <v>8.2473005540972064E-3</v>
      </c>
      <c r="N22">
        <f t="shared" si="9"/>
        <v>7.0254782497865091E-3</v>
      </c>
      <c r="O22">
        <f t="shared" si="9"/>
        <v>5.8036559454758118E-3</v>
      </c>
      <c r="P22">
        <f t="shared" si="9"/>
        <v>4.5818336411651145E-3</v>
      </c>
      <c r="Q22">
        <f t="shared" si="9"/>
        <v>3.0545557607767428E-3</v>
      </c>
      <c r="R22">
        <f t="shared" si="9"/>
        <v>1.8327334564660458E-3</v>
      </c>
    </row>
    <row r="23" spans="2:18" x14ac:dyDescent="0.25">
      <c r="B23">
        <v>55.1</v>
      </c>
      <c r="C23">
        <f t="shared" si="11"/>
        <v>0.27223230490018147</v>
      </c>
      <c r="D23">
        <f t="shared" si="11"/>
        <v>0.23593466424682394</v>
      </c>
      <c r="E23">
        <f t="shared" si="11"/>
        <v>0.19963702359346641</v>
      </c>
      <c r="F23">
        <f t="shared" si="11"/>
        <v>0.16333938294010888</v>
      </c>
      <c r="G23">
        <f t="shared" si="11"/>
        <v>0.12704174228675136</v>
      </c>
      <c r="H23">
        <f t="shared" si="11"/>
        <v>9.0744101633393831E-2</v>
      </c>
      <c r="I23">
        <f t="shared" si="11"/>
        <v>5.4446460980036297E-2</v>
      </c>
      <c r="K23">
        <v>14700</v>
      </c>
      <c r="L23">
        <f t="shared" si="8"/>
        <v>0</v>
      </c>
      <c r="M23">
        <f t="shared" si="8"/>
        <v>0</v>
      </c>
      <c r="N23">
        <f t="shared" si="8"/>
        <v>6.4145670976311611E-4</v>
      </c>
      <c r="O23">
        <f t="shared" si="8"/>
        <v>5.1011081204971602E-4</v>
      </c>
      <c r="P23">
        <f t="shared" si="8"/>
        <v>3.726558028147627E-4</v>
      </c>
      <c r="Q23">
        <f t="shared" si="8"/>
        <v>2.3520079357980923E-4</v>
      </c>
      <c r="R23">
        <f>R11/$E$15</f>
        <v>9.7745784344855781E-5</v>
      </c>
    </row>
    <row r="24" spans="2:18" x14ac:dyDescent="0.25">
      <c r="B24">
        <v>73.2</v>
      </c>
      <c r="C24">
        <f t="shared" si="11"/>
        <v>0.20491803278688525</v>
      </c>
      <c r="D24">
        <f t="shared" si="11"/>
        <v>0.17759562841530055</v>
      </c>
      <c r="E24">
        <f t="shared" si="11"/>
        <v>0.15027322404371585</v>
      </c>
      <c r="F24">
        <f t="shared" si="11"/>
        <v>0.12295081967213115</v>
      </c>
      <c r="G24">
        <f t="shared" si="11"/>
        <v>9.5628415300546443E-2</v>
      </c>
      <c r="H24">
        <f t="shared" si="11"/>
        <v>6.8306010928961741E-2</v>
      </c>
      <c r="I24">
        <f t="shared" si="11"/>
        <v>4.0983606557377046E-2</v>
      </c>
    </row>
    <row r="25" spans="2:18" x14ac:dyDescent="0.25">
      <c r="B25">
        <v>91.1</v>
      </c>
      <c r="C25">
        <f t="shared" si="11"/>
        <v>0.16465422612513722</v>
      </c>
      <c r="D25">
        <f t="shared" si="11"/>
        <v>0.14270032930845225</v>
      </c>
      <c r="E25">
        <f t="shared" si="11"/>
        <v>0.12074643249176729</v>
      </c>
      <c r="F25">
        <f t="shared" si="11"/>
        <v>9.8792535675082338E-2</v>
      </c>
      <c r="G25">
        <f t="shared" si="11"/>
        <v>7.6838638858397368E-2</v>
      </c>
      <c r="H25">
        <f t="shared" si="11"/>
        <v>5.4884742041712405E-2</v>
      </c>
      <c r="I25">
        <f t="shared" si="11"/>
        <v>3.2930845225027441E-2</v>
      </c>
    </row>
    <row r="26" spans="2:18" x14ac:dyDescent="0.25">
      <c r="B26">
        <v>172.7</v>
      </c>
      <c r="C26">
        <f t="shared" si="11"/>
        <v>8.6855819339895779E-2</v>
      </c>
      <c r="D26">
        <f t="shared" si="11"/>
        <v>7.527504342790968E-2</v>
      </c>
      <c r="E26">
        <f t="shared" si="11"/>
        <v>6.3694267515923567E-2</v>
      </c>
      <c r="F26">
        <f t="shared" si="11"/>
        <v>5.2113491603937467E-2</v>
      </c>
      <c r="G26">
        <f t="shared" si="11"/>
        <v>4.0532715691951361E-2</v>
      </c>
      <c r="H26">
        <f t="shared" si="11"/>
        <v>2.8951939779965258E-2</v>
      </c>
      <c r="I26">
        <f t="shared" si="11"/>
        <v>1.7371163867979156E-2</v>
      </c>
    </row>
    <row r="27" spans="2:18" x14ac:dyDescent="0.25">
      <c r="B27">
        <v>1504</v>
      </c>
      <c r="C27">
        <f t="shared" si="11"/>
        <v>9.9734042553191495E-3</v>
      </c>
      <c r="D27">
        <f t="shared" si="11"/>
        <v>8.6436170212765961E-3</v>
      </c>
      <c r="E27">
        <f t="shared" si="11"/>
        <v>7.3138297872340427E-3</v>
      </c>
      <c r="F27">
        <f t="shared" si="11"/>
        <v>5.9840425531914893E-3</v>
      </c>
      <c r="G27">
        <f t="shared" si="11"/>
        <v>4.6542553191489359E-3</v>
      </c>
      <c r="H27">
        <f t="shared" si="11"/>
        <v>3.324468085106383E-3</v>
      </c>
      <c r="I27">
        <f t="shared" si="11"/>
        <v>1.9946808510638296E-3</v>
      </c>
    </row>
    <row r="28" spans="2:18" x14ac:dyDescent="0.25">
      <c r="B28">
        <v>14700</v>
      </c>
      <c r="C28">
        <f t="shared" si="11"/>
        <v>1.0204081632653062E-3</v>
      </c>
      <c r="D28">
        <f t="shared" si="11"/>
        <v>8.8435374149659865E-4</v>
      </c>
      <c r="E28">
        <f t="shared" si="11"/>
        <v>7.482993197278912E-4</v>
      </c>
      <c r="F28">
        <f t="shared" si="11"/>
        <v>6.1224489795918364E-4</v>
      </c>
      <c r="G28">
        <f t="shared" si="11"/>
        <v>4.7619047619047619E-4</v>
      </c>
      <c r="H28">
        <f t="shared" si="11"/>
        <v>3.4013605442176868E-4</v>
      </c>
      <c r="I28">
        <f t="shared" si="11"/>
        <v>2.0408163265306123E-4</v>
      </c>
    </row>
    <row r="31" spans="2:18" x14ac:dyDescent="0.25">
      <c r="B31" t="s">
        <v>12</v>
      </c>
    </row>
    <row r="32" spans="2:18" x14ac:dyDescent="0.25">
      <c r="B32" t="s">
        <v>11</v>
      </c>
      <c r="C32">
        <v>15</v>
      </c>
      <c r="D32">
        <v>13</v>
      </c>
      <c r="E32">
        <v>11</v>
      </c>
      <c r="F32">
        <v>9</v>
      </c>
      <c r="G32">
        <v>7</v>
      </c>
      <c r="H32">
        <v>5</v>
      </c>
      <c r="I32">
        <v>3</v>
      </c>
    </row>
    <row r="33" spans="2:9" x14ac:dyDescent="0.25">
      <c r="B33">
        <v>30.8</v>
      </c>
      <c r="C33">
        <f>L15-C20</f>
        <v>-9.6029849633563924E-2</v>
      </c>
      <c r="D33">
        <f t="shared" ref="D33:I40" si="12">M15-D20</f>
        <v>-7.9967676870926874E-2</v>
      </c>
      <c r="E33">
        <f t="shared" si="12"/>
        <v>-6.6960059869066557E-2</v>
      </c>
      <c r="F33">
        <f t="shared" si="12"/>
        <v>-5.7006998627982974E-2</v>
      </c>
      <c r="G33">
        <f t="shared" si="12"/>
        <v>-4.3999381626122686E-2</v>
      </c>
      <c r="H33">
        <f t="shared" si="12"/>
        <v>-3.0991764624262369E-2</v>
      </c>
      <c r="I33">
        <f t="shared" si="12"/>
        <v>-2.1038703383178828E-2</v>
      </c>
    </row>
    <row r="34" spans="2:9" x14ac:dyDescent="0.25">
      <c r="B34">
        <v>35.4</v>
      </c>
      <c r="C34">
        <f t="shared" ref="C34:C40" si="13">L16-C21</f>
        <v>-6.9400345309219902E-2</v>
      </c>
      <c r="D34">
        <f t="shared" si="12"/>
        <v>-6.177606234040478E-2</v>
      </c>
      <c r="E34">
        <f t="shared" si="12"/>
        <v>-5.415177937158977E-2</v>
      </c>
      <c r="F34">
        <f t="shared" si="12"/>
        <v>-4.3472940641997943E-2</v>
      </c>
      <c r="G34">
        <f t="shared" si="12"/>
        <v>-3.2794101912406143E-2</v>
      </c>
      <c r="H34">
        <f t="shared" si="12"/>
        <v>-2.5169818943591105E-2</v>
      </c>
      <c r="I34">
        <f t="shared" si="12"/>
        <v>-1.4490980213999333E-2</v>
      </c>
    </row>
    <row r="35" spans="2:9" x14ac:dyDescent="0.25">
      <c r="B35">
        <v>45.2</v>
      </c>
      <c r="C35">
        <f t="shared" si="13"/>
        <v>-4.7784721327408852E-2</v>
      </c>
      <c r="D35">
        <f t="shared" si="12"/>
        <v>-4.0191602846110369E-2</v>
      </c>
      <c r="E35">
        <f t="shared" si="12"/>
        <v>-3.5653040125588564E-2</v>
      </c>
      <c r="F35">
        <f t="shared" si="12"/>
        <v>-2.8059921644289998E-2</v>
      </c>
      <c r="G35">
        <f t="shared" si="12"/>
        <v>-2.3521358923768165E-2</v>
      </c>
      <c r="H35">
        <f t="shared" si="12"/>
        <v>-1.5928240442469627E-2</v>
      </c>
      <c r="I35">
        <f t="shared" si="12"/>
        <v>-8.3351219611710742E-3</v>
      </c>
    </row>
    <row r="36" spans="2:9" x14ac:dyDescent="0.25">
      <c r="B36">
        <v>55.1</v>
      </c>
      <c r="C36">
        <f t="shared" si="13"/>
        <v>-3.397695555959554E-2</v>
      </c>
      <c r="D36">
        <f t="shared" si="12"/>
        <v>-2.8224872514005434E-2</v>
      </c>
      <c r="E36">
        <f t="shared" si="12"/>
        <v>-2.5527345229192061E-2</v>
      </c>
      <c r="F36">
        <f t="shared" si="12"/>
        <v>-1.9775262183601955E-2</v>
      </c>
      <c r="G36">
        <f t="shared" si="12"/>
        <v>-1.707773489878861E-2</v>
      </c>
      <c r="H36">
        <f t="shared" si="12"/>
        <v>-1.1325651853198518E-2</v>
      </c>
      <c r="I36">
        <f t="shared" si="12"/>
        <v>-8.6281245683851523E-3</v>
      </c>
    </row>
    <row r="37" spans="2:9" x14ac:dyDescent="0.25">
      <c r="B37">
        <v>73.2</v>
      </c>
      <c r="C37">
        <f t="shared" si="13"/>
        <v>-1.8590131379503938E-2</v>
      </c>
      <c r="D37">
        <f t="shared" si="12"/>
        <v>-1.8758728854909923E-2</v>
      </c>
      <c r="E37">
        <f t="shared" si="12"/>
        <v>-1.5872770569539146E-2</v>
      </c>
      <c r="F37">
        <f t="shared" si="12"/>
        <v>-1.2986812284168398E-2</v>
      </c>
      <c r="G37">
        <f t="shared" si="12"/>
        <v>-1.0100853998797649E-2</v>
      </c>
      <c r="H37">
        <f t="shared" si="12"/>
        <v>-7.214895713426879E-3</v>
      </c>
      <c r="I37">
        <f t="shared" si="12"/>
        <v>-4.3289374280561302E-3</v>
      </c>
    </row>
    <row r="38" spans="2:9" x14ac:dyDescent="0.25">
      <c r="B38">
        <v>91.1</v>
      </c>
      <c r="C38">
        <f t="shared" si="13"/>
        <v>-1.4980993847076796E-2</v>
      </c>
      <c r="D38">
        <f t="shared" si="12"/>
        <v>-1.1354431595052283E-2</v>
      </c>
      <c r="E38">
        <f t="shared" si="12"/>
        <v>-1.0782425103804547E-2</v>
      </c>
      <c r="F38">
        <f t="shared" si="12"/>
        <v>-7.1558628517800482E-3</v>
      </c>
      <c r="G38">
        <f t="shared" si="12"/>
        <v>-6.5838563605322836E-3</v>
      </c>
      <c r="H38">
        <f t="shared" si="12"/>
        <v>-6.011849869284519E-3</v>
      </c>
      <c r="I38">
        <f t="shared" si="12"/>
        <v>-2.9961987694153563E-3</v>
      </c>
    </row>
    <row r="39" spans="2:9" x14ac:dyDescent="0.25">
      <c r="B39">
        <v>172.7</v>
      </c>
      <c r="C39">
        <f t="shared" si="13"/>
        <v>-4.3828137989237043E-3</v>
      </c>
      <c r="D39">
        <f t="shared" si="12"/>
        <v>-5.0202609300445955E-3</v>
      </c>
      <c r="E39">
        <f t="shared" si="12"/>
        <v>-2.6031523003887044E-3</v>
      </c>
      <c r="F39">
        <f t="shared" si="12"/>
        <v>-3.2405994315095818E-3</v>
      </c>
      <c r="G39">
        <f t="shared" si="12"/>
        <v>-8.234908018537046E-4</v>
      </c>
      <c r="H39">
        <f t="shared" si="12"/>
        <v>-1.7663935090522463E-3</v>
      </c>
      <c r="I39">
        <f t="shared" si="12"/>
        <v>-1.1820183358624177E-3</v>
      </c>
    </row>
    <row r="40" spans="2:9" x14ac:dyDescent="0.25">
      <c r="B40">
        <v>1504</v>
      </c>
      <c r="C40">
        <f t="shared" si="13"/>
        <v>-5.0428139691124571E-4</v>
      </c>
      <c r="D40">
        <f t="shared" si="12"/>
        <v>-3.9631646717938965E-4</v>
      </c>
      <c r="E40">
        <f t="shared" si="12"/>
        <v>-2.8835153744753358E-4</v>
      </c>
      <c r="F40">
        <f t="shared" si="12"/>
        <v>-1.8038660771567752E-4</v>
      </c>
      <c r="G40">
        <f t="shared" si="12"/>
        <v>-7.2421677983821459E-5</v>
      </c>
      <c r="H40">
        <f t="shared" si="12"/>
        <v>-2.6991232432964016E-4</v>
      </c>
      <c r="I40">
        <f t="shared" si="12"/>
        <v>-1.6194739459778388E-4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0861-F243-4C80-87E8-1743BC98D824}">
  <dimension ref="B1:AM65"/>
  <sheetViews>
    <sheetView tabSelected="1" topLeftCell="S4" zoomScale="96" zoomScaleNormal="96" workbookViewId="0">
      <selection activeCell="F64" sqref="F64"/>
    </sheetView>
  </sheetViews>
  <sheetFormatPr defaultRowHeight="15" x14ac:dyDescent="0.25"/>
  <cols>
    <col min="2" max="2" width="8.140625" bestFit="1" customWidth="1"/>
    <col min="3" max="3" width="12.42578125" customWidth="1"/>
    <col min="4" max="4" width="14.28515625" bestFit="1" customWidth="1"/>
    <col min="5" max="5" width="9.28515625" bestFit="1" customWidth="1"/>
    <col min="6" max="6" width="7.5703125" bestFit="1" customWidth="1"/>
    <col min="7" max="7" width="12.42578125" customWidth="1"/>
    <col min="8" max="8" width="14.28515625" bestFit="1" customWidth="1"/>
    <col min="9" max="9" width="10.42578125" bestFit="1" customWidth="1"/>
    <col min="10" max="10" width="13.85546875" bestFit="1" customWidth="1"/>
    <col min="11" max="11" width="12.42578125" bestFit="1" customWidth="1"/>
    <col min="12" max="12" width="14.28515625" bestFit="1" customWidth="1"/>
    <col min="13" max="13" width="19" bestFit="1" customWidth="1"/>
    <col min="14" max="14" width="8.140625" bestFit="1" customWidth="1"/>
    <col min="15" max="15" width="12.42578125" bestFit="1" customWidth="1"/>
    <col min="16" max="16" width="17.85546875" bestFit="1" customWidth="1"/>
    <col min="17" max="17" width="10.42578125" bestFit="1" customWidth="1"/>
    <col min="18" max="18" width="20" bestFit="1" customWidth="1"/>
    <col min="19" max="19" width="21.42578125" bestFit="1" customWidth="1"/>
    <col min="20" max="20" width="20.140625" bestFit="1" customWidth="1"/>
    <col min="21" max="21" width="20.140625" customWidth="1"/>
    <col min="22" max="22" width="12.42578125" bestFit="1" customWidth="1"/>
    <col min="23" max="23" width="11.42578125" bestFit="1" customWidth="1"/>
    <col min="25" max="25" width="13" bestFit="1" customWidth="1"/>
    <col min="37" max="38" width="9.85546875" bestFit="1" customWidth="1"/>
    <col min="39" max="39" width="11.5703125" bestFit="1" customWidth="1"/>
  </cols>
  <sheetData>
    <row r="1" spans="2:39" x14ac:dyDescent="0.25">
      <c r="M1" s="5"/>
    </row>
    <row r="2" spans="2:39" x14ac:dyDescent="0.25">
      <c r="B2" t="s">
        <v>32</v>
      </c>
      <c r="C2" t="s">
        <v>33</v>
      </c>
      <c r="D2" t="s">
        <v>34</v>
      </c>
      <c r="E2" s="7" t="s">
        <v>13</v>
      </c>
      <c r="F2" t="s">
        <v>32</v>
      </c>
      <c r="G2" t="s">
        <v>33</v>
      </c>
      <c r="H2" t="s">
        <v>34</v>
      </c>
      <c r="I2" s="7" t="s">
        <v>14</v>
      </c>
      <c r="J2" t="s">
        <v>32</v>
      </c>
      <c r="K2" t="s">
        <v>33</v>
      </c>
      <c r="L2" t="s">
        <v>34</v>
      </c>
      <c r="M2" s="7" t="s">
        <v>38</v>
      </c>
      <c r="N2" t="s">
        <v>35</v>
      </c>
      <c r="O2" t="s">
        <v>36</v>
      </c>
      <c r="P2" t="s">
        <v>37</v>
      </c>
      <c r="Q2" s="7" t="s">
        <v>14</v>
      </c>
      <c r="R2" t="s">
        <v>17</v>
      </c>
      <c r="S2" t="s">
        <v>16</v>
      </c>
      <c r="T2" t="s">
        <v>15</v>
      </c>
      <c r="U2" s="8" t="s">
        <v>19</v>
      </c>
      <c r="V2" t="s">
        <v>18</v>
      </c>
      <c r="AJ2" t="s">
        <v>21</v>
      </c>
      <c r="AK2" t="s">
        <v>22</v>
      </c>
      <c r="AL2" t="s">
        <v>23</v>
      </c>
      <c r="AM2" t="s">
        <v>24</v>
      </c>
    </row>
    <row r="3" spans="2:39" x14ac:dyDescent="0.25">
      <c r="B3" cm="1">
        <f t="array" ref="B3:B65">_xlfn.TOCOL(Sheet1!C3:I11)</f>
        <v>12.8</v>
      </c>
      <c r="C3" cm="1">
        <f t="array" ref="C3:C65">_xlfn.TOCOL(Sheet1!C20:I28)</f>
        <v>0.48701298701298701</v>
      </c>
      <c r="D3" cm="1">
        <f t="array" ref="D3:D65">_xlfn.TOCOL(Sheet1!L15:R23)</f>
        <v>0.39098313737942308</v>
      </c>
      <c r="F3" s="2">
        <v>12.8</v>
      </c>
      <c r="G3" s="3">
        <v>0.48701298701298701</v>
      </c>
      <c r="H3" s="3">
        <v>0.39098313737942308</v>
      </c>
      <c r="J3" s="9" cm="1">
        <f t="array" ref="J3:L65">_xlfn._xlws.SORT(B3:D65)</f>
        <v>0</v>
      </c>
      <c r="K3">
        <v>1.0204081632653062E-3</v>
      </c>
      <c r="L3" s="3">
        <v>0</v>
      </c>
      <c r="N3" cm="1">
        <f t="array" ref="N3:N55">_xlfn.UNIQUE(J3:J65)</f>
        <v>0</v>
      </c>
      <c r="O3">
        <f>AVERAGEIF($J$3:$J$9999,N3,$K$3:$K$9999)</f>
        <v>9.5238095238095238E-4</v>
      </c>
      <c r="P3" s="3">
        <f>AVERAGEIF($J$3:$J$9999,N3,$L$3:$L$9999)</f>
        <v>0</v>
      </c>
      <c r="R3" cm="1">
        <f t="array" ref="R3:R55">_xlfn._xlws.SORT(_xlfn.ANCHORARRAY(N3),1,1)</f>
        <v>0</v>
      </c>
      <c r="S3" cm="1">
        <f t="array" ref="S3:S55">_xlfn._xlws.SORT(O3:O55,1,1)</f>
        <v>2.0408163265306123E-4</v>
      </c>
      <c r="T3" cm="1">
        <f t="array" ref="T3:T55">_xlfn._xlws.SORT(P3:P55,1,1)</f>
        <v>0</v>
      </c>
      <c r="U3">
        <f>S3-T3</f>
        <v>2.0408163265306123E-4</v>
      </c>
      <c r="V3" s="4">
        <f>(S3-T3)/S3</f>
        <v>1</v>
      </c>
      <c r="AJ3">
        <v>15</v>
      </c>
      <c r="AL3">
        <v>30.8</v>
      </c>
      <c r="AM3">
        <f>AJ3/AL3</f>
        <v>0.48701298701298701</v>
      </c>
    </row>
    <row r="4" spans="2:39" x14ac:dyDescent="0.25">
      <c r="B4">
        <v>11.2</v>
      </c>
      <c r="C4">
        <v>0.42207792207792205</v>
      </c>
      <c r="D4">
        <v>0.34211024520699518</v>
      </c>
      <c r="F4">
        <v>11.2</v>
      </c>
      <c r="G4">
        <v>0.42207792207792205</v>
      </c>
      <c r="H4">
        <v>0.34211024520699518</v>
      </c>
      <c r="J4" s="9">
        <v>0</v>
      </c>
      <c r="K4">
        <v>8.8435374149659865E-4</v>
      </c>
      <c r="L4">
        <v>0</v>
      </c>
      <c r="N4">
        <v>3.2000000000000002E-3</v>
      </c>
      <c r="O4">
        <f t="shared" ref="O4:O55" si="0">AVERAGEIF($J$3:$J$9999,N4,$K$3:$K$9999)</f>
        <v>2.0408163265306123E-4</v>
      </c>
      <c r="P4" s="3">
        <f t="shared" ref="P4:P55" si="1">AVERAGEIF($J$3:$J$9999,N4,$L$3:$L$9999)</f>
        <v>9.7745784344855781E-5</v>
      </c>
      <c r="R4">
        <v>3.2000000000000002E-3</v>
      </c>
      <c r="S4">
        <v>3.4013605442176868E-4</v>
      </c>
      <c r="T4">
        <v>9.7745784344855781E-5</v>
      </c>
      <c r="U4">
        <f t="shared" ref="U4:U58" si="2">S4-T4</f>
        <v>2.4239027007691292E-4</v>
      </c>
      <c r="V4" s="4">
        <f t="shared" ref="V4:V58" si="3">(S4-T4)/S4</f>
        <v>0.71262739402612407</v>
      </c>
      <c r="AL4">
        <v>35.4</v>
      </c>
    </row>
    <row r="5" spans="2:39" x14ac:dyDescent="0.25">
      <c r="B5">
        <v>9.5</v>
      </c>
      <c r="C5">
        <v>0.35714285714285715</v>
      </c>
      <c r="D5">
        <v>0.29018279727379059</v>
      </c>
      <c r="F5">
        <v>9.5</v>
      </c>
      <c r="G5">
        <v>0.35714285714285715</v>
      </c>
      <c r="H5">
        <v>0.29018279727379059</v>
      </c>
      <c r="J5" s="9">
        <v>3.2000000000000002E-3</v>
      </c>
      <c r="K5">
        <v>2.0408163265306123E-4</v>
      </c>
      <c r="L5">
        <v>9.7745784344855781E-5</v>
      </c>
      <c r="N5">
        <v>7.7000000000000002E-3</v>
      </c>
      <c r="O5">
        <f t="shared" si="0"/>
        <v>3.4013605442176868E-4</v>
      </c>
      <c r="P5" s="3">
        <f t="shared" si="1"/>
        <v>2.3520079357980923E-4</v>
      </c>
      <c r="R5">
        <v>7.7000000000000002E-3</v>
      </c>
      <c r="S5">
        <v>4.7619047619047619E-4</v>
      </c>
      <c r="T5">
        <v>2.3520079357980923E-4</v>
      </c>
      <c r="U5">
        <f t="shared" si="2"/>
        <v>2.4098968261066696E-4</v>
      </c>
      <c r="V5" s="4">
        <f t="shared" si="3"/>
        <v>0.50607833348240061</v>
      </c>
      <c r="AL5">
        <v>45.2</v>
      </c>
    </row>
    <row r="6" spans="2:39" x14ac:dyDescent="0.25">
      <c r="B6">
        <v>7.7</v>
      </c>
      <c r="C6">
        <v>0.29220779220779219</v>
      </c>
      <c r="D6">
        <v>0.23520079357980922</v>
      </c>
      <c r="F6">
        <v>7.7</v>
      </c>
      <c r="G6">
        <v>0.29220779220779219</v>
      </c>
      <c r="H6">
        <v>0.23520079357980922</v>
      </c>
      <c r="J6" s="9">
        <v>7.7000000000000002E-3</v>
      </c>
      <c r="K6">
        <v>3.4013605442176868E-4</v>
      </c>
      <c r="L6">
        <v>2.3520079357980923E-4</v>
      </c>
      <c r="N6">
        <v>1.2200000000000001E-2</v>
      </c>
      <c r="O6">
        <f t="shared" si="0"/>
        <v>4.7619047619047619E-4</v>
      </c>
      <c r="P6" s="3">
        <f t="shared" si="1"/>
        <v>3.726558028147627E-4</v>
      </c>
      <c r="R6">
        <v>1.2200000000000001E-2</v>
      </c>
      <c r="S6">
        <v>6.1224489795918364E-4</v>
      </c>
      <c r="T6">
        <v>3.726558028147627E-4</v>
      </c>
      <c r="U6">
        <f t="shared" si="2"/>
        <v>2.3958909514442095E-4</v>
      </c>
      <c r="V6" s="4">
        <f t="shared" si="3"/>
        <v>0.39132885540255424</v>
      </c>
      <c r="AL6">
        <v>55.1</v>
      </c>
    </row>
    <row r="7" spans="2:39" x14ac:dyDescent="0.25">
      <c r="B7">
        <v>6</v>
      </c>
      <c r="C7">
        <v>0.22727272727272727</v>
      </c>
      <c r="D7">
        <v>0.18327334564660458</v>
      </c>
      <c r="F7">
        <v>6</v>
      </c>
      <c r="G7">
        <v>0.22727272727272727</v>
      </c>
      <c r="H7">
        <v>0.18327334564660458</v>
      </c>
      <c r="J7" s="9">
        <v>1.2200000000000001E-2</v>
      </c>
      <c r="K7">
        <v>4.7619047619047619E-4</v>
      </c>
      <c r="L7">
        <v>3.726558028147627E-4</v>
      </c>
      <c r="N7">
        <v>1.67E-2</v>
      </c>
      <c r="O7">
        <f t="shared" si="0"/>
        <v>6.1224489795918364E-4</v>
      </c>
      <c r="P7" s="3">
        <f t="shared" si="1"/>
        <v>5.1011081204971602E-4</v>
      </c>
      <c r="R7">
        <v>1.67E-2</v>
      </c>
      <c r="S7">
        <v>7.482993197278912E-4</v>
      </c>
      <c r="T7">
        <v>5.1011081204971602E-4</v>
      </c>
      <c r="U7">
        <f t="shared" si="2"/>
        <v>2.3818850767817518E-4</v>
      </c>
      <c r="V7" s="4">
        <f t="shared" si="3"/>
        <v>0.31830646026083409</v>
      </c>
      <c r="AL7">
        <v>73.2</v>
      </c>
    </row>
    <row r="8" spans="2:39" x14ac:dyDescent="0.25">
      <c r="B8">
        <v>4.3</v>
      </c>
      <c r="C8">
        <v>0.16233766233766234</v>
      </c>
      <c r="D8">
        <v>0.13134589771339997</v>
      </c>
      <c r="F8">
        <v>4.3</v>
      </c>
      <c r="G8">
        <v>0.16233766233766234</v>
      </c>
      <c r="H8">
        <v>0.13134589771339997</v>
      </c>
      <c r="J8" s="9">
        <v>1.67E-2</v>
      </c>
      <c r="K8">
        <v>6.1224489795918364E-4</v>
      </c>
      <c r="L8">
        <v>5.1011081204971602E-4</v>
      </c>
      <c r="N8">
        <v>2.1000000000000001E-2</v>
      </c>
      <c r="O8">
        <f t="shared" si="0"/>
        <v>7.482993197278912E-4</v>
      </c>
      <c r="P8" s="3">
        <f t="shared" si="1"/>
        <v>6.4145670976311611E-4</v>
      </c>
      <c r="R8">
        <v>2.1000000000000001E-2</v>
      </c>
      <c r="S8">
        <v>9.5238095238095238E-4</v>
      </c>
      <c r="T8">
        <v>6.4145670976311611E-4</v>
      </c>
      <c r="U8">
        <f t="shared" si="2"/>
        <v>3.1092424261783627E-4</v>
      </c>
      <c r="V8" s="4">
        <f t="shared" si="3"/>
        <v>0.3264704547487281</v>
      </c>
      <c r="AL8">
        <v>91.1</v>
      </c>
    </row>
    <row r="9" spans="2:39" x14ac:dyDescent="0.25">
      <c r="B9">
        <v>2.5</v>
      </c>
      <c r="C9">
        <v>9.7402597402597407E-2</v>
      </c>
      <c r="D9">
        <v>7.6363894019418579E-2</v>
      </c>
      <c r="F9">
        <v>2.5</v>
      </c>
      <c r="G9">
        <v>9.7402597402597407E-2</v>
      </c>
      <c r="H9">
        <v>7.6363894019418579E-2</v>
      </c>
      <c r="J9" s="9">
        <v>2.1000000000000001E-2</v>
      </c>
      <c r="K9">
        <v>7.482993197278912E-4</v>
      </c>
      <c r="L9">
        <v>6.4145670976311611E-4</v>
      </c>
      <c r="N9">
        <v>0.06</v>
      </c>
      <c r="O9">
        <f t="shared" si="0"/>
        <v>1.9946808510638296E-3</v>
      </c>
      <c r="P9" s="3">
        <f t="shared" si="1"/>
        <v>1.8327334564660458E-3</v>
      </c>
      <c r="R9">
        <v>0.06</v>
      </c>
      <c r="S9">
        <v>1.9946808510638296E-3</v>
      </c>
      <c r="T9">
        <v>1.8327334564660458E-3</v>
      </c>
      <c r="U9">
        <f t="shared" si="2"/>
        <v>1.6194739459778388E-4</v>
      </c>
      <c r="V9" s="4">
        <f t="shared" si="3"/>
        <v>8.1189627158355662E-2</v>
      </c>
      <c r="AL9">
        <v>172.7</v>
      </c>
    </row>
    <row r="10" spans="2:39" x14ac:dyDescent="0.25">
      <c r="B10">
        <v>11.6</v>
      </c>
      <c r="C10">
        <v>0.42372881355932207</v>
      </c>
      <c r="D10">
        <v>0.35432846825010217</v>
      </c>
      <c r="F10">
        <v>11.6</v>
      </c>
      <c r="G10">
        <v>0.42372881355932207</v>
      </c>
      <c r="H10">
        <v>0.35432846825010217</v>
      </c>
      <c r="J10" s="9">
        <v>0.06</v>
      </c>
      <c r="K10">
        <v>1.9946808510638296E-3</v>
      </c>
      <c r="L10">
        <v>1.8327334564660458E-3</v>
      </c>
      <c r="N10">
        <v>0.1</v>
      </c>
      <c r="O10">
        <f t="shared" si="0"/>
        <v>3.324468085106383E-3</v>
      </c>
      <c r="P10" s="3">
        <f t="shared" si="1"/>
        <v>3.0545557607767428E-3</v>
      </c>
      <c r="R10">
        <v>0.1</v>
      </c>
      <c r="S10">
        <v>3.324468085106383E-3</v>
      </c>
      <c r="T10">
        <v>3.0545557607767428E-3</v>
      </c>
      <c r="U10">
        <f t="shared" si="2"/>
        <v>2.6991232432964016E-4</v>
      </c>
      <c r="V10" s="4">
        <f t="shared" si="3"/>
        <v>8.1189627158355759E-2</v>
      </c>
      <c r="AL10">
        <v>1504</v>
      </c>
    </row>
    <row r="11" spans="2:39" x14ac:dyDescent="0.25">
      <c r="B11">
        <v>10</v>
      </c>
      <c r="C11">
        <v>0.3672316384180791</v>
      </c>
      <c r="D11">
        <v>0.30545557607767432</v>
      </c>
      <c r="F11">
        <v>10</v>
      </c>
      <c r="G11">
        <v>0.3672316384180791</v>
      </c>
      <c r="H11">
        <v>0.30545557607767432</v>
      </c>
      <c r="J11" s="9">
        <v>0.1</v>
      </c>
      <c r="K11">
        <v>3.324468085106383E-3</v>
      </c>
      <c r="L11">
        <v>3.0545557607767428E-3</v>
      </c>
      <c r="N11">
        <v>0.15</v>
      </c>
      <c r="O11">
        <f t="shared" si="0"/>
        <v>4.6542553191489359E-3</v>
      </c>
      <c r="P11" s="3">
        <f t="shared" si="1"/>
        <v>4.5818336411651145E-3</v>
      </c>
      <c r="R11">
        <v>0.15</v>
      </c>
      <c r="S11">
        <v>4.6542553191489359E-3</v>
      </c>
      <c r="T11">
        <v>4.5818336411651145E-3</v>
      </c>
      <c r="U11">
        <f t="shared" si="2"/>
        <v>7.2421677983821459E-5</v>
      </c>
      <c r="V11" s="4">
        <f t="shared" si="3"/>
        <v>1.5560314812523925E-2</v>
      </c>
    </row>
    <row r="12" spans="2:39" x14ac:dyDescent="0.25">
      <c r="B12">
        <v>8.4</v>
      </c>
      <c r="C12">
        <v>0.31073446327683618</v>
      </c>
      <c r="D12">
        <v>0.25658268390524641</v>
      </c>
      <c r="F12">
        <v>8.4</v>
      </c>
      <c r="G12">
        <v>0.31073446327683618</v>
      </c>
      <c r="H12">
        <v>0.25658268390524641</v>
      </c>
      <c r="J12" s="9">
        <v>0.15</v>
      </c>
      <c r="K12">
        <v>4.6542553191489359E-3</v>
      </c>
      <c r="L12">
        <v>4.5818336411651145E-3</v>
      </c>
      <c r="N12">
        <v>0.19</v>
      </c>
      <c r="O12">
        <f t="shared" si="0"/>
        <v>5.9840425531914893E-3</v>
      </c>
      <c r="P12" s="3">
        <f t="shared" si="1"/>
        <v>5.8036559454758118E-3</v>
      </c>
      <c r="R12">
        <v>0.19</v>
      </c>
      <c r="S12">
        <v>5.9840425531914893E-3</v>
      </c>
      <c r="T12">
        <v>5.8036559454758118E-3</v>
      </c>
      <c r="U12">
        <f t="shared" si="2"/>
        <v>1.8038660771567752E-4</v>
      </c>
      <c r="V12" s="4">
        <f t="shared" si="3"/>
        <v>3.0144606444930999E-2</v>
      </c>
    </row>
    <row r="13" spans="2:39" x14ac:dyDescent="0.25">
      <c r="B13">
        <v>6.9</v>
      </c>
      <c r="C13">
        <v>0.25423728813559321</v>
      </c>
      <c r="D13">
        <v>0.21076434749359527</v>
      </c>
      <c r="F13">
        <v>6.9</v>
      </c>
      <c r="G13">
        <v>0.25423728813559321</v>
      </c>
      <c r="H13">
        <v>0.21076434749359527</v>
      </c>
      <c r="J13" s="9">
        <v>0.19</v>
      </c>
      <c r="K13">
        <v>5.9840425531914893E-3</v>
      </c>
      <c r="L13">
        <v>5.8036559454758118E-3</v>
      </c>
      <c r="N13">
        <v>0.23</v>
      </c>
      <c r="O13">
        <f t="shared" si="0"/>
        <v>7.3138297872340427E-3</v>
      </c>
      <c r="P13" s="3">
        <f t="shared" si="1"/>
        <v>7.0254782497865091E-3</v>
      </c>
      <c r="R13">
        <v>0.23</v>
      </c>
      <c r="S13">
        <v>7.3138297872340427E-3</v>
      </c>
      <c r="T13">
        <v>7.0254782497865091E-3</v>
      </c>
      <c r="U13">
        <f t="shared" si="2"/>
        <v>2.8835153744753358E-4</v>
      </c>
      <c r="V13" s="4">
        <f t="shared" si="3"/>
        <v>3.9425519301917317E-2</v>
      </c>
    </row>
    <row r="14" spans="2:39" x14ac:dyDescent="0.25">
      <c r="B14">
        <v>5.4</v>
      </c>
      <c r="C14">
        <v>0.19774011299435029</v>
      </c>
      <c r="D14">
        <v>0.16494601108194415</v>
      </c>
      <c r="F14">
        <v>5.4</v>
      </c>
      <c r="G14">
        <v>0.19774011299435029</v>
      </c>
      <c r="H14">
        <v>0.16494601108194415</v>
      </c>
      <c r="J14" s="9">
        <v>0.23</v>
      </c>
      <c r="K14">
        <v>7.3138297872340427E-3</v>
      </c>
      <c r="L14">
        <v>7.0254782497865091E-3</v>
      </c>
      <c r="N14">
        <v>0.27</v>
      </c>
      <c r="O14">
        <f t="shared" si="0"/>
        <v>8.6436170212765961E-3</v>
      </c>
      <c r="P14" s="3">
        <f t="shared" si="1"/>
        <v>8.2473005540972064E-3</v>
      </c>
      <c r="R14">
        <v>0.27</v>
      </c>
      <c r="S14">
        <v>8.6436170212765961E-3</v>
      </c>
      <c r="T14">
        <v>8.2473005540972064E-3</v>
      </c>
      <c r="U14">
        <f t="shared" si="2"/>
        <v>3.9631646717938965E-4</v>
      </c>
      <c r="V14" s="4">
        <f t="shared" si="3"/>
        <v>4.5850766664446312E-2</v>
      </c>
    </row>
    <row r="15" spans="2:39" x14ac:dyDescent="0.25">
      <c r="B15">
        <v>3.8</v>
      </c>
      <c r="C15">
        <v>0.14124293785310735</v>
      </c>
      <c r="D15">
        <v>0.11607311890951624</v>
      </c>
      <c r="F15">
        <v>3.8</v>
      </c>
      <c r="G15">
        <v>0.14124293785310735</v>
      </c>
      <c r="H15">
        <v>0.11607311890951624</v>
      </c>
      <c r="J15" s="9">
        <v>0.27</v>
      </c>
      <c r="K15">
        <v>8.6436170212765961E-3</v>
      </c>
      <c r="L15">
        <v>8.2473005540972064E-3</v>
      </c>
      <c r="N15">
        <v>0.31</v>
      </c>
      <c r="O15">
        <f t="shared" si="0"/>
        <v>9.9734042553191495E-3</v>
      </c>
      <c r="P15" s="3">
        <f t="shared" si="1"/>
        <v>9.4691228584079037E-3</v>
      </c>
      <c r="R15">
        <v>0.31</v>
      </c>
      <c r="S15">
        <v>9.9734042553191495E-3</v>
      </c>
      <c r="T15">
        <v>9.4691228584079037E-3</v>
      </c>
      <c r="U15">
        <f t="shared" si="2"/>
        <v>5.0428139691124571E-4</v>
      </c>
      <c r="V15" s="4">
        <f t="shared" si="3"/>
        <v>5.0562614730300902E-2</v>
      </c>
    </row>
    <row r="16" spans="2:39" x14ac:dyDescent="0.25">
      <c r="B16">
        <v>2.2999999999999998</v>
      </c>
      <c r="C16">
        <v>8.4745762711864417E-2</v>
      </c>
      <c r="D16">
        <v>7.0254782497865084E-2</v>
      </c>
      <c r="F16">
        <v>2.2999999999999998</v>
      </c>
      <c r="G16">
        <v>8.4745762711864417E-2</v>
      </c>
      <c r="H16">
        <v>7.0254782497865084E-2</v>
      </c>
      <c r="J16" s="9">
        <v>0.31</v>
      </c>
      <c r="K16">
        <v>9.9734042553191495E-3</v>
      </c>
      <c r="L16">
        <v>9.4691228584079037E-3</v>
      </c>
      <c r="N16">
        <v>0.53</v>
      </c>
      <c r="O16">
        <f t="shared" si="0"/>
        <v>1.7371163867979156E-2</v>
      </c>
      <c r="P16" s="3">
        <f t="shared" si="1"/>
        <v>1.6189145532116738E-2</v>
      </c>
      <c r="R16">
        <v>0.53</v>
      </c>
      <c r="S16">
        <v>1.7371163867979156E-2</v>
      </c>
      <c r="T16">
        <v>1.6189145532116738E-2</v>
      </c>
      <c r="U16">
        <f t="shared" si="2"/>
        <v>1.1820183358624177E-3</v>
      </c>
      <c r="V16" s="4">
        <f t="shared" si="3"/>
        <v>6.8044855534479837E-2</v>
      </c>
    </row>
    <row r="17" spans="2:29" x14ac:dyDescent="0.25">
      <c r="B17">
        <v>9.3000000000000007</v>
      </c>
      <c r="C17">
        <v>0.33185840707964598</v>
      </c>
      <c r="D17">
        <v>0.28407368575223713</v>
      </c>
      <c r="F17">
        <v>9.3000000000000007</v>
      </c>
      <c r="G17">
        <v>0.33185840707964598</v>
      </c>
      <c r="H17">
        <v>0.28407368575223713</v>
      </c>
      <c r="J17" s="9">
        <v>0.53</v>
      </c>
      <c r="K17">
        <v>1.7371163867979156E-2</v>
      </c>
      <c r="L17">
        <v>1.6189145532116738E-2</v>
      </c>
      <c r="N17">
        <v>0.89</v>
      </c>
      <c r="O17">
        <f t="shared" si="0"/>
        <v>2.8951939779965258E-2</v>
      </c>
      <c r="P17" s="3">
        <f t="shared" si="1"/>
        <v>2.7185546270913012E-2</v>
      </c>
      <c r="R17">
        <v>0.89</v>
      </c>
      <c r="S17">
        <v>2.8951939779965258E-2</v>
      </c>
      <c r="T17">
        <v>2.7185546270913012E-2</v>
      </c>
      <c r="U17">
        <f t="shared" si="2"/>
        <v>1.7663935090522463E-3</v>
      </c>
      <c r="V17" s="4">
        <f t="shared" si="3"/>
        <v>6.1011231802664587E-2</v>
      </c>
    </row>
    <row r="18" spans="2:29" x14ac:dyDescent="0.25">
      <c r="B18">
        <v>8.1</v>
      </c>
      <c r="C18">
        <v>0.28761061946902655</v>
      </c>
      <c r="D18">
        <v>0.24741901662291618</v>
      </c>
      <c r="F18">
        <v>8.1</v>
      </c>
      <c r="G18">
        <v>0.28761061946902655</v>
      </c>
      <c r="H18">
        <v>0.24741901662291618</v>
      </c>
      <c r="J18" s="9">
        <v>0.89</v>
      </c>
      <c r="K18">
        <v>2.8951939779965258E-2</v>
      </c>
      <c r="L18">
        <v>2.7185546270913012E-2</v>
      </c>
      <c r="N18">
        <v>0.98</v>
      </c>
      <c r="O18">
        <f t="shared" si="0"/>
        <v>3.2930845225027441E-2</v>
      </c>
      <c r="P18" s="3">
        <f t="shared" si="1"/>
        <v>2.9934646455612085E-2</v>
      </c>
      <c r="R18">
        <v>0.98</v>
      </c>
      <c r="S18">
        <v>3.2930845225027441E-2</v>
      </c>
      <c r="T18">
        <v>2.9934646455612085E-2</v>
      </c>
      <c r="U18">
        <f t="shared" si="2"/>
        <v>2.9961987694153563E-3</v>
      </c>
      <c r="V18" s="4">
        <f t="shared" si="3"/>
        <v>9.0984569297912987E-2</v>
      </c>
    </row>
    <row r="19" spans="2:29" x14ac:dyDescent="0.25">
      <c r="B19">
        <v>6.8</v>
      </c>
      <c r="C19">
        <v>0.24336283185840707</v>
      </c>
      <c r="D19">
        <v>0.20770979173281851</v>
      </c>
      <c r="F19">
        <v>6.8</v>
      </c>
      <c r="G19">
        <v>0.24336283185840707</v>
      </c>
      <c r="H19">
        <v>0.20770979173281851</v>
      </c>
      <c r="J19" s="9">
        <v>0.98</v>
      </c>
      <c r="K19">
        <v>3.2930845225027441E-2</v>
      </c>
      <c r="L19">
        <v>2.9934646455612085E-2</v>
      </c>
      <c r="N19">
        <v>1.2</v>
      </c>
      <c r="O19">
        <f t="shared" si="0"/>
        <v>4.0983606557377046E-2</v>
      </c>
      <c r="P19" s="3">
        <f t="shared" si="1"/>
        <v>3.6654669129320916E-2</v>
      </c>
      <c r="R19">
        <v>1.2</v>
      </c>
      <c r="S19">
        <v>4.0532715691951361E-2</v>
      </c>
      <c r="T19">
        <v>3.6654669129320916E-2</v>
      </c>
      <c r="U19">
        <f t="shared" si="2"/>
        <v>3.8780465626304453E-3</v>
      </c>
      <c r="V19" s="4">
        <f t="shared" si="3"/>
        <v>9.5676948766611133E-2</v>
      </c>
    </row>
    <row r="20" spans="2:29" x14ac:dyDescent="0.25">
      <c r="B20">
        <v>5.6</v>
      </c>
      <c r="C20">
        <v>0.19911504424778759</v>
      </c>
      <c r="D20">
        <v>0.17105512260349759</v>
      </c>
      <c r="F20">
        <v>5.6</v>
      </c>
      <c r="G20">
        <v>0.19911504424778759</v>
      </c>
      <c r="H20">
        <v>0.17105512260349759</v>
      </c>
      <c r="J20" s="9">
        <v>1.2</v>
      </c>
      <c r="K20">
        <v>4.0983606557377046E-2</v>
      </c>
      <c r="L20">
        <v>3.6654669129320916E-2</v>
      </c>
      <c r="N20">
        <v>1.3</v>
      </c>
      <c r="O20">
        <f t="shared" si="0"/>
        <v>4.0532715691951361E-2</v>
      </c>
      <c r="P20" s="3">
        <f t="shared" si="1"/>
        <v>3.9709224890097657E-2</v>
      </c>
      <c r="R20">
        <v>1.3</v>
      </c>
      <c r="S20">
        <v>4.0983606557377046E-2</v>
      </c>
      <c r="T20">
        <v>3.9709224890097657E-2</v>
      </c>
      <c r="U20">
        <f t="shared" si="2"/>
        <v>1.2743816672793895E-3</v>
      </c>
      <c r="V20" s="4">
        <f t="shared" si="3"/>
        <v>3.1094912681617105E-2</v>
      </c>
    </row>
    <row r="21" spans="2:29" x14ac:dyDescent="0.25">
      <c r="B21">
        <v>4.3</v>
      </c>
      <c r="C21">
        <v>0.15486725663716813</v>
      </c>
      <c r="D21">
        <v>0.13134589771339997</v>
      </c>
      <c r="F21">
        <v>4.3</v>
      </c>
      <c r="G21">
        <v>0.15486725663716813</v>
      </c>
      <c r="H21">
        <v>0.13134589771339997</v>
      </c>
      <c r="J21" s="9">
        <v>1.3</v>
      </c>
      <c r="K21">
        <v>4.0532715691951361E-2</v>
      </c>
      <c r="L21">
        <v>3.9709224890097657E-2</v>
      </c>
      <c r="N21">
        <v>1.5</v>
      </c>
      <c r="O21">
        <f t="shared" si="0"/>
        <v>5.4446460980036297E-2</v>
      </c>
      <c r="P21" s="3">
        <f t="shared" si="1"/>
        <v>4.5818336411651145E-2</v>
      </c>
      <c r="R21">
        <v>1.5</v>
      </c>
      <c r="S21">
        <v>5.3499116822824933E-2</v>
      </c>
      <c r="T21">
        <v>4.5818336411651145E-2</v>
      </c>
      <c r="U21">
        <f t="shared" si="2"/>
        <v>7.6807804111737876E-3</v>
      </c>
      <c r="V21" s="4">
        <f t="shared" si="3"/>
        <v>0.14356835901815951</v>
      </c>
    </row>
    <row r="22" spans="2:29" x14ac:dyDescent="0.25">
      <c r="B22">
        <v>3.1</v>
      </c>
      <c r="C22">
        <v>0.11061946902654866</v>
      </c>
      <c r="D22">
        <v>9.4691228584079037E-2</v>
      </c>
      <c r="F22">
        <v>3.1</v>
      </c>
      <c r="G22">
        <v>0.11061946902654866</v>
      </c>
      <c r="H22">
        <v>9.4691228584079037E-2</v>
      </c>
      <c r="J22" s="9">
        <v>1.5</v>
      </c>
      <c r="K22">
        <v>5.4446460980036297E-2</v>
      </c>
      <c r="L22">
        <v>4.5818336411651145E-2</v>
      </c>
      <c r="N22">
        <v>1.6</v>
      </c>
      <c r="O22">
        <f t="shared" si="0"/>
        <v>5.3499116822824933E-2</v>
      </c>
      <c r="P22" s="3">
        <f t="shared" si="1"/>
        <v>4.8872892172427886E-2</v>
      </c>
      <c r="R22">
        <v>1.6</v>
      </c>
      <c r="S22">
        <v>5.4446460980036297E-2</v>
      </c>
      <c r="T22">
        <v>4.8872892172427886E-2</v>
      </c>
      <c r="U22">
        <f t="shared" si="2"/>
        <v>5.5735688076084117E-3</v>
      </c>
      <c r="V22" s="4">
        <f t="shared" si="3"/>
        <v>0.1023678804330745</v>
      </c>
    </row>
    <row r="23" spans="2:29" x14ac:dyDescent="0.25">
      <c r="B23">
        <v>1.9</v>
      </c>
      <c r="C23">
        <v>6.6371681415929196E-2</v>
      </c>
      <c r="D23">
        <v>5.8036559454758122E-2</v>
      </c>
      <c r="F23">
        <v>1.9</v>
      </c>
      <c r="G23">
        <v>6.6371681415929196E-2</v>
      </c>
      <c r="H23">
        <v>5.8036559454758122E-2</v>
      </c>
      <c r="J23" s="9">
        <v>1.6</v>
      </c>
      <c r="K23">
        <v>5.4884742041712405E-2</v>
      </c>
      <c r="L23">
        <v>4.8872892172427886E-2</v>
      </c>
      <c r="N23">
        <v>1.9</v>
      </c>
      <c r="O23">
        <f t="shared" si="0"/>
        <v>6.6371681415929196E-2</v>
      </c>
      <c r="P23" s="3">
        <f t="shared" si="1"/>
        <v>5.8036559454758122E-2</v>
      </c>
      <c r="R23">
        <v>1.9</v>
      </c>
      <c r="S23">
        <v>6.6000139222442661E-2</v>
      </c>
      <c r="T23">
        <v>5.8036559454758122E-2</v>
      </c>
      <c r="U23">
        <f t="shared" si="2"/>
        <v>7.9635797676845393E-3</v>
      </c>
      <c r="V23" s="4">
        <f t="shared" si="3"/>
        <v>0.12066004498633856</v>
      </c>
    </row>
    <row r="24" spans="2:29" x14ac:dyDescent="0.25">
      <c r="B24">
        <v>7.8</v>
      </c>
      <c r="C24">
        <v>0.27223230490018147</v>
      </c>
      <c r="D24">
        <v>0.23825534934058593</v>
      </c>
      <c r="F24">
        <v>7.8</v>
      </c>
      <c r="G24">
        <v>0.27223230490018147</v>
      </c>
      <c r="H24">
        <v>0.23825534934058593</v>
      </c>
      <c r="J24" s="9">
        <v>1.6</v>
      </c>
      <c r="K24">
        <v>5.2113491603937467E-2</v>
      </c>
      <c r="L24">
        <v>4.8872892172427886E-2</v>
      </c>
      <c r="N24">
        <v>2</v>
      </c>
      <c r="O24">
        <f t="shared" si="0"/>
        <v>6.6000139222442661E-2</v>
      </c>
      <c r="P24" s="3">
        <f t="shared" si="1"/>
        <v>6.1091115215534862E-2</v>
      </c>
      <c r="R24">
        <v>2</v>
      </c>
      <c r="S24">
        <v>6.6371681415929196E-2</v>
      </c>
      <c r="T24">
        <v>6.1091115215534862E-2</v>
      </c>
      <c r="U24">
        <f t="shared" si="2"/>
        <v>5.2805662003943335E-3</v>
      </c>
      <c r="V24" s="4">
        <f t="shared" si="3"/>
        <v>7.9560530752607966E-2</v>
      </c>
    </row>
    <row r="25" spans="2:29" x14ac:dyDescent="0.25">
      <c r="B25">
        <v>6.8</v>
      </c>
      <c r="C25">
        <v>0.23593466424682394</v>
      </c>
      <c r="D25">
        <v>0.20770979173281851</v>
      </c>
      <c r="F25">
        <v>6.8</v>
      </c>
      <c r="G25">
        <v>0.23593466424682394</v>
      </c>
      <c r="H25">
        <v>0.20770979173281851</v>
      </c>
      <c r="J25" s="9">
        <v>1.9</v>
      </c>
      <c r="K25">
        <v>6.6371681415929196E-2</v>
      </c>
      <c r="L25">
        <v>5.8036559454758122E-2</v>
      </c>
      <c r="N25">
        <v>2.2999999999999998</v>
      </c>
      <c r="O25">
        <f t="shared" si="0"/>
        <v>7.8953148332723821E-2</v>
      </c>
      <c r="P25" s="3">
        <f t="shared" si="1"/>
        <v>7.0254782497865084E-2</v>
      </c>
      <c r="R25">
        <v>2.2999999999999998</v>
      </c>
      <c r="S25">
        <v>7.8953148332723821E-2</v>
      </c>
      <c r="T25">
        <v>7.0254782497865084E-2</v>
      </c>
      <c r="U25">
        <f t="shared" si="2"/>
        <v>8.6983658348587373E-3</v>
      </c>
      <c r="V25" s="4">
        <f t="shared" si="3"/>
        <v>0.11017123469481094</v>
      </c>
    </row>
    <row r="26" spans="2:29" x14ac:dyDescent="0.25">
      <c r="B26">
        <v>5.7</v>
      </c>
      <c r="C26">
        <v>0.19963702359346641</v>
      </c>
      <c r="D26">
        <v>0.17410967836427435</v>
      </c>
      <c r="F26">
        <v>5.7</v>
      </c>
      <c r="G26">
        <v>0.19963702359346641</v>
      </c>
      <c r="H26">
        <v>0.17410967836427435</v>
      </c>
      <c r="J26" s="9">
        <v>2</v>
      </c>
      <c r="K26">
        <v>6.8306010928961741E-2</v>
      </c>
      <c r="L26">
        <v>6.1091115215534862E-2</v>
      </c>
      <c r="N26">
        <v>2.5</v>
      </c>
      <c r="O26">
        <f t="shared" si="0"/>
        <v>9.7402597402597407E-2</v>
      </c>
      <c r="P26" s="3">
        <f t="shared" si="1"/>
        <v>7.6363894019418579E-2</v>
      </c>
      <c r="R26">
        <v>2.5</v>
      </c>
      <c r="S26">
        <v>8.6855819339895779E-2</v>
      </c>
      <c r="T26">
        <v>7.6363894019418579E-2</v>
      </c>
      <c r="U26">
        <f t="shared" si="2"/>
        <v>1.04919253204772E-2</v>
      </c>
      <c r="V26" s="4">
        <f t="shared" si="3"/>
        <v>0.12079703352309415</v>
      </c>
    </row>
    <row r="27" spans="2:29" x14ac:dyDescent="0.25">
      <c r="B27">
        <v>4.7</v>
      </c>
      <c r="C27">
        <v>0.16333938294010888</v>
      </c>
      <c r="D27">
        <v>0.14356412075650693</v>
      </c>
      <c r="F27">
        <v>4.7</v>
      </c>
      <c r="G27">
        <v>0.16333938294010888</v>
      </c>
      <c r="H27">
        <v>0.14356412075650693</v>
      </c>
      <c r="J27" s="9">
        <v>2</v>
      </c>
      <c r="K27">
        <v>6.3694267515923567E-2</v>
      </c>
      <c r="L27">
        <v>6.1091115215534862E-2</v>
      </c>
      <c r="N27">
        <v>2.6</v>
      </c>
      <c r="O27">
        <f t="shared" si="0"/>
        <v>9.0744101633393831E-2</v>
      </c>
      <c r="P27" s="3">
        <f t="shared" si="1"/>
        <v>7.9418449780195313E-2</v>
      </c>
      <c r="R27">
        <v>2.6</v>
      </c>
      <c r="S27">
        <v>9.0744101633393831E-2</v>
      </c>
      <c r="T27">
        <v>7.9418449780195313E-2</v>
      </c>
      <c r="U27">
        <f t="shared" si="2"/>
        <v>1.1325651853198518E-2</v>
      </c>
      <c r="V27" s="4">
        <f t="shared" si="3"/>
        <v>0.12480868342224767</v>
      </c>
      <c r="W27" s="6" t="s">
        <v>27</v>
      </c>
      <c r="X27" s="6"/>
      <c r="Y27" s="6"/>
      <c r="Z27" s="6"/>
      <c r="AA27" s="6"/>
      <c r="AB27" s="6"/>
    </row>
    <row r="28" spans="2:29" x14ac:dyDescent="0.25">
      <c r="B28">
        <v>3.6</v>
      </c>
      <c r="C28">
        <v>0.12704174228675136</v>
      </c>
      <c r="D28">
        <v>0.10996400738796275</v>
      </c>
      <c r="F28">
        <v>3.6</v>
      </c>
      <c r="G28">
        <v>0.12704174228675136</v>
      </c>
      <c r="H28">
        <v>0.10996400738796275</v>
      </c>
      <c r="J28" s="9">
        <v>2.2999999999999998</v>
      </c>
      <c r="K28">
        <v>8.4745762711864417E-2</v>
      </c>
      <c r="L28">
        <v>7.0254782497865084E-2</v>
      </c>
      <c r="N28">
        <v>2.7</v>
      </c>
      <c r="O28">
        <f t="shared" si="0"/>
        <v>8.6855819339895779E-2</v>
      </c>
      <c r="P28" s="3">
        <f t="shared" si="1"/>
        <v>8.2473005540972075E-2</v>
      </c>
      <c r="R28">
        <v>2.7</v>
      </c>
      <c r="S28">
        <v>9.5628415300546443E-2</v>
      </c>
      <c r="T28">
        <v>8.2473005540972075E-2</v>
      </c>
      <c r="U28">
        <f t="shared" si="2"/>
        <v>1.3155409759574369E-2</v>
      </c>
      <c r="V28" s="4">
        <f t="shared" si="3"/>
        <v>0.13756799920012056</v>
      </c>
      <c r="W28" t="s">
        <v>25</v>
      </c>
      <c r="X28">
        <v>5</v>
      </c>
      <c r="Y28" t="s">
        <v>26</v>
      </c>
      <c r="Z28">
        <v>1.5024999999999999</v>
      </c>
      <c r="AA28" t="s">
        <v>20</v>
      </c>
      <c r="AB28">
        <f>0.0361*Z28-0.0026</f>
        <v>5.1640249999999999E-2</v>
      </c>
    </row>
    <row r="29" spans="2:29" x14ac:dyDescent="0.25">
      <c r="B29">
        <v>2.6</v>
      </c>
      <c r="C29">
        <v>9.0744101633393831E-2</v>
      </c>
      <c r="D29">
        <v>7.9418449780195313E-2</v>
      </c>
      <c r="F29">
        <v>2.6</v>
      </c>
      <c r="G29">
        <v>9.0744101633393831E-2</v>
      </c>
      <c r="H29">
        <v>7.9418449780195313E-2</v>
      </c>
      <c r="J29" s="9">
        <v>2.2999999999999998</v>
      </c>
      <c r="K29">
        <v>7.6838638858397368E-2</v>
      </c>
      <c r="L29">
        <v>7.0254782497865084E-2</v>
      </c>
      <c r="N29">
        <v>2.8</v>
      </c>
      <c r="O29">
        <f t="shared" si="0"/>
        <v>9.5628415300546443E-2</v>
      </c>
      <c r="P29" s="3">
        <f t="shared" si="1"/>
        <v>8.5527561301748795E-2</v>
      </c>
      <c r="R29">
        <v>2.8</v>
      </c>
      <c r="S29">
        <v>9.7402597402597407E-2</v>
      </c>
      <c r="T29">
        <v>8.5527561301748795E-2</v>
      </c>
      <c r="U29">
        <f t="shared" si="2"/>
        <v>1.1875036100848613E-2</v>
      </c>
      <c r="V29" s="4">
        <f t="shared" si="3"/>
        <v>0.12191703730204576</v>
      </c>
      <c r="W29" t="s">
        <v>25</v>
      </c>
      <c r="X29">
        <v>12</v>
      </c>
      <c r="Y29" t="s">
        <v>26</v>
      </c>
      <c r="Z29">
        <v>3.61</v>
      </c>
      <c r="AA29" t="s">
        <v>20</v>
      </c>
      <c r="AB29">
        <f>0.0361*Z29-0.0026</f>
        <v>0.127721</v>
      </c>
    </row>
    <row r="30" spans="2:29" x14ac:dyDescent="0.25">
      <c r="B30">
        <v>1.5</v>
      </c>
      <c r="C30">
        <v>5.4446460980036297E-2</v>
      </c>
      <c r="D30">
        <v>4.5818336411651145E-2</v>
      </c>
      <c r="F30">
        <v>1.5</v>
      </c>
      <c r="G30">
        <v>5.4446460980036297E-2</v>
      </c>
      <c r="H30">
        <v>4.5818336411651145E-2</v>
      </c>
      <c r="J30" s="9">
        <v>2.2999999999999998</v>
      </c>
      <c r="K30">
        <v>7.527504342790968E-2</v>
      </c>
      <c r="L30">
        <v>7.0254782497865084E-2</v>
      </c>
      <c r="N30">
        <v>3</v>
      </c>
      <c r="O30">
        <f t="shared" si="0"/>
        <v>9.8792535675082338E-2</v>
      </c>
      <c r="P30" s="3">
        <f t="shared" si="1"/>
        <v>9.163667282330229E-2</v>
      </c>
      <c r="R30">
        <v>3</v>
      </c>
      <c r="S30">
        <v>9.8792535675082338E-2</v>
      </c>
      <c r="T30">
        <v>9.163667282330229E-2</v>
      </c>
      <c r="U30">
        <f t="shared" si="2"/>
        <v>7.1558628517800482E-3</v>
      </c>
      <c r="V30" s="4">
        <f t="shared" si="3"/>
        <v>7.2433233977462486E-2</v>
      </c>
    </row>
    <row r="31" spans="2:29" x14ac:dyDescent="0.25">
      <c r="B31">
        <v>6.1</v>
      </c>
      <c r="C31">
        <v>0.20491803278688525</v>
      </c>
      <c r="D31">
        <v>0.18632790140738131</v>
      </c>
      <c r="F31">
        <v>6.1</v>
      </c>
      <c r="G31">
        <v>0.20491803278688525</v>
      </c>
      <c r="H31">
        <v>0.18632790140738131</v>
      </c>
      <c r="J31" s="9">
        <v>2.5</v>
      </c>
      <c r="K31">
        <v>9.7402597402597407E-2</v>
      </c>
      <c r="L31">
        <v>7.6363894019418579E-2</v>
      </c>
      <c r="N31">
        <v>3.1</v>
      </c>
      <c r="O31">
        <f t="shared" si="0"/>
        <v>0.11061946902654866</v>
      </c>
      <c r="P31" s="3">
        <f t="shared" si="1"/>
        <v>9.4691228584079037E-2</v>
      </c>
      <c r="R31">
        <v>3.1</v>
      </c>
      <c r="S31">
        <v>0.11061946902654866</v>
      </c>
      <c r="T31">
        <v>9.4691228584079037E-2</v>
      </c>
      <c r="U31">
        <f t="shared" si="2"/>
        <v>1.5928240442469627E-2</v>
      </c>
      <c r="V31" s="4">
        <f t="shared" si="3"/>
        <v>0.14399129359992544</v>
      </c>
      <c r="W31" s="6" t="s">
        <v>28</v>
      </c>
      <c r="X31" s="6"/>
      <c r="Y31" s="6"/>
      <c r="Z31" s="6"/>
      <c r="AA31" s="6"/>
      <c r="AB31" s="6"/>
      <c r="AC31" t="s">
        <v>29</v>
      </c>
    </row>
    <row r="32" spans="2:29" x14ac:dyDescent="0.25">
      <c r="B32">
        <v>5.2</v>
      </c>
      <c r="C32">
        <v>0.17759562841530055</v>
      </c>
      <c r="D32">
        <v>0.15883689956039063</v>
      </c>
      <c r="F32">
        <v>5.2</v>
      </c>
      <c r="G32">
        <v>0.17759562841530055</v>
      </c>
      <c r="H32">
        <v>0.15883689956039063</v>
      </c>
      <c r="J32" s="9">
        <v>2.6</v>
      </c>
      <c r="K32">
        <v>9.0744101633393831E-2</v>
      </c>
      <c r="L32">
        <v>7.9418449780195313E-2</v>
      </c>
      <c r="N32">
        <v>3.6</v>
      </c>
      <c r="O32">
        <f t="shared" si="0"/>
        <v>0.12357966481688326</v>
      </c>
      <c r="P32" s="3">
        <f t="shared" si="1"/>
        <v>0.10996400738796275</v>
      </c>
      <c r="R32">
        <v>3.6</v>
      </c>
      <c r="S32">
        <v>0.12357966481688326</v>
      </c>
      <c r="T32">
        <v>0.10996400738796275</v>
      </c>
      <c r="U32">
        <f t="shared" si="2"/>
        <v>1.3615657428920513E-2</v>
      </c>
      <c r="V32" s="4">
        <f t="shared" si="3"/>
        <v>0.11017716749026465</v>
      </c>
      <c r="W32" t="s">
        <v>25</v>
      </c>
      <c r="X32">
        <v>5</v>
      </c>
      <c r="Y32" t="s">
        <v>26</v>
      </c>
      <c r="Z32">
        <v>1.2999999999999999E-2</v>
      </c>
      <c r="AA32" t="s">
        <v>20</v>
      </c>
      <c r="AB32">
        <f>0.0361*Z32-0.0026</f>
        <v>-2.1307000000000001E-3</v>
      </c>
    </row>
    <row r="33" spans="2:29" x14ac:dyDescent="0.25">
      <c r="B33">
        <v>4.4000000000000004</v>
      </c>
      <c r="C33">
        <v>0.15027322404371585</v>
      </c>
      <c r="D33">
        <v>0.1344004534741767</v>
      </c>
      <c r="F33">
        <v>4.4000000000000004</v>
      </c>
      <c r="G33">
        <v>0.15027322404371585</v>
      </c>
      <c r="H33">
        <v>0.1344004534741767</v>
      </c>
      <c r="J33" s="9">
        <v>2.7</v>
      </c>
      <c r="K33">
        <v>8.6855819339895779E-2</v>
      </c>
      <c r="L33">
        <v>8.2473005540972075E-2</v>
      </c>
      <c r="N33">
        <v>3.8</v>
      </c>
      <c r="O33">
        <f t="shared" si="0"/>
        <v>0.14124293785310735</v>
      </c>
      <c r="P33" s="3">
        <f t="shared" si="1"/>
        <v>0.11607311890951624</v>
      </c>
      <c r="R33">
        <v>3.8</v>
      </c>
      <c r="S33">
        <v>0.14124293785310735</v>
      </c>
      <c r="T33">
        <v>0.11607311890951624</v>
      </c>
      <c r="U33">
        <f t="shared" si="2"/>
        <v>2.5169818943591105E-2</v>
      </c>
      <c r="V33" s="4">
        <f t="shared" si="3"/>
        <v>0.17820231812062501</v>
      </c>
      <c r="W33" t="s">
        <v>25</v>
      </c>
      <c r="X33">
        <v>12</v>
      </c>
      <c r="Y33" t="s">
        <v>26</v>
      </c>
      <c r="Z33">
        <v>3.5999999999999997E-2</v>
      </c>
      <c r="AA33" t="s">
        <v>20</v>
      </c>
      <c r="AB33">
        <f>0.0361*Z33-0.0026</f>
        <v>-1.3004E-3</v>
      </c>
    </row>
    <row r="34" spans="2:29" x14ac:dyDescent="0.25">
      <c r="B34">
        <v>3.6</v>
      </c>
      <c r="C34">
        <v>0.12295081967213115</v>
      </c>
      <c r="D34">
        <v>0.10996400738796275</v>
      </c>
      <c r="F34">
        <v>3.6</v>
      </c>
      <c r="G34">
        <v>0.12295081967213115</v>
      </c>
      <c r="H34">
        <v>0.10996400738796275</v>
      </c>
      <c r="J34" s="9">
        <v>2.8</v>
      </c>
      <c r="K34">
        <v>9.5628415300546443E-2</v>
      </c>
      <c r="L34">
        <v>8.5527561301748795E-2</v>
      </c>
      <c r="N34">
        <v>4.3</v>
      </c>
      <c r="O34">
        <f t="shared" si="0"/>
        <v>0.1533017494277609</v>
      </c>
      <c r="P34" s="3">
        <f t="shared" si="1"/>
        <v>0.13134589771339997</v>
      </c>
      <c r="R34">
        <v>4.3</v>
      </c>
      <c r="S34">
        <v>0.15027322404371585</v>
      </c>
      <c r="T34">
        <v>0.13134589771339997</v>
      </c>
      <c r="U34">
        <f t="shared" si="2"/>
        <v>1.892732633031588E-2</v>
      </c>
      <c r="V34" s="4">
        <f t="shared" si="3"/>
        <v>0.12595275339810202</v>
      </c>
    </row>
    <row r="35" spans="2:29" x14ac:dyDescent="0.25">
      <c r="B35">
        <v>2.8</v>
      </c>
      <c r="C35">
        <v>9.5628415300546443E-2</v>
      </c>
      <c r="D35">
        <v>8.5527561301748795E-2</v>
      </c>
      <c r="F35">
        <v>2.8</v>
      </c>
      <c r="G35">
        <v>9.5628415300546443E-2</v>
      </c>
      <c r="H35">
        <v>8.5527561301748795E-2</v>
      </c>
      <c r="J35" s="9">
        <v>3</v>
      </c>
      <c r="K35">
        <v>9.8792535675082338E-2</v>
      </c>
      <c r="L35">
        <v>9.163667282330229E-2</v>
      </c>
      <c r="N35">
        <v>4.4000000000000004</v>
      </c>
      <c r="O35">
        <f t="shared" si="0"/>
        <v>0.15027322404371585</v>
      </c>
      <c r="P35" s="3">
        <f t="shared" si="1"/>
        <v>0.1344004534741767</v>
      </c>
      <c r="R35">
        <v>4.4000000000000004</v>
      </c>
      <c r="S35">
        <v>0.1533017494277609</v>
      </c>
      <c r="T35">
        <v>0.1344004534741767</v>
      </c>
      <c r="U35">
        <f t="shared" si="2"/>
        <v>1.8901295953584196E-2</v>
      </c>
      <c r="V35" s="4">
        <f t="shared" si="3"/>
        <v>0.12329471792812707</v>
      </c>
      <c r="W35" s="6" t="s">
        <v>27</v>
      </c>
      <c r="X35" s="6"/>
      <c r="Y35" s="6"/>
      <c r="Z35" s="6"/>
      <c r="AA35" s="6"/>
      <c r="AB35" s="6"/>
      <c r="AC35" t="s">
        <v>30</v>
      </c>
    </row>
    <row r="36" spans="2:29" x14ac:dyDescent="0.25">
      <c r="B36">
        <v>2</v>
      </c>
      <c r="C36">
        <v>6.8306010928961741E-2</v>
      </c>
      <c r="D36">
        <v>6.1091115215534862E-2</v>
      </c>
      <c r="F36">
        <v>2</v>
      </c>
      <c r="G36">
        <v>6.8306010928961741E-2</v>
      </c>
      <c r="H36">
        <v>6.1091115215534862E-2</v>
      </c>
      <c r="J36" s="9">
        <v>3.1</v>
      </c>
      <c r="K36">
        <v>0.11061946902654866</v>
      </c>
      <c r="L36">
        <v>9.4691228584079037E-2</v>
      </c>
      <c r="N36">
        <v>4.7</v>
      </c>
      <c r="O36">
        <f t="shared" si="0"/>
        <v>0.16333938294010888</v>
      </c>
      <c r="P36" s="3">
        <f t="shared" si="1"/>
        <v>0.14356412075650693</v>
      </c>
      <c r="R36">
        <v>4.7</v>
      </c>
      <c r="S36">
        <v>0.16333938294010888</v>
      </c>
      <c r="T36">
        <v>0.14356412075650693</v>
      </c>
      <c r="U36">
        <f t="shared" si="2"/>
        <v>1.9775262183601955E-2</v>
      </c>
      <c r="V36" s="4">
        <f t="shared" si="3"/>
        <v>0.12106854959071864</v>
      </c>
      <c r="W36" t="s">
        <v>25</v>
      </c>
      <c r="X36">
        <v>5</v>
      </c>
      <c r="Y36" t="s">
        <v>26</v>
      </c>
      <c r="AA36" t="s">
        <v>20</v>
      </c>
      <c r="AB36">
        <f>0.0361*Z36-0.0026</f>
        <v>-2.5999999999999999E-3</v>
      </c>
    </row>
    <row r="37" spans="2:29" x14ac:dyDescent="0.25">
      <c r="B37">
        <v>1.2</v>
      </c>
      <c r="C37">
        <v>4.0983606557377046E-2</v>
      </c>
      <c r="D37">
        <v>3.6654669129320916E-2</v>
      </c>
      <c r="F37">
        <v>1.2</v>
      </c>
      <c r="G37">
        <v>4.0983606557377046E-2</v>
      </c>
      <c r="H37">
        <v>3.6654669129320916E-2</v>
      </c>
      <c r="J37" s="9">
        <v>3.6</v>
      </c>
      <c r="K37">
        <v>0.12704174228675136</v>
      </c>
      <c r="L37">
        <v>0.10996400738796275</v>
      </c>
      <c r="N37">
        <v>4.9000000000000004</v>
      </c>
      <c r="O37">
        <f t="shared" si="0"/>
        <v>0.16465422612513722</v>
      </c>
      <c r="P37" s="3">
        <f t="shared" si="1"/>
        <v>0.14967323227806043</v>
      </c>
      <c r="R37">
        <v>4.9000000000000004</v>
      </c>
      <c r="S37">
        <v>0.16465422612513722</v>
      </c>
      <c r="T37">
        <v>0.14967323227806043</v>
      </c>
      <c r="U37">
        <f t="shared" si="2"/>
        <v>1.4980993847076796E-2</v>
      </c>
      <c r="V37" s="4">
        <f t="shared" si="3"/>
        <v>9.098456929791307E-2</v>
      </c>
      <c r="W37" t="s">
        <v>25</v>
      </c>
      <c r="X37">
        <v>12</v>
      </c>
      <c r="Y37" t="s">
        <v>26</v>
      </c>
      <c r="AA37" t="s">
        <v>20</v>
      </c>
      <c r="AB37">
        <f>0.0361*Z37-0.0026</f>
        <v>-2.5999999999999999E-3</v>
      </c>
    </row>
    <row r="38" spans="2:29" x14ac:dyDescent="0.25">
      <c r="B38">
        <v>4.9000000000000004</v>
      </c>
      <c r="C38">
        <v>0.16465422612513722</v>
      </c>
      <c r="D38">
        <v>0.14967323227806043</v>
      </c>
      <c r="F38">
        <v>4.9000000000000004</v>
      </c>
      <c r="G38">
        <v>0.16465422612513722</v>
      </c>
      <c r="H38">
        <v>0.14967323227806043</v>
      </c>
      <c r="J38" s="9">
        <v>3.6</v>
      </c>
      <c r="K38">
        <v>0.12295081967213115</v>
      </c>
      <c r="L38">
        <v>0.10996400738796275</v>
      </c>
      <c r="N38">
        <v>5.2</v>
      </c>
      <c r="O38">
        <f t="shared" si="0"/>
        <v>0.17759562841530055</v>
      </c>
      <c r="P38" s="3">
        <f t="shared" si="1"/>
        <v>0.15883689956039063</v>
      </c>
      <c r="R38">
        <v>5.2</v>
      </c>
      <c r="S38">
        <v>0.17759562841530055</v>
      </c>
      <c r="T38">
        <v>0.15883689956039063</v>
      </c>
      <c r="U38">
        <f t="shared" si="2"/>
        <v>1.8758728854909923E-2</v>
      </c>
      <c r="V38" s="4">
        <f t="shared" si="3"/>
        <v>0.10562607324456971</v>
      </c>
    </row>
    <row r="39" spans="2:29" x14ac:dyDescent="0.25">
      <c r="B39">
        <v>4.3</v>
      </c>
      <c r="C39">
        <v>0.14270032930845225</v>
      </c>
      <c r="D39">
        <v>0.13134589771339997</v>
      </c>
      <c r="F39">
        <v>4.3</v>
      </c>
      <c r="G39">
        <v>0.14270032930845225</v>
      </c>
      <c r="H39">
        <v>0.13134589771339997</v>
      </c>
      <c r="J39" s="9">
        <v>3.6</v>
      </c>
      <c r="K39">
        <v>0.12074643249176729</v>
      </c>
      <c r="L39">
        <v>0.10996400738796275</v>
      </c>
      <c r="N39">
        <v>5.4</v>
      </c>
      <c r="O39">
        <f t="shared" si="0"/>
        <v>0.19774011299435029</v>
      </c>
      <c r="P39" s="3">
        <f t="shared" si="1"/>
        <v>0.16494601108194415</v>
      </c>
      <c r="R39">
        <v>5.4</v>
      </c>
      <c r="S39">
        <v>0.19774011299435029</v>
      </c>
      <c r="T39">
        <v>0.16494601108194415</v>
      </c>
      <c r="U39">
        <f t="shared" si="2"/>
        <v>3.2794101912406143E-2</v>
      </c>
      <c r="V39" s="4">
        <f t="shared" si="3"/>
        <v>0.16584445824273963</v>
      </c>
    </row>
    <row r="40" spans="2:29" x14ac:dyDescent="0.25">
      <c r="B40">
        <v>3.6</v>
      </c>
      <c r="C40">
        <v>0.12074643249176729</v>
      </c>
      <c r="D40">
        <v>0.10996400738796275</v>
      </c>
      <c r="F40">
        <v>3.6</v>
      </c>
      <c r="G40">
        <v>0.12074643249176729</v>
      </c>
      <c r="H40">
        <v>0.10996400738796275</v>
      </c>
      <c r="J40" s="9">
        <v>3.8</v>
      </c>
      <c r="K40">
        <v>0.14124293785310735</v>
      </c>
      <c r="L40">
        <v>0.11607311890951624</v>
      </c>
      <c r="N40">
        <v>5.6</v>
      </c>
      <c r="O40">
        <f t="shared" si="0"/>
        <v>0.19911504424778759</v>
      </c>
      <c r="P40" s="3">
        <f t="shared" si="1"/>
        <v>0.17105512260349759</v>
      </c>
      <c r="R40">
        <v>5.6</v>
      </c>
      <c r="S40">
        <v>0.19911504424778759</v>
      </c>
      <c r="T40">
        <v>0.17105512260349759</v>
      </c>
      <c r="U40">
        <f t="shared" si="2"/>
        <v>2.8059921644289998E-2</v>
      </c>
      <c r="V40" s="4">
        <f t="shared" si="3"/>
        <v>0.14092316203576757</v>
      </c>
    </row>
    <row r="41" spans="2:29" x14ac:dyDescent="0.25">
      <c r="B41">
        <v>3</v>
      </c>
      <c r="C41">
        <v>9.8792535675082338E-2</v>
      </c>
      <c r="D41">
        <v>9.163667282330229E-2</v>
      </c>
      <c r="F41">
        <v>3</v>
      </c>
      <c r="G41">
        <v>9.8792535675082338E-2</v>
      </c>
      <c r="H41">
        <v>9.163667282330229E-2</v>
      </c>
      <c r="J41" s="9">
        <v>4.3</v>
      </c>
      <c r="K41">
        <v>0.16233766233766234</v>
      </c>
      <c r="L41">
        <v>0.13134589771339997</v>
      </c>
      <c r="N41">
        <v>5.7</v>
      </c>
      <c r="O41">
        <f t="shared" si="0"/>
        <v>0.19963702359346641</v>
      </c>
      <c r="P41" s="3">
        <f t="shared" si="1"/>
        <v>0.17410967836427435</v>
      </c>
      <c r="R41">
        <v>5.7</v>
      </c>
      <c r="S41">
        <v>0.19963702359346641</v>
      </c>
      <c r="T41">
        <v>0.17410967836427435</v>
      </c>
      <c r="U41">
        <f t="shared" si="2"/>
        <v>2.5527345229192061E-2</v>
      </c>
      <c r="V41" s="4">
        <f t="shared" si="3"/>
        <v>0.12786879292077116</v>
      </c>
    </row>
    <row r="42" spans="2:29" x14ac:dyDescent="0.25">
      <c r="B42">
        <v>2.2999999999999998</v>
      </c>
      <c r="C42">
        <v>7.6838638858397368E-2</v>
      </c>
      <c r="D42">
        <v>7.0254782497865084E-2</v>
      </c>
      <c r="F42">
        <v>2.2999999999999998</v>
      </c>
      <c r="G42">
        <v>7.6838638858397368E-2</v>
      </c>
      <c r="H42">
        <v>7.0254782497865084E-2</v>
      </c>
      <c r="J42" s="9">
        <v>4.3</v>
      </c>
      <c r="K42">
        <v>0.15486725663716813</v>
      </c>
      <c r="L42">
        <v>0.13134589771339997</v>
      </c>
      <c r="N42">
        <v>6</v>
      </c>
      <c r="O42">
        <f t="shared" si="0"/>
        <v>0.22727272727272727</v>
      </c>
      <c r="P42" s="3">
        <f t="shared" si="1"/>
        <v>0.18327334564660458</v>
      </c>
      <c r="R42">
        <v>6</v>
      </c>
      <c r="S42">
        <v>0.20491803278688525</v>
      </c>
      <c r="T42">
        <v>0.18327334564660458</v>
      </c>
      <c r="U42">
        <f t="shared" si="2"/>
        <v>2.1644687140280672E-2</v>
      </c>
      <c r="V42" s="4">
        <f t="shared" si="3"/>
        <v>0.10562607324456967</v>
      </c>
    </row>
    <row r="43" spans="2:29" x14ac:dyDescent="0.25">
      <c r="B43">
        <v>1.6</v>
      </c>
      <c r="C43">
        <v>5.4884742041712405E-2</v>
      </c>
      <c r="D43">
        <v>4.8872892172427886E-2</v>
      </c>
      <c r="F43">
        <v>1.6</v>
      </c>
      <c r="G43">
        <v>5.4884742041712405E-2</v>
      </c>
      <c r="H43">
        <v>4.8872892172427886E-2</v>
      </c>
      <c r="J43" s="9">
        <v>4.3</v>
      </c>
      <c r="K43">
        <v>0.14270032930845225</v>
      </c>
      <c r="L43">
        <v>0.13134589771339997</v>
      </c>
      <c r="N43">
        <v>6.1</v>
      </c>
      <c r="O43">
        <f t="shared" si="0"/>
        <v>0.20491803278688525</v>
      </c>
      <c r="P43" s="3">
        <f t="shared" si="1"/>
        <v>0.18632790140738131</v>
      </c>
      <c r="R43">
        <v>6.1</v>
      </c>
      <c r="S43">
        <v>0.22727272727272727</v>
      </c>
      <c r="T43">
        <v>0.18632790140738131</v>
      </c>
      <c r="U43">
        <f t="shared" si="2"/>
        <v>4.0944825865345952E-2</v>
      </c>
      <c r="V43" s="4">
        <f t="shared" si="3"/>
        <v>0.18015723380752219</v>
      </c>
    </row>
    <row r="44" spans="2:29" x14ac:dyDescent="0.25">
      <c r="B44">
        <v>0.98</v>
      </c>
      <c r="C44">
        <v>3.2930845225027441E-2</v>
      </c>
      <c r="D44">
        <v>2.9934646455612085E-2</v>
      </c>
      <c r="F44">
        <v>0.98</v>
      </c>
      <c r="G44">
        <v>3.2930845225027441E-2</v>
      </c>
      <c r="H44">
        <v>2.9934646455612085E-2</v>
      </c>
      <c r="J44" s="9">
        <v>4.4000000000000004</v>
      </c>
      <c r="K44">
        <v>0.15027322404371585</v>
      </c>
      <c r="L44">
        <v>0.1344004534741767</v>
      </c>
      <c r="N44">
        <v>6.8</v>
      </c>
      <c r="O44">
        <f t="shared" si="0"/>
        <v>0.23964874805261549</v>
      </c>
      <c r="P44" s="3">
        <f t="shared" si="1"/>
        <v>0.20770979173281851</v>
      </c>
      <c r="R44">
        <v>6.8</v>
      </c>
      <c r="S44">
        <v>0.23964874805261549</v>
      </c>
      <c r="T44">
        <v>0.20770979173281851</v>
      </c>
      <c r="U44">
        <f t="shared" si="2"/>
        <v>3.1938956319796985E-2</v>
      </c>
      <c r="V44" s="4">
        <f t="shared" si="3"/>
        <v>0.13327403785470521</v>
      </c>
    </row>
    <row r="45" spans="2:29" x14ac:dyDescent="0.25">
      <c r="B45">
        <v>2.7</v>
      </c>
      <c r="C45">
        <v>8.6855819339895779E-2</v>
      </c>
      <c r="D45">
        <v>8.2473005540972075E-2</v>
      </c>
      <c r="F45">
        <v>2.7</v>
      </c>
      <c r="G45">
        <v>8.6855819339895779E-2</v>
      </c>
      <c r="H45">
        <v>8.2473005540972075E-2</v>
      </c>
      <c r="J45" s="9">
        <v>4.7</v>
      </c>
      <c r="K45">
        <v>0.16333938294010888</v>
      </c>
      <c r="L45">
        <v>0.14356412075650693</v>
      </c>
      <c r="N45">
        <v>6.9</v>
      </c>
      <c r="O45">
        <f t="shared" si="0"/>
        <v>0.25423728813559321</v>
      </c>
      <c r="P45" s="3">
        <f t="shared" si="1"/>
        <v>0.21076434749359527</v>
      </c>
      <c r="R45">
        <v>6.9</v>
      </c>
      <c r="S45">
        <v>0.25423728813559321</v>
      </c>
      <c r="T45">
        <v>0.21076434749359527</v>
      </c>
      <c r="U45">
        <f t="shared" si="2"/>
        <v>4.3472940641997943E-2</v>
      </c>
      <c r="V45" s="4">
        <f t="shared" si="3"/>
        <v>0.1709935665251919</v>
      </c>
    </row>
    <row r="46" spans="2:29" x14ac:dyDescent="0.25">
      <c r="B46">
        <v>2.2999999999999998</v>
      </c>
      <c r="C46">
        <v>7.527504342790968E-2</v>
      </c>
      <c r="D46">
        <v>7.0254782497865084E-2</v>
      </c>
      <c r="F46">
        <v>2.2999999999999998</v>
      </c>
      <c r="G46">
        <v>7.527504342790968E-2</v>
      </c>
      <c r="H46">
        <v>7.0254782497865084E-2</v>
      </c>
      <c r="J46" s="9">
        <v>4.9000000000000004</v>
      </c>
      <c r="K46">
        <v>0.16465422612513722</v>
      </c>
      <c r="L46">
        <v>0.14967323227806043</v>
      </c>
      <c r="N46">
        <v>7.7</v>
      </c>
      <c r="O46">
        <f t="shared" si="0"/>
        <v>0.29220779220779219</v>
      </c>
      <c r="P46" s="3">
        <f t="shared" si="1"/>
        <v>0.23520079357980922</v>
      </c>
      <c r="R46">
        <v>7.7</v>
      </c>
      <c r="S46">
        <v>0.27223230490018147</v>
      </c>
      <c r="T46">
        <v>0.23520079357980922</v>
      </c>
      <c r="U46">
        <f t="shared" si="2"/>
        <v>3.7031511320372246E-2</v>
      </c>
      <c r="V46" s="4">
        <f t="shared" si="3"/>
        <v>0.13602908491683405</v>
      </c>
    </row>
    <row r="47" spans="2:29" x14ac:dyDescent="0.25">
      <c r="B47">
        <v>2</v>
      </c>
      <c r="C47">
        <v>6.3694267515923567E-2</v>
      </c>
      <c r="D47">
        <v>6.1091115215534862E-2</v>
      </c>
      <c r="F47">
        <v>2</v>
      </c>
      <c r="G47">
        <v>6.3694267515923567E-2</v>
      </c>
      <c r="H47">
        <v>6.1091115215534862E-2</v>
      </c>
      <c r="J47" s="9">
        <v>5.2</v>
      </c>
      <c r="K47">
        <v>0.17759562841530055</v>
      </c>
      <c r="L47">
        <v>0.15883689956039063</v>
      </c>
      <c r="N47">
        <v>7.8</v>
      </c>
      <c r="O47">
        <f t="shared" si="0"/>
        <v>0.27223230490018147</v>
      </c>
      <c r="P47" s="3">
        <f t="shared" si="1"/>
        <v>0.23825534934058593</v>
      </c>
      <c r="R47">
        <v>7.8</v>
      </c>
      <c r="S47">
        <v>0.28761061946902655</v>
      </c>
      <c r="T47">
        <v>0.23825534934058593</v>
      </c>
      <c r="U47">
        <f t="shared" si="2"/>
        <v>4.9355270128440626E-2</v>
      </c>
      <c r="V47" s="4">
        <f t="shared" si="3"/>
        <v>0.17160447767734741</v>
      </c>
    </row>
    <row r="48" spans="2:29" x14ac:dyDescent="0.25">
      <c r="B48">
        <v>1.6</v>
      </c>
      <c r="C48">
        <v>5.2113491603937467E-2</v>
      </c>
      <c r="D48">
        <v>4.8872892172427886E-2</v>
      </c>
      <c r="F48">
        <v>1.6</v>
      </c>
      <c r="G48">
        <v>5.2113491603937467E-2</v>
      </c>
      <c r="H48">
        <v>4.8872892172427886E-2</v>
      </c>
      <c r="J48" s="9">
        <v>5.4</v>
      </c>
      <c r="K48">
        <v>0.19774011299435029</v>
      </c>
      <c r="L48">
        <v>0.16494601108194415</v>
      </c>
      <c r="N48">
        <v>8.1</v>
      </c>
      <c r="O48">
        <f t="shared" si="0"/>
        <v>0.28761061946902655</v>
      </c>
      <c r="P48" s="3">
        <f t="shared" si="1"/>
        <v>0.24741901662291618</v>
      </c>
      <c r="R48">
        <v>8.1</v>
      </c>
      <c r="S48">
        <v>0.29220779220779219</v>
      </c>
      <c r="T48">
        <v>0.24741901662291618</v>
      </c>
      <c r="U48">
        <f t="shared" si="2"/>
        <v>4.4788775584876012E-2</v>
      </c>
      <c r="V48" s="4">
        <f t="shared" si="3"/>
        <v>0.15327714311268681</v>
      </c>
    </row>
    <row r="49" spans="2:22" x14ac:dyDescent="0.25">
      <c r="B49">
        <v>1.3</v>
      </c>
      <c r="C49">
        <v>4.0532715691951361E-2</v>
      </c>
      <c r="D49">
        <v>3.9709224890097657E-2</v>
      </c>
      <c r="F49">
        <v>1.3</v>
      </c>
      <c r="G49">
        <v>4.0532715691951361E-2</v>
      </c>
      <c r="H49">
        <v>3.9709224890097657E-2</v>
      </c>
      <c r="J49" s="9">
        <v>5.6</v>
      </c>
      <c r="K49">
        <v>0.19911504424778759</v>
      </c>
      <c r="L49">
        <v>0.17105512260349759</v>
      </c>
      <c r="N49">
        <v>8.4</v>
      </c>
      <c r="O49">
        <f t="shared" si="0"/>
        <v>0.31073446327683618</v>
      </c>
      <c r="P49" s="3">
        <f t="shared" si="1"/>
        <v>0.25658268390524641</v>
      </c>
      <c r="R49">
        <v>8.4</v>
      </c>
      <c r="S49">
        <v>0.31073446327683618</v>
      </c>
      <c r="T49">
        <v>0.25658268390524641</v>
      </c>
      <c r="U49">
        <f t="shared" si="2"/>
        <v>5.415177937158977E-2</v>
      </c>
      <c r="V49" s="4">
        <f t="shared" si="3"/>
        <v>0.17427027179584342</v>
      </c>
    </row>
    <row r="50" spans="2:22" x14ac:dyDescent="0.25">
      <c r="B50">
        <v>0.89</v>
      </c>
      <c r="C50">
        <v>2.8951939779965258E-2</v>
      </c>
      <c r="D50">
        <v>2.7185546270913012E-2</v>
      </c>
      <c r="F50">
        <v>0.89</v>
      </c>
      <c r="G50">
        <v>2.8951939779965258E-2</v>
      </c>
      <c r="H50">
        <v>2.7185546270913012E-2</v>
      </c>
      <c r="J50" s="9">
        <v>5.7</v>
      </c>
      <c r="K50">
        <v>0.19963702359346641</v>
      </c>
      <c r="L50">
        <v>0.17410967836427435</v>
      </c>
      <c r="N50">
        <v>9.3000000000000007</v>
      </c>
      <c r="O50">
        <f t="shared" si="0"/>
        <v>0.33185840707964598</v>
      </c>
      <c r="P50" s="3">
        <f t="shared" si="1"/>
        <v>0.28407368575223713</v>
      </c>
      <c r="R50">
        <v>9.3000000000000007</v>
      </c>
      <c r="S50">
        <v>0.33185840707964598</v>
      </c>
      <c r="T50">
        <v>0.28407368575223713</v>
      </c>
      <c r="U50">
        <f t="shared" si="2"/>
        <v>4.7784721327408852E-2</v>
      </c>
      <c r="V50" s="4">
        <f t="shared" si="3"/>
        <v>0.14399129359992535</v>
      </c>
    </row>
    <row r="51" spans="2:22" x14ac:dyDescent="0.25">
      <c r="B51">
        <v>0.53</v>
      </c>
      <c r="C51">
        <v>1.7371163867979156E-2</v>
      </c>
      <c r="D51">
        <v>1.6189145532116738E-2</v>
      </c>
      <c r="F51">
        <v>0.53</v>
      </c>
      <c r="G51">
        <v>1.7371163867979156E-2</v>
      </c>
      <c r="H51">
        <v>1.6189145532116738E-2</v>
      </c>
      <c r="J51" s="9">
        <v>6</v>
      </c>
      <c r="K51">
        <v>0.22727272727272727</v>
      </c>
      <c r="L51">
        <v>0.18327334564660458</v>
      </c>
      <c r="N51">
        <v>9.5</v>
      </c>
      <c r="O51">
        <f t="shared" si="0"/>
        <v>0.35714285714285715</v>
      </c>
      <c r="P51" s="3">
        <f t="shared" si="1"/>
        <v>0.29018279727379059</v>
      </c>
      <c r="R51">
        <v>9.5</v>
      </c>
      <c r="S51">
        <v>0.35714285714285715</v>
      </c>
      <c r="T51">
        <v>0.29018279727379059</v>
      </c>
      <c r="U51">
        <f t="shared" si="2"/>
        <v>6.6960059869066557E-2</v>
      </c>
      <c r="V51" s="4">
        <f t="shared" si="3"/>
        <v>0.18748816763338635</v>
      </c>
    </row>
    <row r="52" spans="2:22" x14ac:dyDescent="0.25">
      <c r="B52">
        <v>0.31</v>
      </c>
      <c r="C52">
        <v>9.9734042553191495E-3</v>
      </c>
      <c r="D52">
        <v>9.4691228584079037E-3</v>
      </c>
      <c r="F52">
        <v>0.31</v>
      </c>
      <c r="G52">
        <v>9.9734042553191495E-3</v>
      </c>
      <c r="H52">
        <v>9.4691228584079037E-3</v>
      </c>
      <c r="J52" s="9">
        <v>6.1</v>
      </c>
      <c r="K52">
        <v>0.20491803278688525</v>
      </c>
      <c r="L52">
        <v>0.18632790140738131</v>
      </c>
      <c r="N52">
        <v>10</v>
      </c>
      <c r="O52">
        <f t="shared" si="0"/>
        <v>0.3672316384180791</v>
      </c>
      <c r="P52" s="3">
        <f t="shared" si="1"/>
        <v>0.30545557607767432</v>
      </c>
      <c r="R52">
        <v>10</v>
      </c>
      <c r="S52">
        <v>0.3672316384180791</v>
      </c>
      <c r="T52">
        <v>0.30545557607767432</v>
      </c>
      <c r="U52">
        <f t="shared" si="2"/>
        <v>6.177606234040478E-2</v>
      </c>
      <c r="V52" s="4">
        <f t="shared" si="3"/>
        <v>0.16822096975771764</v>
      </c>
    </row>
    <row r="53" spans="2:22" x14ac:dyDescent="0.25">
      <c r="B53">
        <v>0.27</v>
      </c>
      <c r="C53">
        <v>8.6436170212765961E-3</v>
      </c>
      <c r="D53">
        <v>8.2473005540972064E-3</v>
      </c>
      <c r="F53">
        <v>0.27</v>
      </c>
      <c r="G53">
        <v>8.6436170212765961E-3</v>
      </c>
      <c r="H53">
        <v>8.2473005540972064E-3</v>
      </c>
      <c r="J53" s="9">
        <v>6.8</v>
      </c>
      <c r="K53">
        <v>0.24336283185840707</v>
      </c>
      <c r="L53">
        <v>0.20770979173281851</v>
      </c>
      <c r="N53">
        <v>11.2</v>
      </c>
      <c r="O53">
        <f t="shared" si="0"/>
        <v>0.42207792207792205</v>
      </c>
      <c r="P53" s="3">
        <f t="shared" si="1"/>
        <v>0.34211024520699518</v>
      </c>
      <c r="R53">
        <v>11.2</v>
      </c>
      <c r="S53">
        <v>0.42207792207792205</v>
      </c>
      <c r="T53">
        <v>0.34211024520699518</v>
      </c>
      <c r="U53">
        <f t="shared" si="2"/>
        <v>7.9967676870926874E-2</v>
      </c>
      <c r="V53" s="4">
        <f t="shared" si="3"/>
        <v>0.18946188058650368</v>
      </c>
    </row>
    <row r="54" spans="2:22" x14ac:dyDescent="0.25">
      <c r="B54">
        <v>0.23</v>
      </c>
      <c r="C54">
        <v>7.3138297872340427E-3</v>
      </c>
      <c r="D54">
        <v>7.0254782497865091E-3</v>
      </c>
      <c r="F54">
        <v>0.23</v>
      </c>
      <c r="G54">
        <v>7.3138297872340427E-3</v>
      </c>
      <c r="H54">
        <v>7.0254782497865091E-3</v>
      </c>
      <c r="J54" s="9">
        <v>6.8</v>
      </c>
      <c r="K54">
        <v>0.23593466424682394</v>
      </c>
      <c r="L54">
        <v>0.20770979173281851</v>
      </c>
      <c r="N54">
        <v>11.6</v>
      </c>
      <c r="O54">
        <f t="shared" si="0"/>
        <v>0.42372881355932207</v>
      </c>
      <c r="P54" s="3">
        <f t="shared" si="1"/>
        <v>0.35432846825010217</v>
      </c>
      <c r="R54">
        <v>11.6</v>
      </c>
      <c r="S54">
        <v>0.42372881355932207</v>
      </c>
      <c r="T54">
        <v>0.35432846825010217</v>
      </c>
      <c r="U54">
        <f t="shared" si="2"/>
        <v>6.9400345309219902E-2</v>
      </c>
      <c r="V54" s="4">
        <f t="shared" si="3"/>
        <v>0.16378481492975897</v>
      </c>
    </row>
    <row r="55" spans="2:22" x14ac:dyDescent="0.25">
      <c r="B55">
        <v>0.19</v>
      </c>
      <c r="C55">
        <v>5.9840425531914893E-3</v>
      </c>
      <c r="D55">
        <v>5.8036559454758118E-3</v>
      </c>
      <c r="F55">
        <v>0.19</v>
      </c>
      <c r="G55">
        <v>5.9840425531914893E-3</v>
      </c>
      <c r="H55">
        <v>5.8036559454758118E-3</v>
      </c>
      <c r="J55" s="9">
        <v>6.9</v>
      </c>
      <c r="K55">
        <v>0.25423728813559321</v>
      </c>
      <c r="L55">
        <v>0.21076434749359527</v>
      </c>
      <c r="N55">
        <v>12.8</v>
      </c>
      <c r="O55">
        <f t="shared" si="0"/>
        <v>0.48701298701298701</v>
      </c>
      <c r="P55" s="3">
        <f t="shared" si="1"/>
        <v>0.39098313737942308</v>
      </c>
      <c r="R55">
        <v>12.8</v>
      </c>
      <c r="S55">
        <v>0.48701298701298701</v>
      </c>
      <c r="T55">
        <v>0.39098313737942308</v>
      </c>
      <c r="U55">
        <f t="shared" si="2"/>
        <v>9.6029849633563924E-2</v>
      </c>
      <c r="V55" s="4">
        <f t="shared" si="3"/>
        <v>0.1971812912475846</v>
      </c>
    </row>
    <row r="56" spans="2:22" x14ac:dyDescent="0.25">
      <c r="B56">
        <v>0.15</v>
      </c>
      <c r="C56">
        <v>4.6542553191489359E-3</v>
      </c>
      <c r="D56">
        <v>4.5818336411651145E-3</v>
      </c>
      <c r="F56">
        <v>0.15</v>
      </c>
      <c r="G56">
        <v>4.6542553191489359E-3</v>
      </c>
      <c r="H56">
        <v>4.5818336411651145E-3</v>
      </c>
      <c r="J56" s="9">
        <v>7.7</v>
      </c>
      <c r="K56">
        <v>0.29220779220779219</v>
      </c>
      <c r="L56">
        <v>0.23520079357980922</v>
      </c>
      <c r="U56">
        <f t="shared" si="2"/>
        <v>0</v>
      </c>
      <c r="V56" s="4" t="e">
        <f t="shared" si="3"/>
        <v>#DIV/0!</v>
      </c>
    </row>
    <row r="57" spans="2:22" x14ac:dyDescent="0.25">
      <c r="B57">
        <v>0.1</v>
      </c>
      <c r="C57">
        <v>3.324468085106383E-3</v>
      </c>
      <c r="D57">
        <v>3.0545557607767428E-3</v>
      </c>
      <c r="F57">
        <v>0.1</v>
      </c>
      <c r="G57">
        <v>3.324468085106383E-3</v>
      </c>
      <c r="H57">
        <v>3.0545557607767428E-3</v>
      </c>
      <c r="J57" s="9">
        <v>7.8</v>
      </c>
      <c r="K57">
        <v>0.27223230490018147</v>
      </c>
      <c r="L57">
        <v>0.23825534934058593</v>
      </c>
      <c r="U57">
        <f t="shared" si="2"/>
        <v>0</v>
      </c>
      <c r="V57" s="4" t="e">
        <f t="shared" si="3"/>
        <v>#DIV/0!</v>
      </c>
    </row>
    <row r="58" spans="2:22" x14ac:dyDescent="0.25">
      <c r="B58">
        <v>0.06</v>
      </c>
      <c r="C58">
        <v>1.9946808510638296E-3</v>
      </c>
      <c r="D58">
        <v>1.8327334564660458E-3</v>
      </c>
      <c r="F58">
        <v>0.06</v>
      </c>
      <c r="G58">
        <v>1.9946808510638296E-3</v>
      </c>
      <c r="H58">
        <v>1.8327334564660458E-3</v>
      </c>
      <c r="J58" s="9">
        <v>8.1</v>
      </c>
      <c r="K58">
        <v>0.28761061946902655</v>
      </c>
      <c r="L58">
        <v>0.24741901662291618</v>
      </c>
      <c r="U58">
        <f t="shared" si="2"/>
        <v>0</v>
      </c>
      <c r="V58" s="4" t="e">
        <f t="shared" si="3"/>
        <v>#DIV/0!</v>
      </c>
    </row>
    <row r="59" spans="2:22" x14ac:dyDescent="0.25">
      <c r="B59">
        <v>0</v>
      </c>
      <c r="C59">
        <v>1.0204081632653062E-3</v>
      </c>
      <c r="D59">
        <v>0</v>
      </c>
      <c r="F59" t="s">
        <v>31</v>
      </c>
      <c r="G59">
        <v>1.0204081632653062E-3</v>
      </c>
      <c r="H59" t="e">
        <v>#VALUE!</v>
      </c>
      <c r="J59" s="9">
        <v>8.4</v>
      </c>
      <c r="K59">
        <v>0.31073446327683618</v>
      </c>
      <c r="L59">
        <v>0.25658268390524641</v>
      </c>
    </row>
    <row r="60" spans="2:22" x14ac:dyDescent="0.25">
      <c r="B60">
        <v>0</v>
      </c>
      <c r="C60">
        <v>8.8435374149659865E-4</v>
      </c>
      <c r="D60">
        <v>0</v>
      </c>
      <c r="F60" t="s">
        <v>31</v>
      </c>
      <c r="G60">
        <v>8.8435374149659865E-4</v>
      </c>
      <c r="H60" t="e">
        <v>#VALUE!</v>
      </c>
      <c r="J60" s="9">
        <v>9.3000000000000007</v>
      </c>
      <c r="K60">
        <v>0.33185840707964598</v>
      </c>
      <c r="L60">
        <v>0.28407368575223713</v>
      </c>
    </row>
    <row r="61" spans="2:22" x14ac:dyDescent="0.25">
      <c r="B61">
        <v>2.1000000000000001E-2</v>
      </c>
      <c r="C61">
        <v>7.482993197278912E-4</v>
      </c>
      <c r="D61">
        <v>6.4145670976311611E-4</v>
      </c>
      <c r="F61">
        <v>2.1000000000000001E-2</v>
      </c>
      <c r="G61">
        <v>7.482993197278912E-4</v>
      </c>
      <c r="H61">
        <v>6.4145670976311611E-4</v>
      </c>
      <c r="J61" s="9">
        <v>9.5</v>
      </c>
      <c r="K61">
        <v>0.35714285714285715</v>
      </c>
      <c r="L61">
        <v>0.29018279727379059</v>
      </c>
    </row>
    <row r="62" spans="2:22" x14ac:dyDescent="0.25">
      <c r="B62">
        <v>1.67E-2</v>
      </c>
      <c r="C62">
        <v>6.1224489795918364E-4</v>
      </c>
      <c r="D62">
        <v>5.1011081204971602E-4</v>
      </c>
      <c r="F62">
        <v>1.67E-2</v>
      </c>
      <c r="G62">
        <v>6.1224489795918364E-4</v>
      </c>
      <c r="H62">
        <v>5.1011081204971602E-4</v>
      </c>
      <c r="J62" s="9">
        <v>10</v>
      </c>
      <c r="K62">
        <v>0.3672316384180791</v>
      </c>
      <c r="L62">
        <v>0.30545557607767432</v>
      </c>
    </row>
    <row r="63" spans="2:22" x14ac:dyDescent="0.25">
      <c r="B63">
        <v>1.2200000000000001E-2</v>
      </c>
      <c r="C63">
        <v>4.7619047619047619E-4</v>
      </c>
      <c r="D63">
        <v>3.726558028147627E-4</v>
      </c>
      <c r="F63">
        <v>1.2200000000000001E-2</v>
      </c>
      <c r="G63">
        <v>4.7619047619047619E-4</v>
      </c>
      <c r="H63">
        <v>3.726558028147627E-4</v>
      </c>
      <c r="J63" s="9">
        <v>11.2</v>
      </c>
      <c r="K63">
        <v>0.42207792207792205</v>
      </c>
      <c r="L63">
        <v>0.34211024520699518</v>
      </c>
    </row>
    <row r="64" spans="2:22" x14ac:dyDescent="0.25">
      <c r="B64">
        <v>7.7000000000000002E-3</v>
      </c>
      <c r="C64">
        <v>3.4013605442176868E-4</v>
      </c>
      <c r="D64">
        <v>2.3520079357980923E-4</v>
      </c>
      <c r="F64">
        <v>7.7000000000000002E-3</v>
      </c>
      <c r="G64">
        <v>3.4013605442176868E-4</v>
      </c>
      <c r="H64">
        <v>2.3520079357980923E-4</v>
      </c>
      <c r="J64" s="9">
        <v>11.6</v>
      </c>
      <c r="K64">
        <v>0.42372881355932207</v>
      </c>
      <c r="L64">
        <v>0.35432846825010217</v>
      </c>
    </row>
    <row r="65" spans="2:12" x14ac:dyDescent="0.25">
      <c r="B65">
        <v>3.2000000000000002E-3</v>
      </c>
      <c r="C65">
        <v>2.0408163265306123E-4</v>
      </c>
      <c r="D65">
        <v>9.7745784344855781E-5</v>
      </c>
      <c r="F65">
        <v>3.2000000000000002E-3</v>
      </c>
      <c r="G65">
        <v>2.0408163265306123E-4</v>
      </c>
      <c r="H65">
        <v>9.7745784344855781E-5</v>
      </c>
      <c r="J65" s="9">
        <v>12.8</v>
      </c>
      <c r="K65">
        <v>0.48701298701298701</v>
      </c>
      <c r="L65">
        <v>0.39098313737942308</v>
      </c>
    </row>
  </sheetData>
  <mergeCells count="3">
    <mergeCell ref="W27:AB27"/>
    <mergeCell ref="W31:AB31"/>
    <mergeCell ref="W35:AB35"/>
  </mergeCells>
  <conditionalFormatting sqref="J3:J58">
    <cfRule type="duplicateValues" dxfId="1" priority="2"/>
  </conditionalFormatting>
  <conditionalFormatting sqref="R3:T3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DCBECD-7549-4841-A04F-6E52032480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Rytenberg</dc:creator>
  <cp:lastModifiedBy>Ashley Björs</cp:lastModifiedBy>
  <dcterms:created xsi:type="dcterms:W3CDTF">2024-11-19T08:28:48Z</dcterms:created>
  <dcterms:modified xsi:type="dcterms:W3CDTF">2024-11-21T14:34:33Z</dcterms:modified>
</cp:coreProperties>
</file>