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0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12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13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14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15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16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17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drawings/drawing18.xml" ContentType="application/vnd.openxmlformats-officedocument.drawing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19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hleyUng/Desktop/Surfactants/"/>
    </mc:Choice>
  </mc:AlternateContent>
  <xr:revisionPtr revIDLastSave="0" documentId="13_ncr:1_{26C72FC5-3223-A448-BEE2-9E832977FA8D}" xr6:coauthVersionLast="47" xr6:coauthVersionMax="47" xr10:uidLastSave="{00000000-0000-0000-0000-000000000000}"/>
  <bookViews>
    <workbookView xWindow="2340" yWindow="500" windowWidth="22920" windowHeight="17500" firstSheet="21" activeTab="22" xr2:uid="{2D3BEE48-8648-0B4B-8E34-30DC287DF7C6}"/>
  </bookViews>
  <sheets>
    <sheet name="Blanks CCl4_NaCl" sheetId="4" r:id="rId1"/>
    <sheet name="Blanks NaCl_0.5" sheetId="5" r:id="rId2"/>
    <sheet name="Blanks neatInterface" sheetId="6" r:id="rId3"/>
    <sheet name="Blanks waterCube" sheetId="20" r:id="rId4"/>
    <sheet name="CCl4_SaltSims NaCl0.5M" sheetId="3" r:id="rId5"/>
    <sheet name="CCl4_SaltSims NaCl_DDC" sheetId="2" r:id="rId6"/>
    <sheet name="CCl4_Sims DDC" sheetId="7" r:id="rId7"/>
    <sheet name=" CCI4_SaltSim NaCl_DDS" sheetId="8" r:id="rId8"/>
    <sheet name="CCl4_Sims DDS" sheetId="9" r:id="rId9"/>
    <sheet name=" CCI4_SaltSim NaCl_DBC" sheetId="12" r:id="rId10"/>
    <sheet name="CCl4_Sims DBC" sheetId="10" r:id="rId11"/>
    <sheet name=" CCI4_SaltSim NaCl_DBS" sheetId="13" r:id="rId12"/>
    <sheet name="CCl4_Sims DBS" sheetId="11" r:id="rId13"/>
    <sheet name="VacuumDDC" sheetId="14" r:id="rId14"/>
    <sheet name="VacuumDDS" sheetId="15" r:id="rId15"/>
    <sheet name="VacuumDBC" sheetId="16" r:id="rId16"/>
    <sheet name="VacuumDBS" sheetId="17" r:id="rId17"/>
    <sheet name="VacuumSaltDBC" sheetId="18" r:id="rId18"/>
    <sheet name="VacuumSaltDBS" sheetId="19" r:id="rId19"/>
    <sheet name="VacuumSaltDDC" sheetId="21" r:id="rId20"/>
    <sheet name="VacuumSaltDDS" sheetId="22" r:id="rId21"/>
    <sheet name="Saturation 125 Combined" sheetId="24" r:id="rId22"/>
    <sheet name="Combined CCl4 NO Salt 125" sheetId="25" r:id="rId23"/>
    <sheet name="Combined CCl4 No Salt 50" sheetId="26" r:id="rId2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9" i="20" l="1"/>
  <c r="I6" i="20"/>
  <c r="J6" i="20" s="1"/>
  <c r="I5" i="20"/>
  <c r="J5" i="20" s="1"/>
  <c r="I84" i="22" l="1"/>
  <c r="I83" i="22"/>
  <c r="I82" i="22"/>
  <c r="I81" i="22"/>
  <c r="I76" i="22"/>
  <c r="I75" i="22"/>
  <c r="I74" i="22"/>
  <c r="I73" i="22"/>
  <c r="I68" i="22"/>
  <c r="I67" i="22"/>
  <c r="I66" i="22"/>
  <c r="I65" i="22"/>
  <c r="I60" i="22"/>
  <c r="I59" i="22"/>
  <c r="I58" i="22"/>
  <c r="I57" i="22"/>
  <c r="I51" i="22"/>
  <c r="I50" i="22"/>
  <c r="I49" i="22"/>
  <c r="I48" i="22"/>
  <c r="I43" i="22"/>
  <c r="I42" i="22"/>
  <c r="I41" i="22"/>
  <c r="I40" i="22"/>
  <c r="I34" i="22"/>
  <c r="I33" i="22"/>
  <c r="I32" i="22"/>
  <c r="I31" i="22"/>
  <c r="I26" i="22"/>
  <c r="I25" i="22"/>
  <c r="I24" i="22"/>
  <c r="I23" i="22"/>
  <c r="I17" i="22"/>
  <c r="I16" i="22"/>
  <c r="I15" i="22"/>
  <c r="I14" i="22"/>
  <c r="I8" i="22"/>
  <c r="I7" i="22"/>
  <c r="I6" i="22"/>
  <c r="I5" i="22"/>
  <c r="I84" i="21"/>
  <c r="I83" i="21"/>
  <c r="I82" i="21"/>
  <c r="I81" i="21"/>
  <c r="I76" i="21"/>
  <c r="I75" i="21"/>
  <c r="I74" i="21"/>
  <c r="I73" i="21"/>
  <c r="I68" i="21"/>
  <c r="I67" i="21"/>
  <c r="I66" i="21"/>
  <c r="I65" i="21"/>
  <c r="I60" i="21"/>
  <c r="I59" i="21"/>
  <c r="I58" i="21"/>
  <c r="I57" i="21"/>
  <c r="I51" i="21"/>
  <c r="I50" i="21"/>
  <c r="I49" i="21"/>
  <c r="I48" i="21"/>
  <c r="I43" i="21"/>
  <c r="I42" i="21"/>
  <c r="I41" i="21"/>
  <c r="I40" i="21"/>
  <c r="I34" i="21"/>
  <c r="I33" i="21"/>
  <c r="I32" i="21"/>
  <c r="I31" i="21"/>
  <c r="I26" i="21"/>
  <c r="I25" i="21"/>
  <c r="I24" i="21"/>
  <c r="I23" i="21"/>
  <c r="I17" i="21"/>
  <c r="I16" i="21"/>
  <c r="I15" i="21"/>
  <c r="I14" i="21"/>
  <c r="I8" i="21"/>
  <c r="I7" i="21"/>
  <c r="I6" i="21"/>
  <c r="I5" i="21"/>
  <c r="I85" i="22" l="1"/>
  <c r="J81" i="22" s="1"/>
  <c r="I77" i="22"/>
  <c r="J73" i="22" s="1"/>
  <c r="L10" i="22" s="1"/>
  <c r="I61" i="22"/>
  <c r="J58" i="22" s="1"/>
  <c r="M9" i="22" s="1"/>
  <c r="I27" i="22"/>
  <c r="J24" i="22" s="1"/>
  <c r="M7" i="22" s="1"/>
  <c r="I52" i="22"/>
  <c r="J50" i="22" s="1"/>
  <c r="M16" i="22" s="1"/>
  <c r="I9" i="22"/>
  <c r="J6" i="22" s="1"/>
  <c r="M6" i="22" s="1"/>
  <c r="I85" i="21"/>
  <c r="J81" i="21" s="1"/>
  <c r="I69" i="21"/>
  <c r="J67" i="21" s="1"/>
  <c r="M17" i="21" s="1"/>
  <c r="I44" i="21"/>
  <c r="J43" i="21" s="1"/>
  <c r="O8" i="21" s="1"/>
  <c r="I27" i="21"/>
  <c r="J23" i="21" s="1"/>
  <c r="L7" i="21" s="1"/>
  <c r="I18" i="21"/>
  <c r="J15" i="21" s="1"/>
  <c r="L14" i="21" s="1"/>
  <c r="I9" i="21"/>
  <c r="J6" i="21" s="1"/>
  <c r="M6" i="21" s="1"/>
  <c r="I35" i="22"/>
  <c r="J34" i="22" s="1"/>
  <c r="N15" i="22" s="1"/>
  <c r="I69" i="22"/>
  <c r="J66" i="22" s="1"/>
  <c r="L17" i="22" s="1"/>
  <c r="I44" i="22"/>
  <c r="J42" i="22" s="1"/>
  <c r="N8" i="22" s="1"/>
  <c r="I18" i="22"/>
  <c r="J17" i="22" s="1"/>
  <c r="N14" i="22" s="1"/>
  <c r="J41" i="21"/>
  <c r="M8" i="21" s="1"/>
  <c r="J42" i="21"/>
  <c r="N8" i="21" s="1"/>
  <c r="I35" i="21"/>
  <c r="J31" i="21" s="1"/>
  <c r="J40" i="21"/>
  <c r="L8" i="21" s="1"/>
  <c r="I52" i="21"/>
  <c r="I61" i="21"/>
  <c r="J59" i="21" s="1"/>
  <c r="N9" i="21" s="1"/>
  <c r="I77" i="21"/>
  <c r="J74" i="21" s="1"/>
  <c r="M10" i="21" s="1"/>
  <c r="I51" i="19"/>
  <c r="I47" i="17"/>
  <c r="I64" i="16"/>
  <c r="I66" i="16"/>
  <c r="I65" i="16"/>
  <c r="J60" i="22" l="1"/>
  <c r="O9" i="22" s="1"/>
  <c r="J84" i="22"/>
  <c r="N18" i="22" s="1"/>
  <c r="J83" i="22"/>
  <c r="M18" i="22" s="1"/>
  <c r="J82" i="22"/>
  <c r="L18" i="22" s="1"/>
  <c r="J74" i="22"/>
  <c r="M10" i="22" s="1"/>
  <c r="J75" i="22"/>
  <c r="N10" i="22" s="1"/>
  <c r="J76" i="22"/>
  <c r="O10" i="22" s="1"/>
  <c r="J57" i="22"/>
  <c r="L9" i="22" s="1"/>
  <c r="J59" i="22"/>
  <c r="N9" i="22" s="1"/>
  <c r="J26" i="22"/>
  <c r="O7" i="22" s="1"/>
  <c r="J23" i="22"/>
  <c r="L7" i="22" s="1"/>
  <c r="J25" i="22"/>
  <c r="N7" i="22" s="1"/>
  <c r="J48" i="22"/>
  <c r="J5" i="22"/>
  <c r="L6" i="22" s="1"/>
  <c r="J8" i="22"/>
  <c r="O6" i="22" s="1"/>
  <c r="J51" i="22"/>
  <c r="N16" i="22" s="1"/>
  <c r="J49" i="22"/>
  <c r="L16" i="22" s="1"/>
  <c r="J7" i="22"/>
  <c r="N6" i="22" s="1"/>
  <c r="J84" i="21"/>
  <c r="N18" i="21" s="1"/>
  <c r="J83" i="21"/>
  <c r="M18" i="21" s="1"/>
  <c r="J82" i="21"/>
  <c r="L18" i="21" s="1"/>
  <c r="J66" i="21"/>
  <c r="L17" i="21" s="1"/>
  <c r="J65" i="21"/>
  <c r="J68" i="21"/>
  <c r="N17" i="21" s="1"/>
  <c r="J24" i="21"/>
  <c r="M7" i="21" s="1"/>
  <c r="J26" i="21"/>
  <c r="O7" i="21" s="1"/>
  <c r="J25" i="21"/>
  <c r="N7" i="21" s="1"/>
  <c r="J16" i="21"/>
  <c r="M14" i="21" s="1"/>
  <c r="J14" i="21"/>
  <c r="J17" i="21"/>
  <c r="N14" i="21" s="1"/>
  <c r="J5" i="21"/>
  <c r="L6" i="21" s="1"/>
  <c r="J14" i="22"/>
  <c r="J68" i="22"/>
  <c r="N17" i="22" s="1"/>
  <c r="J43" i="22"/>
  <c r="O8" i="22" s="1"/>
  <c r="J75" i="21"/>
  <c r="N10" i="21" s="1"/>
  <c r="J76" i="21"/>
  <c r="O10" i="21" s="1"/>
  <c r="J60" i="21"/>
  <c r="O9" i="21" s="1"/>
  <c r="J7" i="21"/>
  <c r="N6" i="21" s="1"/>
  <c r="J8" i="21"/>
  <c r="O6" i="21" s="1"/>
  <c r="J32" i="22"/>
  <c r="L15" i="22" s="1"/>
  <c r="J40" i="22"/>
  <c r="L8" i="22" s="1"/>
  <c r="J16" i="22"/>
  <c r="M14" i="22" s="1"/>
  <c r="J67" i="22"/>
  <c r="M17" i="22" s="1"/>
  <c r="J31" i="22"/>
  <c r="J15" i="22"/>
  <c r="L14" i="22" s="1"/>
  <c r="J65" i="22"/>
  <c r="J33" i="22"/>
  <c r="M15" i="22" s="1"/>
  <c r="J41" i="22"/>
  <c r="M8" i="22" s="1"/>
  <c r="J49" i="21"/>
  <c r="L16" i="21" s="1"/>
  <c r="J50" i="21"/>
  <c r="M16" i="21" s="1"/>
  <c r="J32" i="21"/>
  <c r="L15" i="21" s="1"/>
  <c r="J58" i="21"/>
  <c r="M9" i="21" s="1"/>
  <c r="J33" i="21"/>
  <c r="M15" i="21" s="1"/>
  <c r="J34" i="21"/>
  <c r="N15" i="21" s="1"/>
  <c r="J51" i="21"/>
  <c r="N16" i="21" s="1"/>
  <c r="J73" i="21"/>
  <c r="L10" i="21" s="1"/>
  <c r="J48" i="21"/>
  <c r="J57" i="21"/>
  <c r="L9" i="21" s="1"/>
  <c r="I56" i="15"/>
  <c r="I78" i="18"/>
  <c r="I60" i="18"/>
  <c r="I43" i="18"/>
  <c r="I26" i="18"/>
  <c r="I8" i="18"/>
  <c r="I78" i="19"/>
  <c r="I77" i="19"/>
  <c r="I60" i="19"/>
  <c r="I43" i="19"/>
  <c r="I26" i="19"/>
  <c r="I8" i="19"/>
  <c r="I25" i="19"/>
  <c r="I87" i="18"/>
  <c r="I86" i="18"/>
  <c r="I85" i="18"/>
  <c r="I84" i="18"/>
  <c r="I83" i="18"/>
  <c r="I77" i="18"/>
  <c r="I76" i="18"/>
  <c r="I75" i="18"/>
  <c r="I69" i="18"/>
  <c r="I68" i="18"/>
  <c r="I67" i="18"/>
  <c r="I66" i="18"/>
  <c r="I65" i="18"/>
  <c r="I59" i="18"/>
  <c r="I58" i="18"/>
  <c r="I57" i="18"/>
  <c r="I52" i="18"/>
  <c r="I51" i="18"/>
  <c r="I50" i="18"/>
  <c r="I49" i="18"/>
  <c r="I48" i="18"/>
  <c r="I42" i="18"/>
  <c r="I41" i="18"/>
  <c r="I40" i="18"/>
  <c r="I35" i="18"/>
  <c r="I34" i="18"/>
  <c r="I33" i="18"/>
  <c r="I32" i="18"/>
  <c r="I31" i="18"/>
  <c r="I25" i="18"/>
  <c r="I24" i="18"/>
  <c r="I23" i="18"/>
  <c r="I18" i="18"/>
  <c r="I17" i="18"/>
  <c r="I16" i="18"/>
  <c r="I15" i="18"/>
  <c r="I14" i="18"/>
  <c r="I7" i="18"/>
  <c r="I6" i="18"/>
  <c r="I5" i="18"/>
  <c r="I87" i="19"/>
  <c r="I86" i="19"/>
  <c r="I85" i="19"/>
  <c r="I84" i="19"/>
  <c r="I83" i="19"/>
  <c r="I76" i="19"/>
  <c r="I75" i="19"/>
  <c r="I69" i="19"/>
  <c r="I68" i="19"/>
  <c r="I67" i="19"/>
  <c r="I66" i="19"/>
  <c r="I65" i="19"/>
  <c r="I59" i="19"/>
  <c r="I58" i="19"/>
  <c r="I57" i="19"/>
  <c r="I52" i="19"/>
  <c r="I50" i="19"/>
  <c r="I49" i="19"/>
  <c r="I48" i="19"/>
  <c r="I42" i="19"/>
  <c r="I41" i="19"/>
  <c r="I40" i="19"/>
  <c r="I35" i="19"/>
  <c r="I34" i="19"/>
  <c r="I33" i="19"/>
  <c r="I32" i="19"/>
  <c r="I31" i="19"/>
  <c r="I24" i="19"/>
  <c r="I23" i="19"/>
  <c r="I18" i="19"/>
  <c r="I17" i="19"/>
  <c r="I16" i="19"/>
  <c r="I15" i="19"/>
  <c r="I14" i="19"/>
  <c r="I7" i="19"/>
  <c r="I6" i="19"/>
  <c r="I5" i="19"/>
  <c r="I83" i="17"/>
  <c r="I82" i="17"/>
  <c r="I81" i="17"/>
  <c r="I80" i="17"/>
  <c r="I79" i="17"/>
  <c r="I74" i="17"/>
  <c r="I73" i="17"/>
  <c r="I72" i="17"/>
  <c r="I66" i="17"/>
  <c r="I65" i="17"/>
  <c r="I64" i="17"/>
  <c r="I63" i="17"/>
  <c r="I62" i="17"/>
  <c r="I57" i="17"/>
  <c r="I56" i="17"/>
  <c r="I55" i="17"/>
  <c r="I50" i="17"/>
  <c r="I49" i="17"/>
  <c r="I48" i="17"/>
  <c r="I46" i="17"/>
  <c r="I41" i="17"/>
  <c r="I40" i="17"/>
  <c r="I39" i="17"/>
  <c r="I34" i="17"/>
  <c r="I33" i="17"/>
  <c r="I32" i="17"/>
  <c r="I31" i="17"/>
  <c r="I30" i="17"/>
  <c r="I25" i="17"/>
  <c r="I24" i="17"/>
  <c r="I23" i="17"/>
  <c r="I18" i="17"/>
  <c r="I17" i="17"/>
  <c r="I16" i="17"/>
  <c r="I15" i="17"/>
  <c r="I14" i="17"/>
  <c r="I7" i="17"/>
  <c r="I6" i="17"/>
  <c r="I5" i="17"/>
  <c r="I83" i="16"/>
  <c r="I82" i="16"/>
  <c r="I81" i="16"/>
  <c r="I80" i="16"/>
  <c r="I79" i="16"/>
  <c r="I74" i="16"/>
  <c r="I73" i="16"/>
  <c r="I72" i="16"/>
  <c r="I63" i="16"/>
  <c r="I62" i="16"/>
  <c r="I67" i="16" s="1"/>
  <c r="I57" i="16"/>
  <c r="I56" i="16"/>
  <c r="I55" i="16"/>
  <c r="I50" i="16"/>
  <c r="I49" i="16"/>
  <c r="I48" i="16"/>
  <c r="I47" i="16"/>
  <c r="I46" i="16"/>
  <c r="I41" i="16"/>
  <c r="I40" i="16"/>
  <c r="I39" i="16"/>
  <c r="I34" i="16"/>
  <c r="I33" i="16"/>
  <c r="I32" i="16"/>
  <c r="I31" i="16"/>
  <c r="I30" i="16"/>
  <c r="I25" i="16"/>
  <c r="I24" i="16"/>
  <c r="I23" i="16"/>
  <c r="I18" i="16"/>
  <c r="I17" i="16"/>
  <c r="I16" i="16"/>
  <c r="I15" i="16"/>
  <c r="I14" i="16"/>
  <c r="I7" i="16"/>
  <c r="I6" i="16"/>
  <c r="I5" i="16"/>
  <c r="I80" i="15"/>
  <c r="I79" i="15"/>
  <c r="I78" i="15"/>
  <c r="I77" i="15"/>
  <c r="I72" i="15"/>
  <c r="I71" i="15"/>
  <c r="I70" i="15"/>
  <c r="I65" i="15"/>
  <c r="I64" i="15"/>
  <c r="I63" i="15"/>
  <c r="I62" i="15"/>
  <c r="I57" i="15"/>
  <c r="I55" i="15"/>
  <c r="I49" i="15"/>
  <c r="I48" i="15"/>
  <c r="I47" i="15"/>
  <c r="I46" i="15"/>
  <c r="I41" i="15"/>
  <c r="I40" i="15"/>
  <c r="I39" i="15"/>
  <c r="I33" i="15"/>
  <c r="I32" i="15"/>
  <c r="I31" i="15"/>
  <c r="I30" i="15"/>
  <c r="I25" i="15"/>
  <c r="I24" i="15"/>
  <c r="I23" i="15"/>
  <c r="I17" i="15"/>
  <c r="I16" i="15"/>
  <c r="I15" i="15"/>
  <c r="I14" i="15"/>
  <c r="I7" i="15"/>
  <c r="I6" i="15"/>
  <c r="I5" i="15"/>
  <c r="I80" i="14"/>
  <c r="I79" i="14"/>
  <c r="I78" i="14"/>
  <c r="I77" i="14"/>
  <c r="I72" i="14"/>
  <c r="I71" i="14"/>
  <c r="I70" i="14"/>
  <c r="I65" i="14"/>
  <c r="I64" i="14"/>
  <c r="I63" i="14"/>
  <c r="I62" i="14"/>
  <c r="I57" i="14"/>
  <c r="I56" i="14"/>
  <c r="I55" i="14"/>
  <c r="I49" i="14"/>
  <c r="I48" i="14"/>
  <c r="I47" i="14"/>
  <c r="I46" i="14"/>
  <c r="I41" i="14"/>
  <c r="I40" i="14"/>
  <c r="I39" i="14"/>
  <c r="I33" i="14"/>
  <c r="I32" i="14"/>
  <c r="I31" i="14"/>
  <c r="I30" i="14"/>
  <c r="I25" i="14"/>
  <c r="I24" i="14"/>
  <c r="I23" i="14"/>
  <c r="I17" i="14"/>
  <c r="I16" i="14"/>
  <c r="I15" i="14"/>
  <c r="I14" i="14"/>
  <c r="I7" i="14"/>
  <c r="I6" i="14"/>
  <c r="I5" i="14"/>
  <c r="I78" i="11"/>
  <c r="I79" i="11"/>
  <c r="I40" i="8"/>
  <c r="I59" i="8"/>
  <c r="I43" i="8"/>
  <c r="I42" i="8"/>
  <c r="I44" i="18" l="1"/>
  <c r="I36" i="18"/>
  <c r="J31" i="18" s="1"/>
  <c r="I27" i="18"/>
  <c r="J25" i="18" s="1"/>
  <c r="N7" i="18" s="1"/>
  <c r="I19" i="18"/>
  <c r="J18" i="18" s="1"/>
  <c r="O14" i="18" s="1"/>
  <c r="I88" i="19"/>
  <c r="J84" i="19" s="1"/>
  <c r="L18" i="19" s="1"/>
  <c r="I79" i="19"/>
  <c r="J77" i="19" s="1"/>
  <c r="N10" i="19" s="1"/>
  <c r="I44" i="19"/>
  <c r="J40" i="19" s="1"/>
  <c r="L8" i="19" s="1"/>
  <c r="I53" i="19"/>
  <c r="J51" i="19" s="1"/>
  <c r="N16" i="19" s="1"/>
  <c r="I36" i="19"/>
  <c r="J35" i="19" s="1"/>
  <c r="O15" i="19" s="1"/>
  <c r="I27" i="19"/>
  <c r="J24" i="19" s="1"/>
  <c r="M7" i="19" s="1"/>
  <c r="I19" i="19"/>
  <c r="J16" i="19" s="1"/>
  <c r="M14" i="19" s="1"/>
  <c r="I9" i="19"/>
  <c r="J6" i="19" s="1"/>
  <c r="M6" i="19" s="1"/>
  <c r="I19" i="17"/>
  <c r="J15" i="17" s="1"/>
  <c r="I35" i="17"/>
  <c r="J32" i="17" s="1"/>
  <c r="L15" i="17" s="1"/>
  <c r="I84" i="16"/>
  <c r="J80" i="16" s="1"/>
  <c r="I34" i="15"/>
  <c r="J30" i="15" s="1"/>
  <c r="I26" i="15"/>
  <c r="J23" i="15" s="1"/>
  <c r="L7" i="15" s="1"/>
  <c r="I81" i="15"/>
  <c r="J77" i="15" s="1"/>
  <c r="I73" i="15"/>
  <c r="J70" i="15" s="1"/>
  <c r="L10" i="15" s="1"/>
  <c r="I84" i="17"/>
  <c r="J80" i="17" s="1"/>
  <c r="I75" i="17"/>
  <c r="J73" i="17" s="1"/>
  <c r="M10" i="17" s="1"/>
  <c r="I88" i="18"/>
  <c r="J84" i="18" s="1"/>
  <c r="L18" i="18" s="1"/>
  <c r="I79" i="18"/>
  <c r="J78" i="18" s="1"/>
  <c r="O10" i="18" s="1"/>
  <c r="I70" i="18"/>
  <c r="J69" i="18" s="1"/>
  <c r="O17" i="18" s="1"/>
  <c r="I61" i="18"/>
  <c r="J59" i="18" s="1"/>
  <c r="N9" i="18" s="1"/>
  <c r="I66" i="15"/>
  <c r="J62" i="15" s="1"/>
  <c r="I50" i="15"/>
  <c r="J46" i="15" s="1"/>
  <c r="I42" i="14"/>
  <c r="J39" i="14" s="1"/>
  <c r="L8" i="14" s="1"/>
  <c r="I67" i="17"/>
  <c r="J66" i="17" s="1"/>
  <c r="N17" i="17" s="1"/>
  <c r="I58" i="17"/>
  <c r="J57" i="17" s="1"/>
  <c r="N9" i="17" s="1"/>
  <c r="I51" i="17"/>
  <c r="J48" i="17" s="1"/>
  <c r="L16" i="17" s="1"/>
  <c r="J66" i="16"/>
  <c r="N17" i="16" s="1"/>
  <c r="I9" i="18"/>
  <c r="J7" i="18" s="1"/>
  <c r="N6" i="18" s="1"/>
  <c r="I51" i="16"/>
  <c r="J49" i="16" s="1"/>
  <c r="M16" i="16" s="1"/>
  <c r="I61" i="19"/>
  <c r="J60" i="19" s="1"/>
  <c r="O9" i="19" s="1"/>
  <c r="J40" i="18"/>
  <c r="J43" i="18"/>
  <c r="O8" i="18" s="1"/>
  <c r="J35" i="18"/>
  <c r="O15" i="18" s="1"/>
  <c r="J15" i="18"/>
  <c r="L14" i="18" s="1"/>
  <c r="J33" i="18"/>
  <c r="M15" i="18" s="1"/>
  <c r="J32" i="18"/>
  <c r="L15" i="18" s="1"/>
  <c r="J42" i="18"/>
  <c r="N8" i="18" s="1"/>
  <c r="I26" i="17"/>
  <c r="J23" i="17" s="1"/>
  <c r="L7" i="17" s="1"/>
  <c r="I8" i="17"/>
  <c r="J5" i="17" s="1"/>
  <c r="L6" i="17" s="1"/>
  <c r="I42" i="16"/>
  <c r="J41" i="16" s="1"/>
  <c r="N8" i="16" s="1"/>
  <c r="I26" i="16"/>
  <c r="J25" i="16" s="1"/>
  <c r="N7" i="16" s="1"/>
  <c r="I18" i="15"/>
  <c r="J16" i="15" s="1"/>
  <c r="L15" i="15" s="1"/>
  <c r="I18" i="14"/>
  <c r="J15" i="14" s="1"/>
  <c r="I53" i="18"/>
  <c r="J51" i="18" s="1"/>
  <c r="N16" i="18" s="1"/>
  <c r="J86" i="19"/>
  <c r="N18" i="19" s="1"/>
  <c r="I70" i="19"/>
  <c r="J68" i="19" s="1"/>
  <c r="N17" i="19" s="1"/>
  <c r="J16" i="17"/>
  <c r="L14" i="17" s="1"/>
  <c r="J18" i="17"/>
  <c r="N14" i="17" s="1"/>
  <c r="I42" i="17"/>
  <c r="J39" i="17" s="1"/>
  <c r="L8" i="17" s="1"/>
  <c r="I19" i="16"/>
  <c r="J18" i="16" s="1"/>
  <c r="N14" i="16" s="1"/>
  <c r="I8" i="16"/>
  <c r="J6" i="16" s="1"/>
  <c r="M6" i="16" s="1"/>
  <c r="I58" i="16"/>
  <c r="J55" i="16" s="1"/>
  <c r="L9" i="16" s="1"/>
  <c r="I75" i="16"/>
  <c r="J74" i="16" s="1"/>
  <c r="N10" i="16" s="1"/>
  <c r="I35" i="16"/>
  <c r="J15" i="15"/>
  <c r="I8" i="15"/>
  <c r="J5" i="15" s="1"/>
  <c r="L6" i="15" s="1"/>
  <c r="I42" i="15"/>
  <c r="J39" i="15" s="1"/>
  <c r="L8" i="15" s="1"/>
  <c r="I58" i="15"/>
  <c r="J56" i="15" s="1"/>
  <c r="M9" i="15" s="1"/>
  <c r="I81" i="14"/>
  <c r="J79" i="14" s="1"/>
  <c r="L19" i="14" s="1"/>
  <c r="I73" i="14"/>
  <c r="J70" i="14" s="1"/>
  <c r="L10" i="14" s="1"/>
  <c r="I66" i="14"/>
  <c r="J65" i="14" s="1"/>
  <c r="M18" i="14" s="1"/>
  <c r="I58" i="14"/>
  <c r="J55" i="14" s="1"/>
  <c r="L9" i="14" s="1"/>
  <c r="I50" i="14"/>
  <c r="J49" i="14" s="1"/>
  <c r="M17" i="14" s="1"/>
  <c r="I34" i="14"/>
  <c r="J33" i="14" s="1"/>
  <c r="M16" i="14" s="1"/>
  <c r="I26" i="14"/>
  <c r="J24" i="14" s="1"/>
  <c r="M7" i="14" s="1"/>
  <c r="I8" i="14"/>
  <c r="J6" i="14" s="1"/>
  <c r="M6" i="14" s="1"/>
  <c r="I31" i="8"/>
  <c r="I68" i="13"/>
  <c r="J14" i="17" l="1"/>
  <c r="J43" i="19"/>
  <c r="O8" i="19" s="1"/>
  <c r="J41" i="19"/>
  <c r="M8" i="19" s="1"/>
  <c r="J34" i="17"/>
  <c r="N15" i="17" s="1"/>
  <c r="J17" i="17"/>
  <c r="M14" i="17" s="1"/>
  <c r="J32" i="15"/>
  <c r="L16" i="15" s="1"/>
  <c r="J83" i="18"/>
  <c r="J87" i="18"/>
  <c r="O18" i="18" s="1"/>
  <c r="J34" i="18"/>
  <c r="N15" i="18" s="1"/>
  <c r="J24" i="18"/>
  <c r="M7" i="18" s="1"/>
  <c r="J23" i="18"/>
  <c r="L7" i="18" s="1"/>
  <c r="J26" i="18"/>
  <c r="O7" i="18" s="1"/>
  <c r="J16" i="18"/>
  <c r="M14" i="18" s="1"/>
  <c r="J17" i="18"/>
  <c r="N14" i="18" s="1"/>
  <c r="J14" i="18"/>
  <c r="J78" i="19"/>
  <c r="O10" i="19" s="1"/>
  <c r="J17" i="15"/>
  <c r="M15" i="15" s="1"/>
  <c r="J33" i="19"/>
  <c r="M15" i="19" s="1"/>
  <c r="J79" i="17"/>
  <c r="J14" i="19"/>
  <c r="J32" i="19"/>
  <c r="L15" i="19" s="1"/>
  <c r="J83" i="19"/>
  <c r="J76" i="19"/>
  <c r="M10" i="19" s="1"/>
  <c r="J87" i="19"/>
  <c r="O18" i="19" s="1"/>
  <c r="J75" i="19"/>
  <c r="L10" i="19" s="1"/>
  <c r="J85" i="19"/>
  <c r="M18" i="19" s="1"/>
  <c r="J48" i="19"/>
  <c r="J42" i="19"/>
  <c r="N8" i="19" s="1"/>
  <c r="J50" i="19"/>
  <c r="M16" i="19" s="1"/>
  <c r="J49" i="19"/>
  <c r="L16" i="19" s="1"/>
  <c r="J52" i="19"/>
  <c r="O16" i="19" s="1"/>
  <c r="J34" i="19"/>
  <c r="N15" i="19" s="1"/>
  <c r="J26" i="19"/>
  <c r="O7" i="19" s="1"/>
  <c r="J25" i="19"/>
  <c r="N7" i="19" s="1"/>
  <c r="J23" i="19"/>
  <c r="L7" i="19" s="1"/>
  <c r="J31" i="19"/>
  <c r="J5" i="19"/>
  <c r="L6" i="19" s="1"/>
  <c r="J7" i="19"/>
  <c r="N6" i="19" s="1"/>
  <c r="J8" i="19"/>
  <c r="O6" i="19" s="1"/>
  <c r="J18" i="19"/>
  <c r="O14" i="19" s="1"/>
  <c r="J17" i="19"/>
  <c r="N14" i="19" s="1"/>
  <c r="J15" i="19"/>
  <c r="L14" i="19" s="1"/>
  <c r="J85" i="18"/>
  <c r="M18" i="18" s="1"/>
  <c r="J66" i="18"/>
  <c r="L17" i="18" s="1"/>
  <c r="J68" i="18"/>
  <c r="N17" i="18" s="1"/>
  <c r="J76" i="18"/>
  <c r="M10" i="18" s="1"/>
  <c r="J30" i="17"/>
  <c r="J23" i="16"/>
  <c r="L7" i="16" s="1"/>
  <c r="J79" i="16"/>
  <c r="J33" i="15"/>
  <c r="M16" i="15" s="1"/>
  <c r="J47" i="15"/>
  <c r="J71" i="15"/>
  <c r="M10" i="15" s="1"/>
  <c r="J25" i="15"/>
  <c r="N7" i="15" s="1"/>
  <c r="J9" i="18"/>
  <c r="J8" i="18"/>
  <c r="O6" i="18" s="1"/>
  <c r="J72" i="15"/>
  <c r="N10" i="15" s="1"/>
  <c r="J5" i="18"/>
  <c r="L6" i="18" s="1"/>
  <c r="J78" i="15"/>
  <c r="J67" i="18"/>
  <c r="M17" i="18" s="1"/>
  <c r="J60" i="18"/>
  <c r="O9" i="18" s="1"/>
  <c r="J65" i="18"/>
  <c r="J80" i="15"/>
  <c r="M19" i="15" s="1"/>
  <c r="J24" i="15"/>
  <c r="M7" i="15" s="1"/>
  <c r="J31" i="15"/>
  <c r="J77" i="18"/>
  <c r="N10" i="18" s="1"/>
  <c r="J58" i="18"/>
  <c r="M9" i="18" s="1"/>
  <c r="J83" i="17"/>
  <c r="N18" i="17" s="1"/>
  <c r="J82" i="17"/>
  <c r="M18" i="17" s="1"/>
  <c r="J81" i="17"/>
  <c r="L18" i="17" s="1"/>
  <c r="J46" i="17"/>
  <c r="J50" i="17"/>
  <c r="N16" i="17" s="1"/>
  <c r="J47" i="17"/>
  <c r="J49" i="17"/>
  <c r="M16" i="17" s="1"/>
  <c r="J33" i="17"/>
  <c r="M15" i="17" s="1"/>
  <c r="J31" i="17"/>
  <c r="J83" i="16"/>
  <c r="N18" i="16" s="1"/>
  <c r="J82" i="16"/>
  <c r="M18" i="16" s="1"/>
  <c r="J81" i="16"/>
  <c r="L18" i="16" s="1"/>
  <c r="J62" i="16"/>
  <c r="J64" i="16"/>
  <c r="L17" i="16" s="1"/>
  <c r="J63" i="16"/>
  <c r="J46" i="16"/>
  <c r="J48" i="16"/>
  <c r="L16" i="16" s="1"/>
  <c r="J47" i="16"/>
  <c r="J48" i="15"/>
  <c r="L17" i="15" s="1"/>
  <c r="J40" i="14"/>
  <c r="M8" i="14" s="1"/>
  <c r="J41" i="14"/>
  <c r="N8" i="14" s="1"/>
  <c r="J79" i="15"/>
  <c r="L19" i="15" s="1"/>
  <c r="J64" i="15"/>
  <c r="L18" i="15" s="1"/>
  <c r="J63" i="15"/>
  <c r="J74" i="17"/>
  <c r="N10" i="17" s="1"/>
  <c r="J72" i="17"/>
  <c r="L10" i="17" s="1"/>
  <c r="J56" i="17"/>
  <c r="M9" i="17" s="1"/>
  <c r="J86" i="18"/>
  <c r="N18" i="18" s="1"/>
  <c r="J75" i="18"/>
  <c r="L10" i="18" s="1"/>
  <c r="J57" i="18"/>
  <c r="L9" i="18" s="1"/>
  <c r="J59" i="19"/>
  <c r="N9" i="19" s="1"/>
  <c r="J65" i="15"/>
  <c r="M18" i="15" s="1"/>
  <c r="J55" i="15"/>
  <c r="L9" i="15" s="1"/>
  <c r="J49" i="15"/>
  <c r="M17" i="15" s="1"/>
  <c r="J65" i="17"/>
  <c r="M17" i="17" s="1"/>
  <c r="J63" i="17"/>
  <c r="J62" i="17"/>
  <c r="J64" i="17"/>
  <c r="L17" i="17" s="1"/>
  <c r="J55" i="17"/>
  <c r="L9" i="17" s="1"/>
  <c r="J65" i="16"/>
  <c r="M17" i="16" s="1"/>
  <c r="J6" i="18"/>
  <c r="M6" i="18" s="1"/>
  <c r="J50" i="16"/>
  <c r="N16" i="16" s="1"/>
  <c r="J40" i="16"/>
  <c r="M8" i="16" s="1"/>
  <c r="J39" i="16"/>
  <c r="L8" i="16" s="1"/>
  <c r="J41" i="18"/>
  <c r="M8" i="18" s="1"/>
  <c r="J50" i="18"/>
  <c r="M16" i="18" s="1"/>
  <c r="L8" i="18"/>
  <c r="J58" i="19"/>
  <c r="M9" i="19" s="1"/>
  <c r="J40" i="17"/>
  <c r="M8" i="17" s="1"/>
  <c r="J41" i="17"/>
  <c r="N8" i="17" s="1"/>
  <c r="J25" i="17"/>
  <c r="N7" i="17" s="1"/>
  <c r="J24" i="17"/>
  <c r="M7" i="17" s="1"/>
  <c r="J7" i="17"/>
  <c r="N6" i="17" s="1"/>
  <c r="J6" i="17"/>
  <c r="M6" i="17" s="1"/>
  <c r="J24" i="16"/>
  <c r="M7" i="16" s="1"/>
  <c r="J15" i="16"/>
  <c r="J14" i="16"/>
  <c r="J17" i="16"/>
  <c r="M14" i="16" s="1"/>
  <c r="J16" i="16"/>
  <c r="L14" i="16" s="1"/>
  <c r="J5" i="16"/>
  <c r="L6" i="16" s="1"/>
  <c r="J41" i="15"/>
  <c r="N8" i="15" s="1"/>
  <c r="J14" i="15"/>
  <c r="J7" i="15"/>
  <c r="N6" i="15" s="1"/>
  <c r="J6" i="15"/>
  <c r="M6" i="15" s="1"/>
  <c r="J14" i="14"/>
  <c r="J16" i="14"/>
  <c r="L15" i="14" s="1"/>
  <c r="J17" i="14"/>
  <c r="M15" i="14" s="1"/>
  <c r="J49" i="18"/>
  <c r="L16" i="18" s="1"/>
  <c r="J52" i="18"/>
  <c r="O16" i="18" s="1"/>
  <c r="J48" i="18"/>
  <c r="J66" i="19"/>
  <c r="L17" i="19" s="1"/>
  <c r="J67" i="19"/>
  <c r="M17" i="19" s="1"/>
  <c r="J65" i="19"/>
  <c r="J57" i="19"/>
  <c r="L9" i="19" s="1"/>
  <c r="J69" i="19"/>
  <c r="O17" i="19" s="1"/>
  <c r="J73" i="16"/>
  <c r="M10" i="16" s="1"/>
  <c r="J57" i="16"/>
  <c r="N9" i="16" s="1"/>
  <c r="J56" i="16"/>
  <c r="M9" i="16" s="1"/>
  <c r="J7" i="16"/>
  <c r="N6" i="16" s="1"/>
  <c r="J33" i="16"/>
  <c r="M15" i="16" s="1"/>
  <c r="J30" i="16"/>
  <c r="J34" i="16"/>
  <c r="N15" i="16" s="1"/>
  <c r="J31" i="16"/>
  <c r="J72" i="16"/>
  <c r="L10" i="16" s="1"/>
  <c r="J32" i="16"/>
  <c r="L15" i="16" s="1"/>
  <c r="J57" i="15"/>
  <c r="N9" i="15" s="1"/>
  <c r="J40" i="15"/>
  <c r="M8" i="15" s="1"/>
  <c r="J80" i="14"/>
  <c r="M19" i="14" s="1"/>
  <c r="J78" i="14"/>
  <c r="J77" i="14"/>
  <c r="J71" i="14"/>
  <c r="M10" i="14" s="1"/>
  <c r="J72" i="14"/>
  <c r="N10" i="14" s="1"/>
  <c r="J63" i="14"/>
  <c r="J64" i="14"/>
  <c r="L18" i="14" s="1"/>
  <c r="J62" i="14"/>
  <c r="J56" i="14"/>
  <c r="M9" i="14" s="1"/>
  <c r="J57" i="14"/>
  <c r="N9" i="14" s="1"/>
  <c r="J47" i="14"/>
  <c r="J46" i="14"/>
  <c r="J48" i="14"/>
  <c r="L17" i="14" s="1"/>
  <c r="J30" i="14"/>
  <c r="J31" i="14"/>
  <c r="J32" i="14"/>
  <c r="L16" i="14" s="1"/>
  <c r="J25" i="14"/>
  <c r="N7" i="14" s="1"/>
  <c r="J23" i="14"/>
  <c r="L7" i="14" s="1"/>
  <c r="J7" i="14"/>
  <c r="N6" i="14" s="1"/>
  <c r="J5" i="14"/>
  <c r="L6" i="14" s="1"/>
  <c r="I85" i="12"/>
  <c r="I77" i="12"/>
  <c r="I68" i="12" l="1"/>
  <c r="I51" i="12"/>
  <c r="I50" i="12"/>
  <c r="I52" i="12"/>
  <c r="I48" i="12"/>
  <c r="I16" i="10"/>
  <c r="I82" i="11"/>
  <c r="I81" i="11"/>
  <c r="I80" i="11"/>
  <c r="I66" i="11"/>
  <c r="I65" i="11"/>
  <c r="I64" i="11"/>
  <c r="I63" i="11"/>
  <c r="I62" i="11"/>
  <c r="I50" i="11"/>
  <c r="I49" i="11"/>
  <c r="I48" i="11"/>
  <c r="I47" i="11"/>
  <c r="I46" i="11"/>
  <c r="I34" i="11"/>
  <c r="I33" i="11"/>
  <c r="I32" i="11"/>
  <c r="I31" i="11"/>
  <c r="I30" i="11"/>
  <c r="I18" i="11"/>
  <c r="I17" i="11"/>
  <c r="I86" i="13"/>
  <c r="I85" i="13"/>
  <c r="I84" i="13"/>
  <c r="I83" i="13"/>
  <c r="I82" i="13"/>
  <c r="I69" i="13"/>
  <c r="I67" i="13"/>
  <c r="I66" i="13"/>
  <c r="I65" i="13"/>
  <c r="I52" i="13"/>
  <c r="I51" i="13"/>
  <c r="I50" i="13"/>
  <c r="I49" i="13"/>
  <c r="I48" i="13"/>
  <c r="I35" i="13"/>
  <c r="I34" i="13"/>
  <c r="I33" i="13"/>
  <c r="I32" i="13"/>
  <c r="I31" i="13"/>
  <c r="I18" i="13"/>
  <c r="I83" i="10"/>
  <c r="I82" i="10"/>
  <c r="I81" i="10"/>
  <c r="I80" i="10"/>
  <c r="I79" i="10"/>
  <c r="I66" i="10"/>
  <c r="I65" i="10"/>
  <c r="I64" i="10"/>
  <c r="I63" i="10"/>
  <c r="I62" i="10"/>
  <c r="I50" i="10"/>
  <c r="I49" i="10"/>
  <c r="I48" i="10"/>
  <c r="I47" i="10"/>
  <c r="I46" i="10"/>
  <c r="I34" i="10"/>
  <c r="I33" i="10"/>
  <c r="I32" i="10"/>
  <c r="I31" i="10"/>
  <c r="I30" i="10"/>
  <c r="I18" i="10"/>
  <c r="I87" i="12"/>
  <c r="I86" i="12"/>
  <c r="I84" i="12"/>
  <c r="I83" i="12"/>
  <c r="I69" i="12"/>
  <c r="I67" i="12"/>
  <c r="I66" i="12"/>
  <c r="I65" i="12"/>
  <c r="I49" i="12"/>
  <c r="I35" i="12"/>
  <c r="I34" i="12"/>
  <c r="I33" i="12"/>
  <c r="I32" i="12"/>
  <c r="I31" i="12"/>
  <c r="I18" i="12"/>
  <c r="I67" i="8"/>
  <c r="I66" i="8"/>
  <c r="I57" i="8"/>
  <c r="I49" i="8"/>
  <c r="I50" i="8"/>
  <c r="I51" i="8"/>
  <c r="I33" i="8"/>
  <c r="I24" i="9"/>
  <c r="I77" i="13"/>
  <c r="I76" i="13"/>
  <c r="I75" i="13"/>
  <c r="I74" i="13"/>
  <c r="I60" i="13"/>
  <c r="I59" i="13"/>
  <c r="I58" i="13"/>
  <c r="I57" i="13"/>
  <c r="I43" i="13"/>
  <c r="I42" i="13"/>
  <c r="I41" i="13"/>
  <c r="I40" i="13"/>
  <c r="I26" i="13"/>
  <c r="I25" i="13"/>
  <c r="I24" i="13"/>
  <c r="I23" i="13"/>
  <c r="I17" i="13"/>
  <c r="I16" i="13"/>
  <c r="I15" i="13"/>
  <c r="I14" i="13"/>
  <c r="I8" i="13"/>
  <c r="I7" i="13"/>
  <c r="I6" i="13"/>
  <c r="I5" i="13"/>
  <c r="I78" i="12"/>
  <c r="I76" i="12"/>
  <c r="I75" i="12"/>
  <c r="I60" i="12"/>
  <c r="I59" i="12"/>
  <c r="I58" i="12"/>
  <c r="I57" i="12"/>
  <c r="I43" i="12"/>
  <c r="I42" i="12"/>
  <c r="I41" i="12"/>
  <c r="I40" i="12"/>
  <c r="I26" i="12"/>
  <c r="I25" i="12"/>
  <c r="I24" i="12"/>
  <c r="I23" i="12"/>
  <c r="I17" i="12"/>
  <c r="I16" i="12"/>
  <c r="I15" i="12"/>
  <c r="I14" i="12"/>
  <c r="I8" i="12"/>
  <c r="I7" i="12"/>
  <c r="I6" i="12"/>
  <c r="I5" i="12"/>
  <c r="I73" i="11"/>
  <c r="I72" i="11"/>
  <c r="I71" i="11"/>
  <c r="I57" i="11"/>
  <c r="I56" i="11"/>
  <c r="I55" i="11"/>
  <c r="I41" i="11"/>
  <c r="I40" i="11"/>
  <c r="I39" i="11"/>
  <c r="I25" i="11"/>
  <c r="I24" i="11"/>
  <c r="I23" i="11"/>
  <c r="I16" i="11"/>
  <c r="I15" i="11"/>
  <c r="I14" i="11"/>
  <c r="I7" i="11"/>
  <c r="I6" i="11"/>
  <c r="I5" i="11"/>
  <c r="I74" i="10"/>
  <c r="I73" i="10"/>
  <c r="I72" i="10"/>
  <c r="I57" i="10"/>
  <c r="I56" i="10"/>
  <c r="I55" i="10"/>
  <c r="I41" i="10"/>
  <c r="I40" i="10"/>
  <c r="I39" i="10"/>
  <c r="I25" i="10"/>
  <c r="I24" i="10"/>
  <c r="I23" i="10"/>
  <c r="I17" i="10"/>
  <c r="I15" i="10"/>
  <c r="I14" i="10"/>
  <c r="I7" i="10"/>
  <c r="I6" i="10"/>
  <c r="I5" i="10"/>
  <c r="I80" i="9"/>
  <c r="I79" i="9"/>
  <c r="I78" i="9"/>
  <c r="I77" i="9"/>
  <c r="I72" i="9"/>
  <c r="I71" i="9"/>
  <c r="I70" i="9"/>
  <c r="I65" i="9"/>
  <c r="I64" i="9"/>
  <c r="I63" i="9"/>
  <c r="I62" i="9"/>
  <c r="I57" i="9"/>
  <c r="I56" i="9"/>
  <c r="I55" i="9"/>
  <c r="I49" i="9"/>
  <c r="I48" i="9"/>
  <c r="I47" i="9"/>
  <c r="I46" i="9"/>
  <c r="I41" i="9"/>
  <c r="I40" i="9"/>
  <c r="I39" i="9"/>
  <c r="I33" i="9"/>
  <c r="I32" i="9"/>
  <c r="I31" i="9"/>
  <c r="I30" i="9"/>
  <c r="I25" i="9"/>
  <c r="I23" i="9"/>
  <c r="I17" i="9"/>
  <c r="I16" i="9"/>
  <c r="I15" i="9"/>
  <c r="I14" i="9"/>
  <c r="I7" i="9"/>
  <c r="I6" i="9"/>
  <c r="I5" i="9"/>
  <c r="I84" i="8"/>
  <c r="I83" i="8"/>
  <c r="I82" i="8"/>
  <c r="I81" i="8"/>
  <c r="I76" i="8"/>
  <c r="I75" i="8"/>
  <c r="I74" i="8"/>
  <c r="I73" i="8"/>
  <c r="I68" i="8"/>
  <c r="I65" i="8"/>
  <c r="I60" i="8"/>
  <c r="I58" i="8"/>
  <c r="I48" i="8"/>
  <c r="I41" i="8"/>
  <c r="I34" i="8"/>
  <c r="I32" i="8"/>
  <c r="I26" i="8"/>
  <c r="I25" i="8"/>
  <c r="I24" i="8"/>
  <c r="I23" i="8"/>
  <c r="I17" i="8"/>
  <c r="I16" i="8"/>
  <c r="I15" i="8"/>
  <c r="I14" i="8"/>
  <c r="I8" i="8"/>
  <c r="I7" i="8"/>
  <c r="I6" i="8"/>
  <c r="I5" i="8"/>
  <c r="I67" i="10" l="1"/>
  <c r="J65" i="10" s="1"/>
  <c r="N17" i="10" s="1"/>
  <c r="I66" i="9"/>
  <c r="J62" i="9" s="1"/>
  <c r="I34" i="9"/>
  <c r="J33" i="9" s="1"/>
  <c r="O15" i="9" s="1"/>
  <c r="I8" i="9"/>
  <c r="J6" i="9" s="1"/>
  <c r="I50" i="9"/>
  <c r="J47" i="9" s="1"/>
  <c r="J48" i="9"/>
  <c r="N16" i="9" s="1"/>
  <c r="J49" i="9"/>
  <c r="I26" i="9"/>
  <c r="J24" i="9" s="1"/>
  <c r="M7" i="9" s="1"/>
  <c r="I18" i="9"/>
  <c r="J17" i="9" s="1"/>
  <c r="J14" i="9"/>
  <c r="I73" i="9"/>
  <c r="J71" i="9" s="1"/>
  <c r="J15" i="9"/>
  <c r="M14" i="9" s="1"/>
  <c r="I58" i="9"/>
  <c r="J55" i="9" s="1"/>
  <c r="J16" i="9"/>
  <c r="N14" i="9" s="1"/>
  <c r="I42" i="9"/>
  <c r="J40" i="9" s="1"/>
  <c r="M8" i="9" s="1"/>
  <c r="I81" i="9"/>
  <c r="J79" i="9" s="1"/>
  <c r="I77" i="8"/>
  <c r="I85" i="8"/>
  <c r="J84" i="8" s="1"/>
  <c r="N18" i="8" s="1"/>
  <c r="I19" i="12"/>
  <c r="J14" i="12" s="1"/>
  <c r="I53" i="12"/>
  <c r="J52" i="12" s="1"/>
  <c r="O16" i="12" s="1"/>
  <c r="I88" i="12"/>
  <c r="J85" i="12" s="1"/>
  <c r="M18" i="12" s="1"/>
  <c r="I79" i="12"/>
  <c r="J76" i="12" s="1"/>
  <c r="M10" i="12" s="1"/>
  <c r="I27" i="12"/>
  <c r="J26" i="12" s="1"/>
  <c r="O7" i="12" s="1"/>
  <c r="I61" i="12"/>
  <c r="J59" i="12" s="1"/>
  <c r="N9" i="12" s="1"/>
  <c r="J57" i="12"/>
  <c r="L9" i="12" s="1"/>
  <c r="I36" i="12"/>
  <c r="J33" i="12" s="1"/>
  <c r="M15" i="12" s="1"/>
  <c r="I44" i="12"/>
  <c r="J42" i="12" s="1"/>
  <c r="N8" i="12" s="1"/>
  <c r="J40" i="12"/>
  <c r="L8" i="12" s="1"/>
  <c r="J49" i="12"/>
  <c r="L16" i="12" s="1"/>
  <c r="I70" i="12"/>
  <c r="J67" i="12" s="1"/>
  <c r="M17" i="12" s="1"/>
  <c r="I9" i="12"/>
  <c r="J6" i="12" s="1"/>
  <c r="M6" i="12" s="1"/>
  <c r="I74" i="11"/>
  <c r="J71" i="11" s="1"/>
  <c r="L10" i="11" s="1"/>
  <c r="I58" i="11"/>
  <c r="J56" i="11" s="1"/>
  <c r="M9" i="11" s="1"/>
  <c r="I51" i="11"/>
  <c r="J47" i="11" s="1"/>
  <c r="L16" i="11" s="1"/>
  <c r="I42" i="11"/>
  <c r="J40" i="11" s="1"/>
  <c r="M8" i="11" s="1"/>
  <c r="I26" i="11"/>
  <c r="J23" i="11" s="1"/>
  <c r="L7" i="11" s="1"/>
  <c r="I19" i="11"/>
  <c r="J16" i="11" s="1"/>
  <c r="M14" i="11" s="1"/>
  <c r="I8" i="11"/>
  <c r="J7" i="11" s="1"/>
  <c r="N6" i="11" s="1"/>
  <c r="I78" i="13"/>
  <c r="J76" i="13" s="1"/>
  <c r="N10" i="13" s="1"/>
  <c r="I61" i="13"/>
  <c r="J58" i="13" s="1"/>
  <c r="M9" i="13" s="1"/>
  <c r="I27" i="13"/>
  <c r="J25" i="13" s="1"/>
  <c r="N7" i="13" s="1"/>
  <c r="I19" i="13"/>
  <c r="J14" i="13" s="1"/>
  <c r="I75" i="10"/>
  <c r="J74" i="10" s="1"/>
  <c r="N10" i="10" s="1"/>
  <c r="I51" i="10"/>
  <c r="J46" i="10" s="1"/>
  <c r="I42" i="10"/>
  <c r="J41" i="10" s="1"/>
  <c r="N8" i="10" s="1"/>
  <c r="I26" i="10"/>
  <c r="J24" i="10" s="1"/>
  <c r="M7" i="10" s="1"/>
  <c r="I44" i="8"/>
  <c r="J41" i="8" s="1"/>
  <c r="M8" i="8" s="1"/>
  <c r="I52" i="8"/>
  <c r="J50" i="8" s="1"/>
  <c r="M16" i="8" s="1"/>
  <c r="I83" i="11"/>
  <c r="J80" i="11" s="1"/>
  <c r="M18" i="11" s="1"/>
  <c r="I84" i="10"/>
  <c r="J79" i="10" s="1"/>
  <c r="I67" i="11"/>
  <c r="J64" i="11" s="1"/>
  <c r="M17" i="11" s="1"/>
  <c r="I70" i="13"/>
  <c r="J68" i="13" s="1"/>
  <c r="N17" i="13" s="1"/>
  <c r="I44" i="13"/>
  <c r="J42" i="13" s="1"/>
  <c r="N8" i="13" s="1"/>
  <c r="I53" i="13"/>
  <c r="J51" i="13" s="1"/>
  <c r="N16" i="13" s="1"/>
  <c r="I36" i="13"/>
  <c r="J34" i="13" s="1"/>
  <c r="N15" i="13" s="1"/>
  <c r="I35" i="10"/>
  <c r="J33" i="10" s="1"/>
  <c r="N15" i="10" s="1"/>
  <c r="I8" i="10"/>
  <c r="J5" i="10" s="1"/>
  <c r="L6" i="10" s="1"/>
  <c r="I19" i="10"/>
  <c r="J16" i="10" s="1"/>
  <c r="M14" i="10" s="1"/>
  <c r="I9" i="13"/>
  <c r="J6" i="13" s="1"/>
  <c r="M6" i="13" s="1"/>
  <c r="I35" i="11"/>
  <c r="J33" i="11" s="1"/>
  <c r="N15" i="11" s="1"/>
  <c r="I87" i="13"/>
  <c r="J84" i="13" s="1"/>
  <c r="M18" i="13" s="1"/>
  <c r="I61" i="8"/>
  <c r="J57" i="8" s="1"/>
  <c r="I35" i="8"/>
  <c r="I27" i="8"/>
  <c r="J23" i="8" s="1"/>
  <c r="I69" i="8"/>
  <c r="J65" i="8" s="1"/>
  <c r="I18" i="8"/>
  <c r="J15" i="8" s="1"/>
  <c r="L14" i="8" s="1"/>
  <c r="I9" i="8"/>
  <c r="J7" i="8" s="1"/>
  <c r="J57" i="11"/>
  <c r="N9" i="11" s="1"/>
  <c r="J73" i="11"/>
  <c r="N10" i="11" s="1"/>
  <c r="I58" i="10"/>
  <c r="J56" i="10" s="1"/>
  <c r="M9" i="10" s="1"/>
  <c r="I6" i="5"/>
  <c r="I7" i="5"/>
  <c r="I8" i="5"/>
  <c r="I5" i="5"/>
  <c r="I6" i="3"/>
  <c r="I7" i="3"/>
  <c r="I8" i="3"/>
  <c r="I5" i="3"/>
  <c r="J77" i="9" l="1"/>
  <c r="J7" i="5"/>
  <c r="J6" i="5"/>
  <c r="J64" i="9"/>
  <c r="N17" i="9" s="1"/>
  <c r="J23" i="10"/>
  <c r="L7" i="10" s="1"/>
  <c r="I9" i="5"/>
  <c r="J8" i="5" s="1"/>
  <c r="J72" i="10"/>
  <c r="L10" i="10" s="1"/>
  <c r="J73" i="10"/>
  <c r="M10" i="10" s="1"/>
  <c r="J81" i="10"/>
  <c r="M18" i="10" s="1"/>
  <c r="J25" i="9"/>
  <c r="N7" i="9" s="1"/>
  <c r="J65" i="9"/>
  <c r="O17" i="9" s="1"/>
  <c r="J50" i="10"/>
  <c r="O16" i="10" s="1"/>
  <c r="J82" i="10"/>
  <c r="N18" i="10" s="1"/>
  <c r="J72" i="11"/>
  <c r="M10" i="11" s="1"/>
  <c r="J23" i="9"/>
  <c r="L7" i="9" s="1"/>
  <c r="J63" i="9"/>
  <c r="M17" i="9" s="1"/>
  <c r="J49" i="10"/>
  <c r="N16" i="10" s="1"/>
  <c r="J41" i="9"/>
  <c r="N8" i="9" s="1"/>
  <c r="J48" i="11"/>
  <c r="M16" i="11" s="1"/>
  <c r="J14" i="10"/>
  <c r="J18" i="11"/>
  <c r="O14" i="11" s="1"/>
  <c r="J83" i="12"/>
  <c r="J57" i="9"/>
  <c r="N9" i="9" s="1"/>
  <c r="J18" i="10"/>
  <c r="O14" i="10" s="1"/>
  <c r="J34" i="11"/>
  <c r="O15" i="11" s="1"/>
  <c r="J39" i="9"/>
  <c r="L8" i="9" s="1"/>
  <c r="J84" i="12"/>
  <c r="L18" i="12" s="1"/>
  <c r="J72" i="9"/>
  <c r="N10" i="9" s="1"/>
  <c r="J17" i="12"/>
  <c r="N14" i="12" s="1"/>
  <c r="J7" i="10"/>
  <c r="N6" i="10" s="1"/>
  <c r="J14" i="11"/>
  <c r="J57" i="13"/>
  <c r="L9" i="13" s="1"/>
  <c r="J39" i="11"/>
  <c r="L8" i="11" s="1"/>
  <c r="J86" i="12"/>
  <c r="N18" i="12" s="1"/>
  <c r="J56" i="9"/>
  <c r="M9" i="9" s="1"/>
  <c r="J46" i="9"/>
  <c r="J87" i="12"/>
  <c r="O18" i="12" s="1"/>
  <c r="J47" i="10"/>
  <c r="L16" i="10" s="1"/>
  <c r="J81" i="11"/>
  <c r="N18" i="11" s="1"/>
  <c r="J66" i="11"/>
  <c r="O17" i="11" s="1"/>
  <c r="J49" i="11"/>
  <c r="N16" i="11" s="1"/>
  <c r="J31" i="11"/>
  <c r="L15" i="11" s="1"/>
  <c r="J79" i="11"/>
  <c r="L18" i="11" s="1"/>
  <c r="J78" i="11"/>
  <c r="J32" i="11"/>
  <c r="M15" i="11" s="1"/>
  <c r="J55" i="11"/>
  <c r="L9" i="11" s="1"/>
  <c r="J46" i="11"/>
  <c r="J63" i="11"/>
  <c r="L17" i="11" s="1"/>
  <c r="J50" i="11"/>
  <c r="O16" i="11" s="1"/>
  <c r="J30" i="11"/>
  <c r="J65" i="11"/>
  <c r="N17" i="11" s="1"/>
  <c r="J17" i="11"/>
  <c r="N14" i="11" s="1"/>
  <c r="J82" i="11"/>
  <c r="O18" i="11" s="1"/>
  <c r="J41" i="11"/>
  <c r="N8" i="11" s="1"/>
  <c r="J62" i="11"/>
  <c r="J15" i="11"/>
  <c r="L14" i="11" s="1"/>
  <c r="J31" i="10"/>
  <c r="L15" i="10" s="1"/>
  <c r="J80" i="10"/>
  <c r="L18" i="10" s="1"/>
  <c r="J48" i="10"/>
  <c r="M16" i="10" s="1"/>
  <c r="J83" i="10"/>
  <c r="O18" i="10" s="1"/>
  <c r="J30" i="10"/>
  <c r="J15" i="10"/>
  <c r="L14" i="10" s="1"/>
  <c r="J25" i="10"/>
  <c r="N7" i="10" s="1"/>
  <c r="J17" i="10"/>
  <c r="N14" i="10" s="1"/>
  <c r="J34" i="10"/>
  <c r="O15" i="10" s="1"/>
  <c r="J63" i="10"/>
  <c r="L17" i="10" s="1"/>
  <c r="J64" i="10"/>
  <c r="M17" i="10" s="1"/>
  <c r="J66" i="10"/>
  <c r="O17" i="10" s="1"/>
  <c r="J62" i="10"/>
  <c r="J32" i="10"/>
  <c r="M15" i="10" s="1"/>
  <c r="J57" i="10"/>
  <c r="N9" i="10" s="1"/>
  <c r="J66" i="12"/>
  <c r="L17" i="12" s="1"/>
  <c r="J35" i="12"/>
  <c r="O15" i="12" s="1"/>
  <c r="J69" i="12"/>
  <c r="O17" i="12" s="1"/>
  <c r="J75" i="12"/>
  <c r="L10" i="12" s="1"/>
  <c r="J78" i="12"/>
  <c r="O10" i="12" s="1"/>
  <c r="J41" i="12"/>
  <c r="M8" i="12" s="1"/>
  <c r="J43" i="12"/>
  <c r="O8" i="12" s="1"/>
  <c r="J16" i="12"/>
  <c r="M14" i="12" s="1"/>
  <c r="J58" i="12"/>
  <c r="M9" i="12" s="1"/>
  <c r="J18" i="12"/>
  <c r="O14" i="12" s="1"/>
  <c r="J68" i="12"/>
  <c r="N17" i="12" s="1"/>
  <c r="J65" i="12"/>
  <c r="J15" i="12"/>
  <c r="L14" i="12" s="1"/>
  <c r="J31" i="9"/>
  <c r="M15" i="9" s="1"/>
  <c r="J78" i="9"/>
  <c r="M18" i="9" s="1"/>
  <c r="J5" i="9"/>
  <c r="L6" i="9" s="1"/>
  <c r="J30" i="9"/>
  <c r="J32" i="9"/>
  <c r="J80" i="9"/>
  <c r="O18" i="9" s="1"/>
  <c r="J7" i="9"/>
  <c r="N6" i="9" s="1"/>
  <c r="J70" i="9"/>
  <c r="L10" i="9" s="1"/>
  <c r="J33" i="13"/>
  <c r="M15" i="13" s="1"/>
  <c r="J31" i="13"/>
  <c r="J66" i="13"/>
  <c r="L17" i="13" s="1"/>
  <c r="J17" i="13"/>
  <c r="N14" i="13" s="1"/>
  <c r="J15" i="13"/>
  <c r="L14" i="13" s="1"/>
  <c r="J40" i="13"/>
  <c r="L8" i="13" s="1"/>
  <c r="J85" i="13"/>
  <c r="N18" i="13" s="1"/>
  <c r="J83" i="13"/>
  <c r="L18" i="13" s="1"/>
  <c r="J49" i="13"/>
  <c r="L16" i="13" s="1"/>
  <c r="J60" i="13"/>
  <c r="O9" i="13" s="1"/>
  <c r="J59" i="13"/>
  <c r="N9" i="13" s="1"/>
  <c r="J67" i="13"/>
  <c r="M17" i="13" s="1"/>
  <c r="J52" i="13"/>
  <c r="O16" i="13" s="1"/>
  <c r="J50" i="13"/>
  <c r="M16" i="13" s="1"/>
  <c r="J48" i="13"/>
  <c r="J35" i="13"/>
  <c r="O15" i="13" s="1"/>
  <c r="J32" i="13"/>
  <c r="L15" i="13" s="1"/>
  <c r="J18" i="13"/>
  <c r="O14" i="13" s="1"/>
  <c r="J86" i="13"/>
  <c r="O18" i="13" s="1"/>
  <c r="J16" i="13"/>
  <c r="M14" i="13" s="1"/>
  <c r="J82" i="13"/>
  <c r="J5" i="13"/>
  <c r="L6" i="13" s="1"/>
  <c r="J8" i="13"/>
  <c r="O6" i="13" s="1"/>
  <c r="J26" i="13"/>
  <c r="O7" i="13" s="1"/>
  <c r="J65" i="13"/>
  <c r="J7" i="13"/>
  <c r="N6" i="13" s="1"/>
  <c r="J69" i="13"/>
  <c r="O17" i="13" s="1"/>
  <c r="J48" i="12"/>
  <c r="J51" i="12"/>
  <c r="N16" i="12" s="1"/>
  <c r="J32" i="12"/>
  <c r="L15" i="12" s="1"/>
  <c r="J34" i="12"/>
  <c r="N15" i="12" s="1"/>
  <c r="J5" i="12"/>
  <c r="L6" i="12" s="1"/>
  <c r="J50" i="12"/>
  <c r="M16" i="12" s="1"/>
  <c r="J60" i="12"/>
  <c r="O9" i="12" s="1"/>
  <c r="J7" i="12"/>
  <c r="N6" i="12" s="1"/>
  <c r="J25" i="12"/>
  <c r="N7" i="12" s="1"/>
  <c r="J31" i="12"/>
  <c r="J24" i="12"/>
  <c r="M7" i="12" s="1"/>
  <c r="J8" i="12"/>
  <c r="O6" i="12" s="1"/>
  <c r="J23" i="12"/>
  <c r="L7" i="12" s="1"/>
  <c r="J17" i="8"/>
  <c r="N14" i="8" s="1"/>
  <c r="J82" i="8"/>
  <c r="L18" i="8" s="1"/>
  <c r="J67" i="8"/>
  <c r="M17" i="8" s="1"/>
  <c r="J83" i="8"/>
  <c r="M18" i="8" s="1"/>
  <c r="J6" i="8"/>
  <c r="M6" i="8" s="1"/>
  <c r="J25" i="11"/>
  <c r="N7" i="11" s="1"/>
  <c r="J16" i="8"/>
  <c r="M14" i="8" s="1"/>
  <c r="J5" i="11"/>
  <c r="L6" i="11" s="1"/>
  <c r="J14" i="8"/>
  <c r="J25" i="8"/>
  <c r="N7" i="8" s="1"/>
  <c r="J48" i="8"/>
  <c r="J81" i="8"/>
  <c r="J51" i="8"/>
  <c r="N16" i="8" s="1"/>
  <c r="J59" i="8"/>
  <c r="N9" i="8" s="1"/>
  <c r="J74" i="8"/>
  <c r="M10" i="8" s="1"/>
  <c r="J75" i="8"/>
  <c r="N10" i="8" s="1"/>
  <c r="J58" i="8"/>
  <c r="M9" i="8" s="1"/>
  <c r="J24" i="11"/>
  <c r="M7" i="11" s="1"/>
  <c r="J60" i="8"/>
  <c r="O9" i="8" s="1"/>
  <c r="J73" i="8"/>
  <c r="L10" i="8" s="1"/>
  <c r="J49" i="8"/>
  <c r="L16" i="8" s="1"/>
  <c r="J6" i="11"/>
  <c r="M6" i="11" s="1"/>
  <c r="J39" i="10"/>
  <c r="L8" i="10" s="1"/>
  <c r="J75" i="13"/>
  <c r="M10" i="13" s="1"/>
  <c r="J42" i="8"/>
  <c r="N8" i="8" s="1"/>
  <c r="J43" i="8"/>
  <c r="O8" i="8" s="1"/>
  <c r="J40" i="8"/>
  <c r="I9" i="3"/>
  <c r="J5" i="3" s="1"/>
  <c r="J40" i="10"/>
  <c r="M8" i="10" s="1"/>
  <c r="J74" i="13"/>
  <c r="L10" i="13" s="1"/>
  <c r="J24" i="8"/>
  <c r="M7" i="8" s="1"/>
  <c r="J66" i="8"/>
  <c r="L17" i="8" s="1"/>
  <c r="J77" i="13"/>
  <c r="O10" i="13" s="1"/>
  <c r="J33" i="8"/>
  <c r="M15" i="8" s="1"/>
  <c r="J31" i="8"/>
  <c r="J5" i="8"/>
  <c r="L6" i="8" s="1"/>
  <c r="J26" i="8"/>
  <c r="O7" i="8" s="1"/>
  <c r="J8" i="8"/>
  <c r="O6" i="8" s="1"/>
  <c r="J76" i="8"/>
  <c r="O10" i="8" s="1"/>
  <c r="J68" i="8"/>
  <c r="N17" i="8" s="1"/>
  <c r="J43" i="13"/>
  <c r="O8" i="13" s="1"/>
  <c r="J41" i="13"/>
  <c r="M8" i="13" s="1"/>
  <c r="J23" i="13"/>
  <c r="L7" i="13" s="1"/>
  <c r="J24" i="13"/>
  <c r="M7" i="13" s="1"/>
  <c r="J6" i="10"/>
  <c r="M6" i="10" s="1"/>
  <c r="N15" i="9"/>
  <c r="J32" i="8"/>
  <c r="L15" i="8" s="1"/>
  <c r="L9" i="8"/>
  <c r="L7" i="8"/>
  <c r="J77" i="12"/>
  <c r="N10" i="12" s="1"/>
  <c r="J55" i="10"/>
  <c r="L9" i="10" s="1"/>
  <c r="J34" i="8"/>
  <c r="N15" i="8" s="1"/>
  <c r="O16" i="9"/>
  <c r="M16" i="9"/>
  <c r="L9" i="9"/>
  <c r="M6" i="9"/>
  <c r="N6" i="8"/>
  <c r="N18" i="9"/>
  <c r="L8" i="8"/>
  <c r="M10" i="9"/>
  <c r="O14" i="9"/>
  <c r="I56" i="7"/>
  <c r="I55" i="7"/>
  <c r="I14" i="2"/>
  <c r="I15" i="2"/>
  <c r="I16" i="2"/>
  <c r="I17" i="2"/>
  <c r="I80" i="7"/>
  <c r="I79" i="7"/>
  <c r="I78" i="7"/>
  <c r="I77" i="7"/>
  <c r="I72" i="7"/>
  <c r="I71" i="7"/>
  <c r="I70" i="7"/>
  <c r="I65" i="7"/>
  <c r="I64" i="7"/>
  <c r="I63" i="7"/>
  <c r="I62" i="7"/>
  <c r="I57" i="7"/>
  <c r="I49" i="7"/>
  <c r="I48" i="7"/>
  <c r="I47" i="7"/>
  <c r="I46" i="7"/>
  <c r="I41" i="7"/>
  <c r="I40" i="7"/>
  <c r="I39" i="7"/>
  <c r="I33" i="7"/>
  <c r="I32" i="7"/>
  <c r="I31" i="7"/>
  <c r="I30" i="7"/>
  <c r="I25" i="7"/>
  <c r="I24" i="7"/>
  <c r="I23" i="7"/>
  <c r="I17" i="7"/>
  <c r="I16" i="7"/>
  <c r="I15" i="7"/>
  <c r="I14" i="7"/>
  <c r="I7" i="7"/>
  <c r="I6" i="7"/>
  <c r="I5" i="7"/>
  <c r="I15" i="4"/>
  <c r="I14" i="4"/>
  <c r="I6" i="4"/>
  <c r="I5" i="4"/>
  <c r="I15" i="6"/>
  <c r="I14" i="6"/>
  <c r="I6" i="6"/>
  <c r="I5" i="6"/>
  <c r="I24" i="2"/>
  <c r="I7" i="2"/>
  <c r="I6" i="2"/>
  <c r="I32" i="2"/>
  <c r="I33" i="2"/>
  <c r="I34" i="2"/>
  <c r="I41" i="2"/>
  <c r="I42" i="2"/>
  <c r="I43" i="2"/>
  <c r="I49" i="2"/>
  <c r="I50" i="2"/>
  <c r="I51" i="2"/>
  <c r="I58" i="2"/>
  <c r="I59" i="2"/>
  <c r="I60" i="2"/>
  <c r="I66" i="2"/>
  <c r="I67" i="2"/>
  <c r="I68" i="2"/>
  <c r="I74" i="2"/>
  <c r="I75" i="2"/>
  <c r="I76" i="2"/>
  <c r="I82" i="2"/>
  <c r="I83" i="2"/>
  <c r="I84" i="2"/>
  <c r="I81" i="2"/>
  <c r="I73" i="2"/>
  <c r="I65" i="2"/>
  <c r="I57" i="2"/>
  <c r="I48" i="2"/>
  <c r="I40" i="2"/>
  <c r="I31" i="2"/>
  <c r="I25" i="2"/>
  <c r="I26" i="2"/>
  <c r="I23" i="2"/>
  <c r="I8" i="2"/>
  <c r="I5" i="2"/>
  <c r="J5" i="5" l="1"/>
  <c r="I50" i="7"/>
  <c r="J47" i="7" s="1"/>
  <c r="M17" i="7" s="1"/>
  <c r="I9" i="6"/>
  <c r="J5" i="6"/>
  <c r="J8" i="3"/>
  <c r="J7" i="3"/>
  <c r="J6" i="3"/>
  <c r="I18" i="6"/>
  <c r="J15" i="6" s="1"/>
  <c r="I73" i="7"/>
  <c r="J70" i="7" s="1"/>
  <c r="L10" i="7" s="1"/>
  <c r="J48" i="7"/>
  <c r="N17" i="7" s="1"/>
  <c r="J49" i="7"/>
  <c r="O17" i="7" s="1"/>
  <c r="J46" i="7"/>
  <c r="I42" i="7"/>
  <c r="J39" i="7" s="1"/>
  <c r="L8" i="7" s="1"/>
  <c r="I18" i="7"/>
  <c r="J14" i="7" s="1"/>
  <c r="I52" i="2"/>
  <c r="J50" i="2" s="1"/>
  <c r="M17" i="2" s="1"/>
  <c r="I8" i="7"/>
  <c r="J6" i="7" s="1"/>
  <c r="M6" i="7" s="1"/>
  <c r="J5" i="7"/>
  <c r="L6" i="7" s="1"/>
  <c r="I9" i="2"/>
  <c r="J5" i="2" s="1"/>
  <c r="L6" i="2" s="1"/>
  <c r="I58" i="7"/>
  <c r="J57" i="7" s="1"/>
  <c r="N9" i="7" s="1"/>
  <c r="I85" i="2"/>
  <c r="J82" i="2" s="1"/>
  <c r="L19" i="2" s="1"/>
  <c r="I27" i="2"/>
  <c r="J25" i="2" s="1"/>
  <c r="N7" i="2" s="1"/>
  <c r="J6" i="6"/>
  <c r="I26" i="7"/>
  <c r="J24" i="7" s="1"/>
  <c r="M7" i="7" s="1"/>
  <c r="I35" i="2"/>
  <c r="J31" i="2" s="1"/>
  <c r="I66" i="7"/>
  <c r="J62" i="7" s="1"/>
  <c r="I44" i="2"/>
  <c r="J42" i="2" s="1"/>
  <c r="N8" i="2" s="1"/>
  <c r="I34" i="7"/>
  <c r="J33" i="7" s="1"/>
  <c r="O16" i="7" s="1"/>
  <c r="J31" i="7"/>
  <c r="M16" i="7" s="1"/>
  <c r="I81" i="7"/>
  <c r="I18" i="2"/>
  <c r="J15" i="2" s="1"/>
  <c r="L15" i="2" s="1"/>
  <c r="I69" i="2"/>
  <c r="I77" i="2"/>
  <c r="I61" i="2"/>
  <c r="J72" i="7" l="1"/>
  <c r="N10" i="7" s="1"/>
  <c r="J24" i="2"/>
  <c r="M7" i="2" s="1"/>
  <c r="J14" i="6"/>
  <c r="J71" i="7"/>
  <c r="M10" i="7" s="1"/>
  <c r="J7" i="7"/>
  <c r="N6" i="7" s="1"/>
  <c r="J83" i="2"/>
  <c r="M19" i="2" s="1"/>
  <c r="J34" i="2"/>
  <c r="N16" i="2" s="1"/>
  <c r="J84" i="2"/>
  <c r="N19" i="2" s="1"/>
  <c r="J41" i="7"/>
  <c r="N8" i="7" s="1"/>
  <c r="J32" i="2"/>
  <c r="L16" i="2" s="1"/>
  <c r="J33" i="2"/>
  <c r="M16" i="2" s="1"/>
  <c r="J6" i="2"/>
  <c r="M6" i="2" s="1"/>
  <c r="J8" i="2"/>
  <c r="O6" i="2" s="1"/>
  <c r="J55" i="7"/>
  <c r="L9" i="7" s="1"/>
  <c r="J23" i="2"/>
  <c r="L7" i="2" s="1"/>
  <c r="J40" i="7"/>
  <c r="M8" i="7" s="1"/>
  <c r="J48" i="2"/>
  <c r="J15" i="7"/>
  <c r="M15" i="7" s="1"/>
  <c r="J16" i="7"/>
  <c r="N15" i="7" s="1"/>
  <c r="J56" i="7"/>
  <c r="M9" i="7" s="1"/>
  <c r="J49" i="2"/>
  <c r="L17" i="2" s="1"/>
  <c r="J40" i="2"/>
  <c r="L8" i="2" s="1"/>
  <c r="J17" i="7"/>
  <c r="O15" i="7" s="1"/>
  <c r="J51" i="2"/>
  <c r="N17" i="2" s="1"/>
  <c r="J26" i="2"/>
  <c r="O7" i="2" s="1"/>
  <c r="J7" i="2"/>
  <c r="N6" i="2" s="1"/>
  <c r="J81" i="2"/>
  <c r="J78" i="7"/>
  <c r="M19" i="7" s="1"/>
  <c r="J77" i="7"/>
  <c r="J80" i="7"/>
  <c r="O19" i="7" s="1"/>
  <c r="J68" i="2"/>
  <c r="N18" i="2" s="1"/>
  <c r="J65" i="2"/>
  <c r="J17" i="2"/>
  <c r="N15" i="2" s="1"/>
  <c r="J64" i="7"/>
  <c r="N18" i="7" s="1"/>
  <c r="J79" i="7"/>
  <c r="N19" i="7" s="1"/>
  <c r="J32" i="7"/>
  <c r="N16" i="7" s="1"/>
  <c r="J16" i="2"/>
  <c r="M15" i="2" s="1"/>
  <c r="J65" i="7"/>
  <c r="O18" i="7" s="1"/>
  <c r="J23" i="7"/>
  <c r="L7" i="7" s="1"/>
  <c r="J63" i="7"/>
  <c r="M18" i="7" s="1"/>
  <c r="J14" i="2"/>
  <c r="J30" i="7"/>
  <c r="J41" i="2"/>
  <c r="M8" i="2" s="1"/>
  <c r="J43" i="2"/>
  <c r="O8" i="2" s="1"/>
  <c r="J67" i="2"/>
  <c r="M18" i="2" s="1"/>
  <c r="J58" i="2"/>
  <c r="M9" i="2" s="1"/>
  <c r="J59" i="2"/>
  <c r="N9" i="2" s="1"/>
  <c r="J60" i="2"/>
  <c r="O9" i="2" s="1"/>
  <c r="J57" i="2"/>
  <c r="L9" i="2" s="1"/>
  <c r="J75" i="2"/>
  <c r="N10" i="2" s="1"/>
  <c r="J76" i="2"/>
  <c r="O10" i="2" s="1"/>
  <c r="J73" i="2"/>
  <c r="L10" i="2" s="1"/>
  <c r="J74" i="2"/>
  <c r="M10" i="2" s="1"/>
  <c r="J66" i="2"/>
  <c r="L18" i="2" s="1"/>
  <c r="J25" i="7"/>
  <c r="N7" i="7" s="1"/>
</calcChain>
</file>

<file path=xl/sharedStrings.xml><?xml version="1.0" encoding="utf-8"?>
<sst xmlns="http://schemas.openxmlformats.org/spreadsheetml/2006/main" count="5712" uniqueCount="357">
  <si>
    <t xml:space="preserve">Hydrophobic Interface Composition </t>
  </si>
  <si>
    <t>Holes</t>
  </si>
  <si>
    <t xml:space="preserve">Solvent </t>
  </si>
  <si>
    <t xml:space="preserve">Composition </t>
  </si>
  <si>
    <t xml:space="preserve">Average </t>
  </si>
  <si>
    <t xml:space="preserve">Trajectory File: 1 </t>
  </si>
  <si>
    <t>H</t>
  </si>
  <si>
    <t>O</t>
  </si>
  <si>
    <t>Na</t>
  </si>
  <si>
    <t>Cl</t>
  </si>
  <si>
    <t>Trajectory File: 2</t>
  </si>
  <si>
    <t>DDC_Tail</t>
  </si>
  <si>
    <t xml:space="preserve">DDC_HeadGroup </t>
  </si>
  <si>
    <t xml:space="preserve">Trajectory File: 2 </t>
  </si>
  <si>
    <t xml:space="preserve">Trajectory File: 3 </t>
  </si>
  <si>
    <t xml:space="preserve">Trajectory File: 4 </t>
  </si>
  <si>
    <t>Trajectory File: 4</t>
  </si>
  <si>
    <t>Trajectory File: 3</t>
  </si>
  <si>
    <t>Aqueous Interface Composition NaCl_DDC25</t>
  </si>
  <si>
    <t>Hydrophobic Interface Composition NaCl_DDC25</t>
  </si>
  <si>
    <t>Aqueous Interface Composition NaCl_DDC75</t>
  </si>
  <si>
    <t>Hydrophobic Interface Composition NaCl_DDC75</t>
  </si>
  <si>
    <t>Aqueous Interface Composition NaCl_DDC100</t>
  </si>
  <si>
    <t>Hydrophobic Interface Composition NaCl_DDC100</t>
  </si>
  <si>
    <t>Aqueous Interface Composition NaCl_DDC125</t>
  </si>
  <si>
    <t>Hydrophobic Interface Composition NaCl_DDC125</t>
  </si>
  <si>
    <t>Aqueous Interface Composition NaCl_DDC50</t>
  </si>
  <si>
    <t>Hydrophobic Interface Composition NaCl_DDC50</t>
  </si>
  <si>
    <t>CCl4_SaltSims</t>
  </si>
  <si>
    <t>NaCl_DDC</t>
  </si>
  <si>
    <t>NaCl0.5M</t>
  </si>
  <si>
    <t xml:space="preserve">Blanks </t>
  </si>
  <si>
    <t>CCl4_NaCl</t>
  </si>
  <si>
    <t>NaCl_0.5M</t>
  </si>
  <si>
    <t>neatInterface</t>
  </si>
  <si>
    <t>Sum Average Files 1-4</t>
  </si>
  <si>
    <t xml:space="preserve">Saturation </t>
  </si>
  <si>
    <t>Aqueous Interface</t>
  </si>
  <si>
    <t>Hydrophobic Interface</t>
  </si>
  <si>
    <t>DDC Tail</t>
  </si>
  <si>
    <t>DDC Headgroup</t>
  </si>
  <si>
    <t>Na+</t>
  </si>
  <si>
    <t>Cl-</t>
  </si>
  <si>
    <t>-</t>
  </si>
  <si>
    <t xml:space="preserve">Aqueous Interface Composition </t>
  </si>
  <si>
    <t>Neat</t>
  </si>
  <si>
    <t>Aqueous Interface Composition DDC25</t>
  </si>
  <si>
    <t>Hydrophobic Interface Composition DDC25</t>
  </si>
  <si>
    <t>Aqueous Interface Composition DDC50</t>
  </si>
  <si>
    <t>Hydrophobic Interface Composition DDC50</t>
  </si>
  <si>
    <t>Aqueous Interface Composition DDC75</t>
  </si>
  <si>
    <t>Hydrophobic Interface Composition DDC75</t>
  </si>
  <si>
    <t>Aqueous Interface Composition DDC100</t>
  </si>
  <si>
    <t>Hydrophobic Interface Composition DDC100</t>
  </si>
  <si>
    <t>Aqueous Interface Composition DDC125</t>
  </si>
  <si>
    <t>Hydrophobic Interface Composition DDC125</t>
  </si>
  <si>
    <t>CCl4_Sims</t>
  </si>
  <si>
    <t>DDC</t>
  </si>
  <si>
    <t xml:space="preserve">182240.5	</t>
  </si>
  <si>
    <r>
      <rPr>
        <b/>
        <sz val="16"/>
        <color theme="1"/>
        <rFont val="Times New Roman"/>
        <family val="1"/>
      </rPr>
      <t>Sum:</t>
    </r>
    <r>
      <rPr>
        <sz val="16"/>
        <color theme="1"/>
        <rFont val="Times New Roman"/>
        <family val="1"/>
      </rPr>
      <t xml:space="preserve"> </t>
    </r>
  </si>
  <si>
    <t xml:space="preserve">116832.0	</t>
  </si>
  <si>
    <t xml:space="preserve">0.1	</t>
  </si>
  <si>
    <t>DDS</t>
  </si>
  <si>
    <t>Aqueous Interface Composition DDS25</t>
  </si>
  <si>
    <t>Hydrophobic Interface Composition DDS25</t>
  </si>
  <si>
    <t>DDS Tail</t>
  </si>
  <si>
    <t>DDS Headgroup</t>
  </si>
  <si>
    <t>DDS_Tail</t>
  </si>
  <si>
    <t xml:space="preserve">DDS_HeadGroup </t>
  </si>
  <si>
    <t>Aqueous Interface Composition DDS50</t>
  </si>
  <si>
    <t>Hydrophobic Interface Composition DDS50</t>
  </si>
  <si>
    <t>Aqueous Interface Composition DDS75</t>
  </si>
  <si>
    <t>Hydrophobic Interface Composition DDS75</t>
  </si>
  <si>
    <t>Aqueous Interface Composition DDS100</t>
  </si>
  <si>
    <t>Hydrophobic Interface Composition DDS100</t>
  </si>
  <si>
    <t>Aqueous Interface Composition DDS125</t>
  </si>
  <si>
    <t>Hydrophobic Interface Composition DDS125</t>
  </si>
  <si>
    <t>NaCl_DDS</t>
  </si>
  <si>
    <t>Aqueous Interface Composition NaCl_DDS25</t>
  </si>
  <si>
    <t>Hydrophobic Interface Composition NaCl_DDS25</t>
  </si>
  <si>
    <t>Aqueous Interface Composition NaCl_DDS50</t>
  </si>
  <si>
    <t>Hydrophobic Interface Composition NaCl_DDS50</t>
  </si>
  <si>
    <t>Aqueous Interface Composition NaCl_DDS75</t>
  </si>
  <si>
    <t>Hydrophobic Interface Composition NaCl_DDS75</t>
  </si>
  <si>
    <t>Aqueous Interface Composition NaCl_DDS100</t>
  </si>
  <si>
    <t>Hydrophobic Interface Composition NaCl_DDS100</t>
  </si>
  <si>
    <t>Aqueous Interface Composition NaCl_DDS125</t>
  </si>
  <si>
    <t>Hydrophobic Interface Composition NaCl_DDS125</t>
  </si>
  <si>
    <t>NaCl_DBC</t>
  </si>
  <si>
    <t>Aqueous Interface Composition NaCl_DBC25</t>
  </si>
  <si>
    <t>Hydrophobic Interface Composition NaCl_DBC25</t>
  </si>
  <si>
    <t>DBC Tail</t>
  </si>
  <si>
    <t>DBC Headgroup</t>
  </si>
  <si>
    <t>DBC_Tail</t>
  </si>
  <si>
    <t xml:space="preserve">DBC_HeadGroup </t>
  </si>
  <si>
    <t>Aqueous Interface Composition NaCl_DBC50</t>
  </si>
  <si>
    <t>Hydrophobic Interface Composition NaCl_DBC50</t>
  </si>
  <si>
    <t>Aqueous Interface Composition NaCl_DBC75</t>
  </si>
  <si>
    <t>Hydrophobic Interface Composition NaCl_DBC75</t>
  </si>
  <si>
    <t>Aqueous Interface Composition NaCl_DBC100</t>
  </si>
  <si>
    <t>Hydrophobic Interface Composition NaCl_DBC100</t>
  </si>
  <si>
    <t>Aqueous Interface Composition NaCl_DBC125</t>
  </si>
  <si>
    <t>Hydrophobic Interface Composition NaCl_DBC125</t>
  </si>
  <si>
    <t>DBC</t>
  </si>
  <si>
    <t>Aqueous Interface Composition DBC25</t>
  </si>
  <si>
    <t>Hydrophobic Interface Composition DBC25</t>
  </si>
  <si>
    <t>Aqueous Interface Composition DBC50</t>
  </si>
  <si>
    <t>Hydrophobic Interface Composition DBC50</t>
  </si>
  <si>
    <t>Aqueous Interface Composition DBC75</t>
  </si>
  <si>
    <t>Hydrophobic Interface Composition DBC75</t>
  </si>
  <si>
    <t>Aqueous Interface Composition DBC100</t>
  </si>
  <si>
    <t>Hydrophobic Interface Composition DBC100</t>
  </si>
  <si>
    <t>Aqueous Interface Composition DBC125</t>
  </si>
  <si>
    <t>Hydrophobic Interface Composition DBC125</t>
  </si>
  <si>
    <t>NaCl_DBS</t>
  </si>
  <si>
    <t>Aqueous Interface Composition NaCl_DBS25</t>
  </si>
  <si>
    <t>Hydrophobic Interface Composition NaCl_DBS25</t>
  </si>
  <si>
    <t>DBS Tail</t>
  </si>
  <si>
    <t>DBS Headgroup</t>
  </si>
  <si>
    <t>DBS_Tail</t>
  </si>
  <si>
    <t xml:space="preserve">DBS_HeadGroup </t>
  </si>
  <si>
    <t>Aqueous Interface Composition NaCl_DBS50</t>
  </si>
  <si>
    <t>Hydrophobic Interface Composition NaCl_DBS50</t>
  </si>
  <si>
    <t>Aqueous Interface Composition NaCl_DBS75</t>
  </si>
  <si>
    <t>Hydrophobic Interface Composition NaCl_DBS75</t>
  </si>
  <si>
    <t>Aqueous Interface Composition NaCl_DBS100</t>
  </si>
  <si>
    <t>Hydrophobic Interface Composition NaCl_DBS100</t>
  </si>
  <si>
    <t>Aqueous Interface Composition NaCl_DBS125</t>
  </si>
  <si>
    <t>Hydrophobic Interface Composition NaCl_DBS125</t>
  </si>
  <si>
    <t>DBS</t>
  </si>
  <si>
    <t>Aqueous Interface Composition DBS25</t>
  </si>
  <si>
    <t>Hydrophobic Interface Composition DBS25</t>
  </si>
  <si>
    <t>Aqueous Interface Composition DBS50</t>
  </si>
  <si>
    <t>Hydrophobic Interface Composition DBS50</t>
  </si>
  <si>
    <t>Aqueous Interface Composition DBS75</t>
  </si>
  <si>
    <t>Hydrophobic Interface Composition DBS75</t>
  </si>
  <si>
    <t>Aqueous Interface Composition DBS100</t>
  </si>
  <si>
    <t>Hydrophobic Interface Composition DBS100</t>
  </si>
  <si>
    <t>Aqueous Interface Composition DBS125</t>
  </si>
  <si>
    <t>Hydrophobic Interface Composition DBS125</t>
  </si>
  <si>
    <t xml:space="preserve">	99001.1</t>
  </si>
  <si>
    <t>DBC Benzene</t>
  </si>
  <si>
    <t xml:space="preserve">DBC_Benzene </t>
  </si>
  <si>
    <t>Sum:</t>
  </si>
  <si>
    <t xml:space="preserve">DBS_Benzene </t>
  </si>
  <si>
    <t>DBS_Benzene</t>
  </si>
  <si>
    <t xml:space="preserve"> 48422.7	</t>
  </si>
  <si>
    <t xml:space="preserve"> 34267.8	</t>
  </si>
  <si>
    <t xml:space="preserve"> 39058.6	</t>
  </si>
  <si>
    <t xml:space="preserve"> 39276.6	</t>
  </si>
  <si>
    <t xml:space="preserve"> 45569.7	</t>
  </si>
  <si>
    <t xml:space="preserve"> 51745.2	</t>
  </si>
  <si>
    <t xml:space="preserve"> 39190.3	</t>
  </si>
  <si>
    <t xml:space="preserve"> 36161.8	</t>
  </si>
  <si>
    <t xml:space="preserve"> 70769.3	</t>
  </si>
  <si>
    <t xml:space="preserve"> 69057.8	</t>
  </si>
  <si>
    <t xml:space="preserve">	33295.8</t>
  </si>
  <si>
    <t xml:space="preserve">	32545.6</t>
  </si>
  <si>
    <t xml:space="preserve"> 	46601.3	</t>
  </si>
  <si>
    <t xml:space="preserve">	34346.4</t>
  </si>
  <si>
    <t xml:space="preserve">48609.6	</t>
  </si>
  <si>
    <t xml:space="preserve"> 	34311.8</t>
  </si>
  <si>
    <t xml:space="preserve"> 65752.4	</t>
  </si>
  <si>
    <t xml:space="preserve"> 57645.1	</t>
  </si>
  <si>
    <t xml:space="preserve"> 98118.4	</t>
  </si>
  <si>
    <t xml:space="preserve">	219.7</t>
  </si>
  <si>
    <t xml:space="preserve">	49338.5</t>
  </si>
  <si>
    <t xml:space="preserve"> 	222.5</t>
  </si>
  <si>
    <t xml:space="preserve"> 	3741.1</t>
  </si>
  <si>
    <t xml:space="preserve"> 33559.8	</t>
  </si>
  <si>
    <t xml:space="preserve"> 	14595.1</t>
  </si>
  <si>
    <t xml:space="preserve">	16142.5</t>
  </si>
  <si>
    <t xml:space="preserve"> 	14606.5</t>
  </si>
  <si>
    <t xml:space="preserve">	64818.1</t>
  </si>
  <si>
    <t xml:space="preserve">	34316.8</t>
  </si>
  <si>
    <t xml:space="preserve"> 	884.4	</t>
  </si>
  <si>
    <t xml:space="preserve"> 	34525.0</t>
  </si>
  <si>
    <t xml:space="preserve"> 	2895.3</t>
  </si>
  <si>
    <t xml:space="preserve">	715.3</t>
  </si>
  <si>
    <t xml:space="preserve"> 	34555.9</t>
  </si>
  <si>
    <t xml:space="preserve"> 	101719.1</t>
  </si>
  <si>
    <t xml:space="preserve">224001.0	</t>
  </si>
  <si>
    <t xml:space="preserve">27540.3	</t>
  </si>
  <si>
    <t xml:space="preserve"> 10557.3	</t>
  </si>
  <si>
    <t xml:space="preserve">224617.0	 </t>
  </si>
  <si>
    <t xml:space="preserve"> 26934.2	</t>
  </si>
  <si>
    <t xml:space="preserve"> 10561.1	</t>
  </si>
  <si>
    <t xml:space="preserve">223946.7	</t>
  </si>
  <si>
    <t xml:space="preserve"> 27050.4	</t>
  </si>
  <si>
    <t xml:space="preserve"> 11085.0	</t>
  </si>
  <si>
    <t xml:space="preserve"> 	29357.1	</t>
  </si>
  <si>
    <t xml:space="preserve">	2089.6</t>
  </si>
  <si>
    <t xml:space="preserve">	68632.8</t>
  </si>
  <si>
    <t xml:space="preserve"> 	63073.2	</t>
  </si>
  <si>
    <t xml:space="preserve">38188.1	</t>
  </si>
  <si>
    <t xml:space="preserve"> 	16562.9</t>
  </si>
  <si>
    <t xml:space="preserve"> 	97794.0</t>
  </si>
  <si>
    <t xml:space="preserve">	80649.9</t>
  </si>
  <si>
    <t xml:space="preserve"> 	79193.5</t>
  </si>
  <si>
    <t xml:space="preserve">	81168.6</t>
  </si>
  <si>
    <t xml:space="preserve"> 	24117.1</t>
  </si>
  <si>
    <t xml:space="preserve">	209607.0	</t>
  </si>
  <si>
    <t xml:space="preserve"> 	22778.0</t>
  </si>
  <si>
    <t xml:space="preserve"> 	35699.6	</t>
  </si>
  <si>
    <t xml:space="preserve"> 	68.0</t>
  </si>
  <si>
    <t xml:space="preserve">	90967.1</t>
  </si>
  <si>
    <t xml:space="preserve"> 	17129.1</t>
  </si>
  <si>
    <t xml:space="preserve"> 14277.8	</t>
  </si>
  <si>
    <t xml:space="preserve"> 	39742.3</t>
  </si>
  <si>
    <t xml:space="preserve"> 	48340.9</t>
  </si>
  <si>
    <t xml:space="preserve"> 	58894.6</t>
  </si>
  <si>
    <t xml:space="preserve"> 	60934.7</t>
  </si>
  <si>
    <t xml:space="preserve"> 	74876.3</t>
  </si>
  <si>
    <t xml:space="preserve"> 	76914.2</t>
  </si>
  <si>
    <t xml:space="preserve"> 	92150.0</t>
  </si>
  <si>
    <t xml:space="preserve"> 	66898.3</t>
  </si>
  <si>
    <t xml:space="preserve"> 	88049.9</t>
  </si>
  <si>
    <t xml:space="preserve"> 	87949.8</t>
  </si>
  <si>
    <t xml:space="preserve"> 	98091.9</t>
  </si>
  <si>
    <t xml:space="preserve"> 	66854.4</t>
  </si>
  <si>
    <t xml:space="preserve"> 	40759.3</t>
  </si>
  <si>
    <t xml:space="preserve"> 	41700.7</t>
  </si>
  <si>
    <t xml:space="preserve"> 	43840.7</t>
  </si>
  <si>
    <t xml:space="preserve"> 	60290.6</t>
  </si>
  <si>
    <t xml:space="preserve"> 	97708.4</t>
  </si>
  <si>
    <t xml:space="preserve"> 	30840.7</t>
  </si>
  <si>
    <t xml:space="preserve"> 	68070.4</t>
  </si>
  <si>
    <t xml:space="preserve"> 	56273.4</t>
  </si>
  <si>
    <t xml:space="preserve"> 	26534.2</t>
  </si>
  <si>
    <t xml:space="preserve">	61107.2</t>
  </si>
  <si>
    <t xml:space="preserve"> 	41076.4</t>
  </si>
  <si>
    <t xml:space="preserve">	0.0</t>
  </si>
  <si>
    <t>DBS Benzene</t>
  </si>
  <si>
    <t>VacDDC</t>
  </si>
  <si>
    <t>Aqueous Interface Composition VacDDC25</t>
  </si>
  <si>
    <t>Hydrophobic Interface Composition VacDDC25</t>
  </si>
  <si>
    <t>VacDDC Tail</t>
  </si>
  <si>
    <t>VacDDC Headgroup</t>
  </si>
  <si>
    <t>VacDDC_Tail</t>
  </si>
  <si>
    <t xml:space="preserve">VacDDC_HeadGroup </t>
  </si>
  <si>
    <t>Aqueous Interface Composition VacDDC50</t>
  </si>
  <si>
    <t>Hydrophobic Interface Composition VacDDC50</t>
  </si>
  <si>
    <t>Aqueous Interface Composition VacDDC75</t>
  </si>
  <si>
    <t>Hydrophobic Interface Composition VacDDC75</t>
  </si>
  <si>
    <t>Aqueous Interface Composition VacDDC100</t>
  </si>
  <si>
    <t>Hydrophobic Interface Composition VacDDC100</t>
  </si>
  <si>
    <t>Aqueous Interface Composition VacDDC125</t>
  </si>
  <si>
    <t>Hydrophobic Interface Composition VacDDC125</t>
  </si>
  <si>
    <t>VacDDS</t>
  </si>
  <si>
    <t>Aqueous Interface Composition VacDDS25</t>
  </si>
  <si>
    <t>Hydrophobic Interface Composition VacDDS25</t>
  </si>
  <si>
    <t>VacDDS Tail</t>
  </si>
  <si>
    <t>VacDDS Headgroup</t>
  </si>
  <si>
    <t>VacDDS_Tail</t>
  </si>
  <si>
    <t xml:space="preserve">VacDDS_HeadGroup </t>
  </si>
  <si>
    <t>Aqueous Interface Composition VacDDS50</t>
  </si>
  <si>
    <t>Hydrophobic Interface Composition VacDDS50</t>
  </si>
  <si>
    <t>Aqueous Interface Composition VacDDS75</t>
  </si>
  <si>
    <t>Hydrophobic Interface Composition VacDDS75</t>
  </si>
  <si>
    <t>Aqueous Interface Composition VacDDS100</t>
  </si>
  <si>
    <t>Hydrophobic Interface Composition VacDDS100</t>
  </si>
  <si>
    <t>Aqueous Interface Composition VacDDS125</t>
  </si>
  <si>
    <t>Hydrophobic Interface Composition VacDDS125</t>
  </si>
  <si>
    <t>Vacuum Sims</t>
  </si>
  <si>
    <t xml:space="preserve">Vacuum Sims </t>
  </si>
  <si>
    <t>VacDBC</t>
  </si>
  <si>
    <t>Aqueous Interface Composition VacDBC25</t>
  </si>
  <si>
    <t>Hydrophobic Interface Composition VacDBC25</t>
  </si>
  <si>
    <t>VacDBC Tail</t>
  </si>
  <si>
    <t>VacDBC Benzene</t>
  </si>
  <si>
    <t>VacDBC Headgroup</t>
  </si>
  <si>
    <t>VacDBC_Tail</t>
  </si>
  <si>
    <t xml:space="preserve">VacDBC_Benzene </t>
  </si>
  <si>
    <t xml:space="preserve">VacDBC_HeadGroup </t>
  </si>
  <si>
    <t>Aqueous Interface Composition VacDBC50</t>
  </si>
  <si>
    <t>Hydrophobic Interface Composition VacDBC50</t>
  </si>
  <si>
    <t>Aqueous Interface Composition VacDBC75</t>
  </si>
  <si>
    <t>Hydrophobic Interface Composition VacDBC75</t>
  </si>
  <si>
    <t>Aqueous Interface Composition VacDBC100</t>
  </si>
  <si>
    <t>Hydrophobic Interface Composition VacDBC100</t>
  </si>
  <si>
    <t>Aqueous Interface Composition VacDBC125</t>
  </si>
  <si>
    <t>Hydrophobic Interface Composition VacDBC125</t>
  </si>
  <si>
    <t>VacDBS</t>
  </si>
  <si>
    <t>Aqueous Interface Composition VacDBS25</t>
  </si>
  <si>
    <t>Hydrophobic Interface Composition VacDBS25</t>
  </si>
  <si>
    <t>VacDBS Tail</t>
  </si>
  <si>
    <t>VacDBS Benzene</t>
  </si>
  <si>
    <t>VacDBS Headgroup</t>
  </si>
  <si>
    <t>VacDBS_Tail</t>
  </si>
  <si>
    <t xml:space="preserve">VacDBS_Benzene </t>
  </si>
  <si>
    <t xml:space="preserve">VacDBS_HeadGroup </t>
  </si>
  <si>
    <t>Aqueous Interface Composition VacDBS50</t>
  </si>
  <si>
    <t>Hydrophobic Interface Composition VacDBS50</t>
  </si>
  <si>
    <t>Aqueous Interface Composition VacDBS75</t>
  </si>
  <si>
    <t>Hydrophobic Interface Composition VacDBS75</t>
  </si>
  <si>
    <t>Aqueous Interface Composition VacDBS100</t>
  </si>
  <si>
    <t>Hydrophobic Interface Composition VacDBS100</t>
  </si>
  <si>
    <t>Aqueous Interface Composition VacDBS125</t>
  </si>
  <si>
    <t>Hydrophobic Interface Composition VacDBS125</t>
  </si>
  <si>
    <t>Vacuum Salt Sims</t>
  </si>
  <si>
    <t xml:space="preserve">157910.3	</t>
  </si>
  <si>
    <t xml:space="preserve">?? </t>
  </si>
  <si>
    <t>Vacuum NaCl_DDC</t>
  </si>
  <si>
    <t>Aqueous Interface Composition Vacuum NaCl_DDC25</t>
  </si>
  <si>
    <t>Hydrophobic Interface Composition Vacuum NaCl_DDC25</t>
  </si>
  <si>
    <t>Aqueous Interface Composition Vacuum NaCl_DDC50</t>
  </si>
  <si>
    <t>Hydrophobic Interface Composition Vacuum NaCl_DDC50</t>
  </si>
  <si>
    <t>Aqueous Interface Composition Vacuum NaCl_DDC75</t>
  </si>
  <si>
    <t>Hydrophobic Interface Composition Vacuum NaCl_DDC75</t>
  </si>
  <si>
    <t>Aqueous Interface Composition Vacuum NaCl_DDC100</t>
  </si>
  <si>
    <t>Hydrophobic Interface Composition Vacuum NaCl_DDC100</t>
  </si>
  <si>
    <t>Aqueous Interface Composition Vacuum NaCl_DDC125</t>
  </si>
  <si>
    <t>Hydrophobic Interface Composition Vacuum NaCl_DDC125</t>
  </si>
  <si>
    <t xml:space="preserve">	67118.5</t>
  </si>
  <si>
    <t xml:space="preserve">16648.9	</t>
  </si>
  <si>
    <t xml:space="preserve">waterCube </t>
  </si>
  <si>
    <t>Vacuum NaCl_DDS</t>
  </si>
  <si>
    <t>Aqueous Interface Composition Vacuum NaCl_DDS25</t>
  </si>
  <si>
    <t>Hydrophobic Interface Composition Vacuum NaCl_DDS25</t>
  </si>
  <si>
    <t>Aqueous Interface Composition Vacuum NaCl_DDS50</t>
  </si>
  <si>
    <t>Hydrophobic Interface Composition Vacuum NaCl_DDS50</t>
  </si>
  <si>
    <t>Aqueous Interface Composition Vacuum NaCl_DDS75</t>
  </si>
  <si>
    <t>Hydrophobic Interface Composition Vacuum NaCl_DDS75</t>
  </si>
  <si>
    <t>Aqueous Interface Composition Vacuum NaCl_DDS100</t>
  </si>
  <si>
    <t>Hydrophobic Interface Composition Vacuum NaCl_DDS100</t>
  </si>
  <si>
    <t>Aqueous Interface Composition Vacuum NaCl_DDS125</t>
  </si>
  <si>
    <t>Hydrophobic Interface Composition Vacuum NaCl_DDS125</t>
  </si>
  <si>
    <t>Neat No NaCl</t>
  </si>
  <si>
    <t>Neat NaCl</t>
  </si>
  <si>
    <t xml:space="preserve">O </t>
  </si>
  <si>
    <t xml:space="preserve">DDC CCl4 </t>
  </si>
  <si>
    <t xml:space="preserve">DDC NaCl CCl4 </t>
  </si>
  <si>
    <t xml:space="preserve">DDC Vacuum </t>
  </si>
  <si>
    <t xml:space="preserve">DDS CCl4 </t>
  </si>
  <si>
    <t xml:space="preserve">DDS NaCl CCl4 </t>
  </si>
  <si>
    <t xml:space="preserve">DDS Vacuum </t>
  </si>
  <si>
    <t xml:space="preserve">DBC CCl4 </t>
  </si>
  <si>
    <t xml:space="preserve">DBC NaCl CCl4 </t>
  </si>
  <si>
    <t xml:space="preserve">DBC Vacuum </t>
  </si>
  <si>
    <t xml:space="preserve">DBS CCl4 </t>
  </si>
  <si>
    <t xml:space="preserve">DBS NaCl CCl4 </t>
  </si>
  <si>
    <t xml:space="preserve">DBS Vacuum </t>
  </si>
  <si>
    <t>Tail Group</t>
  </si>
  <si>
    <t xml:space="preserve">Benzene Group </t>
  </si>
  <si>
    <t>Head Group</t>
  </si>
  <si>
    <t xml:space="preserve">Holes </t>
  </si>
  <si>
    <t xml:space="preserve">DBC NaCl Vacuum  </t>
  </si>
  <si>
    <t xml:space="preserve">DBS NaCl Vacuum </t>
  </si>
  <si>
    <t xml:space="preserve">DDS NaCl Vacuum  </t>
  </si>
  <si>
    <t xml:space="preserve">DDC NaCl Vacuum  </t>
  </si>
  <si>
    <t xml:space="preserve">DBS NaCl Vacuum  </t>
  </si>
  <si>
    <t>Aqueous Interface [Saturation: 125]</t>
  </si>
  <si>
    <t>Hydrophobic Interface [Saturation: 125]</t>
  </si>
  <si>
    <t xml:space="preserve">why is there more oxygen at the interface? Might be the net chare.. U see more positive </t>
  </si>
  <si>
    <t xml:space="preserve">Width </t>
  </si>
  <si>
    <t>Aqueous Interface [Saturation: 50]</t>
  </si>
  <si>
    <t>Hydrophobic Interface [Saturation: 50]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</si>
</sst>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7" x14ac:knownFonts="1">
    <font>
      <sz val="12"/>
      <color theme="1"/>
      <name val="Calibri"/>
      <family val="2"/>
      <scheme val="minor"/>
    </font>
    <font>
      <sz val="14"/>
      <color theme="1"/>
      <name val="Times New Roman"/>
      <family val="1"/>
    </font>
    <font>
      <sz val="14"/>
      <color rgb="FF000000"/>
      <name val="Times New Roman"/>
      <family val="1"/>
    </font>
    <font>
      <sz val="16"/>
      <color theme="1"/>
      <name val="Times New Roman"/>
      <family val="1"/>
    </font>
    <font>
      <b/>
      <sz val="14"/>
      <color theme="1"/>
      <name val="Times New Roman"/>
      <family val="1"/>
    </font>
    <font>
      <b/>
      <sz val="14"/>
      <color rgb="FF000000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rgb="FF000000"/>
      <name val="Times New Roman"/>
      <family val="1"/>
    </font>
    <font>
      <i/>
      <sz val="14"/>
      <color theme="1"/>
      <name val="Times New Roman"/>
      <family val="1"/>
    </font>
    <font>
      <sz val="16"/>
      <color rgb="FF000000"/>
      <name val="Times New Roman"/>
      <family val="1"/>
    </font>
    <font>
      <b/>
      <sz val="18"/>
      <color theme="1"/>
      <name val="Times New Roman"/>
      <family val="1"/>
    </font>
    <font>
      <sz val="18"/>
      <color theme="1"/>
      <name val="Times New Roman"/>
      <family val="1"/>
    </font>
    <font>
      <b/>
      <sz val="18"/>
      <color rgb="FF000000"/>
      <name val="Times New Roman"/>
      <family val="1"/>
    </font>
    <font>
      <sz val="18"/>
      <color rgb="FF000000"/>
      <name val="Times New Roman"/>
      <family val="1"/>
    </font>
    <font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rgb="FF000000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48">
    <xf numFmtId="0" fontId="0" fillId="0" borderId="0" xfId="0"/>
    <xf numFmtId="0" fontId="3" fillId="0" borderId="0" xfId="0" applyFont="1" applyAlignment="1">
      <alignment horizontal="center" wrapText="1"/>
    </xf>
    <xf numFmtId="0" fontId="1" fillId="0" borderId="0" xfId="0" applyFont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3" fillId="0" borderId="0" xfId="0" applyFont="1" applyAlignment="1">
      <alignment horizontal="center"/>
    </xf>
    <xf numFmtId="0" fontId="6" fillId="0" borderId="0" xfId="0" applyFont="1" applyAlignment="1">
      <alignment horizontal="center" wrapText="1"/>
    </xf>
    <xf numFmtId="0" fontId="6" fillId="0" borderId="1" xfId="0" applyFont="1" applyBorder="1" applyAlignment="1">
      <alignment horizontal="center" wrapText="1"/>
    </xf>
    <xf numFmtId="0" fontId="4" fillId="3" borderId="0" xfId="0" applyFont="1" applyFill="1" applyAlignment="1">
      <alignment horizontal="center" wrapText="1"/>
    </xf>
    <xf numFmtId="0" fontId="5" fillId="4" borderId="0" xfId="0" applyFont="1" applyFill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5" fillId="0" borderId="0" xfId="0" applyFont="1" applyAlignment="1">
      <alignment horizontal="center" wrapText="1"/>
    </xf>
    <xf numFmtId="0" fontId="2" fillId="0" borderId="0" xfId="0" applyFont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3" fillId="0" borderId="3" xfId="0" applyFont="1" applyBorder="1" applyAlignment="1">
      <alignment horizontal="center" wrapText="1"/>
    </xf>
    <xf numFmtId="0" fontId="3" fillId="0" borderId="2" xfId="0" applyFont="1" applyBorder="1" applyAlignment="1">
      <alignment horizontal="center" wrapText="1"/>
    </xf>
    <xf numFmtId="0" fontId="3" fillId="0" borderId="4" xfId="0" applyFont="1" applyBorder="1" applyAlignment="1">
      <alignment horizontal="center" wrapText="1"/>
    </xf>
    <xf numFmtId="0" fontId="8" fillId="2" borderId="0" xfId="0" applyFont="1" applyFill="1"/>
    <xf numFmtId="0" fontId="6" fillId="2" borderId="0" xfId="0" applyFont="1" applyFill="1"/>
    <xf numFmtId="0" fontId="6" fillId="2" borderId="0" xfId="0" applyFont="1" applyFill="1" applyAlignment="1">
      <alignment horizontal="center" wrapText="1"/>
    </xf>
    <xf numFmtId="164" fontId="1" fillId="0" borderId="0" xfId="1" applyNumberFormat="1" applyFont="1" applyAlignment="1">
      <alignment horizontal="center" wrapText="1"/>
    </xf>
    <xf numFmtId="164" fontId="0" fillId="0" borderId="0" xfId="1" applyNumberFormat="1" applyFont="1"/>
    <xf numFmtId="164" fontId="1" fillId="0" borderId="1" xfId="0" applyNumberFormat="1" applyFont="1" applyBorder="1" applyAlignment="1">
      <alignment horizontal="center" wrapText="1"/>
    </xf>
    <xf numFmtId="164" fontId="2" fillId="0" borderId="1" xfId="0" applyNumberFormat="1" applyFont="1" applyBorder="1" applyAlignment="1">
      <alignment horizontal="center" wrapText="1"/>
    </xf>
    <xf numFmtId="10" fontId="1" fillId="0" borderId="1" xfId="0" applyNumberFormat="1" applyFont="1" applyBorder="1" applyAlignment="1">
      <alignment horizontal="center" wrapText="1"/>
    </xf>
    <xf numFmtId="9" fontId="1" fillId="0" borderId="1" xfId="0" applyNumberFormat="1" applyFont="1" applyBorder="1" applyAlignment="1">
      <alignment horizontal="center" wrapText="1"/>
    </xf>
    <xf numFmtId="9" fontId="2" fillId="0" borderId="1" xfId="0" applyNumberFormat="1" applyFont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10" fillId="0" borderId="0" xfId="0" applyFont="1" applyAlignment="1">
      <alignment horizontal="center" wrapText="1"/>
    </xf>
    <xf numFmtId="164" fontId="1" fillId="0" borderId="0" xfId="0" applyNumberFormat="1" applyFont="1" applyAlignment="1">
      <alignment horizontal="center" wrapText="1"/>
    </xf>
    <xf numFmtId="0" fontId="9" fillId="0" borderId="1" xfId="0" applyFont="1" applyBorder="1" applyAlignment="1">
      <alignment horizontal="center" wrapText="1"/>
    </xf>
    <xf numFmtId="0" fontId="11" fillId="0" borderId="1" xfId="0" applyFont="1" applyBorder="1" applyAlignment="1">
      <alignment horizontal="center" wrapText="1"/>
    </xf>
    <xf numFmtId="0" fontId="11" fillId="0" borderId="5" xfId="0" applyFont="1" applyBorder="1" applyAlignment="1">
      <alignment horizontal="center" wrapText="1"/>
    </xf>
    <xf numFmtId="0" fontId="9" fillId="0" borderId="5" xfId="0" applyFont="1" applyBorder="1" applyAlignment="1">
      <alignment horizontal="center" wrapText="1"/>
    </xf>
    <xf numFmtId="0" fontId="1" fillId="0" borderId="0" xfId="0" applyFont="1" applyAlignment="1">
      <alignment horizontal="center"/>
    </xf>
    <xf numFmtId="0" fontId="12" fillId="0" borderId="1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10" fontId="13" fillId="0" borderId="1" xfId="0" applyNumberFormat="1" applyFont="1" applyBorder="1" applyAlignment="1">
      <alignment horizontal="center"/>
    </xf>
    <xf numFmtId="10" fontId="13" fillId="0" borderId="1" xfId="0" applyNumberFormat="1" applyFont="1" applyBorder="1" applyAlignment="1">
      <alignment horizontal="center" wrapText="1"/>
    </xf>
    <xf numFmtId="0" fontId="16" fillId="0" borderId="0" xfId="0" applyFont="1" applyAlignment="1">
      <alignment horizontal="center"/>
    </xf>
    <xf numFmtId="10" fontId="13" fillId="0" borderId="1" xfId="1" applyNumberFormat="1" applyFont="1" applyBorder="1" applyAlignment="1">
      <alignment horizontal="center"/>
    </xf>
    <xf numFmtId="10" fontId="15" fillId="0" borderId="1" xfId="0" applyNumberFormat="1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13" fillId="0" borderId="1" xfId="0" applyFont="1" applyBorder="1" applyAlignment="1">
      <alignment horizontal="center"/>
    </xf>
    <xf numFmtId="0" fontId="13" fillId="0" borderId="3" xfId="0" applyFont="1" applyBorder="1" applyAlignment="1">
      <alignment horizontal="center"/>
    </xf>
    <xf numFmtId="0" fontId="13" fillId="0" borderId="6" xfId="0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Hydrophobic Interface Composition</a:t>
            </a:r>
            <a:r>
              <a:rPr lang="en-US" baseline="0"/>
              <a:t> with 0.5M NaCl for DDC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'CCl4_SaltSims NaCl_DDC'!$L$13</c:f>
              <c:strCache>
                <c:ptCount val="1"/>
                <c:pt idx="0">
                  <c:v>Solvent 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'CCl4_SaltSims NaCl_DDC'!$K$15:$K$19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</c:numCache>
            </c:numRef>
          </c:cat>
          <c:val>
            <c:numRef>
              <c:f>'CCl4_SaltSims NaCl_DDC'!$L$15:$L$19</c:f>
              <c:numCache>
                <c:formatCode>0.0%</c:formatCode>
                <c:ptCount val="5"/>
                <c:pt idx="0">
                  <c:v>0.68576501574802695</c:v>
                </c:pt>
                <c:pt idx="1">
                  <c:v>0.44375391006469722</c:v>
                </c:pt>
                <c:pt idx="2">
                  <c:v>0.25944533528238967</c:v>
                </c:pt>
                <c:pt idx="3">
                  <c:v>0.15420634189484753</c:v>
                </c:pt>
                <c:pt idx="4">
                  <c:v>7.5617225228998677E-2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BA-D143-8CC0-1E1088A679FA}"/>
            </c:ext>
          </c:extLst>
        </c:ser>
        <c:ser>
          <c:idx val="1"/>
          <c:order val="1"/>
          <c:tx>
            <c:strRef>
              <c:f>'CCl4_SaltSims NaCl_DDC'!$M$13:$M$14</c:f>
              <c:strCache>
                <c:ptCount val="2"/>
                <c:pt idx="0">
                  <c:v>DDC Tail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f>'CCl4_SaltSims NaCl_DDC'!$K$15:$K$19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</c:numCache>
            </c:numRef>
          </c:cat>
          <c:val>
            <c:numRef>
              <c:f>'CCl4_SaltSims NaCl_DDC'!$M$15:$M$19</c:f>
              <c:numCache>
                <c:formatCode>0.0%</c:formatCode>
                <c:ptCount val="5"/>
                <c:pt idx="0">
                  <c:v>0.25204558411513978</c:v>
                </c:pt>
                <c:pt idx="1">
                  <c:v>0.43409328460693358</c:v>
                </c:pt>
                <c:pt idx="2">
                  <c:v>0.55730191370046878</c:v>
                </c:pt>
                <c:pt idx="3">
                  <c:v>0.60414207379492313</c:v>
                </c:pt>
                <c:pt idx="4">
                  <c:v>0.62383466947886179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BA-D143-8CC0-1E1088A679FA}"/>
            </c:ext>
          </c:extLst>
        </c:ser>
        <c:ser>
          <c:idx val="2"/>
          <c:order val="2"/>
          <c:tx>
            <c:strRef>
              <c:f>'CCl4_SaltSims NaCl_DDC'!$N$13:$N$14</c:f>
              <c:strCache>
                <c:ptCount val="2"/>
                <c:pt idx="0">
                  <c:v>DDC Headgroup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>
              <a:noFill/>
            </a:ln>
            <a:effectLst/>
          </c:spPr>
          <c:invertIfNegative val="0"/>
          <c:cat>
            <c:numRef>
              <c:f>'CCl4_SaltSims NaCl_DDC'!$K$15:$K$19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</c:numCache>
            </c:numRef>
          </c:cat>
          <c:val>
            <c:numRef>
              <c:f>'CCl4_SaltSims NaCl_DDC'!$N$15:$N$19</c:f>
              <c:numCache>
                <c:formatCode>0.0%</c:formatCode>
                <c:ptCount val="5"/>
                <c:pt idx="0">
                  <c:v>6.2187111318037273E-2</c:v>
                </c:pt>
                <c:pt idx="1">
                  <c:v>0.12215204238891603</c:v>
                </c:pt>
                <c:pt idx="2">
                  <c:v>0.18325236954734223</c:v>
                </c:pt>
                <c:pt idx="3">
                  <c:v>0.24165053526868149</c:v>
                </c:pt>
                <c:pt idx="4">
                  <c:v>0.30054800992469882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BA-D143-8CC0-1E1088A679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1163568"/>
        <c:axId val="161132768"/>
      </c:barChart>
      <c:catAx>
        <c:axId val="161163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Saturation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132768"/>
        <c:crosses val="autoZero"/>
        <c:auto val="1"/>
        <c:lblAlgn val="ctr"/>
        <c:lblOffset val="100"/>
        <c:noMultiLvlLbl val="0"/>
      </c:catAx>
      <c:valAx>
        <c:axId val="16113276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% Composition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16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2001630025452909"/>
          <c:y val="0.89140786491104274"/>
          <c:w val="0.68342393311947114"/>
          <c:h val="9.8736454315941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Aqueous Interface Composition with 0.5M NaCl for DBC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 CCI4_SaltSim NaCl_DBC'!$L$4:$L$5</c:f>
              <c:strCache>
                <c:ptCount val="2"/>
                <c:pt idx="0">
                  <c:v>H</c:v>
                </c:pt>
                <c:pt idx="1">
                  <c:v>82.9%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 CCI4_SaltSim NaCl_DBC'!$K$6:$K$10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</c:numCache>
            </c:numRef>
          </c:cat>
          <c:val>
            <c:numRef>
              <c:f>' CCI4_SaltSim NaCl_DBC'!$L$6:$L$10</c:f>
              <c:numCache>
                <c:formatCode>0.0%</c:formatCode>
                <c:ptCount val="5"/>
                <c:pt idx="0">
                  <c:v>0.83682539785405119</c:v>
                </c:pt>
                <c:pt idx="1">
                  <c:v>0.83660309387804366</c:v>
                </c:pt>
                <c:pt idx="2">
                  <c:v>0.83036006018954167</c:v>
                </c:pt>
                <c:pt idx="3">
                  <c:v>0.81467745989077078</c:v>
                </c:pt>
                <c:pt idx="4">
                  <c:v>0.78982956029610052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5B-A943-A643-079F99B3FC17}"/>
            </c:ext>
          </c:extLst>
        </c:ser>
        <c:ser>
          <c:idx val="1"/>
          <c:order val="1"/>
          <c:tx>
            <c:strRef>
              <c:f>' CCI4_SaltSim NaCl_DBC'!$M$4:$M$5</c:f>
              <c:strCache>
                <c:ptCount val="2"/>
                <c:pt idx="0">
                  <c:v>O</c:v>
                </c:pt>
                <c:pt idx="1">
                  <c:v>16.6%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 CCI4_SaltSim NaCl_DBC'!$K$6:$K$10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</c:numCache>
            </c:numRef>
          </c:cat>
          <c:val>
            <c:numRef>
              <c:f>' CCI4_SaltSim NaCl_DBC'!$M$6:$M$10</c:f>
              <c:numCache>
                <c:formatCode>0.0%</c:formatCode>
                <c:ptCount val="5"/>
                <c:pt idx="0">
                  <c:v>0.15025587104370056</c:v>
                </c:pt>
                <c:pt idx="1">
                  <c:v>0.13872479195733969</c:v>
                </c:pt>
                <c:pt idx="2">
                  <c:v>0.1262360494191897</c:v>
                </c:pt>
                <c:pt idx="3">
                  <c:v>0.11511983752239566</c:v>
                </c:pt>
                <c:pt idx="4">
                  <c:v>0.11084755794071598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5B-A943-A643-079F99B3FC17}"/>
            </c:ext>
          </c:extLst>
        </c:ser>
        <c:ser>
          <c:idx val="2"/>
          <c:order val="2"/>
          <c:tx>
            <c:strRef>
              <c:f>' CCI4_SaltSim NaCl_DBC'!$N$4:$N$5</c:f>
              <c:strCache>
                <c:ptCount val="2"/>
                <c:pt idx="0">
                  <c:v>Na+</c:v>
                </c:pt>
                <c:pt idx="1">
                  <c:v>-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f>' CCI4_SaltSim NaCl_DBC'!$K$6:$K$10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</c:numCache>
            </c:numRef>
          </c:cat>
          <c:val>
            <c:numRef>
              <c:f>' CCI4_SaltSim NaCl_DBC'!$N$6:$N$10</c:f>
              <c:numCache>
                <c:formatCode>0.0%</c:formatCode>
                <c:ptCount val="5"/>
                <c:pt idx="0">
                  <c:v>8.34043252341732E-3</c:v>
                </c:pt>
                <c:pt idx="1">
                  <c:v>2.2796900763386436E-2</c:v>
                </c:pt>
                <c:pt idx="2">
                  <c:v>4.1550290992286826E-2</c:v>
                </c:pt>
                <c:pt idx="3">
                  <c:v>6.9774621836068834E-2</c:v>
                </c:pt>
                <c:pt idx="4">
                  <c:v>9.8589410916384596E-2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35B-A943-A643-079F99B3FC17}"/>
            </c:ext>
          </c:extLst>
        </c:ser>
        <c:ser>
          <c:idx val="3"/>
          <c:order val="3"/>
          <c:tx>
            <c:strRef>
              <c:f>' CCI4_SaltSim NaCl_DBC'!$O$4:$O$5</c:f>
              <c:strCache>
                <c:ptCount val="2"/>
                <c:pt idx="0">
                  <c:v>Cl-</c:v>
                </c:pt>
                <c:pt idx="1">
                  <c:v>-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 CCI4_SaltSim NaCl_DBC'!$K$6:$K$10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</c:numCache>
            </c:numRef>
          </c:cat>
          <c:val>
            <c:numRef>
              <c:f>' CCI4_SaltSim NaCl_DBC'!$O$6:$O$10</c:f>
              <c:numCache>
                <c:formatCode>0.0%</c:formatCode>
                <c:ptCount val="5"/>
                <c:pt idx="0">
                  <c:v>4.5782985788309343E-3</c:v>
                </c:pt>
                <c:pt idx="1">
                  <c:v>1.8752134012301636E-3</c:v>
                </c:pt>
                <c:pt idx="2">
                  <c:v>1.8535993989817405E-3</c:v>
                </c:pt>
                <c:pt idx="3">
                  <c:v>4.2808075076471798E-4</c:v>
                </c:pt>
                <c:pt idx="4">
                  <c:v>7.3347084679881603E-4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35B-A943-A643-079F99B3FC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16447503"/>
        <c:axId val="1300278336"/>
      </c:barChart>
      <c:catAx>
        <c:axId val="10164475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Saturation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0278336"/>
        <c:crosses val="autoZero"/>
        <c:auto val="1"/>
        <c:lblAlgn val="ctr"/>
        <c:lblOffset val="100"/>
        <c:noMultiLvlLbl val="0"/>
      </c:catAx>
      <c:valAx>
        <c:axId val="130027833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% Composition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6447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Aqueous</a:t>
            </a:r>
            <a:r>
              <a:rPr lang="en-US" baseline="0"/>
              <a:t> Interface Composition for DBC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'CCl4_Sims DBC'!$L$4</c:f>
              <c:strCache>
                <c:ptCount val="1"/>
                <c:pt idx="0">
                  <c:v>H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'CCl4_Sims DBC'!$K$5:$K$10</c:f>
              <c:strCache>
                <c:ptCount val="6"/>
                <c:pt idx="0">
                  <c:v>Neat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</c:strCache>
            </c:strRef>
          </c:cat>
          <c:val>
            <c:numRef>
              <c:f>'CCl4_Sims DBC'!$L$5:$L$10</c:f>
              <c:numCache>
                <c:formatCode>0.0%</c:formatCode>
                <c:ptCount val="6"/>
                <c:pt idx="0" formatCode="0.00%">
                  <c:v>0.83299999999999996</c:v>
                </c:pt>
                <c:pt idx="1">
                  <c:v>0.84162752573869037</c:v>
                </c:pt>
                <c:pt idx="2">
                  <c:v>0.84157056627723503</c:v>
                </c:pt>
                <c:pt idx="3">
                  <c:v>0.83589824955453496</c:v>
                </c:pt>
                <c:pt idx="4">
                  <c:v>0.79544167885150363</c:v>
                </c:pt>
                <c:pt idx="5">
                  <c:v>0.79627420518667513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B4-124D-8F67-ED69390C6B51}"/>
            </c:ext>
          </c:extLst>
        </c:ser>
        <c:ser>
          <c:idx val="1"/>
          <c:order val="1"/>
          <c:tx>
            <c:strRef>
              <c:f>'CCl4_Sims DBC'!$M$4</c:f>
              <c:strCache>
                <c:ptCount val="1"/>
                <c:pt idx="0">
                  <c:v>O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'CCl4_Sims DBC'!$K$5:$K$10</c:f>
              <c:strCache>
                <c:ptCount val="6"/>
                <c:pt idx="0">
                  <c:v>Neat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</c:strCache>
            </c:strRef>
          </c:cat>
          <c:val>
            <c:numRef>
              <c:f>'CCl4_Sims DBC'!$M$5:$M$10</c:f>
              <c:numCache>
                <c:formatCode>0.0%</c:formatCode>
                <c:ptCount val="6"/>
                <c:pt idx="0" formatCode="0.00%">
                  <c:v>0.16700000000000001</c:v>
                </c:pt>
                <c:pt idx="1">
                  <c:v>0.15274947089990809</c:v>
                </c:pt>
                <c:pt idx="2">
                  <c:v>0.1399852468607185</c:v>
                </c:pt>
                <c:pt idx="3">
                  <c:v>0.12715867712465517</c:v>
                </c:pt>
                <c:pt idx="4">
                  <c:v>0.1170655548846271</c:v>
                </c:pt>
                <c:pt idx="5">
                  <c:v>0.11214127314154371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B4-124D-8F67-ED69390C6B51}"/>
            </c:ext>
          </c:extLst>
        </c:ser>
        <c:ser>
          <c:idx val="2"/>
          <c:order val="2"/>
          <c:tx>
            <c:strRef>
              <c:f>'CCl4_Sims DBC'!$N$4</c:f>
              <c:strCache>
                <c:ptCount val="1"/>
                <c:pt idx="0">
                  <c:v>Na+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'CCl4_Sims DBC'!$K$5:$K$10</c:f>
              <c:strCache>
                <c:ptCount val="6"/>
                <c:pt idx="0">
                  <c:v>Neat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</c:strCache>
            </c:strRef>
          </c:cat>
          <c:val>
            <c:numRef>
              <c:f>'CCl4_Sims DBC'!$N$5:$N$10</c:f>
              <c:numCache>
                <c:formatCode>0.0%</c:formatCode>
                <c:ptCount val="6"/>
                <c:pt idx="0" formatCode="General">
                  <c:v>0</c:v>
                </c:pt>
                <c:pt idx="1">
                  <c:v>5.623003361401582E-3</c:v>
                </c:pt>
                <c:pt idx="2">
                  <c:v>1.8444186862046526E-2</c:v>
                </c:pt>
                <c:pt idx="3">
                  <c:v>3.6943073320809858E-2</c:v>
                </c:pt>
                <c:pt idx="4">
                  <c:v>8.7492766263869301E-2</c:v>
                </c:pt>
                <c:pt idx="5">
                  <c:v>9.1584521671781063E-2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B4-124D-8F67-ED69390C6B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02860432"/>
        <c:axId val="1402640368"/>
        <c:extLst>
          <c:ext xmlns:c15="http://schemas.microsoft.com/office/drawing/2012/chart" uri="{02D57815-91ED-43cb-92C2-25804820EDAC}">
            <c15:filteredBa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'CCl4_Sims DBC'!$O$4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'CCl4_Sims DBC'!$K$5:$K$10</c15:sqref>
                        </c15:formulaRef>
                      </c:ext>
                    </c:extLst>
                    <c:strCache>
                      <c:ptCount val="6"/>
                      <c:pt idx="0">
                        <c:v>Neat</c:v>
                      </c:pt>
                      <c:pt idx="1">
                        <c:v>25</c:v>
                      </c:pt>
                      <c:pt idx="2">
                        <c:v>50</c:v>
                      </c:pt>
                      <c:pt idx="3">
                        <c:v>75</c:v>
                      </c:pt>
                      <c:pt idx="4">
                        <c:v>100</c:v>
                      </c:pt>
                      <c:pt idx="5">
                        <c:v>125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'CCl4_Sims DBC'!$O$5:$O$10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1FB4-124D-8F67-ED69390C6B51}"/>
                  </c:ext>
                </c:extLst>
              </c15:ser>
            </c15:filteredBarSeries>
          </c:ext>
        </c:extLst>
      </c:barChart>
      <c:catAx>
        <c:axId val="1402860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Saturation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2640368"/>
        <c:crosses val="autoZero"/>
        <c:auto val="1"/>
        <c:lblAlgn val="ctr"/>
        <c:lblOffset val="100"/>
        <c:noMultiLvlLbl val="0"/>
      </c:catAx>
      <c:valAx>
        <c:axId val="140264036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% Composition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2860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5214465795105629"/>
          <c:y val="0.88360232711808762"/>
          <c:w val="0.19641334070443489"/>
          <c:h val="6.971548435504133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Hydrophobic</a:t>
            </a:r>
            <a:r>
              <a:rPr lang="en-US" sz="1600" baseline="0"/>
              <a:t> Interface Composition for DBC</a:t>
            </a:r>
            <a:endParaRPr lang="en-US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'CCl4_Sims DBC'!$L$13</c:f>
              <c:strCache>
                <c:ptCount val="1"/>
                <c:pt idx="0">
                  <c:v>Solvent 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'CCl4_Sims DBC'!$K$14:$K$18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</c:numCache>
            </c:numRef>
          </c:cat>
          <c:val>
            <c:numRef>
              <c:f>'CCl4_Sims DBC'!$L$14:$L$18</c:f>
              <c:numCache>
                <c:formatCode>0%</c:formatCode>
                <c:ptCount val="5"/>
                <c:pt idx="0">
                  <c:v>0.63983846385758647</c:v>
                </c:pt>
                <c:pt idx="1">
                  <c:v>0.40329877342508341</c:v>
                </c:pt>
                <c:pt idx="2">
                  <c:v>0.23454464253483912</c:v>
                </c:pt>
                <c:pt idx="3">
                  <c:v>0.12703890588232986</c:v>
                </c:pt>
                <c:pt idx="4">
                  <c:v>5.1058483026170019E-2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52-1947-BAAD-161023F82D8E}"/>
            </c:ext>
          </c:extLst>
        </c:ser>
        <c:ser>
          <c:idx val="1"/>
          <c:order val="1"/>
          <c:tx>
            <c:strRef>
              <c:f>'CCl4_Sims DBC'!$M$13</c:f>
              <c:strCache>
                <c:ptCount val="1"/>
                <c:pt idx="0">
                  <c:v>DBC Tail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f>'CCl4_Sims DBC'!$K$14:$K$18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</c:numCache>
            </c:numRef>
          </c:cat>
          <c:val>
            <c:numRef>
              <c:f>'CCl4_Sims DBC'!$M$14:$M$18</c:f>
              <c:numCache>
                <c:formatCode>0.0%</c:formatCode>
                <c:ptCount val="5"/>
                <c:pt idx="0">
                  <c:v>0.17110841826078324</c:v>
                </c:pt>
                <c:pt idx="1">
                  <c:v>0.24767286185069173</c:v>
                </c:pt>
                <c:pt idx="2">
                  <c:v>0.28688524668233956</c:v>
                </c:pt>
                <c:pt idx="3">
                  <c:v>0.28162041132446952</c:v>
                </c:pt>
                <c:pt idx="4">
                  <c:v>0.2749705835217745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52-1947-BAAD-161023F82D8E}"/>
            </c:ext>
          </c:extLst>
        </c:ser>
        <c:ser>
          <c:idx val="2"/>
          <c:order val="2"/>
          <c:tx>
            <c:strRef>
              <c:f>'CCl4_Sims DBC'!$N$13</c:f>
              <c:strCache>
                <c:ptCount val="1"/>
                <c:pt idx="0">
                  <c:v>DBC Benzene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f>'CCl4_Sims DBC'!$K$14:$K$18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</c:numCache>
            </c:numRef>
          </c:cat>
          <c:val>
            <c:numRef>
              <c:f>'CCl4_Sims DBC'!$N$14:$N$18</c:f>
              <c:numCache>
                <c:formatCode>0.0%</c:formatCode>
                <c:ptCount val="5"/>
                <c:pt idx="0">
                  <c:v>0.12692337837741707</c:v>
                </c:pt>
                <c:pt idx="1">
                  <c:v>0.22334368594358261</c:v>
                </c:pt>
                <c:pt idx="2">
                  <c:v>0.29170514185331037</c:v>
                </c:pt>
                <c:pt idx="3">
                  <c:v>0.34050867742383173</c:v>
                </c:pt>
                <c:pt idx="4">
                  <c:v>0.37529079642293345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52-1947-BAAD-161023F82D8E}"/>
            </c:ext>
          </c:extLst>
        </c:ser>
        <c:ser>
          <c:idx val="3"/>
          <c:order val="3"/>
          <c:tx>
            <c:strRef>
              <c:f>'CCl4_Sims DBC'!$O$13</c:f>
              <c:strCache>
                <c:ptCount val="1"/>
                <c:pt idx="0">
                  <c:v>DBC Headgroup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>
              <a:noFill/>
            </a:ln>
            <a:effectLst/>
          </c:spPr>
          <c:invertIfNegative val="0"/>
          <c:cat>
            <c:numRef>
              <c:f>'CCl4_Sims DBC'!$K$14:$K$18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</c:numCache>
            </c:numRef>
          </c:cat>
          <c:val>
            <c:numRef>
              <c:f>'CCl4_Sims DBC'!$O$14:$O$18</c:f>
              <c:numCache>
                <c:formatCode>0.0%</c:formatCode>
                <c:ptCount val="5"/>
                <c:pt idx="0">
                  <c:v>6.2126964210288044E-2</c:v>
                </c:pt>
                <c:pt idx="1">
                  <c:v>0.12568353139449293</c:v>
                </c:pt>
                <c:pt idx="2">
                  <c:v>0.18686373073887308</c:v>
                </c:pt>
                <c:pt idx="3">
                  <c:v>0.250830846957252</c:v>
                </c:pt>
                <c:pt idx="4">
                  <c:v>0.29868013702912188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A52-1947-BAAD-161023F82D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81999120"/>
        <c:axId val="1397427792"/>
      </c:barChart>
      <c:catAx>
        <c:axId val="1481999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Saturation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7427792"/>
        <c:crosses val="autoZero"/>
        <c:auto val="1"/>
        <c:lblAlgn val="ctr"/>
        <c:lblOffset val="100"/>
        <c:noMultiLvlLbl val="0"/>
      </c:catAx>
      <c:valAx>
        <c:axId val="139742779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%</a:t>
                </a:r>
                <a:r>
                  <a:rPr lang="en-US" sz="1400" baseline="0"/>
                  <a:t> Composition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1999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Hydrophobic</a:t>
            </a:r>
            <a:r>
              <a:rPr lang="en-US" sz="1600" baseline="0"/>
              <a:t> Interface Composition with 0.5M NaCl for DBS</a:t>
            </a:r>
            <a:endParaRPr lang="en-US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 CCI4_SaltSim NaCl_DBS'!$L$13</c:f>
              <c:strCache>
                <c:ptCount val="1"/>
                <c:pt idx="0">
                  <c:v>Solvent 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 CCI4_SaltSim NaCl_DBS'!$K$14:$K$18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</c:numCache>
            </c:numRef>
          </c:cat>
          <c:val>
            <c:numRef>
              <c:f>' CCI4_SaltSim NaCl_DBS'!$L$14:$L$18</c:f>
              <c:numCache>
                <c:formatCode>0.0%</c:formatCode>
                <c:ptCount val="5"/>
                <c:pt idx="0">
                  <c:v>0.656666642905404</c:v>
                </c:pt>
                <c:pt idx="1">
                  <c:v>0.40079566081008622</c:v>
                </c:pt>
                <c:pt idx="2">
                  <c:v>0.22372600425388631</c:v>
                </c:pt>
                <c:pt idx="3">
                  <c:v>0.10858903523433248</c:v>
                </c:pt>
                <c:pt idx="4">
                  <c:v>4.1329769261338169E-2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4F-2345-953D-AB40233F77C9}"/>
            </c:ext>
          </c:extLst>
        </c:ser>
        <c:ser>
          <c:idx val="1"/>
          <c:order val="1"/>
          <c:tx>
            <c:strRef>
              <c:f>' CCI4_SaltSim NaCl_DBS'!$M$13</c:f>
              <c:strCache>
                <c:ptCount val="1"/>
                <c:pt idx="0">
                  <c:v>DBS Tail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f>' CCI4_SaltSim NaCl_DBS'!$K$14:$K$18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</c:numCache>
            </c:numRef>
          </c:cat>
          <c:val>
            <c:numRef>
              <c:f>' CCI4_SaltSim NaCl_DBS'!$M$14:$M$18</c:f>
              <c:numCache>
                <c:formatCode>0.0%</c:formatCode>
                <c:ptCount val="5"/>
                <c:pt idx="0">
                  <c:v>0.14831150861348985</c:v>
                </c:pt>
                <c:pt idx="1">
                  <c:v>0.23614132829158876</c:v>
                </c:pt>
                <c:pt idx="2">
                  <c:v>0.25951496467064894</c:v>
                </c:pt>
                <c:pt idx="3">
                  <c:v>0.24099810367739605</c:v>
                </c:pt>
                <c:pt idx="4">
                  <c:v>0.19848186478441857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4F-2345-953D-AB40233F77C9}"/>
            </c:ext>
          </c:extLst>
        </c:ser>
        <c:ser>
          <c:idx val="2"/>
          <c:order val="2"/>
          <c:tx>
            <c:strRef>
              <c:f>' CCI4_SaltSim NaCl_DBS'!$N$13</c:f>
              <c:strCache>
                <c:ptCount val="1"/>
                <c:pt idx="0">
                  <c:v>DBS Benzene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f>' CCI4_SaltSim NaCl_DBS'!$K$14:$K$18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</c:numCache>
            </c:numRef>
          </c:cat>
          <c:val>
            <c:numRef>
              <c:f>' CCI4_SaltSim NaCl_DBS'!$N$14:$N$18</c:f>
              <c:numCache>
                <c:formatCode>0.0%</c:formatCode>
                <c:ptCount val="5"/>
                <c:pt idx="0">
                  <c:v>6.1702476495134113E-2</c:v>
                </c:pt>
                <c:pt idx="1">
                  <c:v>0.10364416679044453</c:v>
                </c:pt>
                <c:pt idx="2">
                  <c:v>0.13287345859163302</c:v>
                </c:pt>
                <c:pt idx="3">
                  <c:v>0.13917684556793739</c:v>
                </c:pt>
                <c:pt idx="4">
                  <c:v>0.13313962298771126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4F-2345-953D-AB40233F77C9}"/>
            </c:ext>
          </c:extLst>
        </c:ser>
        <c:ser>
          <c:idx val="3"/>
          <c:order val="3"/>
          <c:tx>
            <c:strRef>
              <c:f>' CCI4_SaltSim NaCl_DBS'!$O$13</c:f>
              <c:strCache>
                <c:ptCount val="1"/>
                <c:pt idx="0">
                  <c:v>DBS Headgroup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>
              <a:noFill/>
            </a:ln>
            <a:effectLst/>
          </c:spPr>
          <c:invertIfNegative val="0"/>
          <c:cat>
            <c:numRef>
              <c:f>' CCI4_SaltSim NaCl_DBS'!$K$14:$K$18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</c:numCache>
            </c:numRef>
          </c:cat>
          <c:val>
            <c:numRef>
              <c:f>' CCI4_SaltSim NaCl_DBS'!$O$14:$O$18</c:f>
              <c:numCache>
                <c:formatCode>0.0%</c:formatCode>
                <c:ptCount val="5"/>
                <c:pt idx="0">
                  <c:v>0.13331667476155093</c:v>
                </c:pt>
                <c:pt idx="1">
                  <c:v>0.25941780563268951</c:v>
                </c:pt>
                <c:pt idx="2">
                  <c:v>0.383885290341831</c:v>
                </c:pt>
                <c:pt idx="3">
                  <c:v>0.51123525131066738</c:v>
                </c:pt>
                <c:pt idx="4">
                  <c:v>0.62704864759909129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94F-2345-953D-AB40233F77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46950848"/>
        <c:axId val="1646641968"/>
      </c:barChart>
      <c:catAx>
        <c:axId val="1646950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Saturation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641968"/>
        <c:crosses val="autoZero"/>
        <c:auto val="1"/>
        <c:lblAlgn val="ctr"/>
        <c:lblOffset val="100"/>
        <c:noMultiLvlLbl val="0"/>
      </c:catAx>
      <c:valAx>
        <c:axId val="164664196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% Composition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950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1089459425094056"/>
          <c:y val="0.90486730416620342"/>
          <c:w val="0.65395978147208389"/>
          <c:h val="6.06971252868674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Aqueous Interface Composition with 0.5M NaCl</a:t>
            </a:r>
            <a:r>
              <a:rPr lang="en-US" sz="1600" baseline="0"/>
              <a:t> for DBS</a:t>
            </a:r>
            <a:endParaRPr lang="en-US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 CCI4_SaltSim NaCl_DBS'!$L$4</c:f>
              <c:strCache>
                <c:ptCount val="1"/>
                <c:pt idx="0">
                  <c:v>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 CCI4_SaltSim NaCl_DBS'!$K$5:$K$10</c:f>
              <c:strCache>
                <c:ptCount val="6"/>
                <c:pt idx="0">
                  <c:v>Neat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</c:strCache>
            </c:strRef>
          </c:cat>
          <c:val>
            <c:numRef>
              <c:f>' CCI4_SaltSim NaCl_DBS'!$L$5:$L$10</c:f>
              <c:numCache>
                <c:formatCode>0.0%</c:formatCode>
                <c:ptCount val="6"/>
                <c:pt idx="0">
                  <c:v>0.82899999999999996</c:v>
                </c:pt>
                <c:pt idx="1">
                  <c:v>0.8443958401365329</c:v>
                </c:pt>
                <c:pt idx="2">
                  <c:v>0.85417250951149459</c:v>
                </c:pt>
                <c:pt idx="3">
                  <c:v>0.85844181930344166</c:v>
                </c:pt>
                <c:pt idx="4">
                  <c:v>0.85857331844339979</c:v>
                </c:pt>
                <c:pt idx="5">
                  <c:v>0.84125239849728606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7C-5545-BEC7-1A6F6DA582BE}"/>
            </c:ext>
          </c:extLst>
        </c:ser>
        <c:ser>
          <c:idx val="1"/>
          <c:order val="1"/>
          <c:tx>
            <c:strRef>
              <c:f>' CCI4_SaltSim NaCl_DBS'!$M$4</c:f>
              <c:strCache>
                <c:ptCount val="1"/>
                <c:pt idx="0">
                  <c:v>O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 CCI4_SaltSim NaCl_DBS'!$K$5:$K$10</c:f>
              <c:strCache>
                <c:ptCount val="6"/>
                <c:pt idx="0">
                  <c:v>Neat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</c:strCache>
            </c:strRef>
          </c:cat>
          <c:val>
            <c:numRef>
              <c:f>' CCI4_SaltSim NaCl_DBS'!$M$5:$M$10</c:f>
              <c:numCache>
                <c:formatCode>0.0%</c:formatCode>
                <c:ptCount val="6"/>
                <c:pt idx="0">
                  <c:v>0.16600000000000001</c:v>
                </c:pt>
                <c:pt idx="1">
                  <c:v>0.14686167715054599</c:v>
                </c:pt>
                <c:pt idx="2">
                  <c:v>0.13133109052847625</c:v>
                </c:pt>
                <c:pt idx="3">
                  <c:v>0.11849239117687345</c:v>
                </c:pt>
                <c:pt idx="4">
                  <c:v>0.10473658749770064</c:v>
                </c:pt>
                <c:pt idx="5">
                  <c:v>9.0551851952403326E-2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7C-5545-BEC7-1A6F6DA582BE}"/>
            </c:ext>
          </c:extLst>
        </c:ser>
        <c:ser>
          <c:idx val="2"/>
          <c:order val="2"/>
          <c:tx>
            <c:strRef>
              <c:f>' CCI4_SaltSim NaCl_DBS'!$N$4</c:f>
              <c:strCache>
                <c:ptCount val="1"/>
                <c:pt idx="0">
                  <c:v>Na+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' CCI4_SaltSim NaCl_DBS'!$K$5:$K$10</c:f>
              <c:strCache>
                <c:ptCount val="6"/>
                <c:pt idx="0">
                  <c:v>Neat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</c:strCache>
            </c:strRef>
          </c:cat>
          <c:val>
            <c:numRef>
              <c:f>' CCI4_SaltSim NaCl_DBS'!$N$5:$N$10</c:f>
              <c:numCache>
                <c:formatCode>0.0%</c:formatCode>
                <c:ptCount val="6"/>
                <c:pt idx="1">
                  <c:v>4.3511237495024238E-3</c:v>
                </c:pt>
                <c:pt idx="2">
                  <c:v>1.1846428806625588E-2</c:v>
                </c:pt>
                <c:pt idx="3">
                  <c:v>2.197969560893627E-2</c:v>
                </c:pt>
                <c:pt idx="4">
                  <c:v>3.6544099984675865E-2</c:v>
                </c:pt>
                <c:pt idx="5">
                  <c:v>6.8079524280050249E-2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87C-5545-BEC7-1A6F6DA582BE}"/>
            </c:ext>
          </c:extLst>
        </c:ser>
        <c:ser>
          <c:idx val="3"/>
          <c:order val="3"/>
          <c:tx>
            <c:strRef>
              <c:f>' CCI4_SaltSim NaCl_DBS'!$O$4</c:f>
              <c:strCache>
                <c:ptCount val="1"/>
                <c:pt idx="0">
                  <c:v>Cl-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 CCI4_SaltSim NaCl_DBS'!$K$5:$K$10</c:f>
              <c:strCache>
                <c:ptCount val="6"/>
                <c:pt idx="0">
                  <c:v>Neat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</c:strCache>
            </c:strRef>
          </c:cat>
          <c:val>
            <c:numRef>
              <c:f>' CCI4_SaltSim NaCl_DBS'!$O$5:$O$10</c:f>
              <c:numCache>
                <c:formatCode>0.0%</c:formatCode>
                <c:ptCount val="6"/>
                <c:pt idx="1">
                  <c:v>4.3913589634188505E-3</c:v>
                </c:pt>
                <c:pt idx="2">
                  <c:v>2.649971153403631E-3</c:v>
                </c:pt>
                <c:pt idx="3">
                  <c:v>1.0860939107485252E-3</c:v>
                </c:pt>
                <c:pt idx="4">
                  <c:v>1.4599407422353987E-4</c:v>
                </c:pt>
                <c:pt idx="5">
                  <c:v>1.1622527026031218E-4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87C-5545-BEC7-1A6F6DA582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8450703"/>
        <c:axId val="397399568"/>
      </c:barChart>
      <c:catAx>
        <c:axId val="9784507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Saturation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399568"/>
        <c:crosses val="autoZero"/>
        <c:auto val="1"/>
        <c:lblAlgn val="ctr"/>
        <c:lblOffset val="100"/>
        <c:noMultiLvlLbl val="0"/>
      </c:catAx>
      <c:valAx>
        <c:axId val="39739956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%</a:t>
                </a:r>
                <a:r>
                  <a:rPr lang="en-US" sz="1400" baseline="0"/>
                  <a:t> Composition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8450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6146790519159009"/>
          <c:y val="0.91327400605553899"/>
          <c:w val="0.24340337629700964"/>
          <c:h val="6.03004558640696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Aqueous Interface Composition for DBS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'CCl4_Sims DBS'!$L$4</c:f>
              <c:strCache>
                <c:ptCount val="1"/>
                <c:pt idx="0">
                  <c:v>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'CCl4_Sims DBS'!$K$5:$K$10</c:f>
              <c:strCache>
                <c:ptCount val="6"/>
                <c:pt idx="0">
                  <c:v>Neat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</c:strCache>
            </c:strRef>
          </c:cat>
          <c:val>
            <c:numRef>
              <c:f>'CCl4_Sims DBS'!$L$5:$L$10</c:f>
              <c:numCache>
                <c:formatCode>0.0%</c:formatCode>
                <c:ptCount val="6"/>
                <c:pt idx="0" formatCode="0.00%">
                  <c:v>0.83299999999999996</c:v>
                </c:pt>
                <c:pt idx="1">
                  <c:v>0.84779510498046884</c:v>
                </c:pt>
                <c:pt idx="2">
                  <c:v>0.85748570620073095</c:v>
                </c:pt>
                <c:pt idx="3">
                  <c:v>0.8614692952214632</c:v>
                </c:pt>
                <c:pt idx="4">
                  <c:v>0.84484684234697538</c:v>
                </c:pt>
                <c:pt idx="5">
                  <c:v>0.85010505208043219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F5-FB45-9D4D-843292EB2EC1}"/>
            </c:ext>
          </c:extLst>
        </c:ser>
        <c:ser>
          <c:idx val="1"/>
          <c:order val="1"/>
          <c:tx>
            <c:strRef>
              <c:f>'CCl4_Sims DBS'!$M$4</c:f>
              <c:strCache>
                <c:ptCount val="1"/>
                <c:pt idx="0">
                  <c:v>O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'CCl4_Sims DBS'!$K$5:$K$10</c:f>
              <c:strCache>
                <c:ptCount val="6"/>
                <c:pt idx="0">
                  <c:v>Neat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</c:strCache>
            </c:strRef>
          </c:cat>
          <c:val>
            <c:numRef>
              <c:f>'CCl4_Sims DBS'!$M$5:$M$10</c:f>
              <c:numCache>
                <c:formatCode>0.0%</c:formatCode>
                <c:ptCount val="6"/>
                <c:pt idx="0" formatCode="0.00%">
                  <c:v>0.16700000000000001</c:v>
                </c:pt>
                <c:pt idx="1">
                  <c:v>0.14962358474731446</c:v>
                </c:pt>
                <c:pt idx="2">
                  <c:v>0.13346915512114732</c:v>
                </c:pt>
                <c:pt idx="3">
                  <c:v>0.11915891281911607</c:v>
                </c:pt>
                <c:pt idx="4">
                  <c:v>0.10233455660136621</c:v>
                </c:pt>
                <c:pt idx="5">
                  <c:v>9.1666207796548133E-2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F5-FB45-9D4D-843292EB2EC1}"/>
            </c:ext>
          </c:extLst>
        </c:ser>
        <c:ser>
          <c:idx val="2"/>
          <c:order val="2"/>
          <c:tx>
            <c:strRef>
              <c:f>'CCl4_Sims DBS'!$N$4</c:f>
              <c:strCache>
                <c:ptCount val="1"/>
                <c:pt idx="0">
                  <c:v>Na+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'CCl4_Sims DBS'!$K$5:$K$10</c:f>
              <c:strCache>
                <c:ptCount val="6"/>
                <c:pt idx="0">
                  <c:v>Neat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</c:strCache>
            </c:strRef>
          </c:cat>
          <c:val>
            <c:numRef>
              <c:f>'CCl4_Sims DBS'!$N$5:$N$10</c:f>
              <c:numCache>
                <c:formatCode>0.0%</c:formatCode>
                <c:ptCount val="6"/>
                <c:pt idx="0" formatCode="General">
                  <c:v>0</c:v>
                </c:pt>
                <c:pt idx="1">
                  <c:v>2.5813102722167971E-3</c:v>
                </c:pt>
                <c:pt idx="2">
                  <c:v>9.0451386781217492E-3</c:v>
                </c:pt>
                <c:pt idx="3">
                  <c:v>1.9371791959420785E-2</c:v>
                </c:pt>
                <c:pt idx="4">
                  <c:v>5.2818601051658517E-2</c:v>
                </c:pt>
                <c:pt idx="5">
                  <c:v>5.822874012301963E-2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F5-FB45-9D4D-843292EB2E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74084544"/>
        <c:axId val="1473272928"/>
      </c:barChart>
      <c:catAx>
        <c:axId val="1474084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Saturation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3272928"/>
        <c:crosses val="autoZero"/>
        <c:auto val="1"/>
        <c:lblAlgn val="ctr"/>
        <c:lblOffset val="100"/>
        <c:noMultiLvlLbl val="0"/>
      </c:catAx>
      <c:valAx>
        <c:axId val="147327292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% Composition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4084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6285737210068872"/>
          <c:y val="0.88237261108300669"/>
          <c:w val="0.21412733884605603"/>
          <c:h val="7.1597823993008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Hydrophobic Interface</a:t>
            </a:r>
            <a:r>
              <a:rPr lang="en-US" sz="1600" baseline="0"/>
              <a:t> Composition for DBS</a:t>
            </a:r>
            <a:endParaRPr lang="en-US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'CCl4_Sims DBS'!$L$13</c:f>
              <c:strCache>
                <c:ptCount val="1"/>
                <c:pt idx="0">
                  <c:v>Solvent 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'CCl4_Sims DBS'!$K$14:$K$18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</c:numCache>
            </c:numRef>
          </c:cat>
          <c:val>
            <c:numRef>
              <c:f>'CCl4_Sims DBS'!$L$14:$L$18</c:f>
              <c:numCache>
                <c:formatCode>0%</c:formatCode>
                <c:ptCount val="5"/>
                <c:pt idx="0">
                  <c:v>0.63631413410352855</c:v>
                </c:pt>
                <c:pt idx="1">
                  <c:v>0.36411055532736181</c:v>
                </c:pt>
                <c:pt idx="2">
                  <c:v>0.21819803411465019</c:v>
                </c:pt>
                <c:pt idx="3">
                  <c:v>9.9300239880460911E-2</c:v>
                </c:pt>
                <c:pt idx="4">
                  <c:v>5.0464065318558932E-2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35-A548-8D0E-8B402C001691}"/>
            </c:ext>
          </c:extLst>
        </c:ser>
        <c:ser>
          <c:idx val="1"/>
          <c:order val="1"/>
          <c:tx>
            <c:strRef>
              <c:f>'CCl4_Sims DBS'!$M$13</c:f>
              <c:strCache>
                <c:ptCount val="1"/>
                <c:pt idx="0">
                  <c:v>DBS Tail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f>'CCl4_Sims DBS'!$K$14:$K$18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</c:numCache>
            </c:numRef>
          </c:cat>
          <c:val>
            <c:numRef>
              <c:f>'CCl4_Sims DBS'!$M$14:$M$18</c:f>
              <c:numCache>
                <c:formatCode>0.0%</c:formatCode>
                <c:ptCount val="5"/>
                <c:pt idx="0">
                  <c:v>0.16677367384826547</c:v>
                </c:pt>
                <c:pt idx="1">
                  <c:v>0.2653170844965333</c:v>
                </c:pt>
                <c:pt idx="2">
                  <c:v>0.25423185865706055</c:v>
                </c:pt>
                <c:pt idx="3">
                  <c:v>0.24242640589986966</c:v>
                </c:pt>
                <c:pt idx="4">
                  <c:v>0.18732516177807476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35-A548-8D0E-8B402C001691}"/>
            </c:ext>
          </c:extLst>
        </c:ser>
        <c:ser>
          <c:idx val="2"/>
          <c:order val="2"/>
          <c:tx>
            <c:strRef>
              <c:f>'CCl4_Sims DBS'!$N$13</c:f>
              <c:strCache>
                <c:ptCount val="1"/>
                <c:pt idx="0">
                  <c:v>DBS Benzene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f>'CCl4_Sims DBS'!$K$14:$K$18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</c:numCache>
            </c:numRef>
          </c:cat>
          <c:val>
            <c:numRef>
              <c:f>'CCl4_Sims DBS'!$N$14:$N$18</c:f>
              <c:numCache>
                <c:formatCode>0.0%</c:formatCode>
                <c:ptCount val="5"/>
                <c:pt idx="0">
                  <c:v>6.5361640675910951E-2</c:v>
                </c:pt>
                <c:pt idx="1">
                  <c:v>0.1096369137410436</c:v>
                </c:pt>
                <c:pt idx="2">
                  <c:v>0.13778163316551525</c:v>
                </c:pt>
                <c:pt idx="3">
                  <c:v>0.14725803875531482</c:v>
                </c:pt>
                <c:pt idx="4">
                  <c:v>0.13842297663270184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935-A548-8D0E-8B402C001691}"/>
            </c:ext>
          </c:extLst>
        </c:ser>
        <c:ser>
          <c:idx val="3"/>
          <c:order val="3"/>
          <c:tx>
            <c:strRef>
              <c:f>'CCl4_Sims DBS'!$O$13</c:f>
              <c:strCache>
                <c:ptCount val="1"/>
                <c:pt idx="0">
                  <c:v>DBS Headgroup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>
              <a:noFill/>
            </a:ln>
            <a:effectLst/>
          </c:spPr>
          <c:invertIfNegative val="0"/>
          <c:cat>
            <c:numRef>
              <c:f>'CCl4_Sims DBS'!$K$14:$K$18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</c:numCache>
            </c:numRef>
          </c:cat>
          <c:val>
            <c:numRef>
              <c:f>'CCl4_Sims DBS'!$O$14:$O$18</c:f>
              <c:numCache>
                <c:formatCode>0.0%</c:formatCode>
                <c:ptCount val="5"/>
                <c:pt idx="0">
                  <c:v>0.13154901262312876</c:v>
                </c:pt>
                <c:pt idx="1">
                  <c:v>0.2609343971465457</c:v>
                </c:pt>
                <c:pt idx="2">
                  <c:v>0.38978761575580745</c:v>
                </c:pt>
                <c:pt idx="3">
                  <c:v>0.51101502963149836</c:v>
                </c:pt>
                <c:pt idx="4">
                  <c:v>0.62378779627066427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935-A548-8D0E-8B402C0016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46762432"/>
        <c:axId val="1646314560"/>
      </c:barChart>
      <c:catAx>
        <c:axId val="1646762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Saturation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314560"/>
        <c:crosses val="autoZero"/>
        <c:auto val="1"/>
        <c:lblAlgn val="ctr"/>
        <c:lblOffset val="100"/>
        <c:noMultiLvlLbl val="0"/>
      </c:catAx>
      <c:valAx>
        <c:axId val="164631456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% Composition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762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Aqueous</a:t>
            </a:r>
            <a:r>
              <a:rPr lang="en-US" sz="1600" baseline="0"/>
              <a:t> Interface Composition for Vacuum DDC</a:t>
            </a:r>
            <a:endParaRPr lang="en-US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VacuumDDC!$L$4</c:f>
              <c:strCache>
                <c:ptCount val="1"/>
                <c:pt idx="0">
                  <c:v>H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VacuumDDC!$K$5:$K$10</c:f>
              <c:strCache>
                <c:ptCount val="6"/>
                <c:pt idx="0">
                  <c:v>Neat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</c:strCache>
            </c:strRef>
          </c:cat>
          <c:val>
            <c:numRef>
              <c:f>VacuumDDC!$L$5:$L$10</c:f>
              <c:numCache>
                <c:formatCode>0.0%</c:formatCode>
                <c:ptCount val="6"/>
                <c:pt idx="0" formatCode="0.00%">
                  <c:v>0.83299999999999996</c:v>
                </c:pt>
                <c:pt idx="1">
                  <c:v>0.83744516372680666</c:v>
                </c:pt>
                <c:pt idx="2">
                  <c:v>0.84034541314212552</c:v>
                </c:pt>
                <c:pt idx="3">
                  <c:v>0.83649166455189361</c:v>
                </c:pt>
                <c:pt idx="4">
                  <c:v>0.81225050694642298</c:v>
                </c:pt>
                <c:pt idx="5">
                  <c:v>0.82114699914035805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9C-AC4C-B5F4-BD1308DE7006}"/>
            </c:ext>
          </c:extLst>
        </c:ser>
        <c:ser>
          <c:idx val="1"/>
          <c:order val="1"/>
          <c:tx>
            <c:strRef>
              <c:f>VacuumDDC!$M$4</c:f>
              <c:strCache>
                <c:ptCount val="1"/>
                <c:pt idx="0">
                  <c:v>O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VacuumDDC!$K$5:$K$10</c:f>
              <c:strCache>
                <c:ptCount val="6"/>
                <c:pt idx="0">
                  <c:v>Neat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</c:strCache>
            </c:strRef>
          </c:cat>
          <c:val>
            <c:numRef>
              <c:f>VacuumDDC!$M$5:$M$10</c:f>
              <c:numCache>
                <c:formatCode>0.0%</c:formatCode>
                <c:ptCount val="6"/>
                <c:pt idx="0" formatCode="0.00%">
                  <c:v>0.16700000000000001</c:v>
                </c:pt>
                <c:pt idx="1">
                  <c:v>0.16071653366088867</c:v>
                </c:pt>
                <c:pt idx="2">
                  <c:v>0.15173737492802145</c:v>
                </c:pt>
                <c:pt idx="3">
                  <c:v>0.14432994311618264</c:v>
                </c:pt>
                <c:pt idx="4">
                  <c:v>0.13119363770601394</c:v>
                </c:pt>
                <c:pt idx="5">
                  <c:v>0.12676703896197528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9C-AC4C-B5F4-BD1308DE7006}"/>
            </c:ext>
          </c:extLst>
        </c:ser>
        <c:ser>
          <c:idx val="2"/>
          <c:order val="2"/>
          <c:tx>
            <c:strRef>
              <c:f>VacuumDDC!$N$4</c:f>
              <c:strCache>
                <c:ptCount val="1"/>
                <c:pt idx="0">
                  <c:v>Na+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VacuumDDC!$K$5:$K$10</c:f>
              <c:strCache>
                <c:ptCount val="6"/>
                <c:pt idx="0">
                  <c:v>Neat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</c:strCache>
            </c:strRef>
          </c:cat>
          <c:val>
            <c:numRef>
              <c:f>VacuumDDC!$N$5:$N$10</c:f>
              <c:numCache>
                <c:formatCode>0.0%</c:formatCode>
                <c:ptCount val="6"/>
                <c:pt idx="0" formatCode="General">
                  <c:v>0</c:v>
                </c:pt>
                <c:pt idx="1">
                  <c:v>1.8383026123046874E-3</c:v>
                </c:pt>
                <c:pt idx="2">
                  <c:v>7.9172119298530717E-3</c:v>
                </c:pt>
                <c:pt idx="3">
                  <c:v>1.9178392331923706E-2</c:v>
                </c:pt>
                <c:pt idx="4">
                  <c:v>5.6555855347563216E-2</c:v>
                </c:pt>
                <c:pt idx="5">
                  <c:v>5.2085961897666559E-2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9C-AC4C-B5F4-BD1308DE70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85659936"/>
        <c:axId val="1878511936"/>
      </c:barChart>
      <c:catAx>
        <c:axId val="385659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Saturation</a:t>
                </a:r>
              </a:p>
            </c:rich>
          </c:tx>
          <c:layout>
            <c:manualLayout>
              <c:xMode val="edge"/>
              <c:yMode val="edge"/>
              <c:x val="0.44988675896322078"/>
              <c:y val="0.849088032154970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8511936"/>
        <c:crosses val="autoZero"/>
        <c:auto val="1"/>
        <c:lblAlgn val="ctr"/>
        <c:lblOffset val="100"/>
        <c:noMultiLvlLbl val="0"/>
      </c:catAx>
      <c:valAx>
        <c:axId val="187851193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&amp; Composition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659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Hydrophobic Interface Composition for Vacuum DDC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VacuumDDC!$L$13:$L$14</c:f>
              <c:strCache>
                <c:ptCount val="2"/>
                <c:pt idx="0">
                  <c:v>VacDDC Tail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f>VacuumDDC!$K$15:$K$19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</c:numCache>
            </c:numRef>
          </c:cat>
          <c:val>
            <c:numRef>
              <c:f>VacuumDDC!$L$15:$L$19</c:f>
              <c:numCache>
                <c:formatCode>0.0%</c:formatCode>
                <c:ptCount val="5"/>
                <c:pt idx="0">
                  <c:v>0.26294834737285111</c:v>
                </c:pt>
                <c:pt idx="1">
                  <c:v>0.42772045135498049</c:v>
                </c:pt>
                <c:pt idx="2">
                  <c:v>0.52825012207031252</c:v>
                </c:pt>
                <c:pt idx="3">
                  <c:v>0.59517436163511706</c:v>
                </c:pt>
                <c:pt idx="4">
                  <c:v>0.63602212562350025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83-FB41-A69D-ACA79A409591}"/>
            </c:ext>
          </c:extLst>
        </c:ser>
        <c:ser>
          <c:idx val="1"/>
          <c:order val="1"/>
          <c:tx>
            <c:strRef>
              <c:f>VacuumDDC!$M$13:$M$14</c:f>
              <c:strCache>
                <c:ptCount val="2"/>
                <c:pt idx="0">
                  <c:v>VacDDC Headgroup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>
              <a:noFill/>
            </a:ln>
            <a:effectLst/>
          </c:spPr>
          <c:invertIfNegative val="0"/>
          <c:cat>
            <c:numRef>
              <c:f>VacuumDDC!$K$15:$K$19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</c:numCache>
            </c:numRef>
          </c:cat>
          <c:val>
            <c:numRef>
              <c:f>VacuumDDC!$M$15:$M$19</c:f>
              <c:numCache>
                <c:formatCode>0.0%</c:formatCode>
                <c:ptCount val="5"/>
                <c:pt idx="0">
                  <c:v>6.1555486827419924E-2</c:v>
                </c:pt>
                <c:pt idx="1">
                  <c:v>0.12152748107910157</c:v>
                </c:pt>
                <c:pt idx="2">
                  <c:v>0.1809000015258789</c:v>
                </c:pt>
                <c:pt idx="3">
                  <c:v>0.23999316103329563</c:v>
                </c:pt>
                <c:pt idx="4">
                  <c:v>0.29453618101728618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83-FB41-A69D-ACA79A4095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84871072"/>
        <c:axId val="385202848"/>
      </c:barChart>
      <c:catAx>
        <c:axId val="384871072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Saturation</a:t>
                </a:r>
              </a:p>
            </c:rich>
          </c:tx>
          <c:layout>
            <c:manualLayout>
              <c:xMode val="edge"/>
              <c:yMode val="edge"/>
              <c:x val="0.48992060672026277"/>
              <c:y val="0.868343274650292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385202848"/>
        <c:crosses val="autoZero"/>
        <c:auto val="1"/>
        <c:lblAlgn val="ctr"/>
        <c:lblOffset val="100"/>
        <c:noMultiLvlLbl val="0"/>
      </c:catAx>
      <c:valAx>
        <c:axId val="38520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% Composition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871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Aqueous Interface Composition for Vacuum DDS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VacuumDDS!$L$4</c:f>
              <c:strCache>
                <c:ptCount val="1"/>
                <c:pt idx="0">
                  <c:v>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VacuumDDS!$K$5:$K$10</c:f>
              <c:strCache>
                <c:ptCount val="6"/>
                <c:pt idx="0">
                  <c:v>Neat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</c:strCache>
            </c:strRef>
          </c:cat>
          <c:val>
            <c:numRef>
              <c:f>VacuumDDS!$L$5:$L$10</c:f>
              <c:numCache>
                <c:formatCode>0.0%</c:formatCode>
                <c:ptCount val="6"/>
                <c:pt idx="0" formatCode="0.00%">
                  <c:v>0.83299999999999996</c:v>
                </c:pt>
                <c:pt idx="1">
                  <c:v>0.81451272964477539</c:v>
                </c:pt>
                <c:pt idx="2">
                  <c:v>0.80275978167336892</c:v>
                </c:pt>
                <c:pt idx="3">
                  <c:v>0.77446584701538079</c:v>
                </c:pt>
                <c:pt idx="4">
                  <c:v>0.72267984119690787</c:v>
                </c:pt>
                <c:pt idx="5">
                  <c:v>0.72397089004516602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9A-2442-A14E-DFE924AAE2FE}"/>
            </c:ext>
          </c:extLst>
        </c:ser>
        <c:ser>
          <c:idx val="1"/>
          <c:order val="1"/>
          <c:tx>
            <c:strRef>
              <c:f>VacuumDDS!$M$4</c:f>
              <c:strCache>
                <c:ptCount val="1"/>
                <c:pt idx="0">
                  <c:v>O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VacuumDDS!$K$5:$K$10</c:f>
              <c:strCache>
                <c:ptCount val="6"/>
                <c:pt idx="0">
                  <c:v>Neat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</c:strCache>
            </c:strRef>
          </c:cat>
          <c:val>
            <c:numRef>
              <c:f>VacuumDDS!$M$5:$M$10</c:f>
              <c:numCache>
                <c:formatCode>0.0%</c:formatCode>
                <c:ptCount val="6"/>
                <c:pt idx="0" formatCode="0.00%">
                  <c:v>0.16700000000000001</c:v>
                </c:pt>
                <c:pt idx="1">
                  <c:v>0.17718801498413086</c:v>
                </c:pt>
                <c:pt idx="2">
                  <c:v>0.17610192568834085</c:v>
                </c:pt>
                <c:pt idx="3">
                  <c:v>0.18177881240844723</c:v>
                </c:pt>
                <c:pt idx="4">
                  <c:v>0.19216863349746416</c:v>
                </c:pt>
                <c:pt idx="5">
                  <c:v>0.20174255371093749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9A-2442-A14E-DFE924AAE2FE}"/>
            </c:ext>
          </c:extLst>
        </c:ser>
        <c:ser>
          <c:idx val="2"/>
          <c:order val="2"/>
          <c:tx>
            <c:strRef>
              <c:f>VacuumDDS!$N$4</c:f>
              <c:strCache>
                <c:ptCount val="1"/>
                <c:pt idx="0">
                  <c:v>Na+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VacuumDDS!$K$5:$K$10</c:f>
              <c:strCache>
                <c:ptCount val="6"/>
                <c:pt idx="0">
                  <c:v>Neat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</c:strCache>
            </c:strRef>
          </c:cat>
          <c:val>
            <c:numRef>
              <c:f>VacuumDDS!$N$5:$N$10</c:f>
              <c:numCache>
                <c:formatCode>0.0%</c:formatCode>
                <c:ptCount val="6"/>
                <c:pt idx="0" formatCode="General">
                  <c:v>0</c:v>
                </c:pt>
                <c:pt idx="1">
                  <c:v>8.2992553710937497E-3</c:v>
                </c:pt>
                <c:pt idx="2">
                  <c:v>2.1138292638290208E-2</c:v>
                </c:pt>
                <c:pt idx="3">
                  <c:v>4.3755340576171871E-2</c:v>
                </c:pt>
                <c:pt idx="4">
                  <c:v>8.5151525305628015E-2</c:v>
                </c:pt>
                <c:pt idx="5">
                  <c:v>7.428655624389649E-2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9A-2442-A14E-DFE924AAE2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78446768"/>
        <c:axId val="1878439024"/>
      </c:barChart>
      <c:catAx>
        <c:axId val="1878446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Saturation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8439024"/>
        <c:crosses val="autoZero"/>
        <c:auto val="1"/>
        <c:lblAlgn val="ctr"/>
        <c:lblOffset val="100"/>
        <c:noMultiLvlLbl val="0"/>
      </c:catAx>
      <c:valAx>
        <c:axId val="18784390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% Composition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8446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7729272337890277"/>
          <c:y val="0.907767187104352"/>
          <c:w val="0.16098519037162498"/>
          <c:h val="6.14423983585520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Aqueous Interface Composition with 0.5M </a:t>
            </a:r>
            <a:r>
              <a:rPr lang="en-US" sz="1600" baseline="0"/>
              <a:t> NaCl for DDC</a:t>
            </a:r>
            <a:endParaRPr lang="en-US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'CCl4_SaltSims NaCl_DDC'!$L$4</c:f>
              <c:strCache>
                <c:ptCount val="1"/>
                <c:pt idx="0">
                  <c:v>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'CCl4_SaltSims NaCl_DDC'!$K$5:$K$10</c:f>
              <c:strCache>
                <c:ptCount val="6"/>
                <c:pt idx="0">
                  <c:v>Neat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</c:strCache>
            </c:strRef>
          </c:cat>
          <c:val>
            <c:numRef>
              <c:f>'CCl4_SaltSims NaCl_DDC'!$L$5:$L$10</c:f>
              <c:numCache>
                <c:formatCode>0.0%</c:formatCode>
                <c:ptCount val="6"/>
                <c:pt idx="0">
                  <c:v>0.82899999999999996</c:v>
                </c:pt>
                <c:pt idx="1">
                  <c:v>0.83788280487060551</c:v>
                </c:pt>
                <c:pt idx="2">
                  <c:v>0.83933679205543588</c:v>
                </c:pt>
                <c:pt idx="3">
                  <c:v>0.83826476685859996</c:v>
                </c:pt>
                <c:pt idx="4">
                  <c:v>0.83095701512880471</c:v>
                </c:pt>
                <c:pt idx="5">
                  <c:v>0.8151796340942381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D3-D54F-8CDA-C800846750A0}"/>
            </c:ext>
          </c:extLst>
        </c:ser>
        <c:ser>
          <c:idx val="1"/>
          <c:order val="1"/>
          <c:tx>
            <c:strRef>
              <c:f>'CCl4_SaltSims NaCl_DDC'!$M$4</c:f>
              <c:strCache>
                <c:ptCount val="1"/>
                <c:pt idx="0">
                  <c:v>O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'CCl4_SaltSims NaCl_DDC'!$K$5:$K$10</c:f>
              <c:strCache>
                <c:ptCount val="6"/>
                <c:pt idx="0">
                  <c:v>Neat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</c:strCache>
            </c:strRef>
          </c:cat>
          <c:val>
            <c:numRef>
              <c:f>'CCl4_SaltSims NaCl_DDC'!$M$5:$M$10</c:f>
              <c:numCache>
                <c:formatCode>0.0%</c:formatCode>
                <c:ptCount val="6"/>
                <c:pt idx="0">
                  <c:v>0.16600000000000001</c:v>
                </c:pt>
                <c:pt idx="1">
                  <c:v>0.15464334487915041</c:v>
                </c:pt>
                <c:pt idx="2">
                  <c:v>0.14736174131758295</c:v>
                </c:pt>
                <c:pt idx="3">
                  <c:v>0.13885792361660729</c:v>
                </c:pt>
                <c:pt idx="4">
                  <c:v>0.13169366185127851</c:v>
                </c:pt>
                <c:pt idx="5">
                  <c:v>0.12383680343627927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D3-D54F-8CDA-C800846750A0}"/>
            </c:ext>
          </c:extLst>
        </c:ser>
        <c:ser>
          <c:idx val="2"/>
          <c:order val="2"/>
          <c:tx>
            <c:strRef>
              <c:f>'CCl4_SaltSims NaCl_DDC'!$N$4</c:f>
              <c:strCache>
                <c:ptCount val="1"/>
                <c:pt idx="0">
                  <c:v>Na+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'CCl4_SaltSims NaCl_DDC'!$K$5:$K$10</c:f>
              <c:strCache>
                <c:ptCount val="6"/>
                <c:pt idx="0">
                  <c:v>Neat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</c:strCache>
            </c:strRef>
          </c:cat>
          <c:val>
            <c:numRef>
              <c:f>'CCl4_SaltSims NaCl_DDC'!$N$5:$N$10</c:f>
              <c:numCache>
                <c:formatCode>0.0%</c:formatCode>
                <c:ptCount val="6"/>
                <c:pt idx="1">
                  <c:v>4.2342185974121099E-3</c:v>
                </c:pt>
                <c:pt idx="2">
                  <c:v>1.1119269264290878E-2</c:v>
                </c:pt>
                <c:pt idx="3">
                  <c:v>2.1549318165844135E-2</c:v>
                </c:pt>
                <c:pt idx="4">
                  <c:v>3.6510184908884524E-2</c:v>
                </c:pt>
                <c:pt idx="5">
                  <c:v>6.0497093200683583E-2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D3-D54F-8CDA-C800846750A0}"/>
            </c:ext>
          </c:extLst>
        </c:ser>
        <c:ser>
          <c:idx val="3"/>
          <c:order val="3"/>
          <c:tx>
            <c:strRef>
              <c:f>'CCl4_SaltSims NaCl_DDC'!$O$4</c:f>
              <c:strCache>
                <c:ptCount val="1"/>
                <c:pt idx="0">
                  <c:v>Cl-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'CCl4_SaltSims NaCl_DDC'!$K$5:$K$10</c:f>
              <c:strCache>
                <c:ptCount val="6"/>
                <c:pt idx="0">
                  <c:v>Neat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</c:strCache>
            </c:strRef>
          </c:cat>
          <c:val>
            <c:numRef>
              <c:f>'CCl4_SaltSims NaCl_DDC'!$O$5:$O$10</c:f>
              <c:numCache>
                <c:formatCode>0.0%</c:formatCode>
                <c:ptCount val="6"/>
                <c:pt idx="1">
                  <c:v>3.2396316528320317E-3</c:v>
                </c:pt>
                <c:pt idx="2">
                  <c:v>2.1821973626902232E-3</c:v>
                </c:pt>
                <c:pt idx="3">
                  <c:v>1.3279913589485778E-3</c:v>
                </c:pt>
                <c:pt idx="4">
                  <c:v>8.3913811103230598E-4</c:v>
                </c:pt>
                <c:pt idx="5">
                  <c:v>4.8646926879882804E-4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FD3-D54F-8CDA-C800846750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30903536"/>
        <c:axId val="218658864"/>
      </c:barChart>
      <c:catAx>
        <c:axId val="1730903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Saturation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658864"/>
        <c:crosses val="autoZero"/>
        <c:auto val="1"/>
        <c:lblAlgn val="ctr"/>
        <c:lblOffset val="100"/>
        <c:noMultiLvlLbl val="0"/>
      </c:catAx>
      <c:valAx>
        <c:axId val="21865886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% Composition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0903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4767757060505381"/>
          <c:y val="0.92654857777892941"/>
          <c:w val="0.23006910276935411"/>
          <c:h val="6.47385187624022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Hydrophobic</a:t>
            </a:r>
            <a:r>
              <a:rPr lang="en-US" sz="1600" baseline="0"/>
              <a:t> Interface Composition for Vacuum DDS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VacuumDDS!$L$13:$L$14</c:f>
              <c:strCache>
                <c:ptCount val="2"/>
                <c:pt idx="0">
                  <c:v>VacDDS Tail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f>VacuumDDS!$K$15:$K$19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</c:numCache>
            </c:numRef>
          </c:cat>
          <c:val>
            <c:numRef>
              <c:f>VacuumDDS!$L$15:$L$19</c:f>
              <c:numCache>
                <c:formatCode>0.0%</c:formatCode>
                <c:ptCount val="5"/>
                <c:pt idx="0">
                  <c:v>0.15376871549904675</c:v>
                </c:pt>
                <c:pt idx="1">
                  <c:v>0.25397098026552384</c:v>
                </c:pt>
                <c:pt idx="2">
                  <c:v>0.33522672653198238</c:v>
                </c:pt>
                <c:pt idx="3">
                  <c:v>0.40818857271085479</c:v>
                </c:pt>
                <c:pt idx="4">
                  <c:v>0.41030891615084003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D3-5940-BC62-FF9A1774EF49}"/>
            </c:ext>
          </c:extLst>
        </c:ser>
        <c:ser>
          <c:idx val="1"/>
          <c:order val="1"/>
          <c:tx>
            <c:strRef>
              <c:f>VacuumDDS!$M$13:$M$14</c:f>
              <c:strCache>
                <c:ptCount val="2"/>
                <c:pt idx="0">
                  <c:v>VacDDS Headgroup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>
              <a:noFill/>
            </a:ln>
            <a:effectLst/>
          </c:spPr>
          <c:invertIfNegative val="0"/>
          <c:cat>
            <c:numRef>
              <c:f>VacuumDDS!$K$15:$K$19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</c:numCache>
            </c:numRef>
          </c:cat>
          <c:val>
            <c:numRef>
              <c:f>VacuumDDS!$M$15:$M$19</c:f>
              <c:numCache>
                <c:formatCode>0.0%</c:formatCode>
                <c:ptCount val="5"/>
                <c:pt idx="0">
                  <c:v>9.431513840530982E-2</c:v>
                </c:pt>
                <c:pt idx="1">
                  <c:v>0.15763119147956928</c:v>
                </c:pt>
                <c:pt idx="2">
                  <c:v>0.22680063247680665</c:v>
                </c:pt>
                <c:pt idx="3">
                  <c:v>0.33237880061901098</c:v>
                </c:pt>
                <c:pt idx="4">
                  <c:v>0.4028264814045871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D3-5940-BC62-FF9A1774EF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55927584"/>
        <c:axId val="1252022351"/>
      </c:barChart>
      <c:catAx>
        <c:axId val="1855927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Saturation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2022351"/>
        <c:crosses val="autoZero"/>
        <c:auto val="1"/>
        <c:lblAlgn val="ctr"/>
        <c:lblOffset val="100"/>
        <c:noMultiLvlLbl val="0"/>
      </c:catAx>
      <c:valAx>
        <c:axId val="125202235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% Composition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5927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9347657285413581"/>
          <c:y val="0.91515448866764004"/>
          <c:w val="0.38941521690744108"/>
          <c:h val="6.152487221342604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Aqueous Interface Composition for Vacuum DBC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VacuumDBC!$L$4</c:f>
              <c:strCache>
                <c:ptCount val="1"/>
                <c:pt idx="0">
                  <c:v>H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VacuumDBC!$K$5:$K$10</c:f>
              <c:strCache>
                <c:ptCount val="6"/>
                <c:pt idx="0">
                  <c:v>Neat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</c:strCache>
            </c:strRef>
          </c:cat>
          <c:val>
            <c:numRef>
              <c:f>VacuumDBC!$L$5:$L$10</c:f>
              <c:numCache>
                <c:formatCode>0.0%</c:formatCode>
                <c:ptCount val="6"/>
                <c:pt idx="0" formatCode="0.00%">
                  <c:v>0.83299999999999996</c:v>
                </c:pt>
                <c:pt idx="1">
                  <c:v>0.83771106360329972</c:v>
                </c:pt>
                <c:pt idx="2">
                  <c:v>0.83781889322461067</c:v>
                </c:pt>
                <c:pt idx="3">
                  <c:v>0.82850189208984382</c:v>
                </c:pt>
                <c:pt idx="4">
                  <c:v>0.80500504915608029</c:v>
                </c:pt>
                <c:pt idx="5">
                  <c:v>0.79911689758300786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28-384C-A2B6-86D64F3A61BF}"/>
            </c:ext>
          </c:extLst>
        </c:ser>
        <c:ser>
          <c:idx val="1"/>
          <c:order val="1"/>
          <c:tx>
            <c:strRef>
              <c:f>VacuumDBC!$M$4</c:f>
              <c:strCache>
                <c:ptCount val="1"/>
                <c:pt idx="0">
                  <c:v>O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VacuumDBC!$K$5:$K$10</c:f>
              <c:strCache>
                <c:ptCount val="6"/>
                <c:pt idx="0">
                  <c:v>Neat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</c:strCache>
            </c:strRef>
          </c:cat>
          <c:val>
            <c:numRef>
              <c:f>VacuumDBC!$M$5:$M$10</c:f>
              <c:numCache>
                <c:formatCode>0.0%</c:formatCode>
                <c:ptCount val="6"/>
                <c:pt idx="0" formatCode="0.00%">
                  <c:v>0.16700000000000001</c:v>
                </c:pt>
                <c:pt idx="1">
                  <c:v>0.15773447439818625</c:v>
                </c:pt>
                <c:pt idx="2">
                  <c:v>0.14754172778527525</c:v>
                </c:pt>
                <c:pt idx="3">
                  <c:v>0.13686094284057618</c:v>
                </c:pt>
                <c:pt idx="4">
                  <c:v>0.1225991682078639</c:v>
                </c:pt>
                <c:pt idx="5">
                  <c:v>0.11678428649902343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28-384C-A2B6-86D64F3A61BF}"/>
            </c:ext>
          </c:extLst>
        </c:ser>
        <c:ser>
          <c:idx val="2"/>
          <c:order val="2"/>
          <c:tx>
            <c:strRef>
              <c:f>VacuumDBC!$N$4</c:f>
              <c:strCache>
                <c:ptCount val="1"/>
                <c:pt idx="0">
                  <c:v>Na+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VacuumDBC!$K$5:$K$10</c:f>
              <c:strCache>
                <c:ptCount val="6"/>
                <c:pt idx="0">
                  <c:v>Neat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</c:strCache>
            </c:strRef>
          </c:cat>
          <c:val>
            <c:numRef>
              <c:f>VacuumDBC!$N$5:$N$10</c:f>
              <c:numCache>
                <c:formatCode>0.0%</c:formatCode>
                <c:ptCount val="6"/>
                <c:pt idx="0" formatCode="General">
                  <c:v>0</c:v>
                </c:pt>
                <c:pt idx="1">
                  <c:v>4.5544619985139834E-3</c:v>
                </c:pt>
                <c:pt idx="2">
                  <c:v>1.4639378990114117E-2</c:v>
                </c:pt>
                <c:pt idx="3">
                  <c:v>3.4637165069580082E-2</c:v>
                </c:pt>
                <c:pt idx="4">
                  <c:v>7.2395782636055755E-2</c:v>
                </c:pt>
                <c:pt idx="5">
                  <c:v>8.409881591796875E-2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28-384C-A2B6-86D64F3A61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77163183"/>
        <c:axId val="1276853471"/>
      </c:barChart>
      <c:catAx>
        <c:axId val="12771631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Saturation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6853471"/>
        <c:crosses val="autoZero"/>
        <c:auto val="1"/>
        <c:lblAlgn val="ctr"/>
        <c:lblOffset val="100"/>
        <c:noMultiLvlLbl val="0"/>
      </c:catAx>
      <c:valAx>
        <c:axId val="127685347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% Composition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7163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5934228799797333"/>
          <c:y val="0.90297049702063514"/>
          <c:w val="0.20051987610972913"/>
          <c:h val="7.41408806665825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Hydrophobic Interface Composition for</a:t>
            </a:r>
            <a:r>
              <a:rPr lang="en-US" sz="1600" baseline="0"/>
              <a:t> Vacuum DBC</a:t>
            </a:r>
            <a:endParaRPr lang="en-US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VacuumDBC!$L$13</c:f>
              <c:strCache>
                <c:ptCount val="1"/>
                <c:pt idx="0">
                  <c:v>VacDBC Tail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f>VacuumDBC!$K$14:$K$18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</c:numCache>
            </c:numRef>
          </c:cat>
          <c:val>
            <c:numRef>
              <c:f>VacuumDBC!$L$14:$L$18</c:f>
              <c:numCache>
                <c:formatCode>0.0%</c:formatCode>
                <c:ptCount val="5"/>
                <c:pt idx="0">
                  <c:v>0.15868824399106563</c:v>
                </c:pt>
                <c:pt idx="1">
                  <c:v>0.2401357650756836</c:v>
                </c:pt>
                <c:pt idx="2">
                  <c:v>0.27676538910572257</c:v>
                </c:pt>
                <c:pt idx="3">
                  <c:v>0.28694575185258403</c:v>
                </c:pt>
                <c:pt idx="4">
                  <c:v>0.28356872245192005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9D-F24C-B270-9ACBB7B27A05}"/>
            </c:ext>
          </c:extLst>
        </c:ser>
        <c:ser>
          <c:idx val="1"/>
          <c:order val="1"/>
          <c:tx>
            <c:strRef>
              <c:f>VacuumDBC!$M$13</c:f>
              <c:strCache>
                <c:ptCount val="1"/>
                <c:pt idx="0">
                  <c:v>VacDBC Benzene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f>VacuumDBC!$K$14:$K$18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</c:numCache>
            </c:numRef>
          </c:cat>
          <c:val>
            <c:numRef>
              <c:f>VacuumDBC!$M$14:$M$18</c:f>
              <c:numCache>
                <c:formatCode>0.0%</c:formatCode>
                <c:ptCount val="5"/>
                <c:pt idx="0">
                  <c:v>0.11778086492720939</c:v>
                </c:pt>
                <c:pt idx="1">
                  <c:v>0.21306104660034181</c:v>
                </c:pt>
                <c:pt idx="2">
                  <c:v>0.27475618843914251</c:v>
                </c:pt>
                <c:pt idx="3">
                  <c:v>0.3441106170759789</c:v>
                </c:pt>
                <c:pt idx="4">
                  <c:v>0.38095729464670081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9D-F24C-B270-9ACBB7B27A05}"/>
            </c:ext>
          </c:extLst>
        </c:ser>
        <c:ser>
          <c:idx val="2"/>
          <c:order val="2"/>
          <c:tx>
            <c:strRef>
              <c:f>VacuumDBC!$N$13</c:f>
              <c:strCache>
                <c:ptCount val="1"/>
                <c:pt idx="0">
                  <c:v>VacDBC Headgroup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>
              <a:noFill/>
            </a:ln>
            <a:effectLst/>
          </c:spPr>
          <c:invertIfNegative val="0"/>
          <c:cat>
            <c:numRef>
              <c:f>VacuumDBC!$K$14:$K$18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</c:numCache>
            </c:numRef>
          </c:cat>
          <c:val>
            <c:numRef>
              <c:f>VacuumDBC!$N$14:$N$18</c:f>
              <c:numCache>
                <c:formatCode>0.0%</c:formatCode>
                <c:ptCount val="5"/>
                <c:pt idx="0">
                  <c:v>6.1736959291748127E-2</c:v>
                </c:pt>
                <c:pt idx="1">
                  <c:v>0.12299795150756836</c:v>
                </c:pt>
                <c:pt idx="2">
                  <c:v>0.18444839774162339</c:v>
                </c:pt>
                <c:pt idx="3">
                  <c:v>0.24380629003584767</c:v>
                </c:pt>
                <c:pt idx="4">
                  <c:v>0.30467821210445634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9D-F24C-B270-9ACBB7B27A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12786687"/>
        <c:axId val="1312615039"/>
      </c:barChart>
      <c:catAx>
        <c:axId val="13127866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Saturation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2615039"/>
        <c:crosses val="autoZero"/>
        <c:auto val="1"/>
        <c:lblAlgn val="ctr"/>
        <c:lblOffset val="100"/>
        <c:noMultiLvlLbl val="0"/>
      </c:catAx>
      <c:valAx>
        <c:axId val="131261503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% Composition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2786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Hydrophobic Interface Composition for</a:t>
            </a:r>
            <a:r>
              <a:rPr lang="en-US" sz="1600" baseline="0"/>
              <a:t> Vacuum DBS</a:t>
            </a:r>
            <a:endParaRPr lang="en-US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VacuumDBS!$L$13</c:f>
              <c:strCache>
                <c:ptCount val="1"/>
                <c:pt idx="0">
                  <c:v>VacDBS Tail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f>VacuumDBS!$K$14:$K$18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</c:numCache>
            </c:numRef>
          </c:cat>
          <c:val>
            <c:numRef>
              <c:f>VacuumDBS!$L$14:$L$18</c:f>
              <c:numCache>
                <c:formatCode>0.0%</c:formatCode>
                <c:ptCount val="5"/>
                <c:pt idx="0">
                  <c:v>0.15731668472290039</c:v>
                </c:pt>
                <c:pt idx="1">
                  <c:v>0.21002536582462963</c:v>
                </c:pt>
                <c:pt idx="2">
                  <c:v>0.26357553008014611</c:v>
                </c:pt>
                <c:pt idx="3">
                  <c:v>0.2582912937719905</c:v>
                </c:pt>
                <c:pt idx="4">
                  <c:v>0.21585986939812951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F1-C343-942F-33FB23636A24}"/>
            </c:ext>
          </c:extLst>
        </c:ser>
        <c:ser>
          <c:idx val="1"/>
          <c:order val="1"/>
          <c:tx>
            <c:strRef>
              <c:f>VacuumDBS!$M$13</c:f>
              <c:strCache>
                <c:ptCount val="1"/>
                <c:pt idx="0">
                  <c:v>VacDBS Benzene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f>VacuumDBS!$K$14:$K$18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</c:numCache>
            </c:numRef>
          </c:cat>
          <c:val>
            <c:numRef>
              <c:f>VacuumDBS!$M$14:$M$18</c:f>
              <c:numCache>
                <c:formatCode>0.0%</c:formatCode>
                <c:ptCount val="5"/>
                <c:pt idx="0">
                  <c:v>6.2618350982666021E-2</c:v>
                </c:pt>
                <c:pt idx="1">
                  <c:v>9.631841729766516E-2</c:v>
                </c:pt>
                <c:pt idx="2">
                  <c:v>0.14506918940854216</c:v>
                </c:pt>
                <c:pt idx="3">
                  <c:v>0.1467860501834965</c:v>
                </c:pt>
                <c:pt idx="4">
                  <c:v>0.15135496603441559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F1-C343-942F-33FB23636A24}"/>
            </c:ext>
          </c:extLst>
        </c:ser>
        <c:ser>
          <c:idx val="2"/>
          <c:order val="2"/>
          <c:tx>
            <c:strRef>
              <c:f>VacuumDBS!$N$13</c:f>
              <c:strCache>
                <c:ptCount val="1"/>
                <c:pt idx="0">
                  <c:v>VacDBS Headgroup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VacuumDBS!$K$14:$K$18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</c:numCache>
            </c:numRef>
          </c:cat>
          <c:val>
            <c:numRef>
              <c:f>VacuumDBS!$N$14:$N$18</c:f>
              <c:numCache>
                <c:formatCode>0.0%</c:formatCode>
                <c:ptCount val="5"/>
                <c:pt idx="0">
                  <c:v>0.12905092239379884</c:v>
                </c:pt>
                <c:pt idx="1">
                  <c:v>0.25472426324381575</c:v>
                </c:pt>
                <c:pt idx="2">
                  <c:v>0.40388809982753365</c:v>
                </c:pt>
                <c:pt idx="3">
                  <c:v>0.50280227714582004</c:v>
                </c:pt>
                <c:pt idx="4">
                  <c:v>0.61564248889517881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F1-C343-942F-33FB23636A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52023119"/>
        <c:axId val="1378845983"/>
      </c:barChart>
      <c:catAx>
        <c:axId val="13520231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Saturation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8845983"/>
        <c:crosses val="autoZero"/>
        <c:auto val="1"/>
        <c:lblAlgn val="ctr"/>
        <c:lblOffset val="100"/>
        <c:noMultiLvlLbl val="0"/>
      </c:catAx>
      <c:valAx>
        <c:axId val="137884598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% Composition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2023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Aqueous</a:t>
            </a:r>
            <a:r>
              <a:rPr lang="en-US" sz="1600" baseline="0"/>
              <a:t> Interface Composition for Vacuum DBS</a:t>
            </a:r>
            <a:endParaRPr lang="en-US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VacuumDBS!$L$4</c:f>
              <c:strCache>
                <c:ptCount val="1"/>
                <c:pt idx="0">
                  <c:v>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VacuumDBS!$K$5:$K$10</c:f>
              <c:strCache>
                <c:ptCount val="6"/>
                <c:pt idx="0">
                  <c:v>Neat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</c:strCache>
            </c:strRef>
          </c:cat>
          <c:val>
            <c:numRef>
              <c:f>VacuumDBS!$L$5:$L$10</c:f>
              <c:numCache>
                <c:formatCode>0.0%</c:formatCode>
                <c:ptCount val="6"/>
                <c:pt idx="0" formatCode="0.00%">
                  <c:v>0.83299999999999996</c:v>
                </c:pt>
                <c:pt idx="1">
                  <c:v>0.8431293637152325</c:v>
                </c:pt>
                <c:pt idx="2">
                  <c:v>0.84897402276745049</c:v>
                </c:pt>
                <c:pt idx="3">
                  <c:v>0.85669573370892849</c:v>
                </c:pt>
                <c:pt idx="4">
                  <c:v>0.83744249151367645</c:v>
                </c:pt>
                <c:pt idx="5">
                  <c:v>0.84827410665018199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A6-3147-88DE-CB43D30258AA}"/>
            </c:ext>
          </c:extLst>
        </c:ser>
        <c:ser>
          <c:idx val="1"/>
          <c:order val="1"/>
          <c:tx>
            <c:strRef>
              <c:f>VacuumDBS!$M$4</c:f>
              <c:strCache>
                <c:ptCount val="1"/>
                <c:pt idx="0">
                  <c:v>O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VacuumDBS!$K$5:$K$10</c:f>
              <c:strCache>
                <c:ptCount val="6"/>
                <c:pt idx="0">
                  <c:v>Neat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</c:strCache>
            </c:strRef>
          </c:cat>
          <c:val>
            <c:numRef>
              <c:f>VacuumDBS!$M$5:$M$10</c:f>
              <c:numCache>
                <c:formatCode>0.0%</c:formatCode>
                <c:ptCount val="6"/>
                <c:pt idx="0" formatCode="0.00%">
                  <c:v>0.16700000000000001</c:v>
                </c:pt>
                <c:pt idx="1">
                  <c:v>0.15442884879790791</c:v>
                </c:pt>
                <c:pt idx="2">
                  <c:v>0.14095679673736544</c:v>
                </c:pt>
                <c:pt idx="3">
                  <c:v>0.12506142855276378</c:v>
                </c:pt>
                <c:pt idx="4">
                  <c:v>0.10814360496087688</c:v>
                </c:pt>
                <c:pt idx="5">
                  <c:v>9.541913898833064E-2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A6-3147-88DE-CB43D30258AA}"/>
            </c:ext>
          </c:extLst>
        </c:ser>
        <c:ser>
          <c:idx val="2"/>
          <c:order val="2"/>
          <c:tx>
            <c:strRef>
              <c:f>VacuumDBS!$N$4</c:f>
              <c:strCache>
                <c:ptCount val="1"/>
                <c:pt idx="0">
                  <c:v>Na+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VacuumDBS!$K$5:$K$10</c:f>
              <c:strCache>
                <c:ptCount val="6"/>
                <c:pt idx="0">
                  <c:v>Neat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</c:strCache>
            </c:strRef>
          </c:cat>
          <c:val>
            <c:numRef>
              <c:f>VacuumDBS!$N$5:$N$10</c:f>
              <c:numCache>
                <c:formatCode>0.0%</c:formatCode>
                <c:ptCount val="6"/>
                <c:pt idx="0" formatCode="General">
                  <c:v>0</c:v>
                </c:pt>
                <c:pt idx="1">
                  <c:v>2.4417874868595609E-3</c:v>
                </c:pt>
                <c:pt idx="2">
                  <c:v>1.0069180495183992E-2</c:v>
                </c:pt>
                <c:pt idx="3">
                  <c:v>1.8242837738307736E-2</c:v>
                </c:pt>
                <c:pt idx="4">
                  <c:v>5.4413903525446713E-2</c:v>
                </c:pt>
                <c:pt idx="5">
                  <c:v>5.630675436148725E-2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A6-3147-88DE-CB43D30258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18669263"/>
        <c:axId val="1318520687"/>
      </c:barChart>
      <c:catAx>
        <c:axId val="13186692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Saturation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8520687"/>
        <c:crosses val="autoZero"/>
        <c:auto val="1"/>
        <c:lblAlgn val="ctr"/>
        <c:lblOffset val="100"/>
        <c:noMultiLvlLbl val="0"/>
      </c:catAx>
      <c:valAx>
        <c:axId val="131852068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% Composition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8669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4878387947128079"/>
          <c:y val="0.89898546827292358"/>
          <c:w val="0.18629638941105622"/>
          <c:h val="7.25277907722399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Aqueous Interface Composition with</a:t>
            </a:r>
            <a:r>
              <a:rPr lang="en-US" sz="1600" baseline="0"/>
              <a:t> NaCl for Vacuum DBC</a:t>
            </a:r>
            <a:endParaRPr lang="en-US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VacuumSaltDBC!$L$4</c:f>
              <c:strCache>
                <c:ptCount val="1"/>
                <c:pt idx="0">
                  <c:v>H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VacuumSaltDBC!$K$5:$K$10</c:f>
              <c:strCache>
                <c:ptCount val="6"/>
                <c:pt idx="0">
                  <c:v>Neat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</c:strCache>
            </c:strRef>
          </c:cat>
          <c:val>
            <c:numRef>
              <c:f>VacuumSaltDBC!$L$5:$L$10</c:f>
              <c:numCache>
                <c:formatCode>0.0%</c:formatCode>
                <c:ptCount val="6"/>
                <c:pt idx="0">
                  <c:v>0.82899999999999996</c:v>
                </c:pt>
                <c:pt idx="1">
                  <c:v>0.83205889053906346</c:v>
                </c:pt>
                <c:pt idx="2">
                  <c:v>0.82920551300048828</c:v>
                </c:pt>
                <c:pt idx="3">
                  <c:v>0.82695674896240234</c:v>
                </c:pt>
                <c:pt idx="4">
                  <c:v>0.78725974209778027</c:v>
                </c:pt>
                <c:pt idx="5">
                  <c:v>0.80171258942724122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2C-0246-A208-B503B59E5699}"/>
            </c:ext>
          </c:extLst>
        </c:ser>
        <c:ser>
          <c:idx val="1"/>
          <c:order val="1"/>
          <c:tx>
            <c:strRef>
              <c:f>VacuumSaltDBC!$M$4</c:f>
              <c:strCache>
                <c:ptCount val="1"/>
                <c:pt idx="0">
                  <c:v>O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VacuumSaltDBC!$K$5:$K$10</c:f>
              <c:strCache>
                <c:ptCount val="6"/>
                <c:pt idx="0">
                  <c:v>Neat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</c:strCache>
            </c:strRef>
          </c:cat>
          <c:val>
            <c:numRef>
              <c:f>VacuumSaltDBC!$M$5:$M$10</c:f>
              <c:numCache>
                <c:formatCode>0.0%</c:formatCode>
                <c:ptCount val="6"/>
                <c:pt idx="0">
                  <c:v>0.16600000000000001</c:v>
                </c:pt>
                <c:pt idx="1">
                  <c:v>0.15676108901606453</c:v>
                </c:pt>
                <c:pt idx="2">
                  <c:v>0.14572782516479493</c:v>
                </c:pt>
                <c:pt idx="3">
                  <c:v>0.13574132919311521</c:v>
                </c:pt>
                <c:pt idx="4">
                  <c:v>0.12089270161217286</c:v>
                </c:pt>
                <c:pt idx="5">
                  <c:v>0.1134523499920225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2C-0246-A208-B503B59E5699}"/>
            </c:ext>
          </c:extLst>
        </c:ser>
        <c:ser>
          <c:idx val="2"/>
          <c:order val="2"/>
          <c:tx>
            <c:strRef>
              <c:f>VacuumSaltDBC!$N$4</c:f>
              <c:strCache>
                <c:ptCount val="1"/>
                <c:pt idx="0">
                  <c:v>Na+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VacuumSaltDBC!$K$5:$K$10</c:f>
              <c:strCache>
                <c:ptCount val="6"/>
                <c:pt idx="0">
                  <c:v>Neat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</c:strCache>
            </c:strRef>
          </c:cat>
          <c:val>
            <c:numRef>
              <c:f>VacuumSaltDBC!$N$5:$N$10</c:f>
              <c:numCache>
                <c:formatCode>0.0%</c:formatCode>
                <c:ptCount val="6"/>
                <c:pt idx="0" formatCode="General">
                  <c:v>0</c:v>
                </c:pt>
                <c:pt idx="1">
                  <c:v>7.7452666993395513E-3</c:v>
                </c:pt>
                <c:pt idx="2">
                  <c:v>2.1845340728759766E-2</c:v>
                </c:pt>
                <c:pt idx="3">
                  <c:v>3.5721778869628906E-2</c:v>
                </c:pt>
                <c:pt idx="4">
                  <c:v>7.7981973308412764E-2</c:v>
                </c:pt>
                <c:pt idx="5">
                  <c:v>8.4346016344644198E-2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2C-0246-A208-B503B59E5699}"/>
            </c:ext>
          </c:extLst>
        </c:ser>
        <c:ser>
          <c:idx val="3"/>
          <c:order val="3"/>
          <c:tx>
            <c:strRef>
              <c:f>VacuumSaltDBC!$O$4</c:f>
              <c:strCache>
                <c:ptCount val="1"/>
                <c:pt idx="0">
                  <c:v>Cl-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VacuumSaltDBC!$K$5:$K$10</c:f>
              <c:strCache>
                <c:ptCount val="6"/>
                <c:pt idx="0">
                  <c:v>Neat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</c:strCache>
            </c:strRef>
          </c:cat>
          <c:val>
            <c:numRef>
              <c:f>VacuumSaltDBC!$O$5:$O$10</c:f>
              <c:numCache>
                <c:formatCode>0.0%</c:formatCode>
                <c:ptCount val="6"/>
                <c:pt idx="1">
                  <c:v>3.4347537455323932E-3</c:v>
                </c:pt>
                <c:pt idx="2">
                  <c:v>3.2213211059570314E-3</c:v>
                </c:pt>
                <c:pt idx="3">
                  <c:v>1.5801429748535157E-3</c:v>
                </c:pt>
                <c:pt idx="4">
                  <c:v>1.3865582981634069E-2</c:v>
                </c:pt>
                <c:pt idx="5">
                  <c:v>4.8904423609201768E-4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92C-0246-A208-B503B59E56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90230304"/>
        <c:axId val="812935119"/>
      </c:barChart>
      <c:catAx>
        <c:axId val="1990230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Saturation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935119"/>
        <c:crosses val="autoZero"/>
        <c:auto val="1"/>
        <c:lblAlgn val="ctr"/>
        <c:lblOffset val="100"/>
        <c:noMultiLvlLbl val="0"/>
      </c:catAx>
      <c:valAx>
        <c:axId val="81293511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%</a:t>
                </a:r>
                <a:r>
                  <a:rPr lang="en-US" sz="1400" baseline="0"/>
                  <a:t> Composition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0230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3241121339138366"/>
          <c:y val="0.90890284302401703"/>
          <c:w val="0.24939005120483648"/>
          <c:h val="6.63270504097890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Hydrophobic</a:t>
            </a:r>
            <a:r>
              <a:rPr lang="en-US" sz="1600" baseline="0"/>
              <a:t> Interface Composition with NaCl for Vacuum DBC</a:t>
            </a:r>
            <a:endParaRPr lang="en-US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VacuumSaltDBC!$L$13</c:f>
              <c:strCache>
                <c:ptCount val="1"/>
                <c:pt idx="0">
                  <c:v>Solvent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VacuumSaltDBC!$K$14:$K$18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</c:numCache>
            </c:numRef>
          </c:cat>
          <c:val>
            <c:numRef>
              <c:f>VacuumSaltDBC!$L$14:$L$18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A2-C74E-9F56-5BC36298F2B8}"/>
            </c:ext>
          </c:extLst>
        </c:ser>
        <c:ser>
          <c:idx val="1"/>
          <c:order val="1"/>
          <c:tx>
            <c:strRef>
              <c:f>VacuumSaltDBC!$M$13</c:f>
              <c:strCache>
                <c:ptCount val="1"/>
                <c:pt idx="0">
                  <c:v>VacDBC Tail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f>VacuumSaltDBC!$K$14:$K$18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</c:numCache>
            </c:numRef>
          </c:cat>
          <c:val>
            <c:numRef>
              <c:f>VacuumSaltDBC!$M$14:$M$18</c:f>
              <c:numCache>
                <c:formatCode>0.0%</c:formatCode>
                <c:ptCount val="5"/>
                <c:pt idx="0">
                  <c:v>0.15774467871239864</c:v>
                </c:pt>
                <c:pt idx="1">
                  <c:v>0.23779637929950911</c:v>
                </c:pt>
                <c:pt idx="2">
                  <c:v>0.28378552647683708</c:v>
                </c:pt>
                <c:pt idx="3">
                  <c:v>0.27573642730712888</c:v>
                </c:pt>
                <c:pt idx="4">
                  <c:v>0.28127672970549872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A2-C74E-9F56-5BC36298F2B8}"/>
            </c:ext>
          </c:extLst>
        </c:ser>
        <c:ser>
          <c:idx val="2"/>
          <c:order val="2"/>
          <c:tx>
            <c:strRef>
              <c:f>VacuumSaltDBC!$N$13</c:f>
              <c:strCache>
                <c:ptCount val="1"/>
                <c:pt idx="0">
                  <c:v>VacDBC Benzene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f>VacuumSaltDBC!$K$14:$K$18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</c:numCache>
            </c:numRef>
          </c:cat>
          <c:val>
            <c:numRef>
              <c:f>VacuumSaltDBC!$N$14:$N$18</c:f>
              <c:numCache>
                <c:formatCode>0.0%</c:formatCode>
                <c:ptCount val="5"/>
                <c:pt idx="0">
                  <c:v>0.11480797626419294</c:v>
                </c:pt>
                <c:pt idx="1">
                  <c:v>0.1941358381141817</c:v>
                </c:pt>
                <c:pt idx="2">
                  <c:v>0.2774000381734632</c:v>
                </c:pt>
                <c:pt idx="3">
                  <c:v>0.35044088363647463</c:v>
                </c:pt>
                <c:pt idx="4">
                  <c:v>0.38417619554292642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A2-C74E-9F56-5BC36298F2B8}"/>
            </c:ext>
          </c:extLst>
        </c:ser>
        <c:ser>
          <c:idx val="3"/>
          <c:order val="3"/>
          <c:tx>
            <c:strRef>
              <c:f>VacuumSaltDBC!$O$13</c:f>
              <c:strCache>
                <c:ptCount val="1"/>
                <c:pt idx="0">
                  <c:v>VacDBC Headgroup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>
              <a:noFill/>
            </a:ln>
            <a:effectLst/>
          </c:spPr>
          <c:invertIfNegative val="0"/>
          <c:cat>
            <c:numRef>
              <c:f>VacuumSaltDBC!$K$14:$K$18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</c:numCache>
            </c:numRef>
          </c:cat>
          <c:val>
            <c:numRef>
              <c:f>VacuumSaltDBC!$O$14:$O$18</c:f>
              <c:numCache>
                <c:formatCode>0.0%</c:formatCode>
                <c:ptCount val="5"/>
                <c:pt idx="0">
                  <c:v>6.1083883182155296E-2</c:v>
                </c:pt>
                <c:pt idx="1">
                  <c:v>0.12331589476433802</c:v>
                </c:pt>
                <c:pt idx="2">
                  <c:v>0.18490839993836963</c:v>
                </c:pt>
                <c:pt idx="3">
                  <c:v>0.24661178588867189</c:v>
                </c:pt>
                <c:pt idx="4">
                  <c:v>0.3100035009387494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A2-C74E-9F56-5BC36298F2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90217712"/>
        <c:axId val="813045071"/>
      </c:barChart>
      <c:catAx>
        <c:axId val="1990217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Saturation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3045071"/>
        <c:crosses val="autoZero"/>
        <c:auto val="1"/>
        <c:lblAlgn val="ctr"/>
        <c:lblOffset val="100"/>
        <c:noMultiLvlLbl val="0"/>
      </c:catAx>
      <c:valAx>
        <c:axId val="81304507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% Composition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0217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Aqueous Interface Composition with NaCl for Vacuum DBS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VacuumSaltDBS!$L$4</c:f>
              <c:strCache>
                <c:ptCount val="1"/>
                <c:pt idx="0">
                  <c:v>H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VacuumSaltDBS!$K$5:$K$10</c:f>
              <c:strCache>
                <c:ptCount val="6"/>
                <c:pt idx="0">
                  <c:v>Neat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</c:strCache>
            </c:strRef>
          </c:cat>
          <c:val>
            <c:numRef>
              <c:f>VacuumSaltDBS!$L$5:$L$10</c:f>
              <c:numCache>
                <c:formatCode>0.0%</c:formatCode>
                <c:ptCount val="6"/>
                <c:pt idx="0">
                  <c:v>0.82899999999999996</c:v>
                </c:pt>
                <c:pt idx="1">
                  <c:v>0.84051634607626846</c:v>
                </c:pt>
                <c:pt idx="2">
                  <c:v>0.84776039123535163</c:v>
                </c:pt>
                <c:pt idx="3">
                  <c:v>0.84958028793334961</c:v>
                </c:pt>
                <c:pt idx="4">
                  <c:v>0.82941761190190877</c:v>
                </c:pt>
                <c:pt idx="5">
                  <c:v>0.84368400573730473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88-9845-AC57-45BA852861AC}"/>
            </c:ext>
          </c:extLst>
        </c:ser>
        <c:ser>
          <c:idx val="1"/>
          <c:order val="1"/>
          <c:tx>
            <c:strRef>
              <c:f>VacuumSaltDBS!$M$4</c:f>
              <c:strCache>
                <c:ptCount val="1"/>
                <c:pt idx="0">
                  <c:v>O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VacuumSaltDBS!$K$5:$K$10</c:f>
              <c:strCache>
                <c:ptCount val="6"/>
                <c:pt idx="0">
                  <c:v>Neat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</c:strCache>
            </c:strRef>
          </c:cat>
          <c:val>
            <c:numRef>
              <c:f>VacuumSaltDBS!$M$5:$M$10</c:f>
              <c:numCache>
                <c:formatCode>0.0%</c:formatCode>
                <c:ptCount val="6"/>
                <c:pt idx="0">
                  <c:v>0.16600000000000001</c:v>
                </c:pt>
                <c:pt idx="1">
                  <c:v>0.15331824365963814</c:v>
                </c:pt>
                <c:pt idx="2">
                  <c:v>0.13929557800292972</c:v>
                </c:pt>
                <c:pt idx="3">
                  <c:v>0.12585983276367188</c:v>
                </c:pt>
                <c:pt idx="4">
                  <c:v>0.10617413375811852</c:v>
                </c:pt>
                <c:pt idx="5">
                  <c:v>9.4777297973632824E-2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88-9845-AC57-45BA852861AC}"/>
            </c:ext>
          </c:extLst>
        </c:ser>
        <c:ser>
          <c:idx val="2"/>
          <c:order val="2"/>
          <c:tx>
            <c:strRef>
              <c:f>VacuumSaltDBS!$N$4</c:f>
              <c:strCache>
                <c:ptCount val="1"/>
                <c:pt idx="0">
                  <c:v>Na+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VacuumSaltDBS!$K$5:$K$10</c:f>
              <c:strCache>
                <c:ptCount val="6"/>
                <c:pt idx="0">
                  <c:v>Neat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</c:strCache>
            </c:strRef>
          </c:cat>
          <c:val>
            <c:numRef>
              <c:f>VacuumSaltDBS!$N$5:$N$10</c:f>
              <c:numCache>
                <c:formatCode>0.0%</c:formatCode>
                <c:ptCount val="6"/>
                <c:pt idx="0" formatCode="General">
                  <c:v>0</c:v>
                </c:pt>
                <c:pt idx="1">
                  <c:v>4.0653236513755135E-3</c:v>
                </c:pt>
                <c:pt idx="2">
                  <c:v>1.0898303985595706E-2</c:v>
                </c:pt>
                <c:pt idx="3">
                  <c:v>2.3641872406005859E-2</c:v>
                </c:pt>
                <c:pt idx="4">
                  <c:v>5.3710316253558127E-2</c:v>
                </c:pt>
                <c:pt idx="5">
                  <c:v>6.1276817321777345E-2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F88-9845-AC57-45BA852861AC}"/>
            </c:ext>
          </c:extLst>
        </c:ser>
        <c:ser>
          <c:idx val="3"/>
          <c:order val="3"/>
          <c:tx>
            <c:strRef>
              <c:f>VacuumSaltDBS!$O$4</c:f>
              <c:strCache>
                <c:ptCount val="1"/>
                <c:pt idx="0">
                  <c:v>Cl-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VacuumSaltDBS!$K$5:$K$10</c:f>
              <c:strCache>
                <c:ptCount val="6"/>
                <c:pt idx="0">
                  <c:v>Neat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</c:strCache>
            </c:strRef>
          </c:cat>
          <c:val>
            <c:numRef>
              <c:f>VacuumSaltDBS!$O$5:$O$10</c:f>
              <c:numCache>
                <c:formatCode>0.0%</c:formatCode>
                <c:ptCount val="6"/>
                <c:pt idx="1">
                  <c:v>2.100086612717936E-3</c:v>
                </c:pt>
                <c:pt idx="2">
                  <c:v>2.0457267761230472E-3</c:v>
                </c:pt>
                <c:pt idx="3">
                  <c:v>9.1800689697265627E-4</c:v>
                </c:pt>
                <c:pt idx="4">
                  <c:v>1.0697938086414565E-2</c:v>
                </c:pt>
                <c:pt idx="5">
                  <c:v>2.6187896728515627E-4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F88-9845-AC57-45BA852861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89400912"/>
        <c:axId val="1989286960"/>
      </c:barChart>
      <c:catAx>
        <c:axId val="1989400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Saturation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9286960"/>
        <c:crosses val="autoZero"/>
        <c:auto val="1"/>
        <c:lblAlgn val="ctr"/>
        <c:lblOffset val="100"/>
        <c:noMultiLvlLbl val="0"/>
      </c:catAx>
      <c:valAx>
        <c:axId val="198928696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% Composition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9400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147479256653927"/>
          <c:y val="0.90282089600822291"/>
          <c:w val="0.24342023031528123"/>
          <c:h val="6.37988567900806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Hydrophobic</a:t>
            </a:r>
            <a:r>
              <a:rPr lang="en-US" sz="1600" baseline="0"/>
              <a:t> Interface Composition with NaCl for Vacuum DBS</a:t>
            </a:r>
            <a:endParaRPr lang="en-US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VacuumSaltDBS!$L$13</c:f>
              <c:strCache>
                <c:ptCount val="1"/>
                <c:pt idx="0">
                  <c:v>Solvent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VacuumSaltDBS!$K$14:$K$18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</c:numCache>
            </c:numRef>
          </c:cat>
          <c:val>
            <c:numRef>
              <c:f>VacuumSaltDBS!$L$14:$L$18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DA-0148-9E69-20679E7F906B}"/>
            </c:ext>
          </c:extLst>
        </c:ser>
        <c:ser>
          <c:idx val="1"/>
          <c:order val="1"/>
          <c:tx>
            <c:strRef>
              <c:f>VacuumSaltDBS!$M$13</c:f>
              <c:strCache>
                <c:ptCount val="1"/>
                <c:pt idx="0">
                  <c:v>VacDBS Tail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f>VacuumSaltDBS!$K$14:$K$18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</c:numCache>
            </c:numRef>
          </c:cat>
          <c:val>
            <c:numRef>
              <c:f>VacuumSaltDBS!$M$14:$M$18</c:f>
              <c:numCache>
                <c:formatCode>0.0%</c:formatCode>
                <c:ptCount val="5"/>
                <c:pt idx="0">
                  <c:v>0.15589828491210941</c:v>
                </c:pt>
                <c:pt idx="1">
                  <c:v>0.21287132017682642</c:v>
                </c:pt>
                <c:pt idx="2">
                  <c:v>0.24909553527832032</c:v>
                </c:pt>
                <c:pt idx="3">
                  <c:v>0.25017261505126953</c:v>
                </c:pt>
                <c:pt idx="4">
                  <c:v>0.21556556553215353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DA-0148-9E69-20679E7F906B}"/>
            </c:ext>
          </c:extLst>
        </c:ser>
        <c:ser>
          <c:idx val="2"/>
          <c:order val="2"/>
          <c:tx>
            <c:strRef>
              <c:f>VacuumSaltDBS!$N$13</c:f>
              <c:strCache>
                <c:ptCount val="1"/>
                <c:pt idx="0">
                  <c:v>VacDBS Benzene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f>VacuumSaltDBS!$K$14:$K$18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</c:numCache>
            </c:numRef>
          </c:cat>
          <c:val>
            <c:numRef>
              <c:f>VacuumSaltDBS!$N$14:$N$18</c:f>
              <c:numCache>
                <c:formatCode>0.0%</c:formatCode>
                <c:ptCount val="5"/>
                <c:pt idx="0">
                  <c:v>6.2026214599609379E-2</c:v>
                </c:pt>
                <c:pt idx="1">
                  <c:v>9.6872120500160114E-2</c:v>
                </c:pt>
                <c:pt idx="2">
                  <c:v>0.12610626220703125</c:v>
                </c:pt>
                <c:pt idx="3">
                  <c:v>0.14175424575805665</c:v>
                </c:pt>
                <c:pt idx="4">
                  <c:v>0.14651726279094096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DA-0148-9E69-20679E7F906B}"/>
            </c:ext>
          </c:extLst>
        </c:ser>
        <c:ser>
          <c:idx val="3"/>
          <c:order val="3"/>
          <c:tx>
            <c:strRef>
              <c:f>VacuumSaltDBS!$O$13</c:f>
              <c:strCache>
                <c:ptCount val="1"/>
                <c:pt idx="0">
                  <c:v>VacDBS Headgroup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>
              <a:noFill/>
            </a:ln>
            <a:effectLst/>
          </c:spPr>
          <c:invertIfNegative val="0"/>
          <c:cat>
            <c:numRef>
              <c:f>VacuumSaltDBS!$K$14:$K$18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</c:numCache>
            </c:numRef>
          </c:cat>
          <c:val>
            <c:numRef>
              <c:f>VacuumSaltDBS!$O$14:$O$18</c:f>
              <c:numCache>
                <c:formatCode>0.0%</c:formatCode>
                <c:ptCount val="5"/>
                <c:pt idx="0">
                  <c:v>0.12784538269042972</c:v>
                </c:pt>
                <c:pt idx="1">
                  <c:v>0.25454735669186462</c:v>
                </c:pt>
                <c:pt idx="2">
                  <c:v>0.38078508377075193</c:v>
                </c:pt>
                <c:pt idx="3">
                  <c:v>0.50440778732299807</c:v>
                </c:pt>
                <c:pt idx="4">
                  <c:v>0.62050803942603683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ADA-0148-9E69-20679E7F90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12011359"/>
        <c:axId val="1401625552"/>
      </c:barChart>
      <c:catAx>
        <c:axId val="8120113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Saturation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1625552"/>
        <c:crosses val="autoZero"/>
        <c:auto val="1"/>
        <c:lblAlgn val="ctr"/>
        <c:lblOffset val="100"/>
        <c:noMultiLvlLbl val="0"/>
      </c:catAx>
      <c:valAx>
        <c:axId val="140162555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% Composition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011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Aqueous Interface Composition</a:t>
            </a:r>
            <a:r>
              <a:rPr lang="en-US" sz="1600" baseline="0"/>
              <a:t> with NaCl for Vacuum DDS </a:t>
            </a:r>
            <a:endParaRPr lang="en-US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VacuumSaltDDC!$L$4</c:f>
              <c:strCache>
                <c:ptCount val="1"/>
                <c:pt idx="0">
                  <c:v>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VacuumSaltDDC!$K$5:$K$10</c:f>
              <c:strCache>
                <c:ptCount val="6"/>
                <c:pt idx="0">
                  <c:v>Neat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</c:strCache>
            </c:strRef>
          </c:cat>
          <c:val>
            <c:numRef>
              <c:f>VacuumSaltDDC!$L$5:$L$10</c:f>
              <c:numCache>
                <c:formatCode>0.0%</c:formatCode>
                <c:ptCount val="6"/>
                <c:pt idx="0">
                  <c:v>0.82899999999999996</c:v>
                </c:pt>
                <c:pt idx="1">
                  <c:v>0.83432429612649994</c:v>
                </c:pt>
                <c:pt idx="2">
                  <c:v>0.83638898502454895</c:v>
                </c:pt>
                <c:pt idx="3">
                  <c:v>0.83337771098665447</c:v>
                </c:pt>
                <c:pt idx="4">
                  <c:v>0.82669488652278067</c:v>
                </c:pt>
                <c:pt idx="5">
                  <c:v>0.81534911962994394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DA-F744-8848-2F9E611C1EFE}"/>
            </c:ext>
          </c:extLst>
        </c:ser>
        <c:ser>
          <c:idx val="1"/>
          <c:order val="1"/>
          <c:tx>
            <c:strRef>
              <c:f>VacuumSaltDDC!$M$4</c:f>
              <c:strCache>
                <c:ptCount val="1"/>
                <c:pt idx="0">
                  <c:v>O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VacuumSaltDDC!$K$5:$K$10</c:f>
              <c:strCache>
                <c:ptCount val="6"/>
                <c:pt idx="0">
                  <c:v>Neat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</c:strCache>
            </c:strRef>
          </c:cat>
          <c:val>
            <c:numRef>
              <c:f>VacuumSaltDDC!$M$5:$M$10</c:f>
              <c:numCache>
                <c:formatCode>0.0%</c:formatCode>
                <c:ptCount val="6"/>
                <c:pt idx="0">
                  <c:v>0.16600000000000001</c:v>
                </c:pt>
                <c:pt idx="1">
                  <c:v>0.15921437087738594</c:v>
                </c:pt>
                <c:pt idx="2">
                  <c:v>0.15113543022771544</c:v>
                </c:pt>
                <c:pt idx="3">
                  <c:v>0.14325163712532754</c:v>
                </c:pt>
                <c:pt idx="4">
                  <c:v>0.13519686363250125</c:v>
                </c:pt>
                <c:pt idx="5">
                  <c:v>0.12589033833595867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DA-F744-8848-2F9E611C1EFE}"/>
            </c:ext>
          </c:extLst>
        </c:ser>
        <c:ser>
          <c:idx val="2"/>
          <c:order val="2"/>
          <c:tx>
            <c:strRef>
              <c:f>VacuumSaltDDC!$N$4</c:f>
              <c:strCache>
                <c:ptCount val="1"/>
                <c:pt idx="0">
                  <c:v>Na+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VacuumSaltDDC!$K$5:$K$10</c:f>
              <c:strCache>
                <c:ptCount val="6"/>
                <c:pt idx="0">
                  <c:v>Neat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</c:strCache>
            </c:strRef>
          </c:cat>
          <c:val>
            <c:numRef>
              <c:f>VacuumSaltDDC!$N$5:$N$10</c:f>
              <c:numCache>
                <c:formatCode>0.0%</c:formatCode>
                <c:ptCount val="6"/>
                <c:pt idx="1">
                  <c:v>4.3007842443877715E-3</c:v>
                </c:pt>
                <c:pt idx="2">
                  <c:v>1.0698794298286981E-2</c:v>
                </c:pt>
                <c:pt idx="3">
                  <c:v>2.2204021874241232E-2</c:v>
                </c:pt>
                <c:pt idx="4">
                  <c:v>3.7616058576959745E-2</c:v>
                </c:pt>
                <c:pt idx="5">
                  <c:v>5.840978065397448E-2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DDA-F744-8848-2F9E611C1EFE}"/>
            </c:ext>
          </c:extLst>
        </c:ser>
        <c:ser>
          <c:idx val="3"/>
          <c:order val="3"/>
          <c:tx>
            <c:strRef>
              <c:f>VacuumSaltDDC!$O$4</c:f>
              <c:strCache>
                <c:ptCount val="1"/>
                <c:pt idx="0">
                  <c:v>Cl-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VacuumSaltDDC!$K$5:$K$10</c:f>
              <c:strCache>
                <c:ptCount val="6"/>
                <c:pt idx="0">
                  <c:v>Neat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</c:strCache>
            </c:strRef>
          </c:cat>
          <c:val>
            <c:numRef>
              <c:f>VacuumSaltDDC!$O$5:$O$10</c:f>
              <c:numCache>
                <c:formatCode>0.0%</c:formatCode>
                <c:ptCount val="6"/>
                <c:pt idx="1">
                  <c:v>2.1605487517263886E-3</c:v>
                </c:pt>
                <c:pt idx="2">
                  <c:v>1.7767904494485425E-3</c:v>
                </c:pt>
                <c:pt idx="3">
                  <c:v>1.1666300137767819E-3</c:v>
                </c:pt>
                <c:pt idx="4">
                  <c:v>4.9219126775824852E-4</c:v>
                </c:pt>
                <c:pt idx="5">
                  <c:v>3.5076138012300685E-4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DDA-F744-8848-2F9E611C1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72247231"/>
        <c:axId val="2038334240"/>
      </c:barChart>
      <c:catAx>
        <c:axId val="7722472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Saturation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8334240"/>
        <c:crosses val="autoZero"/>
        <c:auto val="1"/>
        <c:lblAlgn val="ctr"/>
        <c:lblOffset val="100"/>
        <c:noMultiLvlLbl val="0"/>
      </c:catAx>
      <c:valAx>
        <c:axId val="203833424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% Composition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247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Aqueous</a:t>
            </a:r>
            <a:r>
              <a:rPr lang="en-US" sz="1600" baseline="0"/>
              <a:t> Interface Composition for DDC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'CCl4_Sims DDC'!$L$4</c:f>
              <c:strCache>
                <c:ptCount val="1"/>
                <c:pt idx="0">
                  <c:v>H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'CCl4_Sims DDC'!$K$5:$K$10</c:f>
              <c:strCache>
                <c:ptCount val="6"/>
                <c:pt idx="0">
                  <c:v>Neat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</c:strCache>
            </c:strRef>
          </c:cat>
          <c:val>
            <c:numRef>
              <c:f>'CCl4_Sims DDC'!$L$5:$L$10</c:f>
              <c:numCache>
                <c:formatCode>0.0%</c:formatCode>
                <c:ptCount val="6"/>
                <c:pt idx="0" formatCode="0.00%">
                  <c:v>0.83299999999999996</c:v>
                </c:pt>
                <c:pt idx="1">
                  <c:v>0.83975946047215844</c:v>
                </c:pt>
                <c:pt idx="2">
                  <c:v>0.84330479494186306</c:v>
                </c:pt>
                <c:pt idx="3">
                  <c:v>0.84082738486982478</c:v>
                </c:pt>
                <c:pt idx="4">
                  <c:v>0.81664189996563596</c:v>
                </c:pt>
                <c:pt idx="5">
                  <c:v>0.82133463109346683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B5-354F-A2CB-1DE3BCC304FA}"/>
            </c:ext>
          </c:extLst>
        </c:ser>
        <c:ser>
          <c:idx val="1"/>
          <c:order val="1"/>
          <c:tx>
            <c:strRef>
              <c:f>'CCl4_Sims DDC'!$M$4</c:f>
              <c:strCache>
                <c:ptCount val="1"/>
                <c:pt idx="0">
                  <c:v>O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'CCl4_Sims DDC'!$K$5:$K$10</c:f>
              <c:strCache>
                <c:ptCount val="6"/>
                <c:pt idx="0">
                  <c:v>Neat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</c:strCache>
            </c:strRef>
          </c:cat>
          <c:val>
            <c:numRef>
              <c:f>'CCl4_Sims DDC'!$M$5:$M$10</c:f>
              <c:numCache>
                <c:formatCode>0.0%</c:formatCode>
                <c:ptCount val="6"/>
                <c:pt idx="0" formatCode="0.00%">
                  <c:v>0.16700000000000001</c:v>
                </c:pt>
                <c:pt idx="1">
                  <c:v>0.15797146244321228</c:v>
                </c:pt>
                <c:pt idx="2">
                  <c:v>0.14830544439419638</c:v>
                </c:pt>
                <c:pt idx="3">
                  <c:v>0.1407899722299602</c:v>
                </c:pt>
                <c:pt idx="4">
                  <c:v>0.12760534886199898</c:v>
                </c:pt>
                <c:pt idx="5">
                  <c:v>0.12259522653534188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B5-354F-A2CB-1DE3BCC304FA}"/>
            </c:ext>
          </c:extLst>
        </c:ser>
        <c:ser>
          <c:idx val="2"/>
          <c:order val="2"/>
          <c:tx>
            <c:strRef>
              <c:f>'CCl4_Sims DDC'!$N$4</c:f>
              <c:strCache>
                <c:ptCount val="1"/>
                <c:pt idx="0">
                  <c:v>Na+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'CCl4_Sims DDC'!$K$5:$K$10</c:f>
              <c:strCache>
                <c:ptCount val="6"/>
                <c:pt idx="0">
                  <c:v>Neat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</c:strCache>
            </c:strRef>
          </c:cat>
          <c:val>
            <c:numRef>
              <c:f>'CCl4_Sims DDC'!$N$5:$N$10</c:f>
              <c:numCache>
                <c:formatCode>0.0%</c:formatCode>
                <c:ptCount val="6"/>
                <c:pt idx="0" formatCode="General">
                  <c:v>0</c:v>
                </c:pt>
                <c:pt idx="1">
                  <c:v>2.2690770846293374E-3</c:v>
                </c:pt>
                <c:pt idx="2">
                  <c:v>8.3897606639405549E-3</c:v>
                </c:pt>
                <c:pt idx="3">
                  <c:v>1.8382642900214873E-2</c:v>
                </c:pt>
                <c:pt idx="4">
                  <c:v>5.5752751172365049E-2</c:v>
                </c:pt>
                <c:pt idx="5">
                  <c:v>5.6070142371191255E-2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B5-354F-A2CB-1DE3BCC304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4889120"/>
        <c:axId val="2144901215"/>
      </c:barChart>
      <c:catAx>
        <c:axId val="194889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Saturation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4901215"/>
        <c:crosses val="autoZero"/>
        <c:auto val="1"/>
        <c:lblAlgn val="ctr"/>
        <c:lblOffset val="100"/>
        <c:noMultiLvlLbl val="0"/>
      </c:catAx>
      <c:valAx>
        <c:axId val="214490121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% Composition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889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4122379990146787"/>
          <c:y val="0.89150645423212704"/>
          <c:w val="0.21733271412093297"/>
          <c:h val="8.19388717602173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Hydrophobic Interface Composition with NaCl for Vacuum DDS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VacuumSaltDDC!$L$13</c:f>
              <c:strCache>
                <c:ptCount val="1"/>
                <c:pt idx="0">
                  <c:v>Solvent 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VacuumSaltDDC!$K$14:$K$18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</c:numCache>
            </c:numRef>
          </c:cat>
          <c:val>
            <c:numRef>
              <c:f>VacuumSaltDDC!$L$14:$L$18</c:f>
              <c:numCache>
                <c:formatCode>0.0%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DD-1749-8F90-A25A043A7C25}"/>
            </c:ext>
          </c:extLst>
        </c:ser>
        <c:ser>
          <c:idx val="1"/>
          <c:order val="1"/>
          <c:tx>
            <c:strRef>
              <c:f>VacuumSaltDDC!$M$13</c:f>
              <c:strCache>
                <c:ptCount val="1"/>
                <c:pt idx="0">
                  <c:v>DDS Tail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f>VacuumSaltDDC!$K$14:$K$18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</c:numCache>
            </c:numRef>
          </c:cat>
          <c:val>
            <c:numRef>
              <c:f>VacuumSaltDDC!$M$14:$M$18</c:f>
              <c:numCache>
                <c:formatCode>0.0%</c:formatCode>
                <c:ptCount val="5"/>
                <c:pt idx="0">
                  <c:v>0.25605204163093959</c:v>
                </c:pt>
                <c:pt idx="1">
                  <c:v>0.42037010192871094</c:v>
                </c:pt>
                <c:pt idx="2">
                  <c:v>0.52129178250234431</c:v>
                </c:pt>
                <c:pt idx="3">
                  <c:v>0.59158908683568701</c:v>
                </c:pt>
                <c:pt idx="4">
                  <c:v>0.61812099283971855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DD-1749-8F90-A25A043A7C25}"/>
            </c:ext>
          </c:extLst>
        </c:ser>
        <c:ser>
          <c:idx val="2"/>
          <c:order val="2"/>
          <c:tx>
            <c:strRef>
              <c:f>VacuumSaltDDC!$N$13</c:f>
              <c:strCache>
                <c:ptCount val="1"/>
                <c:pt idx="0">
                  <c:v>DDS Headgroup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>
              <a:noFill/>
            </a:ln>
            <a:effectLst/>
          </c:spPr>
          <c:invertIfNegative val="0"/>
          <c:cat>
            <c:numRef>
              <c:f>VacuumSaltDDC!$K$14:$K$18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</c:numCache>
            </c:numRef>
          </c:cat>
          <c:val>
            <c:numRef>
              <c:f>VacuumSaltDDC!$N$14:$N$18</c:f>
              <c:numCache>
                <c:formatCode>0.0%</c:formatCode>
                <c:ptCount val="5"/>
                <c:pt idx="0">
                  <c:v>6.1852747140192704E-2</c:v>
                </c:pt>
                <c:pt idx="1">
                  <c:v>0.12256879806518554</c:v>
                </c:pt>
                <c:pt idx="2">
                  <c:v>0.18169690911263553</c:v>
                </c:pt>
                <c:pt idx="3">
                  <c:v>0.24080757919456083</c:v>
                </c:pt>
                <c:pt idx="4">
                  <c:v>0.29923007018756193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6DD-1749-8F90-A25A043A7C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93217152"/>
        <c:axId val="1033045215"/>
      </c:barChart>
      <c:catAx>
        <c:axId val="1193217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Saturation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045215"/>
        <c:crosses val="autoZero"/>
        <c:auto val="1"/>
        <c:lblAlgn val="ctr"/>
        <c:lblOffset val="100"/>
        <c:noMultiLvlLbl val="0"/>
      </c:catAx>
      <c:valAx>
        <c:axId val="1033045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%</a:t>
                </a:r>
                <a:r>
                  <a:rPr lang="en-US" sz="1400" baseline="0"/>
                  <a:t> Composition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3217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Aqueous Interface Composition with NaCl for Vacuum DDS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VacuumSaltDDS!$L$4</c:f>
              <c:strCache>
                <c:ptCount val="1"/>
                <c:pt idx="0">
                  <c:v>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VacuumSaltDDS!$K$5:$K$10</c:f>
              <c:strCache>
                <c:ptCount val="6"/>
                <c:pt idx="0">
                  <c:v>Neat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</c:strCache>
            </c:strRef>
          </c:cat>
          <c:val>
            <c:numRef>
              <c:f>VacuumSaltDDS!$L$5:$L$10</c:f>
              <c:numCache>
                <c:formatCode>0.0%</c:formatCode>
                <c:ptCount val="6"/>
                <c:pt idx="0">
                  <c:v>0.82899999999999996</c:v>
                </c:pt>
                <c:pt idx="1">
                  <c:v>0.80857706069946289</c:v>
                </c:pt>
                <c:pt idx="2">
                  <c:v>0.78332308930294392</c:v>
                </c:pt>
                <c:pt idx="3">
                  <c:v>0.7640794529036955</c:v>
                </c:pt>
                <c:pt idx="4">
                  <c:v>0.73481686260062573</c:v>
                </c:pt>
                <c:pt idx="5">
                  <c:v>0.70105582267450983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70-8240-B827-DB5E3BAF1173}"/>
            </c:ext>
          </c:extLst>
        </c:ser>
        <c:ser>
          <c:idx val="1"/>
          <c:order val="1"/>
          <c:tx>
            <c:strRef>
              <c:f>VacuumSaltDDS!$M$4</c:f>
              <c:strCache>
                <c:ptCount val="1"/>
                <c:pt idx="0">
                  <c:v>O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VacuumSaltDDS!$K$5:$K$10</c:f>
              <c:strCache>
                <c:ptCount val="6"/>
                <c:pt idx="0">
                  <c:v>Neat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</c:strCache>
            </c:strRef>
          </c:cat>
          <c:val>
            <c:numRef>
              <c:f>VacuumSaltDDS!$M$5:$M$10</c:f>
              <c:numCache>
                <c:formatCode>0.0%</c:formatCode>
                <c:ptCount val="6"/>
                <c:pt idx="0">
                  <c:v>0.16600000000000001</c:v>
                </c:pt>
                <c:pt idx="1">
                  <c:v>0.17244529724121094</c:v>
                </c:pt>
                <c:pt idx="2">
                  <c:v>0.17351720043679611</c:v>
                </c:pt>
                <c:pt idx="3">
                  <c:v>0.18957635780109006</c:v>
                </c:pt>
                <c:pt idx="4">
                  <c:v>0.17362774146769128</c:v>
                </c:pt>
                <c:pt idx="5">
                  <c:v>0.19984689708144107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70-8240-B827-DB5E3BAF1173}"/>
            </c:ext>
          </c:extLst>
        </c:ser>
        <c:ser>
          <c:idx val="2"/>
          <c:order val="2"/>
          <c:tx>
            <c:strRef>
              <c:f>VacuumSaltDDS!$N$4</c:f>
              <c:strCache>
                <c:ptCount val="1"/>
                <c:pt idx="0">
                  <c:v>Na+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VacuumSaltDDS!$K$5:$K$10</c:f>
              <c:strCache>
                <c:ptCount val="6"/>
                <c:pt idx="0">
                  <c:v>Neat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</c:strCache>
            </c:strRef>
          </c:cat>
          <c:val>
            <c:numRef>
              <c:f>VacuumSaltDDS!$N$5:$N$10</c:f>
              <c:numCache>
                <c:formatCode>0.0%</c:formatCode>
                <c:ptCount val="6"/>
                <c:pt idx="1">
                  <c:v>1.2447643280029296E-2</c:v>
                </c:pt>
                <c:pt idx="2">
                  <c:v>3.3888089423711312E-2</c:v>
                </c:pt>
                <c:pt idx="3">
                  <c:v>3.9236740039514544E-2</c:v>
                </c:pt>
                <c:pt idx="4">
                  <c:v>7.8430645138679006E-2</c:v>
                </c:pt>
                <c:pt idx="5">
                  <c:v>8.1208347666267694E-2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70-8240-B827-DB5E3BAF1173}"/>
            </c:ext>
          </c:extLst>
        </c:ser>
        <c:ser>
          <c:idx val="3"/>
          <c:order val="3"/>
          <c:tx>
            <c:strRef>
              <c:f>VacuumSaltDDS!$O$4</c:f>
              <c:strCache>
                <c:ptCount val="1"/>
                <c:pt idx="0">
                  <c:v>Cl-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VacuumSaltDDS!$K$5:$K$10</c:f>
              <c:strCache>
                <c:ptCount val="6"/>
                <c:pt idx="0">
                  <c:v>Neat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</c:strCache>
            </c:strRef>
          </c:cat>
          <c:val>
            <c:numRef>
              <c:f>VacuumSaltDDS!$O$5:$O$10</c:f>
              <c:numCache>
                <c:formatCode>0.0%</c:formatCode>
                <c:ptCount val="6"/>
                <c:pt idx="1">
                  <c:v>6.5299987792968748E-3</c:v>
                </c:pt>
                <c:pt idx="2">
                  <c:v>9.2716208365484949E-3</c:v>
                </c:pt>
                <c:pt idx="3">
                  <c:v>7.1074492557000402E-3</c:v>
                </c:pt>
                <c:pt idx="4">
                  <c:v>1.3124750793003959E-2</c:v>
                </c:pt>
                <c:pt idx="5">
                  <c:v>1.7888932577781465E-2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070-8240-B827-DB5E3BAF11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79643471"/>
        <c:axId val="579014719"/>
      </c:barChart>
      <c:catAx>
        <c:axId val="5796434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Saturation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014719"/>
        <c:crosses val="autoZero"/>
        <c:auto val="1"/>
        <c:lblAlgn val="ctr"/>
        <c:lblOffset val="100"/>
        <c:noMultiLvlLbl val="0"/>
      </c:catAx>
      <c:valAx>
        <c:axId val="57901471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% Composition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643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2539495245721681"/>
          <c:y val="0.91893060781195468"/>
          <c:w val="0.2367651816065377"/>
          <c:h val="5.64388503161242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Hydrophobic Interface</a:t>
            </a:r>
            <a:r>
              <a:rPr lang="en-US" sz="1600" baseline="0"/>
              <a:t> Composition with NaCl for Vacuum DDS </a:t>
            </a:r>
            <a:endParaRPr lang="en-US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VacuumSaltDDS!$L$13</c:f>
              <c:strCache>
                <c:ptCount val="1"/>
                <c:pt idx="0">
                  <c:v>Solvent 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VacuumSaltDDS!$K$14:$K$18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</c:numCache>
            </c:numRef>
          </c:cat>
          <c:val>
            <c:numRef>
              <c:f>VacuumSaltDDS!$L$14:$L$18</c:f>
              <c:numCache>
                <c:formatCode>0.0%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8F-6943-938B-1E39E9528D28}"/>
            </c:ext>
          </c:extLst>
        </c:ser>
        <c:ser>
          <c:idx val="1"/>
          <c:order val="1"/>
          <c:tx>
            <c:strRef>
              <c:f>VacuumSaltDDS!$M$13</c:f>
              <c:strCache>
                <c:ptCount val="1"/>
                <c:pt idx="0">
                  <c:v>DDS Tail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f>VacuumSaltDDS!$K$14:$K$18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</c:numCache>
            </c:numRef>
          </c:cat>
          <c:val>
            <c:numRef>
              <c:f>VacuumSaltDDS!$M$14:$M$18</c:f>
              <c:numCache>
                <c:formatCode>0.0%</c:formatCode>
                <c:ptCount val="5"/>
                <c:pt idx="0">
                  <c:v>0.16500836992343618</c:v>
                </c:pt>
                <c:pt idx="1">
                  <c:v>0.27051643933936326</c:v>
                </c:pt>
                <c:pt idx="2">
                  <c:v>0.30146973623940815</c:v>
                </c:pt>
                <c:pt idx="3">
                  <c:v>0.43096628189086916</c:v>
                </c:pt>
                <c:pt idx="4">
                  <c:v>0.42066007417105922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8F-6943-938B-1E39E9528D28}"/>
            </c:ext>
          </c:extLst>
        </c:ser>
        <c:ser>
          <c:idx val="2"/>
          <c:order val="2"/>
          <c:tx>
            <c:strRef>
              <c:f>VacuumSaltDDS!$N$13</c:f>
              <c:strCache>
                <c:ptCount val="1"/>
                <c:pt idx="0">
                  <c:v>DDS Headgroup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>
              <a:noFill/>
            </a:ln>
            <a:effectLst/>
          </c:spPr>
          <c:invertIfNegative val="0"/>
          <c:cat>
            <c:numRef>
              <c:f>VacuumSaltDDS!$K$14:$K$18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</c:numCache>
            </c:numRef>
          </c:cat>
          <c:val>
            <c:numRef>
              <c:f>VacuumSaltDDS!$N$14:$N$18</c:f>
              <c:numCache>
                <c:formatCode>0.0%</c:formatCode>
                <c:ptCount val="5"/>
                <c:pt idx="0">
                  <c:v>8.0586059626203507E-2</c:v>
                </c:pt>
                <c:pt idx="1">
                  <c:v>0.15880886863539342</c:v>
                </c:pt>
                <c:pt idx="2">
                  <c:v>0.25898172941033643</c:v>
                </c:pt>
                <c:pt idx="3">
                  <c:v>0.30616445541381837</c:v>
                </c:pt>
                <c:pt idx="4">
                  <c:v>0.43028770157931318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8F-6943-938B-1E39E9528D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79487615"/>
        <c:axId val="579627151"/>
      </c:barChart>
      <c:catAx>
        <c:axId val="5794876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Saturation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627151"/>
        <c:crosses val="autoZero"/>
        <c:auto val="1"/>
        <c:lblAlgn val="ctr"/>
        <c:lblOffset val="100"/>
        <c:noMultiLvlLbl val="0"/>
      </c:catAx>
      <c:valAx>
        <c:axId val="57962715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% Composition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487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Aqueous</a:t>
            </a:r>
            <a:r>
              <a:rPr lang="en-US" sz="1800" baseline="0"/>
              <a:t> Interface Composition 125 Saturated</a:t>
            </a:r>
            <a:endParaRPr lang="en-US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'Saturation 125 Combined'!$B$2</c:f>
              <c:strCache>
                <c:ptCount val="1"/>
                <c:pt idx="0">
                  <c:v>H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'Saturation 125 Combined'!$A$3:$A$20</c:f>
              <c:strCache>
                <c:ptCount val="18"/>
                <c:pt idx="0">
                  <c:v>Neat No NaCl</c:v>
                </c:pt>
                <c:pt idx="1">
                  <c:v>Neat NaCl</c:v>
                </c:pt>
                <c:pt idx="2">
                  <c:v>DDC CCl4 </c:v>
                </c:pt>
                <c:pt idx="3">
                  <c:v>DDC NaCl CCl4 </c:v>
                </c:pt>
                <c:pt idx="4">
                  <c:v>DDC Vacuum </c:v>
                </c:pt>
                <c:pt idx="5">
                  <c:v>DDC NaCl Vacuum  </c:v>
                </c:pt>
                <c:pt idx="6">
                  <c:v>DDS CCl4 </c:v>
                </c:pt>
                <c:pt idx="7">
                  <c:v>DDS NaCl CCl4 </c:v>
                </c:pt>
                <c:pt idx="8">
                  <c:v>DDS Vacuum </c:v>
                </c:pt>
                <c:pt idx="9">
                  <c:v>DDS NaCl Vacuum  </c:v>
                </c:pt>
                <c:pt idx="10">
                  <c:v>DBC CCl4 </c:v>
                </c:pt>
                <c:pt idx="11">
                  <c:v>DBC NaCl CCl4 </c:v>
                </c:pt>
                <c:pt idx="12">
                  <c:v>DBC Vacuum </c:v>
                </c:pt>
                <c:pt idx="13">
                  <c:v>DBC NaCl Vacuum  </c:v>
                </c:pt>
                <c:pt idx="14">
                  <c:v>DBS CCl4 </c:v>
                </c:pt>
                <c:pt idx="15">
                  <c:v>DBS NaCl CCl4 </c:v>
                </c:pt>
                <c:pt idx="16">
                  <c:v>DBS Vacuum </c:v>
                </c:pt>
                <c:pt idx="17">
                  <c:v>DBS NaCl Vacuum </c:v>
                </c:pt>
              </c:strCache>
            </c:strRef>
          </c:cat>
          <c:val>
            <c:numRef>
              <c:f>'Saturation 125 Combined'!$B$3:$B$20</c:f>
              <c:numCache>
                <c:formatCode>0.00%</c:formatCode>
                <c:ptCount val="18"/>
                <c:pt idx="0">
                  <c:v>0.83299999999999996</c:v>
                </c:pt>
                <c:pt idx="1">
                  <c:v>0.82899999999999996</c:v>
                </c:pt>
                <c:pt idx="2">
                  <c:v>0.82099999999999995</c:v>
                </c:pt>
                <c:pt idx="3">
                  <c:v>0.8151796340942381</c:v>
                </c:pt>
                <c:pt idx="4">
                  <c:v>0.82099999999999995</c:v>
                </c:pt>
                <c:pt idx="5">
                  <c:v>0.81499999999999995</c:v>
                </c:pt>
                <c:pt idx="6">
                  <c:v>0.78900000000000003</c:v>
                </c:pt>
                <c:pt idx="7">
                  <c:v>0.78600000000000003</c:v>
                </c:pt>
                <c:pt idx="8">
                  <c:v>0.72399999999999998</c:v>
                </c:pt>
                <c:pt idx="9">
                  <c:v>0.70105582267450983</c:v>
                </c:pt>
                <c:pt idx="10">
                  <c:v>0.79600000000000004</c:v>
                </c:pt>
                <c:pt idx="11">
                  <c:v>0.79</c:v>
                </c:pt>
                <c:pt idx="12">
                  <c:v>0.79900000000000004</c:v>
                </c:pt>
                <c:pt idx="13">
                  <c:v>0.80200000000000005</c:v>
                </c:pt>
                <c:pt idx="14">
                  <c:v>0.85</c:v>
                </c:pt>
                <c:pt idx="15">
                  <c:v>0.84099999999999997</c:v>
                </c:pt>
                <c:pt idx="16">
                  <c:v>0.84799999999999998</c:v>
                </c:pt>
                <c:pt idx="17">
                  <c:v>0.84399999999999997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CC-994A-88B5-2EC4ECBA5EA9}"/>
            </c:ext>
          </c:extLst>
        </c:ser>
        <c:ser>
          <c:idx val="1"/>
          <c:order val="1"/>
          <c:tx>
            <c:strRef>
              <c:f>'Saturation 125 Combined'!$C$2</c:f>
              <c:strCache>
                <c:ptCount val="1"/>
                <c:pt idx="0">
                  <c:v>O 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'Saturation 125 Combined'!$A$3:$A$20</c:f>
              <c:strCache>
                <c:ptCount val="18"/>
                <c:pt idx="0">
                  <c:v>Neat No NaCl</c:v>
                </c:pt>
                <c:pt idx="1">
                  <c:v>Neat NaCl</c:v>
                </c:pt>
                <c:pt idx="2">
                  <c:v>DDC CCl4 </c:v>
                </c:pt>
                <c:pt idx="3">
                  <c:v>DDC NaCl CCl4 </c:v>
                </c:pt>
                <c:pt idx="4">
                  <c:v>DDC Vacuum </c:v>
                </c:pt>
                <c:pt idx="5">
                  <c:v>DDC NaCl Vacuum  </c:v>
                </c:pt>
                <c:pt idx="6">
                  <c:v>DDS CCl4 </c:v>
                </c:pt>
                <c:pt idx="7">
                  <c:v>DDS NaCl CCl4 </c:v>
                </c:pt>
                <c:pt idx="8">
                  <c:v>DDS Vacuum </c:v>
                </c:pt>
                <c:pt idx="9">
                  <c:v>DDS NaCl Vacuum  </c:v>
                </c:pt>
                <c:pt idx="10">
                  <c:v>DBC CCl4 </c:v>
                </c:pt>
                <c:pt idx="11">
                  <c:v>DBC NaCl CCl4 </c:v>
                </c:pt>
                <c:pt idx="12">
                  <c:v>DBC Vacuum </c:v>
                </c:pt>
                <c:pt idx="13">
                  <c:v>DBC NaCl Vacuum  </c:v>
                </c:pt>
                <c:pt idx="14">
                  <c:v>DBS CCl4 </c:v>
                </c:pt>
                <c:pt idx="15">
                  <c:v>DBS NaCl CCl4 </c:v>
                </c:pt>
                <c:pt idx="16">
                  <c:v>DBS Vacuum </c:v>
                </c:pt>
                <c:pt idx="17">
                  <c:v>DBS NaCl Vacuum </c:v>
                </c:pt>
              </c:strCache>
            </c:strRef>
          </c:cat>
          <c:val>
            <c:numRef>
              <c:f>'Saturation 125 Combined'!$C$3:$C$20</c:f>
              <c:numCache>
                <c:formatCode>0.00%</c:formatCode>
                <c:ptCount val="18"/>
                <c:pt idx="0">
                  <c:v>0.16700000000000001</c:v>
                </c:pt>
                <c:pt idx="1">
                  <c:v>0.16600000000000001</c:v>
                </c:pt>
                <c:pt idx="2">
                  <c:v>0.123</c:v>
                </c:pt>
                <c:pt idx="3">
                  <c:v>0.12383680343627927</c:v>
                </c:pt>
                <c:pt idx="4">
                  <c:v>0.127</c:v>
                </c:pt>
                <c:pt idx="5">
                  <c:v>0.126</c:v>
                </c:pt>
                <c:pt idx="6">
                  <c:v>0.191</c:v>
                </c:pt>
                <c:pt idx="7">
                  <c:v>0.189</c:v>
                </c:pt>
                <c:pt idx="8">
                  <c:v>0.20200000000000001</c:v>
                </c:pt>
                <c:pt idx="9">
                  <c:v>0.19984689708144107</c:v>
                </c:pt>
                <c:pt idx="10">
                  <c:v>0.112</c:v>
                </c:pt>
                <c:pt idx="11">
                  <c:v>0.111</c:v>
                </c:pt>
                <c:pt idx="12">
                  <c:v>0.11700000000000001</c:v>
                </c:pt>
                <c:pt idx="13">
                  <c:v>0.113</c:v>
                </c:pt>
                <c:pt idx="14">
                  <c:v>9.1999999999999998E-2</c:v>
                </c:pt>
                <c:pt idx="15">
                  <c:v>9.0999999999999998E-2</c:v>
                </c:pt>
                <c:pt idx="16">
                  <c:v>9.5000000000000001E-2</c:v>
                </c:pt>
                <c:pt idx="17">
                  <c:v>9.5000000000000001E-2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CC-994A-88B5-2EC4ECBA5EA9}"/>
            </c:ext>
          </c:extLst>
        </c:ser>
        <c:ser>
          <c:idx val="2"/>
          <c:order val="2"/>
          <c:tx>
            <c:strRef>
              <c:f>'Saturation 125 Combined'!$D$2</c:f>
              <c:strCache>
                <c:ptCount val="1"/>
                <c:pt idx="0">
                  <c:v>Na+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'Saturation 125 Combined'!$A$3:$A$20</c:f>
              <c:strCache>
                <c:ptCount val="18"/>
                <c:pt idx="0">
                  <c:v>Neat No NaCl</c:v>
                </c:pt>
                <c:pt idx="1">
                  <c:v>Neat NaCl</c:v>
                </c:pt>
                <c:pt idx="2">
                  <c:v>DDC CCl4 </c:v>
                </c:pt>
                <c:pt idx="3">
                  <c:v>DDC NaCl CCl4 </c:v>
                </c:pt>
                <c:pt idx="4">
                  <c:v>DDC Vacuum </c:v>
                </c:pt>
                <c:pt idx="5">
                  <c:v>DDC NaCl Vacuum  </c:v>
                </c:pt>
                <c:pt idx="6">
                  <c:v>DDS CCl4 </c:v>
                </c:pt>
                <c:pt idx="7">
                  <c:v>DDS NaCl CCl4 </c:v>
                </c:pt>
                <c:pt idx="8">
                  <c:v>DDS Vacuum </c:v>
                </c:pt>
                <c:pt idx="9">
                  <c:v>DDS NaCl Vacuum  </c:v>
                </c:pt>
                <c:pt idx="10">
                  <c:v>DBC CCl4 </c:v>
                </c:pt>
                <c:pt idx="11">
                  <c:v>DBC NaCl CCl4 </c:v>
                </c:pt>
                <c:pt idx="12">
                  <c:v>DBC Vacuum </c:v>
                </c:pt>
                <c:pt idx="13">
                  <c:v>DBC NaCl Vacuum  </c:v>
                </c:pt>
                <c:pt idx="14">
                  <c:v>DBS CCl4 </c:v>
                </c:pt>
                <c:pt idx="15">
                  <c:v>DBS NaCl CCl4 </c:v>
                </c:pt>
                <c:pt idx="16">
                  <c:v>DBS Vacuum </c:v>
                </c:pt>
                <c:pt idx="17">
                  <c:v>DBS NaCl Vacuum </c:v>
                </c:pt>
              </c:strCache>
            </c:strRef>
          </c:cat>
          <c:val>
            <c:numRef>
              <c:f>'Saturation 125 Combined'!$D$3:$D$20</c:f>
              <c:numCache>
                <c:formatCode>0.00%</c:formatCode>
                <c:ptCount val="18"/>
                <c:pt idx="0">
                  <c:v>4.8646926879882804E-4</c:v>
                </c:pt>
                <c:pt idx="1">
                  <c:v>4.8646926879882804E-4</c:v>
                </c:pt>
                <c:pt idx="2">
                  <c:v>5.6000000000000001E-2</c:v>
                </c:pt>
                <c:pt idx="3">
                  <c:v>6.0497093200683583E-2</c:v>
                </c:pt>
                <c:pt idx="4">
                  <c:v>5.1999999999999998E-2</c:v>
                </c:pt>
                <c:pt idx="5">
                  <c:v>5.8000000000000003E-2</c:v>
                </c:pt>
                <c:pt idx="6">
                  <c:v>0.02</c:v>
                </c:pt>
                <c:pt idx="7">
                  <c:v>2.1999999999999999E-2</c:v>
                </c:pt>
                <c:pt idx="8">
                  <c:v>7.3999999999999996E-2</c:v>
                </c:pt>
                <c:pt idx="9">
                  <c:v>8.1208347666267694E-2</c:v>
                </c:pt>
                <c:pt idx="10">
                  <c:v>9.1999999999999998E-2</c:v>
                </c:pt>
                <c:pt idx="11">
                  <c:v>9.9000000000000005E-2</c:v>
                </c:pt>
                <c:pt idx="12">
                  <c:v>8.4000000000000005E-2</c:v>
                </c:pt>
                <c:pt idx="13">
                  <c:v>8.4000000000000005E-2</c:v>
                </c:pt>
                <c:pt idx="14">
                  <c:v>5.8000000000000003E-2</c:v>
                </c:pt>
                <c:pt idx="15">
                  <c:v>6.8000000000000005E-2</c:v>
                </c:pt>
                <c:pt idx="16">
                  <c:v>5.6000000000000001E-2</c:v>
                </c:pt>
                <c:pt idx="17">
                  <c:v>6.0999999999999999E-2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CC-994A-88B5-2EC4ECBA5EA9}"/>
            </c:ext>
          </c:extLst>
        </c:ser>
        <c:ser>
          <c:idx val="3"/>
          <c:order val="3"/>
          <c:tx>
            <c:strRef>
              <c:f>'Saturation 125 Combined'!$E$2</c:f>
              <c:strCache>
                <c:ptCount val="1"/>
                <c:pt idx="0">
                  <c:v>Cl-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'Saturation 125 Combined'!$A$3:$A$20</c:f>
              <c:strCache>
                <c:ptCount val="18"/>
                <c:pt idx="0">
                  <c:v>Neat No NaCl</c:v>
                </c:pt>
                <c:pt idx="1">
                  <c:v>Neat NaCl</c:v>
                </c:pt>
                <c:pt idx="2">
                  <c:v>DDC CCl4 </c:v>
                </c:pt>
                <c:pt idx="3">
                  <c:v>DDC NaCl CCl4 </c:v>
                </c:pt>
                <c:pt idx="4">
                  <c:v>DDC Vacuum </c:v>
                </c:pt>
                <c:pt idx="5">
                  <c:v>DDC NaCl Vacuum  </c:v>
                </c:pt>
                <c:pt idx="6">
                  <c:v>DDS CCl4 </c:v>
                </c:pt>
                <c:pt idx="7">
                  <c:v>DDS NaCl CCl4 </c:v>
                </c:pt>
                <c:pt idx="8">
                  <c:v>DDS Vacuum </c:v>
                </c:pt>
                <c:pt idx="9">
                  <c:v>DDS NaCl Vacuum  </c:v>
                </c:pt>
                <c:pt idx="10">
                  <c:v>DBC CCl4 </c:v>
                </c:pt>
                <c:pt idx="11">
                  <c:v>DBC NaCl CCl4 </c:v>
                </c:pt>
                <c:pt idx="12">
                  <c:v>DBC Vacuum </c:v>
                </c:pt>
                <c:pt idx="13">
                  <c:v>DBC NaCl Vacuum  </c:v>
                </c:pt>
                <c:pt idx="14">
                  <c:v>DBS CCl4 </c:v>
                </c:pt>
                <c:pt idx="15">
                  <c:v>DBS NaCl CCl4 </c:v>
                </c:pt>
                <c:pt idx="16">
                  <c:v>DBS Vacuum </c:v>
                </c:pt>
                <c:pt idx="17">
                  <c:v>DBS NaCl Vacuum </c:v>
                </c:pt>
              </c:strCache>
            </c:strRef>
          </c:cat>
          <c:val>
            <c:numRef>
              <c:f>'Saturation 125 Combined'!$E$3:$E$20</c:f>
              <c:numCache>
                <c:formatCode>0.00%</c:formatCode>
                <c:ptCount val="18"/>
                <c:pt idx="0">
                  <c:v>4.8646926879882804E-4</c:v>
                </c:pt>
                <c:pt idx="1">
                  <c:v>4.8646926879882804E-4</c:v>
                </c:pt>
                <c:pt idx="2">
                  <c:v>4.8646926879882804E-4</c:v>
                </c:pt>
                <c:pt idx="3">
                  <c:v>4.8646926879882804E-4</c:v>
                </c:pt>
                <c:pt idx="4">
                  <c:v>4.8646926879882804E-4</c:v>
                </c:pt>
                <c:pt idx="5">
                  <c:v>0</c:v>
                </c:pt>
                <c:pt idx="6">
                  <c:v>4.8646926879882804E-4</c:v>
                </c:pt>
                <c:pt idx="7">
                  <c:v>3.0000000000000001E-3</c:v>
                </c:pt>
                <c:pt idx="8">
                  <c:v>4.8646926879882804E-4</c:v>
                </c:pt>
                <c:pt idx="9">
                  <c:v>1.7888932577781465E-2</c:v>
                </c:pt>
                <c:pt idx="10">
                  <c:v>4.8646926879882804E-4</c:v>
                </c:pt>
                <c:pt idx="11">
                  <c:v>1E-3</c:v>
                </c:pt>
                <c:pt idx="12">
                  <c:v>4.8646926879882804E-4</c:v>
                </c:pt>
                <c:pt idx="13">
                  <c:v>0</c:v>
                </c:pt>
                <c:pt idx="14">
                  <c:v>4.8646926879882804E-4</c:v>
                </c:pt>
                <c:pt idx="15">
                  <c:v>0</c:v>
                </c:pt>
                <c:pt idx="16">
                  <c:v>4.8646926879882804E-4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CCC-994A-88B5-2EC4ECBA5E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10807023"/>
        <c:axId val="1009991263"/>
      </c:barChart>
      <c:catAx>
        <c:axId val="10108070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125</a:t>
                </a:r>
                <a:r>
                  <a:rPr lang="en-US" sz="1600" baseline="0"/>
                  <a:t> Saturated</a:t>
                </a:r>
                <a:endParaRPr 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9991263"/>
        <c:crosses val="autoZero"/>
        <c:auto val="1"/>
        <c:lblAlgn val="ctr"/>
        <c:lblOffset val="100"/>
        <c:noMultiLvlLbl val="0"/>
      </c:catAx>
      <c:valAx>
        <c:axId val="100999126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% Composition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0807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Hydrophobic</a:t>
            </a:r>
            <a:r>
              <a:rPr lang="en-US" sz="1800" baseline="0"/>
              <a:t> Interface Composition 125 Saturated</a:t>
            </a:r>
            <a:endParaRPr lang="en-US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'Saturation 125 Combined'!$B$24</c:f>
              <c:strCache>
                <c:ptCount val="1"/>
                <c:pt idx="0">
                  <c:v>Holes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'Saturation 125 Combined'!$A$25:$A$42</c:f>
              <c:strCache>
                <c:ptCount val="18"/>
                <c:pt idx="0">
                  <c:v>Neat No NaCl</c:v>
                </c:pt>
                <c:pt idx="1">
                  <c:v>Neat NaCl</c:v>
                </c:pt>
                <c:pt idx="2">
                  <c:v>DDC CCl4 </c:v>
                </c:pt>
                <c:pt idx="3">
                  <c:v>DDC NaCl CCl4 </c:v>
                </c:pt>
                <c:pt idx="4">
                  <c:v>DDC Vacuum </c:v>
                </c:pt>
                <c:pt idx="5">
                  <c:v>DDC NaCl Vacuum  </c:v>
                </c:pt>
                <c:pt idx="6">
                  <c:v>DDS CCl4 </c:v>
                </c:pt>
                <c:pt idx="7">
                  <c:v>DDS NaCl CCl4 </c:v>
                </c:pt>
                <c:pt idx="8">
                  <c:v>DDS Vacuum </c:v>
                </c:pt>
                <c:pt idx="9">
                  <c:v>DDS NaCl Vacuum  </c:v>
                </c:pt>
                <c:pt idx="10">
                  <c:v>DBC CCl4 </c:v>
                </c:pt>
                <c:pt idx="11">
                  <c:v>DBC NaCl CCl4 </c:v>
                </c:pt>
                <c:pt idx="12">
                  <c:v>DBC Vacuum </c:v>
                </c:pt>
                <c:pt idx="13">
                  <c:v>DBC NaCl Vacuum  </c:v>
                </c:pt>
                <c:pt idx="14">
                  <c:v>DBS CCl4 </c:v>
                </c:pt>
                <c:pt idx="15">
                  <c:v>DBS NaCl CCl4 </c:v>
                </c:pt>
                <c:pt idx="16">
                  <c:v>DBS Vacuum </c:v>
                </c:pt>
                <c:pt idx="17">
                  <c:v>DBS NaCl Vacuum  </c:v>
                </c:pt>
              </c:strCache>
            </c:strRef>
          </c:cat>
          <c:val>
            <c:numRef>
              <c:f>'Saturation 125 Combined'!$B$25:$B$42</c:f>
              <c:numCache>
                <c:formatCode>0.00%</c:formatCode>
                <c:ptCount val="18"/>
                <c:pt idx="0">
                  <c:v>4.8646926879882804E-4</c:v>
                </c:pt>
                <c:pt idx="1">
                  <c:v>4.8646926879882804E-4</c:v>
                </c:pt>
                <c:pt idx="2">
                  <c:v>4.8646926879882804E-4</c:v>
                </c:pt>
                <c:pt idx="3">
                  <c:v>4.8646926879882804E-4</c:v>
                </c:pt>
                <c:pt idx="4">
                  <c:v>4.8646926879882804E-4</c:v>
                </c:pt>
                <c:pt idx="5">
                  <c:v>4.8646926879882804E-4</c:v>
                </c:pt>
                <c:pt idx="6">
                  <c:v>0</c:v>
                </c:pt>
                <c:pt idx="7">
                  <c:v>4.8646926879882804E-4</c:v>
                </c:pt>
                <c:pt idx="8">
                  <c:v>4.8646926879882804E-4</c:v>
                </c:pt>
                <c:pt idx="9">
                  <c:v>4.8646926879882804E-4</c:v>
                </c:pt>
                <c:pt idx="10">
                  <c:v>4.8646926879882804E-4</c:v>
                </c:pt>
                <c:pt idx="11">
                  <c:v>4.8646926879882804E-4</c:v>
                </c:pt>
                <c:pt idx="12">
                  <c:v>4.8646926879882804E-4</c:v>
                </c:pt>
                <c:pt idx="13">
                  <c:v>4.8646926879882804E-4</c:v>
                </c:pt>
                <c:pt idx="14">
                  <c:v>4.8646926879882804E-4</c:v>
                </c:pt>
                <c:pt idx="15">
                  <c:v>4.8646926879882804E-4</c:v>
                </c:pt>
                <c:pt idx="16">
                  <c:v>4.8646926879882804E-4</c:v>
                </c:pt>
                <c:pt idx="17">
                  <c:v>4.8646926879882804E-4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B7-8842-86D9-8E892DB685DC}"/>
            </c:ext>
          </c:extLst>
        </c:ser>
        <c:ser>
          <c:idx val="1"/>
          <c:order val="1"/>
          <c:tx>
            <c:strRef>
              <c:f>'Saturation 125 Combined'!$C$24</c:f>
              <c:strCache>
                <c:ptCount val="1"/>
                <c:pt idx="0">
                  <c:v>Solvent 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'Saturation 125 Combined'!$A$25:$A$42</c:f>
              <c:strCache>
                <c:ptCount val="18"/>
                <c:pt idx="0">
                  <c:v>Neat No NaCl</c:v>
                </c:pt>
                <c:pt idx="1">
                  <c:v>Neat NaCl</c:v>
                </c:pt>
                <c:pt idx="2">
                  <c:v>DDC CCl4 </c:v>
                </c:pt>
                <c:pt idx="3">
                  <c:v>DDC NaCl CCl4 </c:v>
                </c:pt>
                <c:pt idx="4">
                  <c:v>DDC Vacuum </c:v>
                </c:pt>
                <c:pt idx="5">
                  <c:v>DDC NaCl Vacuum  </c:v>
                </c:pt>
                <c:pt idx="6">
                  <c:v>DDS CCl4 </c:v>
                </c:pt>
                <c:pt idx="7">
                  <c:v>DDS NaCl CCl4 </c:v>
                </c:pt>
                <c:pt idx="8">
                  <c:v>DDS Vacuum </c:v>
                </c:pt>
                <c:pt idx="9">
                  <c:v>DDS NaCl Vacuum  </c:v>
                </c:pt>
                <c:pt idx="10">
                  <c:v>DBC CCl4 </c:v>
                </c:pt>
                <c:pt idx="11">
                  <c:v>DBC NaCl CCl4 </c:v>
                </c:pt>
                <c:pt idx="12">
                  <c:v>DBC Vacuum </c:v>
                </c:pt>
                <c:pt idx="13">
                  <c:v>DBC NaCl Vacuum  </c:v>
                </c:pt>
                <c:pt idx="14">
                  <c:v>DBS CCl4 </c:v>
                </c:pt>
                <c:pt idx="15">
                  <c:v>DBS NaCl CCl4 </c:v>
                </c:pt>
                <c:pt idx="16">
                  <c:v>DBS Vacuum </c:v>
                </c:pt>
                <c:pt idx="17">
                  <c:v>DBS NaCl Vacuum  </c:v>
                </c:pt>
              </c:strCache>
            </c:strRef>
          </c:cat>
          <c:val>
            <c:numRef>
              <c:f>'Saturation 125 Combined'!$C$25:$C$42</c:f>
              <c:numCache>
                <c:formatCode>0.00%</c:formatCode>
                <c:ptCount val="18"/>
                <c:pt idx="0">
                  <c:v>4.8646926879882804E-4</c:v>
                </c:pt>
                <c:pt idx="1">
                  <c:v>1</c:v>
                </c:pt>
                <c:pt idx="2">
                  <c:v>8.4000000000000005E-2</c:v>
                </c:pt>
                <c:pt idx="3">
                  <c:v>7.5999999999999998E-2</c:v>
                </c:pt>
                <c:pt idx="4">
                  <c:v>4.8646926879882804E-4</c:v>
                </c:pt>
                <c:pt idx="5">
                  <c:v>0</c:v>
                </c:pt>
                <c:pt idx="6">
                  <c:v>0.223</c:v>
                </c:pt>
                <c:pt idx="7">
                  <c:v>8.5999999999999993E-2</c:v>
                </c:pt>
                <c:pt idx="8">
                  <c:v>4.8646926879882804E-4</c:v>
                </c:pt>
                <c:pt idx="9">
                  <c:v>0</c:v>
                </c:pt>
                <c:pt idx="10">
                  <c:v>0.05</c:v>
                </c:pt>
                <c:pt idx="11">
                  <c:v>4.2000000000000003E-2</c:v>
                </c:pt>
                <c:pt idx="12">
                  <c:v>4.8646926879882804E-4</c:v>
                </c:pt>
                <c:pt idx="13">
                  <c:v>0</c:v>
                </c:pt>
                <c:pt idx="14">
                  <c:v>0.05</c:v>
                </c:pt>
                <c:pt idx="15">
                  <c:v>4.1000000000000002E-2</c:v>
                </c:pt>
                <c:pt idx="16">
                  <c:v>4.8646926879882804E-4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B7-8842-86D9-8E892DB685DC}"/>
            </c:ext>
          </c:extLst>
        </c:ser>
        <c:ser>
          <c:idx val="2"/>
          <c:order val="2"/>
          <c:tx>
            <c:strRef>
              <c:f>'Saturation 125 Combined'!$D$24</c:f>
              <c:strCache>
                <c:ptCount val="1"/>
                <c:pt idx="0">
                  <c:v>Tail Group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'Saturation 125 Combined'!$A$25:$A$42</c:f>
              <c:strCache>
                <c:ptCount val="18"/>
                <c:pt idx="0">
                  <c:v>Neat No NaCl</c:v>
                </c:pt>
                <c:pt idx="1">
                  <c:v>Neat NaCl</c:v>
                </c:pt>
                <c:pt idx="2">
                  <c:v>DDC CCl4 </c:v>
                </c:pt>
                <c:pt idx="3">
                  <c:v>DDC NaCl CCl4 </c:v>
                </c:pt>
                <c:pt idx="4">
                  <c:v>DDC Vacuum </c:v>
                </c:pt>
                <c:pt idx="5">
                  <c:v>DDC NaCl Vacuum  </c:v>
                </c:pt>
                <c:pt idx="6">
                  <c:v>DDS CCl4 </c:v>
                </c:pt>
                <c:pt idx="7">
                  <c:v>DDS NaCl CCl4 </c:v>
                </c:pt>
                <c:pt idx="8">
                  <c:v>DDS Vacuum </c:v>
                </c:pt>
                <c:pt idx="9">
                  <c:v>DDS NaCl Vacuum  </c:v>
                </c:pt>
                <c:pt idx="10">
                  <c:v>DBC CCl4 </c:v>
                </c:pt>
                <c:pt idx="11">
                  <c:v>DBC NaCl CCl4 </c:v>
                </c:pt>
                <c:pt idx="12">
                  <c:v>DBC Vacuum </c:v>
                </c:pt>
                <c:pt idx="13">
                  <c:v>DBC NaCl Vacuum  </c:v>
                </c:pt>
                <c:pt idx="14">
                  <c:v>DBS CCl4 </c:v>
                </c:pt>
                <c:pt idx="15">
                  <c:v>DBS NaCl CCl4 </c:v>
                </c:pt>
                <c:pt idx="16">
                  <c:v>DBS Vacuum </c:v>
                </c:pt>
                <c:pt idx="17">
                  <c:v>DBS NaCl Vacuum  </c:v>
                </c:pt>
              </c:strCache>
            </c:strRef>
          </c:cat>
          <c:val>
            <c:numRef>
              <c:f>'Saturation 125 Combined'!$D$25:$D$42</c:f>
              <c:numCache>
                <c:formatCode>0.00%</c:formatCode>
                <c:ptCount val="18"/>
                <c:pt idx="0">
                  <c:v>4.8646926879882804E-4</c:v>
                </c:pt>
                <c:pt idx="1">
                  <c:v>4.8646926879882804E-4</c:v>
                </c:pt>
                <c:pt idx="2">
                  <c:v>0.61699999999999999</c:v>
                </c:pt>
                <c:pt idx="3">
                  <c:v>0.624</c:v>
                </c:pt>
                <c:pt idx="4">
                  <c:v>0.63600000000000001</c:v>
                </c:pt>
                <c:pt idx="5">
                  <c:v>0.61799999999999999</c:v>
                </c:pt>
                <c:pt idx="6">
                  <c:v>0.27500000000000002</c:v>
                </c:pt>
                <c:pt idx="7">
                  <c:v>0.32</c:v>
                </c:pt>
                <c:pt idx="8">
                  <c:v>0.41</c:v>
                </c:pt>
                <c:pt idx="9">
                  <c:v>0.42066007417105922</c:v>
                </c:pt>
                <c:pt idx="10">
                  <c:v>0.27500000000000002</c:v>
                </c:pt>
                <c:pt idx="11">
                  <c:v>0.28100000000000003</c:v>
                </c:pt>
                <c:pt idx="12">
                  <c:v>0.28399999999999997</c:v>
                </c:pt>
                <c:pt idx="13">
                  <c:v>0.28100000000000003</c:v>
                </c:pt>
                <c:pt idx="14">
                  <c:v>0.187</c:v>
                </c:pt>
                <c:pt idx="15">
                  <c:v>0.19800000000000001</c:v>
                </c:pt>
                <c:pt idx="16">
                  <c:v>0.216</c:v>
                </c:pt>
                <c:pt idx="17">
                  <c:v>0.216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B7-8842-86D9-8E892DB685DC}"/>
            </c:ext>
          </c:extLst>
        </c:ser>
        <c:ser>
          <c:idx val="3"/>
          <c:order val="3"/>
          <c:tx>
            <c:strRef>
              <c:f>'Saturation 125 Combined'!$E$24</c:f>
              <c:strCache>
                <c:ptCount val="1"/>
                <c:pt idx="0">
                  <c:v>Benzene Group 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'Saturation 125 Combined'!$A$25:$A$42</c:f>
              <c:strCache>
                <c:ptCount val="18"/>
                <c:pt idx="0">
                  <c:v>Neat No NaCl</c:v>
                </c:pt>
                <c:pt idx="1">
                  <c:v>Neat NaCl</c:v>
                </c:pt>
                <c:pt idx="2">
                  <c:v>DDC CCl4 </c:v>
                </c:pt>
                <c:pt idx="3">
                  <c:v>DDC NaCl CCl4 </c:v>
                </c:pt>
                <c:pt idx="4">
                  <c:v>DDC Vacuum </c:v>
                </c:pt>
                <c:pt idx="5">
                  <c:v>DDC NaCl Vacuum  </c:v>
                </c:pt>
                <c:pt idx="6">
                  <c:v>DDS CCl4 </c:v>
                </c:pt>
                <c:pt idx="7">
                  <c:v>DDS NaCl CCl4 </c:v>
                </c:pt>
                <c:pt idx="8">
                  <c:v>DDS Vacuum </c:v>
                </c:pt>
                <c:pt idx="9">
                  <c:v>DDS NaCl Vacuum  </c:v>
                </c:pt>
                <c:pt idx="10">
                  <c:v>DBC CCl4 </c:v>
                </c:pt>
                <c:pt idx="11">
                  <c:v>DBC NaCl CCl4 </c:v>
                </c:pt>
                <c:pt idx="12">
                  <c:v>DBC Vacuum </c:v>
                </c:pt>
                <c:pt idx="13">
                  <c:v>DBC NaCl Vacuum  </c:v>
                </c:pt>
                <c:pt idx="14">
                  <c:v>DBS CCl4 </c:v>
                </c:pt>
                <c:pt idx="15">
                  <c:v>DBS NaCl CCl4 </c:v>
                </c:pt>
                <c:pt idx="16">
                  <c:v>DBS Vacuum </c:v>
                </c:pt>
                <c:pt idx="17">
                  <c:v>DBS NaCl Vacuum  </c:v>
                </c:pt>
              </c:strCache>
            </c:strRef>
          </c:cat>
          <c:val>
            <c:numRef>
              <c:f>'Saturation 125 Combined'!$E$25:$E$42</c:f>
              <c:numCache>
                <c:formatCode>0.00%</c:formatCode>
                <c:ptCount val="18"/>
                <c:pt idx="0">
                  <c:v>4.8646926879882804E-4</c:v>
                </c:pt>
                <c:pt idx="1">
                  <c:v>4.8646926879882804E-4</c:v>
                </c:pt>
                <c:pt idx="2">
                  <c:v>4.8646926879882804E-4</c:v>
                </c:pt>
                <c:pt idx="3">
                  <c:v>4.8646926879882804E-4</c:v>
                </c:pt>
                <c:pt idx="4">
                  <c:v>4.8646926879882804E-4</c:v>
                </c:pt>
                <c:pt idx="5">
                  <c:v>4.8646926879882804E-4</c:v>
                </c:pt>
                <c:pt idx="6">
                  <c:v>4.8646926879882804E-4</c:v>
                </c:pt>
                <c:pt idx="7">
                  <c:v>4.8646926879882804E-4</c:v>
                </c:pt>
                <c:pt idx="8">
                  <c:v>4.8646926879882804E-4</c:v>
                </c:pt>
                <c:pt idx="9">
                  <c:v>4.8646926879882804E-4</c:v>
                </c:pt>
                <c:pt idx="10">
                  <c:v>0.375</c:v>
                </c:pt>
                <c:pt idx="11">
                  <c:v>0.36599999999999999</c:v>
                </c:pt>
                <c:pt idx="12">
                  <c:v>0.38100000000000001</c:v>
                </c:pt>
                <c:pt idx="13">
                  <c:v>0.38400000000000001</c:v>
                </c:pt>
                <c:pt idx="14">
                  <c:v>0.13800000000000001</c:v>
                </c:pt>
                <c:pt idx="15">
                  <c:v>0.13300000000000001</c:v>
                </c:pt>
                <c:pt idx="16">
                  <c:v>0.151</c:v>
                </c:pt>
                <c:pt idx="17">
                  <c:v>0.14699999999999999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5B7-8842-86D9-8E892DB685DC}"/>
            </c:ext>
          </c:extLst>
        </c:ser>
        <c:ser>
          <c:idx val="4"/>
          <c:order val="4"/>
          <c:tx>
            <c:strRef>
              <c:f>'Saturation 125 Combined'!$F$24</c:f>
              <c:strCache>
                <c:ptCount val="1"/>
                <c:pt idx="0">
                  <c:v>Head Group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>
              <a:noFill/>
            </a:ln>
            <a:effectLst/>
          </c:spPr>
          <c:invertIfNegative val="0"/>
          <c:cat>
            <c:strRef>
              <c:f>'Saturation 125 Combined'!$A$25:$A$42</c:f>
              <c:strCache>
                <c:ptCount val="18"/>
                <c:pt idx="0">
                  <c:v>Neat No NaCl</c:v>
                </c:pt>
                <c:pt idx="1">
                  <c:v>Neat NaCl</c:v>
                </c:pt>
                <c:pt idx="2">
                  <c:v>DDC CCl4 </c:v>
                </c:pt>
                <c:pt idx="3">
                  <c:v>DDC NaCl CCl4 </c:v>
                </c:pt>
                <c:pt idx="4">
                  <c:v>DDC Vacuum </c:v>
                </c:pt>
                <c:pt idx="5">
                  <c:v>DDC NaCl Vacuum  </c:v>
                </c:pt>
                <c:pt idx="6">
                  <c:v>DDS CCl4 </c:v>
                </c:pt>
                <c:pt idx="7">
                  <c:v>DDS NaCl CCl4 </c:v>
                </c:pt>
                <c:pt idx="8">
                  <c:v>DDS Vacuum </c:v>
                </c:pt>
                <c:pt idx="9">
                  <c:v>DDS NaCl Vacuum  </c:v>
                </c:pt>
                <c:pt idx="10">
                  <c:v>DBC CCl4 </c:v>
                </c:pt>
                <c:pt idx="11">
                  <c:v>DBC NaCl CCl4 </c:v>
                </c:pt>
                <c:pt idx="12">
                  <c:v>DBC Vacuum </c:v>
                </c:pt>
                <c:pt idx="13">
                  <c:v>DBC NaCl Vacuum  </c:v>
                </c:pt>
                <c:pt idx="14">
                  <c:v>DBS CCl4 </c:v>
                </c:pt>
                <c:pt idx="15">
                  <c:v>DBS NaCl CCl4 </c:v>
                </c:pt>
                <c:pt idx="16">
                  <c:v>DBS Vacuum </c:v>
                </c:pt>
                <c:pt idx="17">
                  <c:v>DBS NaCl Vacuum  </c:v>
                </c:pt>
              </c:strCache>
            </c:strRef>
          </c:cat>
          <c:val>
            <c:numRef>
              <c:f>'Saturation 125 Combined'!$F$25:$F$42</c:f>
              <c:numCache>
                <c:formatCode>0.00%</c:formatCode>
                <c:ptCount val="18"/>
                <c:pt idx="0">
                  <c:v>4.8646926879882804E-4</c:v>
                </c:pt>
                <c:pt idx="1">
                  <c:v>4.8646926879882804E-4</c:v>
                </c:pt>
                <c:pt idx="2">
                  <c:v>0.29899999999999999</c:v>
                </c:pt>
                <c:pt idx="3">
                  <c:v>0.30099999999999999</c:v>
                </c:pt>
                <c:pt idx="4">
                  <c:v>0.29499999999999998</c:v>
                </c:pt>
                <c:pt idx="5">
                  <c:v>0.29899999999999999</c:v>
                </c:pt>
                <c:pt idx="6">
                  <c:v>0.502</c:v>
                </c:pt>
                <c:pt idx="7">
                  <c:v>0.59499999999999997</c:v>
                </c:pt>
                <c:pt idx="8">
                  <c:v>0.40300000000000002</c:v>
                </c:pt>
                <c:pt idx="9">
                  <c:v>0.43028770157931318</c:v>
                </c:pt>
                <c:pt idx="10">
                  <c:v>0.29899999999999999</c:v>
                </c:pt>
                <c:pt idx="11">
                  <c:v>0.311</c:v>
                </c:pt>
                <c:pt idx="12">
                  <c:v>0.30499999999999999</c:v>
                </c:pt>
                <c:pt idx="13">
                  <c:v>0.31</c:v>
                </c:pt>
                <c:pt idx="14">
                  <c:v>0.624</c:v>
                </c:pt>
                <c:pt idx="15">
                  <c:v>0.627</c:v>
                </c:pt>
                <c:pt idx="16">
                  <c:v>0.61599999999999999</c:v>
                </c:pt>
                <c:pt idx="17">
                  <c:v>0.621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5B7-8842-86D9-8E892DB685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3484096"/>
        <c:axId val="413485824"/>
      </c:barChart>
      <c:catAx>
        <c:axId val="413484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125 Saturated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485824"/>
        <c:crosses val="autoZero"/>
        <c:auto val="1"/>
        <c:lblAlgn val="ctr"/>
        <c:lblOffset val="100"/>
        <c:noMultiLvlLbl val="0"/>
      </c:catAx>
      <c:valAx>
        <c:axId val="4134858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% Composition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484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Hydrophobic Interface Composition 125</a:t>
            </a:r>
            <a:r>
              <a:rPr lang="en-US" sz="1600" baseline="0"/>
              <a:t> Saturated</a:t>
            </a:r>
            <a:endParaRPr lang="en-US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'Combined CCl4 NO Salt 125'!$B$15</c:f>
              <c:strCache>
                <c:ptCount val="1"/>
                <c:pt idx="0">
                  <c:v>Holes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'Combined CCl4 NO Salt 125'!$A$16:$A$24</c:f>
              <c:strCache>
                <c:ptCount val="9"/>
                <c:pt idx="0">
                  <c:v>Neat</c:v>
                </c:pt>
                <c:pt idx="1">
                  <c:v>DDC CCl4 </c:v>
                </c:pt>
                <c:pt idx="2">
                  <c:v>DDC Vacuum </c:v>
                </c:pt>
                <c:pt idx="3">
                  <c:v>DDS CCl4 </c:v>
                </c:pt>
                <c:pt idx="4">
                  <c:v>DDS Vacuum </c:v>
                </c:pt>
                <c:pt idx="5">
                  <c:v>DBC CCl4 </c:v>
                </c:pt>
                <c:pt idx="6">
                  <c:v>DBC Vacuum </c:v>
                </c:pt>
                <c:pt idx="7">
                  <c:v>DBS CCl4 </c:v>
                </c:pt>
                <c:pt idx="8">
                  <c:v>DBS Vacuum </c:v>
                </c:pt>
              </c:strCache>
            </c:strRef>
          </c:cat>
          <c:val>
            <c:numRef>
              <c:f>'Combined CCl4 NO Salt 125'!$B$16:$B$24</c:f>
              <c:numCache>
                <c:formatCode>0.00%</c:formatCode>
                <c:ptCount val="9"/>
                <c:pt idx="0">
                  <c:v>4.8646926879882804E-4</c:v>
                </c:pt>
                <c:pt idx="1">
                  <c:v>4.8646926879882804E-4</c:v>
                </c:pt>
                <c:pt idx="2">
                  <c:v>4.8646926879882804E-4</c:v>
                </c:pt>
                <c:pt idx="3">
                  <c:v>0</c:v>
                </c:pt>
                <c:pt idx="4">
                  <c:v>4.8646926879882804E-4</c:v>
                </c:pt>
                <c:pt idx="5">
                  <c:v>4.8646926879882804E-4</c:v>
                </c:pt>
                <c:pt idx="6">
                  <c:v>4.8646926879882804E-4</c:v>
                </c:pt>
                <c:pt idx="7">
                  <c:v>4.8646926879882804E-4</c:v>
                </c:pt>
                <c:pt idx="8">
                  <c:v>4.8646926879882804E-4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4D-6B47-8AE1-6545224F753A}"/>
            </c:ext>
          </c:extLst>
        </c:ser>
        <c:ser>
          <c:idx val="1"/>
          <c:order val="1"/>
          <c:tx>
            <c:strRef>
              <c:f>'Combined CCl4 NO Salt 125'!$C$15</c:f>
              <c:strCache>
                <c:ptCount val="1"/>
                <c:pt idx="0">
                  <c:v>Solvent 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'Combined CCl4 NO Salt 125'!$A$16:$A$24</c:f>
              <c:strCache>
                <c:ptCount val="9"/>
                <c:pt idx="0">
                  <c:v>Neat</c:v>
                </c:pt>
                <c:pt idx="1">
                  <c:v>DDC CCl4 </c:v>
                </c:pt>
                <c:pt idx="2">
                  <c:v>DDC Vacuum </c:v>
                </c:pt>
                <c:pt idx="3">
                  <c:v>DDS CCl4 </c:v>
                </c:pt>
                <c:pt idx="4">
                  <c:v>DDS Vacuum </c:v>
                </c:pt>
                <c:pt idx="5">
                  <c:v>DBC CCl4 </c:v>
                </c:pt>
                <c:pt idx="6">
                  <c:v>DBC Vacuum </c:v>
                </c:pt>
                <c:pt idx="7">
                  <c:v>DBS CCl4 </c:v>
                </c:pt>
                <c:pt idx="8">
                  <c:v>DBS Vacuum </c:v>
                </c:pt>
              </c:strCache>
            </c:strRef>
          </c:cat>
          <c:val>
            <c:numRef>
              <c:f>'Combined CCl4 NO Salt 125'!$C$16:$C$24</c:f>
              <c:numCache>
                <c:formatCode>0.00%</c:formatCode>
                <c:ptCount val="9"/>
                <c:pt idx="0">
                  <c:v>4.8646926879882804E-4</c:v>
                </c:pt>
                <c:pt idx="1">
                  <c:v>8.4000000000000005E-2</c:v>
                </c:pt>
                <c:pt idx="2">
                  <c:v>4.8646926879882804E-4</c:v>
                </c:pt>
                <c:pt idx="3">
                  <c:v>0.223</c:v>
                </c:pt>
                <c:pt idx="4">
                  <c:v>4.8646926879882804E-4</c:v>
                </c:pt>
                <c:pt idx="5">
                  <c:v>0.05</c:v>
                </c:pt>
                <c:pt idx="6">
                  <c:v>4.8646926879882804E-4</c:v>
                </c:pt>
                <c:pt idx="7">
                  <c:v>0.05</c:v>
                </c:pt>
                <c:pt idx="8">
                  <c:v>4.8646926879882804E-4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4D-6B47-8AE1-6545224F753A}"/>
            </c:ext>
          </c:extLst>
        </c:ser>
        <c:ser>
          <c:idx val="2"/>
          <c:order val="2"/>
          <c:tx>
            <c:strRef>
              <c:f>'Combined CCl4 NO Salt 125'!$D$15</c:f>
              <c:strCache>
                <c:ptCount val="1"/>
                <c:pt idx="0">
                  <c:v>Tail Group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'Combined CCl4 NO Salt 125'!$A$16:$A$24</c:f>
              <c:strCache>
                <c:ptCount val="9"/>
                <c:pt idx="0">
                  <c:v>Neat</c:v>
                </c:pt>
                <c:pt idx="1">
                  <c:v>DDC CCl4 </c:v>
                </c:pt>
                <c:pt idx="2">
                  <c:v>DDC Vacuum </c:v>
                </c:pt>
                <c:pt idx="3">
                  <c:v>DDS CCl4 </c:v>
                </c:pt>
                <c:pt idx="4">
                  <c:v>DDS Vacuum </c:v>
                </c:pt>
                <c:pt idx="5">
                  <c:v>DBC CCl4 </c:v>
                </c:pt>
                <c:pt idx="6">
                  <c:v>DBC Vacuum </c:v>
                </c:pt>
                <c:pt idx="7">
                  <c:v>DBS CCl4 </c:v>
                </c:pt>
                <c:pt idx="8">
                  <c:v>DBS Vacuum </c:v>
                </c:pt>
              </c:strCache>
            </c:strRef>
          </c:cat>
          <c:val>
            <c:numRef>
              <c:f>'Combined CCl4 NO Salt 125'!$D$16:$D$24</c:f>
              <c:numCache>
                <c:formatCode>0.00%</c:formatCode>
                <c:ptCount val="9"/>
                <c:pt idx="0">
                  <c:v>4.8646926879882804E-4</c:v>
                </c:pt>
                <c:pt idx="1">
                  <c:v>0.61699999999999999</c:v>
                </c:pt>
                <c:pt idx="2">
                  <c:v>0.63600000000000001</c:v>
                </c:pt>
                <c:pt idx="3">
                  <c:v>0.27500000000000002</c:v>
                </c:pt>
                <c:pt idx="4">
                  <c:v>0.41</c:v>
                </c:pt>
                <c:pt idx="5">
                  <c:v>0.27500000000000002</c:v>
                </c:pt>
                <c:pt idx="6">
                  <c:v>0.28399999999999997</c:v>
                </c:pt>
                <c:pt idx="7">
                  <c:v>0.187</c:v>
                </c:pt>
                <c:pt idx="8">
                  <c:v>0.216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54D-6B47-8AE1-6545224F753A}"/>
            </c:ext>
          </c:extLst>
        </c:ser>
        <c:ser>
          <c:idx val="3"/>
          <c:order val="3"/>
          <c:tx>
            <c:strRef>
              <c:f>'Combined CCl4 NO Salt 125'!$E$15</c:f>
              <c:strCache>
                <c:ptCount val="1"/>
                <c:pt idx="0">
                  <c:v>Benzene Group 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'Combined CCl4 NO Salt 125'!$A$16:$A$24</c:f>
              <c:strCache>
                <c:ptCount val="9"/>
                <c:pt idx="0">
                  <c:v>Neat</c:v>
                </c:pt>
                <c:pt idx="1">
                  <c:v>DDC CCl4 </c:v>
                </c:pt>
                <c:pt idx="2">
                  <c:v>DDC Vacuum </c:v>
                </c:pt>
                <c:pt idx="3">
                  <c:v>DDS CCl4 </c:v>
                </c:pt>
                <c:pt idx="4">
                  <c:v>DDS Vacuum </c:v>
                </c:pt>
                <c:pt idx="5">
                  <c:v>DBC CCl4 </c:v>
                </c:pt>
                <c:pt idx="6">
                  <c:v>DBC Vacuum </c:v>
                </c:pt>
                <c:pt idx="7">
                  <c:v>DBS CCl4 </c:v>
                </c:pt>
                <c:pt idx="8">
                  <c:v>DBS Vacuum </c:v>
                </c:pt>
              </c:strCache>
            </c:strRef>
          </c:cat>
          <c:val>
            <c:numRef>
              <c:f>'Combined CCl4 NO Salt 125'!$E$16:$E$24</c:f>
              <c:numCache>
                <c:formatCode>0.00%</c:formatCode>
                <c:ptCount val="9"/>
                <c:pt idx="0">
                  <c:v>4.8646926879882804E-4</c:v>
                </c:pt>
                <c:pt idx="1">
                  <c:v>4.8646926879882804E-4</c:v>
                </c:pt>
                <c:pt idx="2">
                  <c:v>4.8646926879882804E-4</c:v>
                </c:pt>
                <c:pt idx="3">
                  <c:v>4.8646926879882804E-4</c:v>
                </c:pt>
                <c:pt idx="4">
                  <c:v>4.8646926879882804E-4</c:v>
                </c:pt>
                <c:pt idx="5">
                  <c:v>0.375</c:v>
                </c:pt>
                <c:pt idx="6">
                  <c:v>0.38100000000000001</c:v>
                </c:pt>
                <c:pt idx="7">
                  <c:v>0.13800000000000001</c:v>
                </c:pt>
                <c:pt idx="8">
                  <c:v>0.151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54D-6B47-8AE1-6545224F753A}"/>
            </c:ext>
          </c:extLst>
        </c:ser>
        <c:ser>
          <c:idx val="4"/>
          <c:order val="4"/>
          <c:tx>
            <c:strRef>
              <c:f>'Combined CCl4 NO Salt 125'!$F$15</c:f>
              <c:strCache>
                <c:ptCount val="1"/>
                <c:pt idx="0">
                  <c:v>Head Group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cat>
            <c:strRef>
              <c:f>'Combined CCl4 NO Salt 125'!$A$16:$A$24</c:f>
              <c:strCache>
                <c:ptCount val="9"/>
                <c:pt idx="0">
                  <c:v>Neat</c:v>
                </c:pt>
                <c:pt idx="1">
                  <c:v>DDC CCl4 </c:v>
                </c:pt>
                <c:pt idx="2">
                  <c:v>DDC Vacuum </c:v>
                </c:pt>
                <c:pt idx="3">
                  <c:v>DDS CCl4 </c:v>
                </c:pt>
                <c:pt idx="4">
                  <c:v>DDS Vacuum </c:v>
                </c:pt>
                <c:pt idx="5">
                  <c:v>DBC CCl4 </c:v>
                </c:pt>
                <c:pt idx="6">
                  <c:v>DBC Vacuum </c:v>
                </c:pt>
                <c:pt idx="7">
                  <c:v>DBS CCl4 </c:v>
                </c:pt>
                <c:pt idx="8">
                  <c:v>DBS Vacuum </c:v>
                </c:pt>
              </c:strCache>
            </c:strRef>
          </c:cat>
          <c:val>
            <c:numRef>
              <c:f>'Combined CCl4 NO Salt 125'!$F$16:$F$24</c:f>
              <c:numCache>
                <c:formatCode>0.00%</c:formatCode>
                <c:ptCount val="9"/>
                <c:pt idx="0">
                  <c:v>4.8646926879882804E-4</c:v>
                </c:pt>
                <c:pt idx="1">
                  <c:v>0.29899999999999999</c:v>
                </c:pt>
                <c:pt idx="2">
                  <c:v>0.29499999999999998</c:v>
                </c:pt>
                <c:pt idx="3">
                  <c:v>0.502</c:v>
                </c:pt>
                <c:pt idx="4">
                  <c:v>0.40300000000000002</c:v>
                </c:pt>
                <c:pt idx="5">
                  <c:v>0.29899999999999999</c:v>
                </c:pt>
                <c:pt idx="6">
                  <c:v>0.30499999999999999</c:v>
                </c:pt>
                <c:pt idx="7">
                  <c:v>0.624</c:v>
                </c:pt>
                <c:pt idx="8">
                  <c:v>0.61599999999999999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54D-6B47-8AE1-6545224F75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96979951"/>
        <c:axId val="181917407"/>
      </c:barChart>
      <c:catAx>
        <c:axId val="10969799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125</a:t>
                </a:r>
                <a:r>
                  <a:rPr lang="en-US" sz="1400" baseline="0"/>
                  <a:t> Saturated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17407"/>
        <c:crosses val="autoZero"/>
        <c:auto val="1"/>
        <c:lblAlgn val="ctr"/>
        <c:lblOffset val="100"/>
        <c:noMultiLvlLbl val="0"/>
      </c:catAx>
      <c:valAx>
        <c:axId val="18191740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Percent</a:t>
                </a:r>
                <a:r>
                  <a:rPr lang="en-US" sz="1400" baseline="0"/>
                  <a:t> Composition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6979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Aqueous Interface Composition 125 Saturated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'Combined CCl4 NO Salt 125'!$B$2</c:f>
              <c:strCache>
                <c:ptCount val="1"/>
                <c:pt idx="0">
                  <c:v>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'Combined CCl4 NO Salt 125'!$A$3:$A$11</c:f>
              <c:strCache>
                <c:ptCount val="9"/>
                <c:pt idx="0">
                  <c:v>Neat</c:v>
                </c:pt>
                <c:pt idx="1">
                  <c:v>DDC CCl4 </c:v>
                </c:pt>
                <c:pt idx="2">
                  <c:v>DDC Vacuum </c:v>
                </c:pt>
                <c:pt idx="3">
                  <c:v>DDS CCl4 </c:v>
                </c:pt>
                <c:pt idx="4">
                  <c:v>DDS Vacuum </c:v>
                </c:pt>
                <c:pt idx="5">
                  <c:v>DBC CCl4 </c:v>
                </c:pt>
                <c:pt idx="6">
                  <c:v>DBC Vacuum </c:v>
                </c:pt>
                <c:pt idx="7">
                  <c:v>DBS CCl4 </c:v>
                </c:pt>
                <c:pt idx="8">
                  <c:v>DBS Vacuum </c:v>
                </c:pt>
              </c:strCache>
            </c:strRef>
          </c:cat>
          <c:val>
            <c:numRef>
              <c:f>'Combined CCl4 NO Salt 125'!$B$3:$B$11</c:f>
              <c:numCache>
                <c:formatCode>0.00%</c:formatCode>
                <c:ptCount val="9"/>
                <c:pt idx="0">
                  <c:v>0.83299999999999996</c:v>
                </c:pt>
                <c:pt idx="1">
                  <c:v>0.82099999999999995</c:v>
                </c:pt>
                <c:pt idx="2">
                  <c:v>0.82099999999999995</c:v>
                </c:pt>
                <c:pt idx="3">
                  <c:v>0.78900000000000003</c:v>
                </c:pt>
                <c:pt idx="4">
                  <c:v>0.72399999999999998</c:v>
                </c:pt>
                <c:pt idx="5">
                  <c:v>0.79600000000000004</c:v>
                </c:pt>
                <c:pt idx="6">
                  <c:v>0.79900000000000004</c:v>
                </c:pt>
                <c:pt idx="7">
                  <c:v>0.85</c:v>
                </c:pt>
                <c:pt idx="8">
                  <c:v>0.84799999999999998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6F-7F4A-858F-F531BE0E3FB3}"/>
            </c:ext>
          </c:extLst>
        </c:ser>
        <c:ser>
          <c:idx val="1"/>
          <c:order val="1"/>
          <c:tx>
            <c:strRef>
              <c:f>'Combined CCl4 NO Salt 125'!$C$2</c:f>
              <c:strCache>
                <c:ptCount val="1"/>
                <c:pt idx="0">
                  <c:v>O 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'Combined CCl4 NO Salt 125'!$A$3:$A$11</c:f>
              <c:strCache>
                <c:ptCount val="9"/>
                <c:pt idx="0">
                  <c:v>Neat</c:v>
                </c:pt>
                <c:pt idx="1">
                  <c:v>DDC CCl4 </c:v>
                </c:pt>
                <c:pt idx="2">
                  <c:v>DDC Vacuum </c:v>
                </c:pt>
                <c:pt idx="3">
                  <c:v>DDS CCl4 </c:v>
                </c:pt>
                <c:pt idx="4">
                  <c:v>DDS Vacuum </c:v>
                </c:pt>
                <c:pt idx="5">
                  <c:v>DBC CCl4 </c:v>
                </c:pt>
                <c:pt idx="6">
                  <c:v>DBC Vacuum </c:v>
                </c:pt>
                <c:pt idx="7">
                  <c:v>DBS CCl4 </c:v>
                </c:pt>
                <c:pt idx="8">
                  <c:v>DBS Vacuum </c:v>
                </c:pt>
              </c:strCache>
            </c:strRef>
          </c:cat>
          <c:val>
            <c:numRef>
              <c:f>'Combined CCl4 NO Salt 125'!$C$3:$C$11</c:f>
              <c:numCache>
                <c:formatCode>0.00%</c:formatCode>
                <c:ptCount val="9"/>
                <c:pt idx="0">
                  <c:v>0.16700000000000001</c:v>
                </c:pt>
                <c:pt idx="1">
                  <c:v>0.123</c:v>
                </c:pt>
                <c:pt idx="2">
                  <c:v>0.127</c:v>
                </c:pt>
                <c:pt idx="3">
                  <c:v>0.191</c:v>
                </c:pt>
                <c:pt idx="4">
                  <c:v>0.20200000000000001</c:v>
                </c:pt>
                <c:pt idx="5">
                  <c:v>0.112</c:v>
                </c:pt>
                <c:pt idx="6">
                  <c:v>0.11700000000000001</c:v>
                </c:pt>
                <c:pt idx="7">
                  <c:v>9.1999999999999998E-2</c:v>
                </c:pt>
                <c:pt idx="8">
                  <c:v>9.5000000000000001E-2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6F-7F4A-858F-F531BE0E3FB3}"/>
            </c:ext>
          </c:extLst>
        </c:ser>
        <c:ser>
          <c:idx val="2"/>
          <c:order val="2"/>
          <c:tx>
            <c:strRef>
              <c:f>'Combined CCl4 NO Salt 125'!$D$2</c:f>
              <c:strCache>
                <c:ptCount val="1"/>
                <c:pt idx="0">
                  <c:v>Na+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'Combined CCl4 NO Salt 125'!$A$3:$A$11</c:f>
              <c:strCache>
                <c:ptCount val="9"/>
                <c:pt idx="0">
                  <c:v>Neat</c:v>
                </c:pt>
                <c:pt idx="1">
                  <c:v>DDC CCl4 </c:v>
                </c:pt>
                <c:pt idx="2">
                  <c:v>DDC Vacuum </c:v>
                </c:pt>
                <c:pt idx="3">
                  <c:v>DDS CCl4 </c:v>
                </c:pt>
                <c:pt idx="4">
                  <c:v>DDS Vacuum </c:v>
                </c:pt>
                <c:pt idx="5">
                  <c:v>DBC CCl4 </c:v>
                </c:pt>
                <c:pt idx="6">
                  <c:v>DBC Vacuum </c:v>
                </c:pt>
                <c:pt idx="7">
                  <c:v>DBS CCl4 </c:v>
                </c:pt>
                <c:pt idx="8">
                  <c:v>DBS Vacuum </c:v>
                </c:pt>
              </c:strCache>
            </c:strRef>
          </c:cat>
          <c:val>
            <c:numRef>
              <c:f>'Combined CCl4 NO Salt 125'!$D$3:$D$11</c:f>
              <c:numCache>
                <c:formatCode>0.00%</c:formatCode>
                <c:ptCount val="9"/>
                <c:pt idx="0">
                  <c:v>4.8646926879882804E-4</c:v>
                </c:pt>
                <c:pt idx="1">
                  <c:v>5.6000000000000001E-2</c:v>
                </c:pt>
                <c:pt idx="2">
                  <c:v>5.1999999999999998E-2</c:v>
                </c:pt>
                <c:pt idx="3">
                  <c:v>0.02</c:v>
                </c:pt>
                <c:pt idx="4">
                  <c:v>7.3999999999999996E-2</c:v>
                </c:pt>
                <c:pt idx="5">
                  <c:v>9.1999999999999998E-2</c:v>
                </c:pt>
                <c:pt idx="6">
                  <c:v>8.4000000000000005E-2</c:v>
                </c:pt>
                <c:pt idx="7">
                  <c:v>5.8000000000000003E-2</c:v>
                </c:pt>
                <c:pt idx="8">
                  <c:v>5.6000000000000001E-2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6F-7F4A-858F-F531BE0E3FB3}"/>
            </c:ext>
          </c:extLst>
        </c:ser>
        <c:ser>
          <c:idx val="3"/>
          <c:order val="3"/>
          <c:tx>
            <c:strRef>
              <c:f>'Combined CCl4 NO Salt 125'!$E$2</c:f>
              <c:strCache>
                <c:ptCount val="1"/>
                <c:pt idx="0">
                  <c:v>Cl-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'Combined CCl4 NO Salt 125'!$A$3:$A$11</c:f>
              <c:strCache>
                <c:ptCount val="9"/>
                <c:pt idx="0">
                  <c:v>Neat</c:v>
                </c:pt>
                <c:pt idx="1">
                  <c:v>DDC CCl4 </c:v>
                </c:pt>
                <c:pt idx="2">
                  <c:v>DDC Vacuum </c:v>
                </c:pt>
                <c:pt idx="3">
                  <c:v>DDS CCl4 </c:v>
                </c:pt>
                <c:pt idx="4">
                  <c:v>DDS Vacuum </c:v>
                </c:pt>
                <c:pt idx="5">
                  <c:v>DBC CCl4 </c:v>
                </c:pt>
                <c:pt idx="6">
                  <c:v>DBC Vacuum </c:v>
                </c:pt>
                <c:pt idx="7">
                  <c:v>DBS CCl4 </c:v>
                </c:pt>
                <c:pt idx="8">
                  <c:v>DBS Vacuum </c:v>
                </c:pt>
              </c:strCache>
            </c:strRef>
          </c:cat>
          <c:val>
            <c:numRef>
              <c:f>'Combined CCl4 NO Salt 125'!$E$3:$E$11</c:f>
              <c:numCache>
                <c:formatCode>0.00%</c:formatCode>
                <c:ptCount val="9"/>
                <c:pt idx="0">
                  <c:v>4.8646926879882804E-4</c:v>
                </c:pt>
                <c:pt idx="1">
                  <c:v>4.8646926879882804E-4</c:v>
                </c:pt>
                <c:pt idx="2">
                  <c:v>4.8646926879882804E-4</c:v>
                </c:pt>
                <c:pt idx="3">
                  <c:v>4.8646926879882804E-4</c:v>
                </c:pt>
                <c:pt idx="4">
                  <c:v>4.8646926879882804E-4</c:v>
                </c:pt>
                <c:pt idx="5">
                  <c:v>4.8646926879882804E-4</c:v>
                </c:pt>
                <c:pt idx="6">
                  <c:v>4.8646926879882804E-4</c:v>
                </c:pt>
                <c:pt idx="7">
                  <c:v>4.8646926879882804E-4</c:v>
                </c:pt>
                <c:pt idx="8">
                  <c:v>4.8646926879882804E-4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46F-7F4A-858F-F531BE0E3F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1546383"/>
        <c:axId val="1097605599"/>
      </c:barChart>
      <c:catAx>
        <c:axId val="1815463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125</a:t>
                </a:r>
                <a:r>
                  <a:rPr lang="en-US" sz="1400" baseline="0"/>
                  <a:t> Saturated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605599"/>
        <c:crosses val="autoZero"/>
        <c:auto val="1"/>
        <c:lblAlgn val="ctr"/>
        <c:lblOffset val="100"/>
        <c:noMultiLvlLbl val="0"/>
      </c:catAx>
      <c:valAx>
        <c:axId val="109760559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Percent</a:t>
                </a:r>
                <a:r>
                  <a:rPr lang="en-US" sz="1400" baseline="0"/>
                  <a:t> Composition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546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Aqueous Interface Composition 50 Saturated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'Combined CCl4 No Salt 50'!$B$2</c:f>
              <c:strCache>
                <c:ptCount val="1"/>
                <c:pt idx="0">
                  <c:v>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'Combined CCl4 No Salt 50'!$A$3:$A$11</c:f>
              <c:strCache>
                <c:ptCount val="9"/>
                <c:pt idx="0">
                  <c:v>Neat</c:v>
                </c:pt>
                <c:pt idx="1">
                  <c:v>DDC CCl4 </c:v>
                </c:pt>
                <c:pt idx="2">
                  <c:v>DDC Vacuum </c:v>
                </c:pt>
                <c:pt idx="3">
                  <c:v>DDS CCl4 </c:v>
                </c:pt>
                <c:pt idx="4">
                  <c:v>DDS Vacuum </c:v>
                </c:pt>
                <c:pt idx="5">
                  <c:v>DBC CCl4 </c:v>
                </c:pt>
                <c:pt idx="6">
                  <c:v>DBC Vacuum </c:v>
                </c:pt>
                <c:pt idx="7">
                  <c:v>DBS CCl4 </c:v>
                </c:pt>
                <c:pt idx="8">
                  <c:v>DBS Vacuum </c:v>
                </c:pt>
              </c:strCache>
            </c:strRef>
          </c:cat>
          <c:val>
            <c:numRef>
              <c:f>'Combined CCl4 No Salt 50'!$B$3:$B$11</c:f>
              <c:numCache>
                <c:formatCode>0.00%</c:formatCode>
                <c:ptCount val="9"/>
                <c:pt idx="0">
                  <c:v>0.83299999999999996</c:v>
                </c:pt>
                <c:pt idx="1">
                  <c:v>0.84299999999999997</c:v>
                </c:pt>
                <c:pt idx="2">
                  <c:v>0.84</c:v>
                </c:pt>
                <c:pt idx="3">
                  <c:v>0.82</c:v>
                </c:pt>
                <c:pt idx="4">
                  <c:v>0.80300000000000005</c:v>
                </c:pt>
                <c:pt idx="5">
                  <c:v>0.84199999999999997</c:v>
                </c:pt>
                <c:pt idx="6">
                  <c:v>0.83799999999999997</c:v>
                </c:pt>
                <c:pt idx="7">
                  <c:v>0.85699999999999998</c:v>
                </c:pt>
                <c:pt idx="8">
                  <c:v>0.84899999999999998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D4-FA45-B94E-23F42A9413DD}"/>
            </c:ext>
          </c:extLst>
        </c:ser>
        <c:ser>
          <c:idx val="1"/>
          <c:order val="1"/>
          <c:tx>
            <c:strRef>
              <c:f>'Combined CCl4 No Salt 50'!$C$2</c:f>
              <c:strCache>
                <c:ptCount val="1"/>
                <c:pt idx="0">
                  <c:v>O 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'Combined CCl4 No Salt 50'!$A$3:$A$11</c:f>
              <c:strCache>
                <c:ptCount val="9"/>
                <c:pt idx="0">
                  <c:v>Neat</c:v>
                </c:pt>
                <c:pt idx="1">
                  <c:v>DDC CCl4 </c:v>
                </c:pt>
                <c:pt idx="2">
                  <c:v>DDC Vacuum </c:v>
                </c:pt>
                <c:pt idx="3">
                  <c:v>DDS CCl4 </c:v>
                </c:pt>
                <c:pt idx="4">
                  <c:v>DDS Vacuum </c:v>
                </c:pt>
                <c:pt idx="5">
                  <c:v>DBC CCl4 </c:v>
                </c:pt>
                <c:pt idx="6">
                  <c:v>DBC Vacuum </c:v>
                </c:pt>
                <c:pt idx="7">
                  <c:v>DBS CCl4 </c:v>
                </c:pt>
                <c:pt idx="8">
                  <c:v>DBS Vacuum </c:v>
                </c:pt>
              </c:strCache>
            </c:strRef>
          </c:cat>
          <c:val>
            <c:numRef>
              <c:f>'Combined CCl4 No Salt 50'!$C$3:$C$11</c:f>
              <c:numCache>
                <c:formatCode>0.00%</c:formatCode>
                <c:ptCount val="9"/>
                <c:pt idx="0">
                  <c:v>0.16700000000000001</c:v>
                </c:pt>
                <c:pt idx="1">
                  <c:v>0.14799999999999999</c:v>
                </c:pt>
                <c:pt idx="2">
                  <c:v>0.152</c:v>
                </c:pt>
                <c:pt idx="3">
                  <c:v>0.17599999999999999</c:v>
                </c:pt>
                <c:pt idx="4">
                  <c:v>0.17599999999999999</c:v>
                </c:pt>
                <c:pt idx="5">
                  <c:v>0.14000000000000001</c:v>
                </c:pt>
                <c:pt idx="6">
                  <c:v>0.14799999999999999</c:v>
                </c:pt>
                <c:pt idx="7">
                  <c:v>0.13300000000000001</c:v>
                </c:pt>
                <c:pt idx="8">
                  <c:v>0.14099999999999999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D4-FA45-B94E-23F42A9413DD}"/>
            </c:ext>
          </c:extLst>
        </c:ser>
        <c:ser>
          <c:idx val="2"/>
          <c:order val="2"/>
          <c:tx>
            <c:strRef>
              <c:f>'Combined CCl4 No Salt 50'!$D$2</c:f>
              <c:strCache>
                <c:ptCount val="1"/>
                <c:pt idx="0">
                  <c:v>Na+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'Combined CCl4 No Salt 50'!$A$3:$A$11</c:f>
              <c:strCache>
                <c:ptCount val="9"/>
                <c:pt idx="0">
                  <c:v>Neat</c:v>
                </c:pt>
                <c:pt idx="1">
                  <c:v>DDC CCl4 </c:v>
                </c:pt>
                <c:pt idx="2">
                  <c:v>DDC Vacuum </c:v>
                </c:pt>
                <c:pt idx="3">
                  <c:v>DDS CCl4 </c:v>
                </c:pt>
                <c:pt idx="4">
                  <c:v>DDS Vacuum </c:v>
                </c:pt>
                <c:pt idx="5">
                  <c:v>DBC CCl4 </c:v>
                </c:pt>
                <c:pt idx="6">
                  <c:v>DBC Vacuum </c:v>
                </c:pt>
                <c:pt idx="7">
                  <c:v>DBS CCl4 </c:v>
                </c:pt>
                <c:pt idx="8">
                  <c:v>DBS Vacuum </c:v>
                </c:pt>
              </c:strCache>
            </c:strRef>
          </c:cat>
          <c:val>
            <c:numRef>
              <c:f>'Combined CCl4 No Salt 50'!$D$3:$D$11</c:f>
              <c:numCache>
                <c:formatCode>0.00%</c:formatCode>
                <c:ptCount val="9"/>
                <c:pt idx="0">
                  <c:v>4.8646926879882804E-4</c:v>
                </c:pt>
                <c:pt idx="1">
                  <c:v>8.0000000000000002E-3</c:v>
                </c:pt>
                <c:pt idx="2">
                  <c:v>8.0000000000000002E-3</c:v>
                </c:pt>
                <c:pt idx="3">
                  <c:v>4.0000000000000001E-3</c:v>
                </c:pt>
                <c:pt idx="4">
                  <c:v>2.1000000000000001E-2</c:v>
                </c:pt>
                <c:pt idx="5">
                  <c:v>1.7999999999999999E-2</c:v>
                </c:pt>
                <c:pt idx="6">
                  <c:v>1.4999999999999999E-2</c:v>
                </c:pt>
                <c:pt idx="7">
                  <c:v>0.01</c:v>
                </c:pt>
                <c:pt idx="8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D4-FA45-B94E-23F42A9413DD}"/>
            </c:ext>
          </c:extLst>
        </c:ser>
        <c:ser>
          <c:idx val="3"/>
          <c:order val="3"/>
          <c:tx>
            <c:strRef>
              <c:f>'Combined CCl4 No Salt 50'!$E$2</c:f>
              <c:strCache>
                <c:ptCount val="1"/>
                <c:pt idx="0">
                  <c:v>Cl-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'Combined CCl4 No Salt 50'!$A$3:$A$11</c:f>
              <c:strCache>
                <c:ptCount val="9"/>
                <c:pt idx="0">
                  <c:v>Neat</c:v>
                </c:pt>
                <c:pt idx="1">
                  <c:v>DDC CCl4 </c:v>
                </c:pt>
                <c:pt idx="2">
                  <c:v>DDC Vacuum </c:v>
                </c:pt>
                <c:pt idx="3">
                  <c:v>DDS CCl4 </c:v>
                </c:pt>
                <c:pt idx="4">
                  <c:v>DDS Vacuum </c:v>
                </c:pt>
                <c:pt idx="5">
                  <c:v>DBC CCl4 </c:v>
                </c:pt>
                <c:pt idx="6">
                  <c:v>DBC Vacuum </c:v>
                </c:pt>
                <c:pt idx="7">
                  <c:v>DBS CCl4 </c:v>
                </c:pt>
                <c:pt idx="8">
                  <c:v>DBS Vacuum </c:v>
                </c:pt>
              </c:strCache>
            </c:strRef>
          </c:cat>
          <c:val>
            <c:numRef>
              <c:f>'Combined CCl4 No Salt 50'!$E$3:$E$11</c:f>
              <c:numCache>
                <c:formatCode>0.00%</c:formatCode>
                <c:ptCount val="9"/>
                <c:pt idx="0">
                  <c:v>4.8646926879882804E-4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8D4-FA45-B94E-23F42A9413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70737616"/>
        <c:axId val="780320560"/>
      </c:barChart>
      <c:catAx>
        <c:axId val="470737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50 Saturated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320560"/>
        <c:crosses val="autoZero"/>
        <c:auto val="1"/>
        <c:lblAlgn val="ctr"/>
        <c:lblOffset val="100"/>
        <c:noMultiLvlLbl val="0"/>
      </c:catAx>
      <c:valAx>
        <c:axId val="78032056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 Composition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737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Hydrophobic Interface Composition 50 Saturated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'Combined CCl4 No Salt 50'!$B$15</c:f>
              <c:strCache>
                <c:ptCount val="1"/>
                <c:pt idx="0">
                  <c:v>Holes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'Combined CCl4 No Salt 50'!$A$16:$A$24</c:f>
              <c:strCache>
                <c:ptCount val="9"/>
                <c:pt idx="0">
                  <c:v>Neat</c:v>
                </c:pt>
                <c:pt idx="1">
                  <c:v>DDC CCl4 </c:v>
                </c:pt>
                <c:pt idx="2">
                  <c:v>DDC Vacuum </c:v>
                </c:pt>
                <c:pt idx="3">
                  <c:v>DDS CCl4 </c:v>
                </c:pt>
                <c:pt idx="4">
                  <c:v>DDS Vacuum </c:v>
                </c:pt>
                <c:pt idx="5">
                  <c:v>DBC CCl4 </c:v>
                </c:pt>
                <c:pt idx="6">
                  <c:v>DBC Vacuum </c:v>
                </c:pt>
                <c:pt idx="7">
                  <c:v>DBS CCl4 </c:v>
                </c:pt>
                <c:pt idx="8">
                  <c:v>DBS Vacuum </c:v>
                </c:pt>
              </c:strCache>
            </c:strRef>
          </c:cat>
          <c:val>
            <c:numRef>
              <c:f>'Combined CCl4 No Salt 50'!$B$16:$B$24</c:f>
              <c:numCache>
                <c:formatCode>0.00%</c:formatCode>
                <c:ptCount val="9"/>
                <c:pt idx="0">
                  <c:v>4.8646926879882804E-4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16-A547-A30E-26CDB1BBBD44}"/>
            </c:ext>
          </c:extLst>
        </c:ser>
        <c:ser>
          <c:idx val="1"/>
          <c:order val="1"/>
          <c:tx>
            <c:strRef>
              <c:f>'Combined CCl4 No Salt 50'!$C$15</c:f>
              <c:strCache>
                <c:ptCount val="1"/>
                <c:pt idx="0">
                  <c:v>Solvent 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'Combined CCl4 No Salt 50'!$A$16:$A$24</c:f>
              <c:strCache>
                <c:ptCount val="9"/>
                <c:pt idx="0">
                  <c:v>Neat</c:v>
                </c:pt>
                <c:pt idx="1">
                  <c:v>DDC CCl4 </c:v>
                </c:pt>
                <c:pt idx="2">
                  <c:v>DDC Vacuum </c:v>
                </c:pt>
                <c:pt idx="3">
                  <c:v>DDS CCl4 </c:v>
                </c:pt>
                <c:pt idx="4">
                  <c:v>DDS Vacuum </c:v>
                </c:pt>
                <c:pt idx="5">
                  <c:v>DBC CCl4 </c:v>
                </c:pt>
                <c:pt idx="6">
                  <c:v>DBC Vacuum </c:v>
                </c:pt>
                <c:pt idx="7">
                  <c:v>DBS CCl4 </c:v>
                </c:pt>
                <c:pt idx="8">
                  <c:v>DBS Vacuum </c:v>
                </c:pt>
              </c:strCache>
            </c:strRef>
          </c:cat>
          <c:val>
            <c:numRef>
              <c:f>'Combined CCl4 No Salt 50'!$C$16:$C$24</c:f>
              <c:numCache>
                <c:formatCode>0.00%</c:formatCode>
                <c:ptCount val="9"/>
                <c:pt idx="0">
                  <c:v>4.8646926879882804E-4</c:v>
                </c:pt>
                <c:pt idx="1">
                  <c:v>0.434</c:v>
                </c:pt>
                <c:pt idx="2">
                  <c:v>0</c:v>
                </c:pt>
                <c:pt idx="3">
                  <c:v>0.40699999999999997</c:v>
                </c:pt>
                <c:pt idx="4">
                  <c:v>0</c:v>
                </c:pt>
                <c:pt idx="5">
                  <c:v>0.4</c:v>
                </c:pt>
                <c:pt idx="6">
                  <c:v>0</c:v>
                </c:pt>
                <c:pt idx="7">
                  <c:v>0.36399999999999999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16-A547-A30E-26CDB1BBBD44}"/>
            </c:ext>
          </c:extLst>
        </c:ser>
        <c:ser>
          <c:idx val="2"/>
          <c:order val="2"/>
          <c:tx>
            <c:strRef>
              <c:f>'Combined CCl4 No Salt 50'!$D$15</c:f>
              <c:strCache>
                <c:ptCount val="1"/>
                <c:pt idx="0">
                  <c:v>Tail Group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'Combined CCl4 No Salt 50'!$A$16:$A$24</c:f>
              <c:strCache>
                <c:ptCount val="9"/>
                <c:pt idx="0">
                  <c:v>Neat</c:v>
                </c:pt>
                <c:pt idx="1">
                  <c:v>DDC CCl4 </c:v>
                </c:pt>
                <c:pt idx="2">
                  <c:v>DDC Vacuum </c:v>
                </c:pt>
                <c:pt idx="3">
                  <c:v>DDS CCl4 </c:v>
                </c:pt>
                <c:pt idx="4">
                  <c:v>DDS Vacuum </c:v>
                </c:pt>
                <c:pt idx="5">
                  <c:v>DBC CCl4 </c:v>
                </c:pt>
                <c:pt idx="6">
                  <c:v>DBC Vacuum </c:v>
                </c:pt>
                <c:pt idx="7">
                  <c:v>DBS CCl4 </c:v>
                </c:pt>
                <c:pt idx="8">
                  <c:v>DBS Vacuum </c:v>
                </c:pt>
              </c:strCache>
            </c:strRef>
          </c:cat>
          <c:val>
            <c:numRef>
              <c:f>'Combined CCl4 No Salt 50'!$D$16:$D$24</c:f>
              <c:numCache>
                <c:formatCode>0.00%</c:formatCode>
                <c:ptCount val="9"/>
                <c:pt idx="0">
                  <c:v>4.8646926879882804E-4</c:v>
                </c:pt>
                <c:pt idx="1">
                  <c:v>0.442</c:v>
                </c:pt>
                <c:pt idx="2">
                  <c:v>0.42799999999999999</c:v>
                </c:pt>
                <c:pt idx="3">
                  <c:v>0.33900000000000002</c:v>
                </c:pt>
                <c:pt idx="4">
                  <c:v>0.254</c:v>
                </c:pt>
                <c:pt idx="5">
                  <c:v>0.248</c:v>
                </c:pt>
                <c:pt idx="6">
                  <c:v>0.24</c:v>
                </c:pt>
                <c:pt idx="7">
                  <c:v>0.26500000000000001</c:v>
                </c:pt>
                <c:pt idx="8">
                  <c:v>0.21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16-A547-A30E-26CDB1BBBD44}"/>
            </c:ext>
          </c:extLst>
        </c:ser>
        <c:ser>
          <c:idx val="3"/>
          <c:order val="3"/>
          <c:tx>
            <c:strRef>
              <c:f>'Combined CCl4 No Salt 50'!$E$15</c:f>
              <c:strCache>
                <c:ptCount val="1"/>
                <c:pt idx="0">
                  <c:v>Benzene Group 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'Combined CCl4 No Salt 50'!$A$16:$A$24</c:f>
              <c:strCache>
                <c:ptCount val="9"/>
                <c:pt idx="0">
                  <c:v>Neat</c:v>
                </c:pt>
                <c:pt idx="1">
                  <c:v>DDC CCl4 </c:v>
                </c:pt>
                <c:pt idx="2">
                  <c:v>DDC Vacuum </c:v>
                </c:pt>
                <c:pt idx="3">
                  <c:v>DDS CCl4 </c:v>
                </c:pt>
                <c:pt idx="4">
                  <c:v>DDS Vacuum </c:v>
                </c:pt>
                <c:pt idx="5">
                  <c:v>DBC CCl4 </c:v>
                </c:pt>
                <c:pt idx="6">
                  <c:v>DBC Vacuum </c:v>
                </c:pt>
                <c:pt idx="7">
                  <c:v>DBS CCl4 </c:v>
                </c:pt>
                <c:pt idx="8">
                  <c:v>DBS Vacuum </c:v>
                </c:pt>
              </c:strCache>
            </c:strRef>
          </c:cat>
          <c:val>
            <c:numRef>
              <c:f>'Combined CCl4 No Salt 50'!$E$16:$E$24</c:f>
              <c:numCache>
                <c:formatCode>0.00%</c:formatCode>
                <c:ptCount val="9"/>
                <c:pt idx="0">
                  <c:v>4.8646926879882804E-4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0.223</c:v>
                </c:pt>
                <c:pt idx="6">
                  <c:v>0.21299999999999999</c:v>
                </c:pt>
                <c:pt idx="7">
                  <c:v>0.11</c:v>
                </c:pt>
                <c:pt idx="8">
                  <c:v>9.6000000000000002E-2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816-A547-A30E-26CDB1BBBD44}"/>
            </c:ext>
          </c:extLst>
        </c:ser>
        <c:ser>
          <c:idx val="4"/>
          <c:order val="4"/>
          <c:tx>
            <c:strRef>
              <c:f>'Combined CCl4 No Salt 50'!$F$15</c:f>
              <c:strCache>
                <c:ptCount val="1"/>
                <c:pt idx="0">
                  <c:v>Head Group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cat>
            <c:strRef>
              <c:f>'Combined CCl4 No Salt 50'!$A$16:$A$24</c:f>
              <c:strCache>
                <c:ptCount val="9"/>
                <c:pt idx="0">
                  <c:v>Neat</c:v>
                </c:pt>
                <c:pt idx="1">
                  <c:v>DDC CCl4 </c:v>
                </c:pt>
                <c:pt idx="2">
                  <c:v>DDC Vacuum </c:v>
                </c:pt>
                <c:pt idx="3">
                  <c:v>DDS CCl4 </c:v>
                </c:pt>
                <c:pt idx="4">
                  <c:v>DDS Vacuum </c:v>
                </c:pt>
                <c:pt idx="5">
                  <c:v>DBC CCl4 </c:v>
                </c:pt>
                <c:pt idx="6">
                  <c:v>DBC Vacuum </c:v>
                </c:pt>
                <c:pt idx="7">
                  <c:v>DBS CCl4 </c:v>
                </c:pt>
                <c:pt idx="8">
                  <c:v>DBS Vacuum </c:v>
                </c:pt>
              </c:strCache>
            </c:strRef>
          </c:cat>
          <c:val>
            <c:numRef>
              <c:f>'Combined CCl4 No Salt 50'!$F$16:$F$24</c:f>
              <c:numCache>
                <c:formatCode>0.00%</c:formatCode>
                <c:ptCount val="9"/>
                <c:pt idx="0">
                  <c:v>4.8646926879882804E-4</c:v>
                </c:pt>
                <c:pt idx="1">
                  <c:v>0.123</c:v>
                </c:pt>
                <c:pt idx="2">
                  <c:v>0.122</c:v>
                </c:pt>
                <c:pt idx="3">
                  <c:v>0.255</c:v>
                </c:pt>
                <c:pt idx="4">
                  <c:v>0.158</c:v>
                </c:pt>
                <c:pt idx="5">
                  <c:v>0.126</c:v>
                </c:pt>
                <c:pt idx="6">
                  <c:v>0.123</c:v>
                </c:pt>
                <c:pt idx="7">
                  <c:v>0.26100000000000001</c:v>
                </c:pt>
                <c:pt idx="8">
                  <c:v>0.255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816-A547-A30E-26CDB1BBBD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6454319"/>
        <c:axId val="137203391"/>
      </c:barChart>
      <c:catAx>
        <c:axId val="1364543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50 Saturated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03391"/>
        <c:crosses val="autoZero"/>
        <c:auto val="1"/>
        <c:lblAlgn val="ctr"/>
        <c:lblOffset val="100"/>
        <c:noMultiLvlLbl val="0"/>
      </c:catAx>
      <c:valAx>
        <c:axId val="13720339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 Composition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454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Hydrophobic Interface Composition for</a:t>
            </a:r>
            <a:r>
              <a:rPr lang="en-US" sz="1600" baseline="0"/>
              <a:t> DDC </a:t>
            </a:r>
            <a:endParaRPr lang="en-US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'CCl4_Sims DDC'!$M$13</c:f>
              <c:strCache>
                <c:ptCount val="1"/>
                <c:pt idx="0">
                  <c:v>Solvent 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'CCl4_Sims DDC'!$K$15:$K$19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</c:numCache>
            </c:numRef>
          </c:cat>
          <c:val>
            <c:numRef>
              <c:f>'CCl4_Sims DDC'!$M$15:$M$19</c:f>
              <c:numCache>
                <c:formatCode>0.0%</c:formatCode>
                <c:ptCount val="5"/>
                <c:pt idx="0">
                  <c:v>0.68056250473759494</c:v>
                </c:pt>
                <c:pt idx="1">
                  <c:v>0.43430658037554132</c:v>
                </c:pt>
                <c:pt idx="2">
                  <c:v>0.26539921466842364</c:v>
                </c:pt>
                <c:pt idx="3">
                  <c:v>0.15905108669726753</c:v>
                </c:pt>
                <c:pt idx="4">
                  <c:v>8.4309776717164706E-2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8C-474D-B4FB-9CD7B1DFE0DD}"/>
            </c:ext>
          </c:extLst>
        </c:ser>
        <c:ser>
          <c:idx val="2"/>
          <c:order val="1"/>
          <c:tx>
            <c:strRef>
              <c:f>'CCl4_Sims DDC'!$N$13:$N$14</c:f>
              <c:strCache>
                <c:ptCount val="2"/>
                <c:pt idx="0">
                  <c:v>DDC Tail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f>'CCl4_Sims DDC'!$K$15:$K$19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</c:numCache>
            </c:numRef>
          </c:cat>
          <c:val>
            <c:numRef>
              <c:f>'CCl4_Sims DDC'!$N$15:$N$19</c:f>
              <c:numCache>
                <c:formatCode>0.0%</c:formatCode>
                <c:ptCount val="5"/>
                <c:pt idx="0">
                  <c:v>0.25720183070564318</c:v>
                </c:pt>
                <c:pt idx="1">
                  <c:v>0.44223029693166593</c:v>
                </c:pt>
                <c:pt idx="2">
                  <c:v>0.54931668294588409</c:v>
                </c:pt>
                <c:pt idx="3">
                  <c:v>0.59885713609968105</c:v>
                </c:pt>
                <c:pt idx="4">
                  <c:v>0.61650139012349991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8C-474D-B4FB-9CD7B1DFE0DD}"/>
            </c:ext>
          </c:extLst>
        </c:ser>
        <c:ser>
          <c:idx val="3"/>
          <c:order val="2"/>
          <c:tx>
            <c:strRef>
              <c:f>'CCl4_Sims DDC'!$O$13:$O$14</c:f>
              <c:strCache>
                <c:ptCount val="2"/>
                <c:pt idx="0">
                  <c:v>DDC Headgroup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>
              <a:noFill/>
            </a:ln>
            <a:effectLst/>
          </c:spPr>
          <c:invertIfNegative val="0"/>
          <c:cat>
            <c:numRef>
              <c:f>'CCl4_Sims DDC'!$K$15:$K$19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</c:numCache>
            </c:numRef>
          </c:cat>
          <c:val>
            <c:numRef>
              <c:f>'CCl4_Sims DDC'!$O$15:$O$19</c:f>
              <c:numCache>
                <c:formatCode>0.0%</c:formatCode>
                <c:ptCount val="5"/>
                <c:pt idx="0">
                  <c:v>6.2232695078591235E-2</c:v>
                </c:pt>
                <c:pt idx="1">
                  <c:v>0.12346159533363775</c:v>
                </c:pt>
                <c:pt idx="2">
                  <c:v>0.18528133673070202</c:v>
                </c:pt>
                <c:pt idx="3">
                  <c:v>0.24209101426381655</c:v>
                </c:pt>
                <c:pt idx="4">
                  <c:v>0.29918883315933548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A8C-474D-B4FB-9CD7B1DFE0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45965151"/>
        <c:axId val="222887104"/>
      </c:barChart>
      <c:catAx>
        <c:axId val="21459651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Saturation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887104"/>
        <c:crosses val="autoZero"/>
        <c:auto val="1"/>
        <c:lblAlgn val="ctr"/>
        <c:lblOffset val="100"/>
        <c:noMultiLvlLbl val="0"/>
      </c:catAx>
      <c:valAx>
        <c:axId val="2228871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% Composition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5965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400" b="0" i="0" u="none" strike="noStrike" kern="14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400" b="0" i="0" u="none" strike="noStrike" kern="14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400" b="0" i="0" u="none" strike="noStrike" kern="14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25040607994552816"/>
          <c:y val="0.89317339861939338"/>
          <c:w val="0.57862740576169647"/>
          <c:h val="8.52383149169247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4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Hydrophobic</a:t>
            </a:r>
            <a:r>
              <a:rPr lang="en-US" sz="1600" baseline="0"/>
              <a:t> Interface Composition with 0.5M NaCl for DDS</a:t>
            </a:r>
            <a:endParaRPr lang="en-US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 CCI4_SaltSim NaCl_DDS'!$L$13</c:f>
              <c:strCache>
                <c:ptCount val="1"/>
                <c:pt idx="0">
                  <c:v>Solvent 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 CCI4_SaltSim NaCl_DDS'!$K$14:$K$18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</c:numCache>
            </c:numRef>
          </c:cat>
          <c:val>
            <c:numRef>
              <c:f>' CCI4_SaltSim NaCl_DDS'!$L$14:$L$18</c:f>
              <c:numCache>
                <c:formatCode>0.0%</c:formatCode>
                <c:ptCount val="5"/>
                <c:pt idx="0">
                  <c:v>0.65859247997427373</c:v>
                </c:pt>
                <c:pt idx="1">
                  <c:v>0.4077703163040618</c:v>
                </c:pt>
                <c:pt idx="2">
                  <c:v>0.2515843801277739</c:v>
                </c:pt>
                <c:pt idx="3">
                  <c:v>0.13458431867749035</c:v>
                </c:pt>
                <c:pt idx="4">
                  <c:v>8.5700980596448831E-2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E0-7649-A0D6-16307CDC9EE0}"/>
            </c:ext>
          </c:extLst>
        </c:ser>
        <c:ser>
          <c:idx val="1"/>
          <c:order val="1"/>
          <c:tx>
            <c:strRef>
              <c:f>' CCI4_SaltSim NaCl_DDS'!$M$13</c:f>
              <c:strCache>
                <c:ptCount val="1"/>
                <c:pt idx="0">
                  <c:v>DDS Tail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f>' CCI4_SaltSim NaCl_DDS'!$K$14:$K$18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</c:numCache>
            </c:numRef>
          </c:cat>
          <c:val>
            <c:numRef>
              <c:f>' CCI4_SaltSim NaCl_DDS'!$M$14:$M$18</c:f>
              <c:numCache>
                <c:formatCode>0.0%</c:formatCode>
                <c:ptCount val="5"/>
                <c:pt idx="0">
                  <c:v>0.21276450867376165</c:v>
                </c:pt>
                <c:pt idx="1">
                  <c:v>0.33558295772007424</c:v>
                </c:pt>
                <c:pt idx="2">
                  <c:v>0.37039532001028208</c:v>
                </c:pt>
                <c:pt idx="3">
                  <c:v>0.3696712141350541</c:v>
                </c:pt>
                <c:pt idx="4">
                  <c:v>0.31976982881833754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E0-7649-A0D6-16307CDC9EE0}"/>
            </c:ext>
          </c:extLst>
        </c:ser>
        <c:ser>
          <c:idx val="2"/>
          <c:order val="2"/>
          <c:tx>
            <c:strRef>
              <c:f>' CCI4_SaltSim NaCl_DDS'!$N$13</c:f>
              <c:strCache>
                <c:ptCount val="1"/>
                <c:pt idx="0">
                  <c:v>DDS Headgroup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>
              <a:noFill/>
            </a:ln>
            <a:effectLst/>
          </c:spPr>
          <c:invertIfNegative val="0"/>
          <c:cat>
            <c:numRef>
              <c:f>' CCI4_SaltSim NaCl_DDS'!$K$14:$K$18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</c:numCache>
            </c:numRef>
          </c:cat>
          <c:val>
            <c:numRef>
              <c:f>' CCI4_SaltSim NaCl_DDS'!$N$14:$N$18</c:f>
              <c:numCache>
                <c:formatCode>0.0%</c:formatCode>
                <c:ptCount val="5"/>
                <c:pt idx="0">
                  <c:v>0.12864091326886878</c:v>
                </c:pt>
                <c:pt idx="1">
                  <c:v>0.25664519532266827</c:v>
                </c:pt>
                <c:pt idx="2">
                  <c:v>0.37801972771430103</c:v>
                </c:pt>
                <c:pt idx="3">
                  <c:v>0.49574408571776524</c:v>
                </c:pt>
                <c:pt idx="4">
                  <c:v>0.59452871374810079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E0-7649-A0D6-16307CDC9E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382384"/>
        <c:axId val="1217848672"/>
      </c:barChart>
      <c:catAx>
        <c:axId val="1218382384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Saturation</a:t>
                </a:r>
              </a:p>
            </c:rich>
          </c:tx>
          <c:layout>
            <c:manualLayout>
              <c:xMode val="edge"/>
              <c:yMode val="edge"/>
              <c:x val="0.47680000254114269"/>
              <c:y val="0.818364509385907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217848672"/>
        <c:crosses val="autoZero"/>
        <c:auto val="1"/>
        <c:lblAlgn val="ctr"/>
        <c:lblOffset val="100"/>
        <c:noMultiLvlLbl val="0"/>
      </c:catAx>
      <c:valAx>
        <c:axId val="121784867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%</a:t>
                </a:r>
                <a:r>
                  <a:rPr lang="en-US" sz="1400" baseline="0"/>
                  <a:t> Composition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8382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Aqueous Interface Composition with 0.5M NaCl for DDS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 CCI4_SaltSim NaCl_DDS'!$L$4</c:f>
              <c:strCache>
                <c:ptCount val="1"/>
                <c:pt idx="0">
                  <c:v>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 CCI4_SaltSim NaCl_DDS'!$K$5:$K$10</c:f>
              <c:strCache>
                <c:ptCount val="6"/>
                <c:pt idx="0">
                  <c:v>Neat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</c:strCache>
            </c:strRef>
          </c:cat>
          <c:val>
            <c:numRef>
              <c:f>' CCI4_SaltSim NaCl_DDS'!$L$5:$L$10</c:f>
              <c:numCache>
                <c:formatCode>0.0%</c:formatCode>
                <c:ptCount val="6"/>
                <c:pt idx="0">
                  <c:v>0.82899999999999996</c:v>
                </c:pt>
                <c:pt idx="1">
                  <c:v>0.82423364408172184</c:v>
                </c:pt>
                <c:pt idx="2">
                  <c:v>0.81477661132812496</c:v>
                </c:pt>
                <c:pt idx="3">
                  <c:v>0.80573921203613286</c:v>
                </c:pt>
                <c:pt idx="4">
                  <c:v>0.79746021319194549</c:v>
                </c:pt>
                <c:pt idx="5">
                  <c:v>0.78566438811641814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F3-E14F-B42C-5AD64BED389C}"/>
            </c:ext>
          </c:extLst>
        </c:ser>
        <c:ser>
          <c:idx val="1"/>
          <c:order val="1"/>
          <c:tx>
            <c:strRef>
              <c:f>' CCI4_SaltSim NaCl_DDS'!$M$4</c:f>
              <c:strCache>
                <c:ptCount val="1"/>
                <c:pt idx="0">
                  <c:v>O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 CCI4_SaltSim NaCl_DDS'!$K$5:$K$10</c:f>
              <c:strCache>
                <c:ptCount val="6"/>
                <c:pt idx="0">
                  <c:v>Neat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</c:strCache>
            </c:strRef>
          </c:cat>
          <c:val>
            <c:numRef>
              <c:f>' CCI4_SaltSim NaCl_DDS'!$M$5:$M$10</c:f>
              <c:numCache>
                <c:formatCode>0.0%</c:formatCode>
                <c:ptCount val="6"/>
                <c:pt idx="0">
                  <c:v>0.16600000000000001</c:v>
                </c:pt>
                <c:pt idx="1">
                  <c:v>0.16836641613326872</c:v>
                </c:pt>
                <c:pt idx="2">
                  <c:v>0.1730325698852539</c:v>
                </c:pt>
                <c:pt idx="3">
                  <c:v>0.1790956497192383</c:v>
                </c:pt>
                <c:pt idx="4">
                  <c:v>0.18360744788981478</c:v>
                </c:pt>
                <c:pt idx="5">
                  <c:v>0.18913725002887249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F3-E14F-B42C-5AD64BED389C}"/>
            </c:ext>
          </c:extLst>
        </c:ser>
        <c:ser>
          <c:idx val="2"/>
          <c:order val="2"/>
          <c:tx>
            <c:strRef>
              <c:f>' CCI4_SaltSim NaCl_DDS'!$N$4</c:f>
              <c:strCache>
                <c:ptCount val="1"/>
                <c:pt idx="0">
                  <c:v>Na+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' CCI4_SaltSim NaCl_DDS'!$K$5:$K$10</c:f>
              <c:strCache>
                <c:ptCount val="6"/>
                <c:pt idx="0">
                  <c:v>Neat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</c:strCache>
            </c:strRef>
          </c:cat>
          <c:val>
            <c:numRef>
              <c:f>' CCI4_SaltSim NaCl_DDS'!$N$5:$N$10</c:f>
              <c:numCache>
                <c:formatCode>0.0%</c:formatCode>
                <c:ptCount val="6"/>
                <c:pt idx="1">
                  <c:v>2.9208180503065059E-3</c:v>
                </c:pt>
                <c:pt idx="2">
                  <c:v>6.3646316528320306E-3</c:v>
                </c:pt>
                <c:pt idx="3">
                  <c:v>1.066722869873047E-2</c:v>
                </c:pt>
                <c:pt idx="4">
                  <c:v>1.6122910285394615E-2</c:v>
                </c:pt>
                <c:pt idx="5">
                  <c:v>2.2208879260170053E-2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DF3-E14F-B42C-5AD64BED389C}"/>
            </c:ext>
          </c:extLst>
        </c:ser>
        <c:ser>
          <c:idx val="3"/>
          <c:order val="3"/>
          <c:tx>
            <c:strRef>
              <c:f>' CCI4_SaltSim NaCl_DDS'!$O$4</c:f>
              <c:strCache>
                <c:ptCount val="1"/>
                <c:pt idx="0">
                  <c:v>Cl-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 CCI4_SaltSim NaCl_DDS'!$K$5:$K$10</c:f>
              <c:strCache>
                <c:ptCount val="6"/>
                <c:pt idx="0">
                  <c:v>Neat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</c:strCache>
            </c:strRef>
          </c:cat>
          <c:val>
            <c:numRef>
              <c:f>' CCI4_SaltSim NaCl_DDS'!$O$5:$O$10</c:f>
              <c:numCache>
                <c:formatCode>0.0%</c:formatCode>
                <c:ptCount val="6"/>
                <c:pt idx="1">
                  <c:v>4.4791217347028983E-3</c:v>
                </c:pt>
                <c:pt idx="2">
                  <c:v>5.8261871337890623E-3</c:v>
                </c:pt>
                <c:pt idx="3">
                  <c:v>4.497909545898438E-3</c:v>
                </c:pt>
                <c:pt idx="4">
                  <c:v>2.8094286328451856E-3</c:v>
                </c:pt>
                <c:pt idx="5">
                  <c:v>2.989482594539395E-3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DF3-E14F-B42C-5AD64BED38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99476143"/>
        <c:axId val="999477871"/>
      </c:barChart>
      <c:catAx>
        <c:axId val="9994761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Saturation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477871"/>
        <c:crosses val="autoZero"/>
        <c:auto val="1"/>
        <c:lblAlgn val="ctr"/>
        <c:lblOffset val="100"/>
        <c:noMultiLvlLbl val="0"/>
      </c:catAx>
      <c:valAx>
        <c:axId val="99947787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% Composition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476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Aqueous Interface Composition for DDS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'CCl4_Sims DDS'!$L$4</c:f>
              <c:strCache>
                <c:ptCount val="1"/>
                <c:pt idx="0">
                  <c:v>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'CCl4_Sims DDS'!$K$5:$K$10</c:f>
              <c:strCache>
                <c:ptCount val="6"/>
                <c:pt idx="0">
                  <c:v>Neat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</c:strCache>
            </c:strRef>
          </c:cat>
          <c:val>
            <c:numRef>
              <c:f>'CCl4_Sims DDS'!$L$5:$L$10</c:f>
              <c:numCache>
                <c:formatCode>0.0%</c:formatCode>
                <c:ptCount val="6"/>
                <c:pt idx="0" formatCode="0.00%">
                  <c:v>0.83299999999999996</c:v>
                </c:pt>
                <c:pt idx="1">
                  <c:v>0.82795332221539708</c:v>
                </c:pt>
                <c:pt idx="2">
                  <c:v>0.81981210708618169</c:v>
                </c:pt>
                <c:pt idx="3">
                  <c:v>0.80907936096191391</c:v>
                </c:pt>
                <c:pt idx="4">
                  <c:v>0.76687066725674025</c:v>
                </c:pt>
                <c:pt idx="5">
                  <c:v>0.78919164760669247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31-7F43-AEAD-1A121F75C073}"/>
            </c:ext>
          </c:extLst>
        </c:ser>
        <c:ser>
          <c:idx val="1"/>
          <c:order val="1"/>
          <c:tx>
            <c:strRef>
              <c:f>'CCl4_Sims DDS'!$M$4</c:f>
              <c:strCache>
                <c:ptCount val="1"/>
                <c:pt idx="0">
                  <c:v>O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'CCl4_Sims DDS'!$K$5:$K$10</c:f>
              <c:strCache>
                <c:ptCount val="6"/>
                <c:pt idx="0">
                  <c:v>Neat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</c:strCache>
            </c:strRef>
          </c:cat>
          <c:val>
            <c:numRef>
              <c:f>'CCl4_Sims DDS'!$M$5:$M$10</c:f>
              <c:numCache>
                <c:formatCode>0.0%</c:formatCode>
                <c:ptCount val="6"/>
                <c:pt idx="0" formatCode="0.00%">
                  <c:v>0.16700000000000001</c:v>
                </c:pt>
                <c:pt idx="1">
                  <c:v>0.17088395794715477</c:v>
                </c:pt>
                <c:pt idx="2">
                  <c:v>0.17594337463378912</c:v>
                </c:pt>
                <c:pt idx="3">
                  <c:v>0.18241281509399412</c:v>
                </c:pt>
                <c:pt idx="4">
                  <c:v>0.17931936060422166</c:v>
                </c:pt>
                <c:pt idx="5">
                  <c:v>0.19059160322269408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31-7F43-AEAD-1A121F75C073}"/>
            </c:ext>
          </c:extLst>
        </c:ser>
        <c:ser>
          <c:idx val="2"/>
          <c:order val="2"/>
          <c:tx>
            <c:strRef>
              <c:f>'CCl4_Sims DDS'!$N$4</c:f>
              <c:strCache>
                <c:ptCount val="1"/>
                <c:pt idx="0">
                  <c:v>Na+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'CCl4_Sims DDS'!$K$5:$K$10</c:f>
              <c:strCache>
                <c:ptCount val="6"/>
                <c:pt idx="0">
                  <c:v>Neat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</c:strCache>
            </c:strRef>
          </c:cat>
          <c:val>
            <c:numRef>
              <c:f>'CCl4_Sims DDS'!$N$5:$N$10</c:f>
              <c:numCache>
                <c:formatCode>0.0%</c:formatCode>
                <c:ptCount val="6"/>
                <c:pt idx="0" formatCode="General">
                  <c:v>0</c:v>
                </c:pt>
                <c:pt idx="1">
                  <c:v>1.1627198374481043E-3</c:v>
                </c:pt>
                <c:pt idx="2">
                  <c:v>4.2445182800292984E-3</c:v>
                </c:pt>
                <c:pt idx="3">
                  <c:v>8.5078239440917955E-3</c:v>
                </c:pt>
                <c:pt idx="4">
                  <c:v>5.3809972139038161E-2</c:v>
                </c:pt>
                <c:pt idx="5">
                  <c:v>2.021674917061337E-2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31-7F43-AEAD-1A121F75C0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49953343"/>
        <c:axId val="1349957983"/>
      </c:barChart>
      <c:catAx>
        <c:axId val="13499533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Saturation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9957983"/>
        <c:crosses val="autoZero"/>
        <c:auto val="1"/>
        <c:lblAlgn val="ctr"/>
        <c:lblOffset val="100"/>
        <c:noMultiLvlLbl val="0"/>
      </c:catAx>
      <c:valAx>
        <c:axId val="1349957983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% Composition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9953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5931584861800073"/>
          <c:y val="0.89627821548729913"/>
          <c:w val="0.20089191994123692"/>
          <c:h val="7.00798135892852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Hydrophobic Interface Composition for DDS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'CCl4_Sims DDS'!$L$13</c:f>
              <c:strCache>
                <c:ptCount val="1"/>
                <c:pt idx="0">
                  <c:v>Holes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'CCl4_Sims DDS'!$K$14:$K$18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</c:numCache>
            </c:numRef>
          </c:cat>
          <c:val>
            <c:numRef>
              <c:f>'CCl4_Sims DDS'!$L$14:$L$18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5B-804A-995B-F40A7DAAAF4C}"/>
            </c:ext>
          </c:extLst>
        </c:ser>
        <c:ser>
          <c:idx val="1"/>
          <c:order val="1"/>
          <c:tx>
            <c:strRef>
              <c:f>'CCl4_Sims DDS'!$M$13</c:f>
              <c:strCache>
                <c:ptCount val="1"/>
                <c:pt idx="0">
                  <c:v>Solvent 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'CCl4_Sims DDS'!$K$14:$K$18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</c:numCache>
            </c:numRef>
          </c:cat>
          <c:val>
            <c:numRef>
              <c:f>'CCl4_Sims DDS'!$M$14:$M$18</c:f>
              <c:numCache>
                <c:formatCode>0.0%</c:formatCode>
                <c:ptCount val="5"/>
                <c:pt idx="0">
                  <c:v>0.64648628234863292</c:v>
                </c:pt>
                <c:pt idx="1">
                  <c:v>0.40666050020794869</c:v>
                </c:pt>
                <c:pt idx="2">
                  <c:v>0.22273895480527445</c:v>
                </c:pt>
                <c:pt idx="3">
                  <c:v>0.15594728889968021</c:v>
                </c:pt>
                <c:pt idx="4">
                  <c:v>0.22312599655190005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5B-804A-995B-F40A7DAAAF4C}"/>
            </c:ext>
          </c:extLst>
        </c:ser>
        <c:ser>
          <c:idx val="2"/>
          <c:order val="2"/>
          <c:tx>
            <c:strRef>
              <c:f>'CCl4_Sims DDS'!$N$13</c:f>
              <c:strCache>
                <c:ptCount val="1"/>
                <c:pt idx="0">
                  <c:v>DDS Tail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f>'CCl4_Sims DDS'!$K$14:$K$18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</c:numCache>
            </c:numRef>
          </c:cat>
          <c:val>
            <c:numRef>
              <c:f>'CCl4_Sims DDS'!$N$14:$N$18</c:f>
              <c:numCache>
                <c:formatCode>0.0%</c:formatCode>
                <c:ptCount val="5"/>
                <c:pt idx="0">
                  <c:v>0.22308340072631835</c:v>
                </c:pt>
                <c:pt idx="1">
                  <c:v>0.3386722887680329</c:v>
                </c:pt>
                <c:pt idx="2">
                  <c:v>0.40021709444209047</c:v>
                </c:pt>
                <c:pt idx="3">
                  <c:v>0.3528028151700196</c:v>
                </c:pt>
                <c:pt idx="4">
                  <c:v>0.27503884983435684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5B-804A-995B-F40A7DAAAF4C}"/>
            </c:ext>
          </c:extLst>
        </c:ser>
        <c:ser>
          <c:idx val="3"/>
          <c:order val="3"/>
          <c:tx>
            <c:strRef>
              <c:f>'CCl4_Sims DDS'!$O$13</c:f>
              <c:strCache>
                <c:ptCount val="1"/>
                <c:pt idx="0">
                  <c:v>DDS Headgroup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>
              <a:noFill/>
            </a:ln>
            <a:effectLst/>
          </c:spPr>
          <c:invertIfNegative val="0"/>
          <c:cat>
            <c:numRef>
              <c:f>'CCl4_Sims DDS'!$K$14:$K$18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</c:numCache>
            </c:numRef>
          </c:cat>
          <c:val>
            <c:numRef>
              <c:f>'CCl4_Sims DDS'!$O$14:$O$18</c:f>
              <c:numCache>
                <c:formatCode>0.0%</c:formatCode>
                <c:ptCount val="5"/>
                <c:pt idx="0">
                  <c:v>0.13042869567871096</c:v>
                </c:pt>
                <c:pt idx="1">
                  <c:v>0.25466501757288146</c:v>
                </c:pt>
                <c:pt idx="2">
                  <c:v>0.37704223413870186</c:v>
                </c:pt>
                <c:pt idx="3">
                  <c:v>0.49124913299091977</c:v>
                </c:pt>
                <c:pt idx="4">
                  <c:v>0.501834748717085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95B-804A-995B-F40A7DAAAF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49951535"/>
        <c:axId val="1349951919"/>
      </c:barChart>
      <c:catAx>
        <c:axId val="13499515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Saturation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9951919"/>
        <c:crosses val="autoZero"/>
        <c:auto val="1"/>
        <c:lblAlgn val="ctr"/>
        <c:lblOffset val="100"/>
        <c:noMultiLvlLbl val="0"/>
      </c:catAx>
      <c:valAx>
        <c:axId val="134995191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%</a:t>
                </a:r>
                <a:r>
                  <a:rPr lang="en-US" sz="1400" baseline="0"/>
                  <a:t> Composition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3.0501089324618737E-2"/>
              <c:y val="0.267621109532937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9951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Hydrophobic Interface Composition with 0.5M NaCl for DBC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 CCI4_SaltSim NaCl_DBC'!$L$13</c:f>
              <c:strCache>
                <c:ptCount val="1"/>
                <c:pt idx="0">
                  <c:v>Solvent 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 CCI4_SaltSim NaCl_DBC'!$K$14:$K$18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</c:numCache>
            </c:numRef>
          </c:cat>
          <c:val>
            <c:numRef>
              <c:f>' CCI4_SaltSim NaCl_DBC'!$L$14:$L$18</c:f>
              <c:numCache>
                <c:formatCode>0.0%</c:formatCode>
                <c:ptCount val="5"/>
                <c:pt idx="0">
                  <c:v>0.62808594826067032</c:v>
                </c:pt>
                <c:pt idx="1">
                  <c:v>0.39135105942932963</c:v>
                </c:pt>
                <c:pt idx="2">
                  <c:v>0.21346771896896649</c:v>
                </c:pt>
                <c:pt idx="3">
                  <c:v>9.9124813079833993E-2</c:v>
                </c:pt>
                <c:pt idx="4">
                  <c:v>4.2392965594648294E-2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E6-004A-8899-545912386DF9}"/>
            </c:ext>
          </c:extLst>
        </c:ser>
        <c:ser>
          <c:idx val="1"/>
          <c:order val="1"/>
          <c:tx>
            <c:strRef>
              <c:f>' CCI4_SaltSim NaCl_DBC'!$M$13</c:f>
              <c:strCache>
                <c:ptCount val="1"/>
                <c:pt idx="0">
                  <c:v>DBC Tail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f>' CCI4_SaltSim NaCl_DBC'!$K$14:$K$18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</c:numCache>
            </c:numRef>
          </c:cat>
          <c:val>
            <c:numRef>
              <c:f>' CCI4_SaltSim NaCl_DBC'!$M$14:$M$18</c:f>
              <c:numCache>
                <c:formatCode>0.0%</c:formatCode>
                <c:ptCount val="5"/>
                <c:pt idx="0">
                  <c:v>0.18979836896126925</c:v>
                </c:pt>
                <c:pt idx="1">
                  <c:v>0.26832583442520086</c:v>
                </c:pt>
                <c:pt idx="2">
                  <c:v>0.30781224719627109</c:v>
                </c:pt>
                <c:pt idx="3">
                  <c:v>0.30852956771850587</c:v>
                </c:pt>
                <c:pt idx="4">
                  <c:v>0.2805860534353935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E6-004A-8899-545912386DF9}"/>
            </c:ext>
          </c:extLst>
        </c:ser>
        <c:ser>
          <c:idx val="2"/>
          <c:order val="2"/>
          <c:tx>
            <c:strRef>
              <c:f>' CCI4_SaltSim NaCl_DBC'!$N$13</c:f>
              <c:strCache>
                <c:ptCount val="1"/>
                <c:pt idx="0">
                  <c:v>DBC Benzene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f>' CCI4_SaltSim NaCl_DBC'!$K$14:$K$18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</c:numCache>
            </c:numRef>
          </c:cat>
          <c:val>
            <c:numRef>
              <c:f>' CCI4_SaltSim NaCl_DBC'!$N$14:$N$18</c:f>
              <c:numCache>
                <c:formatCode>0.0%</c:formatCode>
                <c:ptCount val="5"/>
                <c:pt idx="0">
                  <c:v>0.11932057409610035</c:v>
                </c:pt>
                <c:pt idx="1">
                  <c:v>0.21657440609799652</c:v>
                </c:pt>
                <c:pt idx="2">
                  <c:v>0.28946750959921236</c:v>
                </c:pt>
                <c:pt idx="3">
                  <c:v>0.34002332687377934</c:v>
                </c:pt>
                <c:pt idx="4">
                  <c:v>0.36649980222084338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E6-004A-8899-545912386DF9}"/>
            </c:ext>
          </c:extLst>
        </c:ser>
        <c:ser>
          <c:idx val="3"/>
          <c:order val="3"/>
          <c:tx>
            <c:strRef>
              <c:f>' CCI4_SaltSim NaCl_DBC'!$O$13</c:f>
              <c:strCache>
                <c:ptCount val="1"/>
                <c:pt idx="0">
                  <c:v>DBC Headgroup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>
              <a:noFill/>
            </a:ln>
            <a:effectLst/>
          </c:spPr>
          <c:invertIfNegative val="0"/>
          <c:cat>
            <c:numRef>
              <c:f>' CCI4_SaltSim NaCl_DBC'!$K$14:$K$18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</c:numCache>
            </c:numRef>
          </c:cat>
          <c:val>
            <c:numRef>
              <c:f>' CCI4_SaltSim NaCl_DBC'!$O$14:$O$18</c:f>
              <c:numCache>
                <c:formatCode>0.0%</c:formatCode>
                <c:ptCount val="5"/>
                <c:pt idx="0">
                  <c:v>6.2792535354109461E-2</c:v>
                </c:pt>
                <c:pt idx="1">
                  <c:v>0.1237448389188953</c:v>
                </c:pt>
                <c:pt idx="2">
                  <c:v>0.18925118945569683</c:v>
                </c:pt>
                <c:pt idx="3">
                  <c:v>0.25232191085815425</c:v>
                </c:pt>
                <c:pt idx="4">
                  <c:v>0.31052089195101445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BE6-004A-8899-545912386D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70195888"/>
        <c:axId val="1561169456"/>
      </c:barChart>
      <c:catAx>
        <c:axId val="1370195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Saturation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169456"/>
        <c:crosses val="autoZero"/>
        <c:auto val="1"/>
        <c:lblAlgn val="ctr"/>
        <c:lblOffset val="100"/>
        <c:noMultiLvlLbl val="0"/>
      </c:catAx>
      <c:valAx>
        <c:axId val="1561169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% Composition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0195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0.xml"/><Relationship Id="rId1" Type="http://schemas.openxmlformats.org/officeDocument/2006/relationships/chart" Target="../charts/chart29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4.xml"/><Relationship Id="rId1" Type="http://schemas.openxmlformats.org/officeDocument/2006/relationships/chart" Target="../charts/chart33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6.xml"/><Relationship Id="rId1" Type="http://schemas.openxmlformats.org/officeDocument/2006/relationships/chart" Target="../charts/chart35.xml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94409</xdr:colOff>
      <xdr:row>14</xdr:row>
      <xdr:rowOff>189019</xdr:rowOff>
    </xdr:from>
    <xdr:to>
      <xdr:col>19</xdr:col>
      <xdr:colOff>1370794</xdr:colOff>
      <xdr:row>27</xdr:row>
      <xdr:rowOff>947459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7BD456A-DBD8-AE47-AD1E-1B83FF3D6C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76574</xdr:colOff>
      <xdr:row>1</xdr:row>
      <xdr:rowOff>261470</xdr:rowOff>
    </xdr:from>
    <xdr:to>
      <xdr:col>19</xdr:col>
      <xdr:colOff>1307352</xdr:colOff>
      <xdr:row>14</xdr:row>
      <xdr:rowOff>112059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C8D1DD-DB25-476A-5973-BA63132F5A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351632</xdr:colOff>
      <xdr:row>1</xdr:row>
      <xdr:rowOff>403225</xdr:rowOff>
    </xdr:from>
    <xdr:to>
      <xdr:col>20</xdr:col>
      <xdr:colOff>436562</xdr:colOff>
      <xdr:row>15</xdr:row>
      <xdr:rowOff>178594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2517421-D0FB-C0C1-D1E8-94E974C872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380206</xdr:colOff>
      <xdr:row>16</xdr:row>
      <xdr:rowOff>230981</xdr:rowOff>
    </xdr:from>
    <xdr:to>
      <xdr:col>20</xdr:col>
      <xdr:colOff>416717</xdr:colOff>
      <xdr:row>28</xdr:row>
      <xdr:rowOff>238125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4661DF7-2E94-A861-BB6E-8432F60466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313529</xdr:colOff>
      <xdr:row>1</xdr:row>
      <xdr:rowOff>79374</xdr:rowOff>
    </xdr:from>
    <xdr:to>
      <xdr:col>19</xdr:col>
      <xdr:colOff>436563</xdr:colOff>
      <xdr:row>11</xdr:row>
      <xdr:rowOff>99219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7F968BF-6B26-2AC3-446E-7994F8A24C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313532</xdr:colOff>
      <xdr:row>12</xdr:row>
      <xdr:rowOff>0</xdr:rowOff>
    </xdr:from>
    <xdr:to>
      <xdr:col>19</xdr:col>
      <xdr:colOff>476251</xdr:colOff>
      <xdr:row>24</xdr:row>
      <xdr:rowOff>39688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7BD60E4-2ABE-3F5F-D677-91EFF8C873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72571</xdr:colOff>
      <xdr:row>11</xdr:row>
      <xdr:rowOff>220939</xdr:rowOff>
    </xdr:from>
    <xdr:to>
      <xdr:col>19</xdr:col>
      <xdr:colOff>624921</xdr:colOff>
      <xdr:row>24</xdr:row>
      <xdr:rowOff>120953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2E7C0A-4E17-E346-9F6A-E13D854E97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72569</xdr:colOff>
      <xdr:row>0</xdr:row>
      <xdr:rowOff>200780</xdr:rowOff>
    </xdr:from>
    <xdr:to>
      <xdr:col>19</xdr:col>
      <xdr:colOff>645079</xdr:colOff>
      <xdr:row>10</xdr:row>
      <xdr:rowOff>1048252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743B861-5AE6-3020-FCF7-05AF2B1A40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166076</xdr:colOff>
      <xdr:row>0</xdr:row>
      <xdr:rowOff>36564</xdr:rowOff>
    </xdr:from>
    <xdr:to>
      <xdr:col>19</xdr:col>
      <xdr:colOff>851319</xdr:colOff>
      <xdr:row>10</xdr:row>
      <xdr:rowOff>990878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31245A-E119-2443-AA3B-59768D9A02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219110</xdr:colOff>
      <xdr:row>11</xdr:row>
      <xdr:rowOff>44938</xdr:rowOff>
    </xdr:from>
    <xdr:to>
      <xdr:col>19</xdr:col>
      <xdr:colOff>837364</xdr:colOff>
      <xdr:row>23</xdr:row>
      <xdr:rowOff>111647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83D91B4-39AE-394D-97A1-A1028372B5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239231</xdr:colOff>
      <xdr:row>0</xdr:row>
      <xdr:rowOff>105144</xdr:rowOff>
    </xdr:from>
    <xdr:to>
      <xdr:col>19</xdr:col>
      <xdr:colOff>1078022</xdr:colOff>
      <xdr:row>11</xdr:row>
      <xdr:rowOff>162441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3E001EE-ED20-A34B-A873-BCA62EDE54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268766</xdr:colOff>
      <xdr:row>12</xdr:row>
      <xdr:rowOff>60840</xdr:rowOff>
    </xdr:from>
    <xdr:to>
      <xdr:col>19</xdr:col>
      <xdr:colOff>1225698</xdr:colOff>
      <xdr:row>25</xdr:row>
      <xdr:rowOff>162442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3C7CD75-62BE-FF4B-93FE-24455A6204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125015</xdr:colOff>
      <xdr:row>0</xdr:row>
      <xdr:rowOff>235743</xdr:rowOff>
    </xdr:from>
    <xdr:to>
      <xdr:col>19</xdr:col>
      <xdr:colOff>992187</xdr:colOff>
      <xdr:row>10</xdr:row>
      <xdr:rowOff>1250156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5B335FF-17B5-A261-D09D-B92FC90464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38100</xdr:colOff>
      <xdr:row>11</xdr:row>
      <xdr:rowOff>114300</xdr:rowOff>
    </xdr:from>
    <xdr:to>
      <xdr:col>19</xdr:col>
      <xdr:colOff>1092200</xdr:colOff>
      <xdr:row>25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F86F9BA-87D3-DB3F-E4C4-DAEE7B7B2C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51920</xdr:colOff>
      <xdr:row>0</xdr:row>
      <xdr:rowOff>177800</xdr:rowOff>
    </xdr:from>
    <xdr:to>
      <xdr:col>19</xdr:col>
      <xdr:colOff>1092200</xdr:colOff>
      <xdr:row>11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C2B7310-689D-749B-6959-305EF4F6E9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112432</xdr:colOff>
      <xdr:row>11</xdr:row>
      <xdr:rowOff>227106</xdr:rowOff>
    </xdr:from>
    <xdr:to>
      <xdr:col>19</xdr:col>
      <xdr:colOff>1270000</xdr:colOff>
      <xdr:row>27</xdr:row>
      <xdr:rowOff>25400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1D16FF0-21CB-0581-1651-80208E788B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620132</xdr:colOff>
      <xdr:row>1</xdr:row>
      <xdr:rowOff>11771</xdr:rowOff>
    </xdr:from>
    <xdr:to>
      <xdr:col>35</xdr:col>
      <xdr:colOff>164791</xdr:colOff>
      <xdr:row>32</xdr:row>
      <xdr:rowOff>84272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53B318-6140-E7A8-FDB2-BDDC6B6809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547029</xdr:colOff>
      <xdr:row>33</xdr:row>
      <xdr:rowOff>113767</xdr:rowOff>
    </xdr:from>
    <xdr:to>
      <xdr:col>34</xdr:col>
      <xdr:colOff>801029</xdr:colOff>
      <xdr:row>74</xdr:row>
      <xdr:rowOff>205678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208D779-7B36-9C02-7696-2657B2207C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220133</xdr:colOff>
      <xdr:row>19</xdr:row>
      <xdr:rowOff>230659</xdr:rowOff>
    </xdr:from>
    <xdr:to>
      <xdr:col>17</xdr:col>
      <xdr:colOff>33866</xdr:colOff>
      <xdr:row>39</xdr:row>
      <xdr:rowOff>152399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17F0367-6012-3885-E1F0-ABE987167F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185581</xdr:colOff>
      <xdr:row>2</xdr:row>
      <xdr:rowOff>257432</xdr:rowOff>
    </xdr:from>
    <xdr:to>
      <xdr:col>16</xdr:col>
      <xdr:colOff>806163</xdr:colOff>
      <xdr:row>18</xdr:row>
      <xdr:rowOff>265898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161A0CE-3426-AFD7-7BC2-40B7764D84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463550</xdr:colOff>
      <xdr:row>0</xdr:row>
      <xdr:rowOff>215900</xdr:rowOff>
    </xdr:from>
    <xdr:to>
      <xdr:col>13</xdr:col>
      <xdr:colOff>609600</xdr:colOff>
      <xdr:row>11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721CAB-E513-E6C4-20D9-70F557F88A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539750</xdr:colOff>
      <xdr:row>12</xdr:row>
      <xdr:rowOff>38100</xdr:rowOff>
    </xdr:from>
    <xdr:to>
      <xdr:col>13</xdr:col>
      <xdr:colOff>647700</xdr:colOff>
      <xdr:row>23</xdr:row>
      <xdr:rowOff>215900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C88F253-6A6E-B279-326C-3BBB93AD93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339100</xdr:colOff>
      <xdr:row>0</xdr:row>
      <xdr:rowOff>139545</xdr:rowOff>
    </xdr:from>
    <xdr:to>
      <xdr:col>20</xdr:col>
      <xdr:colOff>466529</xdr:colOff>
      <xdr:row>14</xdr:row>
      <xdr:rowOff>-1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32F7E8E-30CA-3940-97DC-66F4747506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405342</xdr:colOff>
      <xdr:row>14</xdr:row>
      <xdr:rowOff>244421</xdr:rowOff>
    </xdr:from>
    <xdr:to>
      <xdr:col>20</xdr:col>
      <xdr:colOff>518367</xdr:colOff>
      <xdr:row>28</xdr:row>
      <xdr:rowOff>77754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13066E8A-D569-8D41-97CF-2940F8EF18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211665</xdr:colOff>
      <xdr:row>11</xdr:row>
      <xdr:rowOff>253999</xdr:rowOff>
    </xdr:from>
    <xdr:to>
      <xdr:col>19</xdr:col>
      <xdr:colOff>829733</xdr:colOff>
      <xdr:row>25</xdr:row>
      <xdr:rowOff>16933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D2ACE96-A27F-E48C-C4E8-923B4B4613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225480</xdr:colOff>
      <xdr:row>0</xdr:row>
      <xdr:rowOff>25847</xdr:rowOff>
    </xdr:from>
    <xdr:to>
      <xdr:col>19</xdr:col>
      <xdr:colOff>889000</xdr:colOff>
      <xdr:row>11</xdr:row>
      <xdr:rowOff>228601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87D7AC-8178-39A5-CF26-BC0187F535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711199</xdr:colOff>
      <xdr:row>1</xdr:row>
      <xdr:rowOff>6350</xdr:rowOff>
    </xdr:from>
    <xdr:to>
      <xdr:col>19</xdr:col>
      <xdr:colOff>823406</xdr:colOff>
      <xdr:row>11</xdr:row>
      <xdr:rowOff>209341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19C363C-144E-244D-9F48-DDB0DD0FE7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723899</xdr:colOff>
      <xdr:row>12</xdr:row>
      <xdr:rowOff>153586</xdr:rowOff>
    </xdr:from>
    <xdr:to>
      <xdr:col>19</xdr:col>
      <xdr:colOff>865274</xdr:colOff>
      <xdr:row>25</xdr:row>
      <xdr:rowOff>195385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CA4410F-BED5-BB4C-8FA4-9AEA2FB4F7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265939</xdr:colOff>
      <xdr:row>11</xdr:row>
      <xdr:rowOff>86184</xdr:rowOff>
    </xdr:from>
    <xdr:to>
      <xdr:col>19</xdr:col>
      <xdr:colOff>465667</xdr:colOff>
      <xdr:row>24</xdr:row>
      <xdr:rowOff>197555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A300F4D-5603-7AB0-9D8D-FA31B7D18B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230104</xdr:colOff>
      <xdr:row>0</xdr:row>
      <xdr:rowOff>6509</xdr:rowOff>
    </xdr:from>
    <xdr:to>
      <xdr:col>19</xdr:col>
      <xdr:colOff>492837</xdr:colOff>
      <xdr:row>11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01B8220-208B-2EC0-2E16-8A17D89E74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337690</xdr:colOff>
      <xdr:row>0</xdr:row>
      <xdr:rowOff>119558</xdr:rowOff>
    </xdr:from>
    <xdr:to>
      <xdr:col>19</xdr:col>
      <xdr:colOff>544286</xdr:colOff>
      <xdr:row>11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F5BC344-9E20-EA1F-09A6-E6654E249F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337976</xdr:colOff>
      <xdr:row>11</xdr:row>
      <xdr:rowOff>105794</xdr:rowOff>
    </xdr:from>
    <xdr:to>
      <xdr:col>19</xdr:col>
      <xdr:colOff>574524</xdr:colOff>
      <xdr:row>23</xdr:row>
      <xdr:rowOff>196548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B137232-8B42-A7EB-7CB7-BD06833526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142208</xdr:colOff>
      <xdr:row>13</xdr:row>
      <xdr:rowOff>245221</xdr:rowOff>
    </xdr:from>
    <xdr:to>
      <xdr:col>19</xdr:col>
      <xdr:colOff>987778</xdr:colOff>
      <xdr:row>27</xdr:row>
      <xdr:rowOff>826507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DE6B7EC-2D3C-C513-A5F4-32D3867865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92729</xdr:colOff>
      <xdr:row>0</xdr:row>
      <xdr:rowOff>161270</xdr:rowOff>
    </xdr:from>
    <xdr:to>
      <xdr:col>19</xdr:col>
      <xdr:colOff>927302</xdr:colOff>
      <xdr:row>13</xdr:row>
      <xdr:rowOff>161270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A642F7-7DE6-FCD0-A143-6ED9701C67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318052</xdr:colOff>
      <xdr:row>0</xdr:row>
      <xdr:rowOff>161603</xdr:rowOff>
    </xdr:from>
    <xdr:to>
      <xdr:col>18</xdr:col>
      <xdr:colOff>1612900</xdr:colOff>
      <xdr:row>10</xdr:row>
      <xdr:rowOff>1028700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8E3068F-8A9C-F4A0-6BA7-AB00AB1483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347703</xdr:colOff>
      <xdr:row>11</xdr:row>
      <xdr:rowOff>129999</xdr:rowOff>
    </xdr:from>
    <xdr:to>
      <xdr:col>18</xdr:col>
      <xdr:colOff>1587500</xdr:colOff>
      <xdr:row>24</xdr:row>
      <xdr:rowOff>165100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64CD6CF-DC35-60C3-AD92-B566AF93E9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491875</xdr:colOff>
      <xdr:row>1</xdr:row>
      <xdr:rowOff>1009</xdr:rowOff>
    </xdr:from>
    <xdr:to>
      <xdr:col>20</xdr:col>
      <xdr:colOff>564445</xdr:colOff>
      <xdr:row>14</xdr:row>
      <xdr:rowOff>40318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86FF5C5-F78E-7DF6-E85C-EFD619123C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516064</xdr:colOff>
      <xdr:row>15</xdr:row>
      <xdr:rowOff>59670</xdr:rowOff>
    </xdr:from>
    <xdr:to>
      <xdr:col>20</xdr:col>
      <xdr:colOff>544286</xdr:colOff>
      <xdr:row>27</xdr:row>
      <xdr:rowOff>221745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86B54F0-9AD6-AC97-54AB-1111886566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DB6BB-5D1D-3141-9BE9-BB08312BB248}">
  <dimension ref="A1:I17"/>
  <sheetViews>
    <sheetView workbookViewId="0">
      <selection activeCell="C41" sqref="C41"/>
    </sheetView>
  </sheetViews>
  <sheetFormatPr baseColWidth="10" defaultColWidth="22.83203125" defaultRowHeight="16" x14ac:dyDescent="0.2"/>
  <cols>
    <col min="9" max="9" width="27.5" customWidth="1"/>
  </cols>
  <sheetData>
    <row r="1" spans="1:9" ht="20" x14ac:dyDescent="0.2">
      <c r="A1" s="17" t="s">
        <v>31</v>
      </c>
      <c r="B1" s="17" t="s">
        <v>32</v>
      </c>
    </row>
    <row r="2" spans="1:9" ht="42" x14ac:dyDescent="0.2">
      <c r="A2" s="1" t="s">
        <v>44</v>
      </c>
      <c r="B2" s="5"/>
      <c r="C2" s="5"/>
      <c r="D2" s="5"/>
      <c r="E2" s="5"/>
      <c r="F2" s="5"/>
      <c r="G2" s="5"/>
      <c r="H2" s="5"/>
    </row>
    <row r="3" spans="1:9" ht="23" customHeight="1" x14ac:dyDescent="0.2">
      <c r="A3" s="6" t="s">
        <v>5</v>
      </c>
      <c r="B3" s="6"/>
      <c r="C3" s="6" t="s">
        <v>10</v>
      </c>
      <c r="D3" s="6"/>
      <c r="E3" s="6" t="s">
        <v>17</v>
      </c>
      <c r="F3" s="6"/>
      <c r="G3" s="6" t="s">
        <v>16</v>
      </c>
      <c r="H3" s="6"/>
    </row>
    <row r="4" spans="1:9" ht="22" customHeight="1" x14ac:dyDescent="0.2">
      <c r="A4" s="6" t="s">
        <v>3</v>
      </c>
      <c r="B4" s="6" t="s">
        <v>4</v>
      </c>
      <c r="C4" s="6" t="s">
        <v>3</v>
      </c>
      <c r="D4" s="6" t="s">
        <v>4</v>
      </c>
      <c r="E4" s="6" t="s">
        <v>3</v>
      </c>
      <c r="F4" s="6" t="s">
        <v>4</v>
      </c>
      <c r="G4" s="6" t="s">
        <v>3</v>
      </c>
      <c r="H4" s="6" t="s">
        <v>4</v>
      </c>
      <c r="I4" s="7" t="s">
        <v>35</v>
      </c>
    </row>
    <row r="5" spans="1:9" ht="21" x14ac:dyDescent="0.2">
      <c r="A5" s="3" t="s">
        <v>6</v>
      </c>
      <c r="B5" s="4">
        <v>217697.6</v>
      </c>
      <c r="C5" s="3" t="s">
        <v>6</v>
      </c>
      <c r="D5" s="4">
        <v>217336.2</v>
      </c>
      <c r="E5" s="3" t="s">
        <v>6</v>
      </c>
      <c r="F5" s="3">
        <v>217780.4</v>
      </c>
      <c r="G5" s="3" t="s">
        <v>6</v>
      </c>
      <c r="H5" s="3">
        <v>217324.5</v>
      </c>
      <c r="I5" s="2">
        <f>AVERAGE(B5,D5,F5,H5)</f>
        <v>217534.67500000002</v>
      </c>
    </row>
    <row r="6" spans="1:9" ht="21" x14ac:dyDescent="0.2">
      <c r="A6" s="3" t="s">
        <v>7</v>
      </c>
      <c r="B6" s="3">
        <v>42718.8</v>
      </c>
      <c r="C6" s="3" t="s">
        <v>7</v>
      </c>
      <c r="D6" s="3">
        <v>42284.2</v>
      </c>
      <c r="E6" s="3" t="s">
        <v>7</v>
      </c>
      <c r="F6" s="3">
        <v>42649.5</v>
      </c>
      <c r="G6" s="3" t="s">
        <v>7</v>
      </c>
      <c r="H6" s="3">
        <v>41930.6</v>
      </c>
      <c r="I6" s="2">
        <f>AVERAGE(B6,D6,F6,H6)</f>
        <v>42395.775000000001</v>
      </c>
    </row>
    <row r="7" spans="1:9" ht="21" x14ac:dyDescent="0.2">
      <c r="A7" s="3" t="s">
        <v>8</v>
      </c>
      <c r="B7" s="3">
        <v>157.80000000000001</v>
      </c>
      <c r="C7" s="3" t="s">
        <v>8</v>
      </c>
      <c r="D7" s="3">
        <v>250.4</v>
      </c>
      <c r="E7" s="3" t="s">
        <v>8</v>
      </c>
      <c r="F7" s="3">
        <v>170.2</v>
      </c>
      <c r="G7" s="3" t="s">
        <v>8</v>
      </c>
      <c r="H7" s="3">
        <v>347.7</v>
      </c>
      <c r="I7" s="2"/>
    </row>
    <row r="8" spans="1:9" ht="21" x14ac:dyDescent="0.2">
      <c r="A8" s="3" t="s">
        <v>9</v>
      </c>
      <c r="B8" s="3">
        <v>1569.7</v>
      </c>
      <c r="C8" s="3" t="s">
        <v>9</v>
      </c>
      <c r="D8" s="3">
        <v>2273.1999999999998</v>
      </c>
      <c r="E8" s="3" t="s">
        <v>9</v>
      </c>
      <c r="F8" s="3">
        <v>1543.9</v>
      </c>
      <c r="G8" s="3" t="s">
        <v>9</v>
      </c>
      <c r="H8" s="3">
        <v>2541.3000000000002</v>
      </c>
      <c r="I8" s="2"/>
    </row>
    <row r="11" spans="1:9" ht="63" x14ac:dyDescent="0.2">
      <c r="A11" s="1" t="s">
        <v>0</v>
      </c>
      <c r="B11" s="5"/>
      <c r="C11" s="5"/>
      <c r="D11" s="5"/>
      <c r="E11" s="5"/>
      <c r="F11" s="5"/>
      <c r="G11" s="5"/>
      <c r="H11" s="5"/>
    </row>
    <row r="12" spans="1:9" ht="23" customHeight="1" x14ac:dyDescent="0.2">
      <c r="A12" s="6" t="s">
        <v>5</v>
      </c>
      <c r="B12" s="6"/>
      <c r="C12" s="6" t="s">
        <v>10</v>
      </c>
      <c r="D12" s="6"/>
      <c r="E12" s="6" t="s">
        <v>17</v>
      </c>
      <c r="F12" s="6"/>
      <c r="G12" s="6" t="s">
        <v>16</v>
      </c>
      <c r="H12" s="6"/>
    </row>
    <row r="13" spans="1:9" ht="18" customHeight="1" x14ac:dyDescent="0.2">
      <c r="A13" s="6" t="s">
        <v>3</v>
      </c>
      <c r="B13" s="6" t="s">
        <v>4</v>
      </c>
      <c r="C13" s="6" t="s">
        <v>3</v>
      </c>
      <c r="D13" s="6" t="s">
        <v>4</v>
      </c>
      <c r="E13" s="6" t="s">
        <v>3</v>
      </c>
      <c r="F13" s="6" t="s">
        <v>4</v>
      </c>
      <c r="G13" s="6" t="s">
        <v>3</v>
      </c>
      <c r="H13" s="6" t="s">
        <v>4</v>
      </c>
      <c r="I13" s="7" t="s">
        <v>35</v>
      </c>
    </row>
    <row r="14" spans="1:9" ht="21" x14ac:dyDescent="0.2">
      <c r="A14" s="3" t="s">
        <v>1</v>
      </c>
      <c r="B14" s="4">
        <v>0.7</v>
      </c>
      <c r="C14" s="3" t="s">
        <v>1</v>
      </c>
      <c r="D14" s="4">
        <v>0.6</v>
      </c>
      <c r="E14" s="3" t="s">
        <v>1</v>
      </c>
      <c r="F14" s="3">
        <v>0.2</v>
      </c>
      <c r="G14" s="3" t="s">
        <v>1</v>
      </c>
      <c r="H14" s="3">
        <v>0.5</v>
      </c>
      <c r="I14" s="2">
        <f>AVERAGE(B14,D14,F14,H14)</f>
        <v>0.49999999999999994</v>
      </c>
    </row>
    <row r="15" spans="1:9" ht="21" x14ac:dyDescent="0.2">
      <c r="A15" s="3" t="s">
        <v>2</v>
      </c>
      <c r="B15" s="3">
        <v>262143.3</v>
      </c>
      <c r="C15" s="3" t="s">
        <v>2</v>
      </c>
      <c r="D15" s="3">
        <v>262143.4</v>
      </c>
      <c r="E15" s="3" t="s">
        <v>2</v>
      </c>
      <c r="F15" s="3">
        <v>262143.8</v>
      </c>
      <c r="G15" s="3" t="s">
        <v>2</v>
      </c>
      <c r="H15" s="3">
        <v>262143.5</v>
      </c>
      <c r="I15" s="2">
        <f>AVERAGE(B15,D15,F15,H15)</f>
        <v>262143.5</v>
      </c>
    </row>
    <row r="16" spans="1:9" ht="21" customHeight="1" x14ac:dyDescent="0.2">
      <c r="A16" s="3" t="s">
        <v>11</v>
      </c>
      <c r="B16" s="3" t="s">
        <v>43</v>
      </c>
      <c r="C16" s="3" t="s">
        <v>11</v>
      </c>
      <c r="D16" s="3" t="s">
        <v>43</v>
      </c>
      <c r="E16" s="3" t="s">
        <v>11</v>
      </c>
      <c r="F16" s="3" t="s">
        <v>43</v>
      </c>
      <c r="G16" s="3" t="s">
        <v>11</v>
      </c>
      <c r="H16" s="13" t="s">
        <v>43</v>
      </c>
      <c r="I16" s="14"/>
    </row>
    <row r="17" spans="1:9" ht="18" customHeight="1" x14ac:dyDescent="0.2">
      <c r="A17" s="3" t="s">
        <v>12</v>
      </c>
      <c r="B17" s="3" t="s">
        <v>43</v>
      </c>
      <c r="C17" s="3" t="s">
        <v>12</v>
      </c>
      <c r="D17" s="3" t="s">
        <v>43</v>
      </c>
      <c r="E17" s="3" t="s">
        <v>12</v>
      </c>
      <c r="F17" s="3" t="s">
        <v>43</v>
      </c>
      <c r="G17" s="3" t="s">
        <v>12</v>
      </c>
      <c r="H17" s="3" t="s">
        <v>43</v>
      </c>
      <c r="I17" s="14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68C7D-1133-204F-9641-95FAC62F8B79}">
  <dimension ref="A1:O88"/>
  <sheetViews>
    <sheetView topLeftCell="B52" zoomScale="63" zoomScaleNormal="50" workbookViewId="0">
      <selection activeCell="F9" sqref="F9"/>
    </sheetView>
  </sheetViews>
  <sheetFormatPr baseColWidth="10" defaultColWidth="21.33203125" defaultRowHeight="20" x14ac:dyDescent="0.2"/>
  <cols>
    <col min="1" max="8" width="21.33203125" style="1"/>
    <col min="9" max="9" width="26" style="2" customWidth="1"/>
    <col min="10" max="16384" width="21.33203125" style="2"/>
  </cols>
  <sheetData>
    <row r="1" spans="1:15" ht="21" x14ac:dyDescent="0.2">
      <c r="A1" s="18" t="s">
        <v>28</v>
      </c>
      <c r="B1" s="18" t="s">
        <v>88</v>
      </c>
    </row>
    <row r="2" spans="1:15" ht="63" x14ac:dyDescent="0.2">
      <c r="A2" s="1" t="s">
        <v>89</v>
      </c>
      <c r="B2" s="5"/>
      <c r="C2" s="5"/>
      <c r="D2" s="5"/>
      <c r="E2" s="5"/>
      <c r="F2" s="5"/>
      <c r="G2" s="5"/>
      <c r="H2" s="5"/>
    </row>
    <row r="3" spans="1:15" ht="21" x14ac:dyDescent="0.2">
      <c r="A3" s="6" t="s">
        <v>5</v>
      </c>
      <c r="B3" s="6"/>
      <c r="C3" s="6" t="s">
        <v>10</v>
      </c>
      <c r="D3" s="6"/>
      <c r="E3" s="6" t="s">
        <v>17</v>
      </c>
      <c r="F3" s="6"/>
      <c r="G3" s="6" t="s">
        <v>16</v>
      </c>
      <c r="H3" s="6"/>
      <c r="K3" s="9"/>
      <c r="L3" s="41" t="s">
        <v>37</v>
      </c>
      <c r="M3" s="42"/>
      <c r="N3" s="42"/>
      <c r="O3" s="42"/>
    </row>
    <row r="4" spans="1:15" ht="21" x14ac:dyDescent="0.2">
      <c r="A4" s="6" t="s">
        <v>3</v>
      </c>
      <c r="B4" s="6" t="s">
        <v>4</v>
      </c>
      <c r="C4" s="6" t="s">
        <v>3</v>
      </c>
      <c r="D4" s="6" t="s">
        <v>4</v>
      </c>
      <c r="E4" s="6" t="s">
        <v>3</v>
      </c>
      <c r="F4" s="6" t="s">
        <v>4</v>
      </c>
      <c r="G4" s="6" t="s">
        <v>3</v>
      </c>
      <c r="H4" s="6" t="s">
        <v>4</v>
      </c>
      <c r="I4" s="7" t="s">
        <v>35</v>
      </c>
      <c r="K4" s="9" t="s">
        <v>36</v>
      </c>
      <c r="L4" s="9" t="s">
        <v>6</v>
      </c>
      <c r="M4" s="9" t="s">
        <v>7</v>
      </c>
      <c r="N4" s="9" t="s">
        <v>41</v>
      </c>
      <c r="O4" s="9" t="s">
        <v>42</v>
      </c>
    </row>
    <row r="5" spans="1:15" ht="21" x14ac:dyDescent="0.2">
      <c r="A5" s="3" t="s">
        <v>6</v>
      </c>
      <c r="B5" s="3">
        <v>218992.8</v>
      </c>
      <c r="C5" s="3" t="s">
        <v>6</v>
      </c>
      <c r="D5" s="4">
        <v>220120.2</v>
      </c>
      <c r="E5" s="3" t="s">
        <v>6</v>
      </c>
      <c r="F5" s="3">
        <v>219604.8</v>
      </c>
      <c r="G5" s="3" t="s">
        <v>6</v>
      </c>
      <c r="H5" s="3">
        <v>219361.5</v>
      </c>
      <c r="I5" s="2">
        <f>AVERAGE(B5,D5,F5,H5)</f>
        <v>219519.82500000001</v>
      </c>
      <c r="J5" s="19">
        <f>I5/$I$9</f>
        <v>0.83682539785405119</v>
      </c>
      <c r="K5" s="9" t="s">
        <v>45</v>
      </c>
      <c r="L5" s="21">
        <v>0.82899999999999996</v>
      </c>
      <c r="M5" s="21">
        <v>0.16600000000000001</v>
      </c>
      <c r="N5" s="2" t="s">
        <v>43</v>
      </c>
      <c r="O5" s="9" t="s">
        <v>43</v>
      </c>
    </row>
    <row r="6" spans="1:15" ht="21" x14ac:dyDescent="0.2">
      <c r="A6" s="3" t="s">
        <v>7</v>
      </c>
      <c r="B6" s="3">
        <v>39415.800000000003</v>
      </c>
      <c r="C6" s="3" t="s">
        <v>7</v>
      </c>
      <c r="D6" s="3" t="s">
        <v>148</v>
      </c>
      <c r="E6" s="3" t="s">
        <v>7</v>
      </c>
      <c r="F6" s="3" t="s">
        <v>149</v>
      </c>
      <c r="G6" s="3" t="s">
        <v>7</v>
      </c>
      <c r="H6" s="3" t="s">
        <v>152</v>
      </c>
      <c r="I6" s="2">
        <f>AVERAGE(B6,D6,F6,H6)</f>
        <v>39415.800000000003</v>
      </c>
      <c r="J6" s="19">
        <f>I6/$I$9</f>
        <v>0.15025587104370056</v>
      </c>
      <c r="K6" s="9">
        <v>25</v>
      </c>
      <c r="L6" s="21">
        <f>J5</f>
        <v>0.83682539785405119</v>
      </c>
      <c r="M6" s="21">
        <f>J6</f>
        <v>0.15025587104370056</v>
      </c>
      <c r="N6" s="21">
        <f>J7</f>
        <v>8.34043252341732E-3</v>
      </c>
      <c r="O6" s="21">
        <f>J8</f>
        <v>4.5782985788309343E-3</v>
      </c>
    </row>
    <row r="7" spans="1:15" ht="21" x14ac:dyDescent="0.2">
      <c r="A7" s="3" t="s">
        <v>8</v>
      </c>
      <c r="B7" s="3">
        <v>2301.6999999999998</v>
      </c>
      <c r="C7" s="3" t="s">
        <v>8</v>
      </c>
      <c r="D7" s="3">
        <v>1917.5</v>
      </c>
      <c r="E7" s="3" t="s">
        <v>8</v>
      </c>
      <c r="F7" s="3">
        <v>2097.3000000000002</v>
      </c>
      <c r="G7" s="3" t="s">
        <v>8</v>
      </c>
      <c r="H7" s="3">
        <v>2435.1</v>
      </c>
      <c r="I7" s="2">
        <f>AVERAGE(B7,D7,F7,H7)</f>
        <v>2187.9</v>
      </c>
      <c r="J7" s="19">
        <f>I7/$I$9</f>
        <v>8.34043252341732E-3</v>
      </c>
      <c r="K7" s="9">
        <v>50</v>
      </c>
      <c r="L7" s="21">
        <f>J23</f>
        <v>0.83660309387804366</v>
      </c>
      <c r="M7" s="21">
        <f>J24</f>
        <v>0.13872479195733969</v>
      </c>
      <c r="N7" s="21">
        <f>J25</f>
        <v>2.2796900763386436E-2</v>
      </c>
      <c r="O7" s="21">
        <f>J26</f>
        <v>1.8752134012301636E-3</v>
      </c>
    </row>
    <row r="8" spans="1:15" ht="21" x14ac:dyDescent="0.2">
      <c r="A8" s="3" t="s">
        <v>9</v>
      </c>
      <c r="B8" s="3">
        <v>1433.7</v>
      </c>
      <c r="C8" s="3" t="s">
        <v>9</v>
      </c>
      <c r="D8" s="3">
        <v>1047.8</v>
      </c>
      <c r="E8" s="3" t="s">
        <v>9</v>
      </c>
      <c r="F8" s="3">
        <v>1165.4000000000001</v>
      </c>
      <c r="G8" s="3" t="s">
        <v>9</v>
      </c>
      <c r="H8" s="3">
        <v>1157.0999999999999</v>
      </c>
      <c r="I8" s="2">
        <f t="shared" ref="I8" si="0">AVERAGE(B8,D8,F8,H8)</f>
        <v>1201</v>
      </c>
      <c r="J8" s="19">
        <f>I8/$I$9</f>
        <v>4.5782985788309343E-3</v>
      </c>
      <c r="K8" s="9">
        <v>75</v>
      </c>
      <c r="L8" s="21">
        <f>J40</f>
        <v>0.83036006018954167</v>
      </c>
      <c r="M8" s="21">
        <f>J41</f>
        <v>0.1262360494191897</v>
      </c>
      <c r="N8" s="21">
        <f>J42</f>
        <v>4.1550290992286826E-2</v>
      </c>
      <c r="O8" s="21">
        <f>J43</f>
        <v>1.8535993989817405E-3</v>
      </c>
    </row>
    <row r="9" spans="1:15" ht="21" x14ac:dyDescent="0.2">
      <c r="H9" s="1" t="s">
        <v>59</v>
      </c>
      <c r="I9" s="2">
        <f>SUM(I5:I8)</f>
        <v>262324.52500000002</v>
      </c>
      <c r="K9" s="9">
        <v>100</v>
      </c>
      <c r="L9" s="22">
        <f>J57</f>
        <v>0.81467745989077078</v>
      </c>
      <c r="M9" s="22">
        <f>J58</f>
        <v>0.11511983752239566</v>
      </c>
      <c r="N9" s="22">
        <f>J59</f>
        <v>6.9774621836068834E-2</v>
      </c>
      <c r="O9" s="22">
        <f>J60</f>
        <v>4.2808075076471798E-4</v>
      </c>
    </row>
    <row r="10" spans="1:15" x14ac:dyDescent="0.2">
      <c r="K10" s="9">
        <v>125</v>
      </c>
      <c r="L10" s="22">
        <f>J75</f>
        <v>0.78982956029610052</v>
      </c>
      <c r="M10" s="22">
        <f>J76</f>
        <v>0.11084755794071598</v>
      </c>
      <c r="N10" s="22">
        <f>J77</f>
        <v>9.8589410916384596E-2</v>
      </c>
      <c r="O10" s="22">
        <f>J78</f>
        <v>7.3347084679881603E-4</v>
      </c>
    </row>
    <row r="11" spans="1:15" ht="84" x14ac:dyDescent="0.2">
      <c r="A11" s="1" t="s">
        <v>90</v>
      </c>
    </row>
    <row r="12" spans="1:15" ht="21" x14ac:dyDescent="0.2">
      <c r="A12" s="6" t="s">
        <v>5</v>
      </c>
      <c r="B12" s="6"/>
      <c r="C12" s="6" t="s">
        <v>13</v>
      </c>
      <c r="D12" s="6"/>
      <c r="E12" s="6" t="s">
        <v>14</v>
      </c>
      <c r="F12" s="6"/>
      <c r="G12" s="6" t="s">
        <v>15</v>
      </c>
      <c r="H12" s="6"/>
      <c r="K12" s="9"/>
      <c r="L12" s="41" t="s">
        <v>38</v>
      </c>
      <c r="M12" s="42"/>
      <c r="N12" s="42"/>
      <c r="O12" s="42"/>
    </row>
    <row r="13" spans="1:15" ht="21" x14ac:dyDescent="0.2">
      <c r="A13" s="6" t="s">
        <v>3</v>
      </c>
      <c r="B13" s="6" t="s">
        <v>4</v>
      </c>
      <c r="C13" s="6" t="s">
        <v>3</v>
      </c>
      <c r="D13" s="6" t="s">
        <v>4</v>
      </c>
      <c r="E13" s="6" t="s">
        <v>3</v>
      </c>
      <c r="F13" s="6" t="s">
        <v>4</v>
      </c>
      <c r="G13" s="6" t="s">
        <v>3</v>
      </c>
      <c r="H13" s="6" t="s">
        <v>4</v>
      </c>
      <c r="I13" s="7" t="s">
        <v>35</v>
      </c>
      <c r="K13" s="9" t="s">
        <v>36</v>
      </c>
      <c r="L13" s="9" t="s">
        <v>2</v>
      </c>
      <c r="M13" s="9" t="s">
        <v>91</v>
      </c>
      <c r="N13" s="9" t="s">
        <v>141</v>
      </c>
      <c r="O13" s="9" t="s">
        <v>92</v>
      </c>
    </row>
    <row r="14" spans="1:15" ht="21" x14ac:dyDescent="0.2">
      <c r="A14" s="3" t="s">
        <v>1</v>
      </c>
      <c r="B14" s="3">
        <v>0.2</v>
      </c>
      <c r="C14" s="3" t="s">
        <v>1</v>
      </c>
      <c r="D14" s="3">
        <v>0.3</v>
      </c>
      <c r="E14" s="3" t="s">
        <v>1</v>
      </c>
      <c r="F14" s="3">
        <v>1</v>
      </c>
      <c r="G14" s="3" t="s">
        <v>1</v>
      </c>
      <c r="H14" s="3">
        <v>1.2</v>
      </c>
      <c r="I14" s="2">
        <f>AVERAGE(B14,D14,F14,H14)</f>
        <v>0.67500000000000004</v>
      </c>
      <c r="J14" s="19">
        <f>I14/$I$19</f>
        <v>2.5733278507683343E-6</v>
      </c>
      <c r="K14" s="9">
        <v>25</v>
      </c>
      <c r="L14" s="21">
        <f>J15</f>
        <v>0.62808594826067032</v>
      </c>
      <c r="M14" s="21">
        <f>J16</f>
        <v>0.18979836896126925</v>
      </c>
      <c r="N14" s="21">
        <f>J17</f>
        <v>0.11932057409610035</v>
      </c>
      <c r="O14" s="21">
        <f>J18</f>
        <v>6.2792535354109461E-2</v>
      </c>
    </row>
    <row r="15" spans="1:15" ht="21" x14ac:dyDescent="0.2">
      <c r="A15" s="3" t="s">
        <v>2</v>
      </c>
      <c r="B15" s="3">
        <v>163034.20000000001</v>
      </c>
      <c r="C15" s="3" t="s">
        <v>2</v>
      </c>
      <c r="D15" s="3">
        <v>168971.2</v>
      </c>
      <c r="E15" s="3" t="s">
        <v>2</v>
      </c>
      <c r="F15" s="3">
        <v>162704.29999999999</v>
      </c>
      <c r="G15" s="3" t="s">
        <v>2</v>
      </c>
      <c r="H15" s="3">
        <v>164293.79999999999</v>
      </c>
      <c r="I15" s="2">
        <f t="shared" ref="I15:I17" si="1">AVERAGE(B15,D15,F15,H15)</f>
        <v>164750.875</v>
      </c>
      <c r="J15" s="19">
        <f t="shared" ref="J15:J18" si="2">I15/$I$19</f>
        <v>0.62808594826067032</v>
      </c>
      <c r="K15" s="9">
        <v>50</v>
      </c>
      <c r="L15" s="21">
        <f>J32</f>
        <v>0.39135105942932963</v>
      </c>
      <c r="M15" s="21">
        <f>J33</f>
        <v>0.26832583442520086</v>
      </c>
      <c r="N15" s="21">
        <f>J34</f>
        <v>0.21657440609799652</v>
      </c>
      <c r="O15" s="21">
        <f>J35</f>
        <v>0.1237448389188953</v>
      </c>
    </row>
    <row r="16" spans="1:15" ht="21" x14ac:dyDescent="0.2">
      <c r="A16" s="3" t="s">
        <v>93</v>
      </c>
      <c r="B16" s="3" t="s">
        <v>146</v>
      </c>
      <c r="C16" s="3" t="s">
        <v>93</v>
      </c>
      <c r="D16" s="3" t="s">
        <v>150</v>
      </c>
      <c r="E16" s="3" t="s">
        <v>93</v>
      </c>
      <c r="F16" s="3" t="s">
        <v>151</v>
      </c>
      <c r="G16" s="3" t="s">
        <v>93</v>
      </c>
      <c r="H16" s="3">
        <v>49785.3</v>
      </c>
      <c r="I16" s="2">
        <f t="shared" si="1"/>
        <v>49785.3</v>
      </c>
      <c r="J16" s="19">
        <f t="shared" si="2"/>
        <v>0.18979836896126925</v>
      </c>
      <c r="K16" s="9">
        <v>75</v>
      </c>
      <c r="L16" s="21">
        <f>J49</f>
        <v>0.21346771896896649</v>
      </c>
      <c r="M16" s="21">
        <f>J50</f>
        <v>0.30781224719627109</v>
      </c>
      <c r="N16" s="21">
        <f>J51</f>
        <v>0.28946750959921236</v>
      </c>
      <c r="O16" s="21">
        <f>J52</f>
        <v>0.18925118945569683</v>
      </c>
    </row>
    <row r="17" spans="1:15" ht="21" x14ac:dyDescent="0.2">
      <c r="A17" s="3" t="s">
        <v>142</v>
      </c>
      <c r="B17" s="3" t="s">
        <v>147</v>
      </c>
      <c r="C17" s="3" t="s">
        <v>142</v>
      </c>
      <c r="D17" s="3">
        <v>30991.5</v>
      </c>
      <c r="E17" s="3" t="s">
        <v>142</v>
      </c>
      <c r="F17" s="3">
        <v>31114.5</v>
      </c>
      <c r="G17" s="3" t="s">
        <v>142</v>
      </c>
      <c r="H17" s="3">
        <v>31789.599999999999</v>
      </c>
      <c r="I17" s="2">
        <f t="shared" si="1"/>
        <v>31298.533333333336</v>
      </c>
      <c r="J17" s="19">
        <f t="shared" si="2"/>
        <v>0.11932057409610035</v>
      </c>
      <c r="K17" s="9">
        <v>100</v>
      </c>
      <c r="L17" s="22">
        <f>J66</f>
        <v>9.9124813079833993E-2</v>
      </c>
      <c r="M17" s="22">
        <f>J67</f>
        <v>0.30852956771850587</v>
      </c>
      <c r="N17" s="22">
        <f>J68</f>
        <v>0.34002332687377934</v>
      </c>
      <c r="O17" s="22">
        <f>J69</f>
        <v>0.25232191085815425</v>
      </c>
    </row>
    <row r="18" spans="1:15" ht="21" x14ac:dyDescent="0.2">
      <c r="A18" s="3" t="s">
        <v>94</v>
      </c>
      <c r="B18" s="3">
        <v>16419</v>
      </c>
      <c r="C18" s="3" t="s">
        <v>94</v>
      </c>
      <c r="D18" s="3">
        <v>16611.3</v>
      </c>
      <c r="E18" s="3" t="s">
        <v>94</v>
      </c>
      <c r="F18" s="3">
        <v>16579.099999999999</v>
      </c>
      <c r="G18" s="3" t="s">
        <v>94</v>
      </c>
      <c r="H18" s="3">
        <v>16274.1</v>
      </c>
      <c r="I18" s="2">
        <f>AVERAGE(B18,D18,F18,H18)</f>
        <v>16470.875</v>
      </c>
      <c r="J18" s="19">
        <f t="shared" si="2"/>
        <v>6.2792535354109461E-2</v>
      </c>
      <c r="K18" s="9">
        <v>125</v>
      </c>
      <c r="L18" s="21">
        <f>J84</f>
        <v>4.2392965594648294E-2</v>
      </c>
      <c r="M18" s="21">
        <f>J85</f>
        <v>0.2805860534353935</v>
      </c>
      <c r="N18" s="21">
        <f>J86</f>
        <v>0.36649980222084338</v>
      </c>
      <c r="O18" s="21">
        <f>J87</f>
        <v>0.31052089195101445</v>
      </c>
    </row>
    <row r="19" spans="1:15" ht="21" x14ac:dyDescent="0.2">
      <c r="H19" s="1" t="s">
        <v>59</v>
      </c>
      <c r="I19" s="2">
        <f>SUM(I14:I18)</f>
        <v>262306.2583333333</v>
      </c>
    </row>
    <row r="20" spans="1:15" ht="63" x14ac:dyDescent="0.2">
      <c r="A20" s="1" t="s">
        <v>95</v>
      </c>
    </row>
    <row r="21" spans="1:15" ht="21" x14ac:dyDescent="0.2">
      <c r="A21" s="6" t="s">
        <v>5</v>
      </c>
      <c r="B21" s="6"/>
      <c r="C21" s="6" t="s">
        <v>10</v>
      </c>
      <c r="D21" s="6"/>
      <c r="E21" s="6" t="s">
        <v>17</v>
      </c>
      <c r="F21" s="6"/>
      <c r="G21" s="6" t="s">
        <v>16</v>
      </c>
      <c r="H21" s="6"/>
    </row>
    <row r="22" spans="1:15" ht="21" x14ac:dyDescent="0.2">
      <c r="A22" s="6" t="s">
        <v>3</v>
      </c>
      <c r="B22" s="6" t="s">
        <v>4</v>
      </c>
      <c r="C22" s="6" t="s">
        <v>3</v>
      </c>
      <c r="D22" s="6" t="s">
        <v>4</v>
      </c>
      <c r="E22" s="6" t="s">
        <v>3</v>
      </c>
      <c r="F22" s="6" t="s">
        <v>4</v>
      </c>
      <c r="G22" s="6" t="s">
        <v>3</v>
      </c>
      <c r="H22" s="6" t="s">
        <v>4</v>
      </c>
      <c r="I22" s="7" t="s">
        <v>35</v>
      </c>
    </row>
    <row r="23" spans="1:15" ht="21" x14ac:dyDescent="0.2">
      <c r="A23" s="3" t="s">
        <v>6</v>
      </c>
      <c r="B23" s="3">
        <v>218233.4</v>
      </c>
      <c r="C23" s="3" t="s">
        <v>6</v>
      </c>
      <c r="D23" s="3">
        <v>219261.3</v>
      </c>
      <c r="E23" s="3" t="s">
        <v>6</v>
      </c>
      <c r="F23" s="3">
        <v>219990.5</v>
      </c>
      <c r="G23" s="3" t="s">
        <v>6</v>
      </c>
      <c r="H23" s="3">
        <v>219933.5</v>
      </c>
      <c r="I23" s="2">
        <f>AVERAGE(B23,D23,F23,H23)</f>
        <v>219354.67499999999</v>
      </c>
      <c r="J23" s="19">
        <f>I23/$I$27</f>
        <v>0.83660309387804366</v>
      </c>
      <c r="L23" s="10"/>
    </row>
    <row r="24" spans="1:15" ht="21" x14ac:dyDescent="0.2">
      <c r="A24" s="3" t="s">
        <v>7</v>
      </c>
      <c r="B24" s="3" t="s">
        <v>153</v>
      </c>
      <c r="C24" s="3" t="s">
        <v>7</v>
      </c>
      <c r="D24" s="3">
        <v>36324.300000000003</v>
      </c>
      <c r="E24" s="3" t="s">
        <v>7</v>
      </c>
      <c r="F24" s="3">
        <v>36371</v>
      </c>
      <c r="G24" s="3" t="s">
        <v>7</v>
      </c>
      <c r="H24" s="3">
        <v>36424.300000000003</v>
      </c>
      <c r="I24" s="2">
        <f>AVERAGE(B24,D24,F24,H24)</f>
        <v>36373.200000000004</v>
      </c>
      <c r="J24" s="19">
        <f>I24/$I$27</f>
        <v>0.13872479195733969</v>
      </c>
      <c r="L24" s="11"/>
    </row>
    <row r="25" spans="1:15" ht="21" x14ac:dyDescent="0.2">
      <c r="A25" s="3" t="s">
        <v>8</v>
      </c>
      <c r="B25" s="3">
        <v>7327.4</v>
      </c>
      <c r="C25" s="3" t="s">
        <v>8</v>
      </c>
      <c r="D25" s="3">
        <v>6232.3</v>
      </c>
      <c r="E25" s="3" t="s">
        <v>8</v>
      </c>
      <c r="F25" s="3">
        <v>4991.5</v>
      </c>
      <c r="G25" s="3" t="s">
        <v>8</v>
      </c>
      <c r="H25" s="3">
        <v>5357.9</v>
      </c>
      <c r="I25" s="2">
        <f t="shared" ref="I25:I26" si="3">AVERAGE(B25,D25,F25,H25)</f>
        <v>5977.2749999999996</v>
      </c>
      <c r="J25" s="19">
        <f>I25/$I$27</f>
        <v>2.2796900763386436E-2</v>
      </c>
      <c r="L25" s="11"/>
    </row>
    <row r="26" spans="1:15" ht="21" x14ac:dyDescent="0.2">
      <c r="A26" s="3" t="s">
        <v>9</v>
      </c>
      <c r="B26" s="3">
        <v>421.3</v>
      </c>
      <c r="C26" s="3" t="s">
        <v>9</v>
      </c>
      <c r="D26" s="3">
        <v>326.10000000000002</v>
      </c>
      <c r="E26" s="3" t="s">
        <v>9</v>
      </c>
      <c r="F26" s="3">
        <v>791</v>
      </c>
      <c r="G26" s="3" t="s">
        <v>9</v>
      </c>
      <c r="H26" s="3">
        <v>428.3</v>
      </c>
      <c r="I26" s="2">
        <f t="shared" si="3"/>
        <v>491.67500000000001</v>
      </c>
      <c r="J26" s="19">
        <f>I26/$I$27</f>
        <v>1.8752134012301636E-3</v>
      </c>
      <c r="L26" s="11"/>
    </row>
    <row r="27" spans="1:15" ht="21" x14ac:dyDescent="0.2">
      <c r="H27" s="26" t="s">
        <v>143</v>
      </c>
      <c r="I27" s="2">
        <f>SUM(I23:I26)</f>
        <v>262196.82500000001</v>
      </c>
      <c r="L27" s="11"/>
    </row>
    <row r="28" spans="1:15" ht="84" x14ac:dyDescent="0.2">
      <c r="A28" s="1" t="s">
        <v>96</v>
      </c>
      <c r="L28" s="11"/>
    </row>
    <row r="29" spans="1:15" ht="21" x14ac:dyDescent="0.2">
      <c r="A29" s="6" t="s">
        <v>5</v>
      </c>
      <c r="B29" s="6"/>
      <c r="C29" s="6" t="s">
        <v>13</v>
      </c>
      <c r="D29" s="6"/>
      <c r="E29" s="6" t="s">
        <v>14</v>
      </c>
      <c r="F29" s="6"/>
      <c r="G29" s="6" t="s">
        <v>15</v>
      </c>
      <c r="H29" s="6"/>
      <c r="L29" s="11"/>
    </row>
    <row r="30" spans="1:15" ht="21" x14ac:dyDescent="0.2">
      <c r="A30" s="6" t="s">
        <v>3</v>
      </c>
      <c r="B30" s="6" t="s">
        <v>4</v>
      </c>
      <c r="C30" s="6" t="s">
        <v>3</v>
      </c>
      <c r="D30" s="6" t="s">
        <v>4</v>
      </c>
      <c r="E30" s="6" t="s">
        <v>3</v>
      </c>
      <c r="F30" s="6" t="s">
        <v>4</v>
      </c>
      <c r="G30" s="6" t="s">
        <v>3</v>
      </c>
      <c r="H30" s="6" t="s">
        <v>4</v>
      </c>
      <c r="I30" s="7" t="s">
        <v>35</v>
      </c>
      <c r="L30" s="11"/>
    </row>
    <row r="31" spans="1:15" ht="21" x14ac:dyDescent="0.2">
      <c r="A31" s="3" t="s">
        <v>1</v>
      </c>
      <c r="B31" s="3">
        <v>1.1000000000000001</v>
      </c>
      <c r="C31" s="3" t="s">
        <v>1</v>
      </c>
      <c r="D31" s="3">
        <v>1.2</v>
      </c>
      <c r="E31" s="3" t="s">
        <v>1</v>
      </c>
      <c r="F31" s="3">
        <v>0.4</v>
      </c>
      <c r="G31" s="3" t="s">
        <v>1</v>
      </c>
      <c r="H31" s="3">
        <v>1.4</v>
      </c>
      <c r="I31" s="2">
        <f>AVERAGE(B31,D31,F31,H31)</f>
        <v>1.0249999999999999</v>
      </c>
      <c r="J31" s="19">
        <f>I31/$I$36</f>
        <v>3.8611285777476378E-6</v>
      </c>
      <c r="L31" s="10"/>
    </row>
    <row r="32" spans="1:15" ht="21" x14ac:dyDescent="0.2">
      <c r="A32" s="3" t="s">
        <v>2</v>
      </c>
      <c r="B32" s="3">
        <v>103292.8</v>
      </c>
      <c r="C32" s="3" t="s">
        <v>2</v>
      </c>
      <c r="D32" s="3">
        <v>102542.6</v>
      </c>
      <c r="E32" s="3" t="s">
        <v>2</v>
      </c>
      <c r="F32" s="3">
        <v>105836.3</v>
      </c>
      <c r="G32" s="3" t="s">
        <v>2</v>
      </c>
      <c r="H32" s="3" t="s">
        <v>164</v>
      </c>
      <c r="I32" s="2">
        <f t="shared" ref="I32:I34" si="4">AVERAGE(B32,D32,F32,H32)</f>
        <v>103890.56666666667</v>
      </c>
      <c r="J32" s="19">
        <f>I32/$I$36</f>
        <v>0.39135105942932963</v>
      </c>
      <c r="L32" s="11"/>
    </row>
    <row r="33" spans="1:12" ht="21" x14ac:dyDescent="0.2">
      <c r="A33" s="3" t="s">
        <v>93</v>
      </c>
      <c r="B33" s="3" t="s">
        <v>154</v>
      </c>
      <c r="C33" s="3" t="s">
        <v>93</v>
      </c>
      <c r="D33" s="3" t="s">
        <v>155</v>
      </c>
      <c r="E33" s="3" t="s">
        <v>93</v>
      </c>
      <c r="F33" s="3" t="s">
        <v>162</v>
      </c>
      <c r="G33" s="3" t="s">
        <v>93</v>
      </c>
      <c r="H33" s="3">
        <v>71231.5</v>
      </c>
      <c r="I33" s="2">
        <f t="shared" si="4"/>
        <v>71231.5</v>
      </c>
      <c r="J33" s="19">
        <f>I33/$I$36</f>
        <v>0.26832583442520086</v>
      </c>
      <c r="L33" s="11"/>
    </row>
    <row r="34" spans="1:12" ht="21" x14ac:dyDescent="0.2">
      <c r="A34" s="3" t="s">
        <v>142</v>
      </c>
      <c r="B34" s="3">
        <v>55203.7</v>
      </c>
      <c r="C34" s="3" t="s">
        <v>142</v>
      </c>
      <c r="D34" s="3">
        <v>57246.7</v>
      </c>
      <c r="E34" s="3" t="s">
        <v>142</v>
      </c>
      <c r="F34" s="3" t="s">
        <v>163</v>
      </c>
      <c r="G34" s="3" t="s">
        <v>142</v>
      </c>
      <c r="H34" s="3">
        <v>60029.3</v>
      </c>
      <c r="I34" s="2">
        <f t="shared" si="4"/>
        <v>57493.233333333337</v>
      </c>
      <c r="J34" s="19">
        <f>I34/$I$36</f>
        <v>0.21657440609799652</v>
      </c>
      <c r="L34" s="11"/>
    </row>
    <row r="35" spans="1:12" ht="42" customHeight="1" x14ac:dyDescent="0.2">
      <c r="A35" s="3" t="s">
        <v>94</v>
      </c>
      <c r="B35" s="3">
        <v>32877.199999999997</v>
      </c>
      <c r="C35" s="3" t="s">
        <v>94</v>
      </c>
      <c r="D35" s="3" t="s">
        <v>156</v>
      </c>
      <c r="E35" s="3" t="s">
        <v>94</v>
      </c>
      <c r="F35" s="3">
        <v>32909.800000000003</v>
      </c>
      <c r="G35" s="3" t="s">
        <v>94</v>
      </c>
      <c r="H35" s="3">
        <v>32763.3</v>
      </c>
      <c r="I35" s="2">
        <f>AVERAGE(B35,D35,F35,H35)</f>
        <v>32850.1</v>
      </c>
      <c r="J35" s="19">
        <f>I35/$I$36</f>
        <v>0.1237448389188953</v>
      </c>
      <c r="L35" s="11"/>
    </row>
    <row r="36" spans="1:12" ht="21" x14ac:dyDescent="0.2">
      <c r="H36" s="1" t="s">
        <v>59</v>
      </c>
      <c r="I36" s="2">
        <f>SUM(I31:I35)</f>
        <v>265466.42499999999</v>
      </c>
    </row>
    <row r="37" spans="1:12" ht="63" x14ac:dyDescent="0.2">
      <c r="A37" s="1" t="s">
        <v>97</v>
      </c>
    </row>
    <row r="38" spans="1:12" ht="21" x14ac:dyDescent="0.2">
      <c r="A38" s="6" t="s">
        <v>5</v>
      </c>
      <c r="B38" s="6"/>
      <c r="C38" s="6" t="s">
        <v>10</v>
      </c>
      <c r="D38" s="6"/>
      <c r="E38" s="6" t="s">
        <v>17</v>
      </c>
      <c r="F38" s="6"/>
      <c r="G38" s="6" t="s">
        <v>16</v>
      </c>
      <c r="H38" s="6"/>
    </row>
    <row r="39" spans="1:12" ht="21" x14ac:dyDescent="0.2">
      <c r="A39" s="6" t="s">
        <v>3</v>
      </c>
      <c r="B39" s="6" t="s">
        <v>4</v>
      </c>
      <c r="C39" s="6" t="s">
        <v>3</v>
      </c>
      <c r="D39" s="6" t="s">
        <v>4</v>
      </c>
      <c r="E39" s="6" t="s">
        <v>3</v>
      </c>
      <c r="F39" s="6" t="s">
        <v>4</v>
      </c>
      <c r="G39" s="6" t="s">
        <v>3</v>
      </c>
      <c r="H39" s="6" t="s">
        <v>4</v>
      </c>
      <c r="I39" s="7" t="s">
        <v>35</v>
      </c>
    </row>
    <row r="40" spans="1:12" ht="21" x14ac:dyDescent="0.2">
      <c r="A40" s="3" t="s">
        <v>6</v>
      </c>
      <c r="B40" s="3">
        <v>216576.5</v>
      </c>
      <c r="C40" s="3" t="s">
        <v>6</v>
      </c>
      <c r="D40" s="3">
        <v>217688.8</v>
      </c>
      <c r="E40" s="3" t="s">
        <v>6</v>
      </c>
      <c r="F40" s="3">
        <v>218227.5</v>
      </c>
      <c r="G40" s="3" t="s">
        <v>6</v>
      </c>
      <c r="H40" s="3">
        <v>218423.9</v>
      </c>
      <c r="I40" s="2">
        <f>AVERAGE(B40,D40,F40,H40)</f>
        <v>217729.17500000002</v>
      </c>
      <c r="J40" s="19">
        <f>I40/$I$44</f>
        <v>0.83036006018954167</v>
      </c>
    </row>
    <row r="41" spans="1:12" ht="21" x14ac:dyDescent="0.2">
      <c r="A41" s="3" t="s">
        <v>7</v>
      </c>
      <c r="B41" s="3">
        <v>33238.6</v>
      </c>
      <c r="C41" s="3" t="s">
        <v>7</v>
      </c>
      <c r="D41" s="3">
        <v>33671.9</v>
      </c>
      <c r="E41" s="3" t="s">
        <v>7</v>
      </c>
      <c r="F41" s="3">
        <v>32814.400000000001</v>
      </c>
      <c r="G41" s="3" t="s">
        <v>7</v>
      </c>
      <c r="H41" s="3">
        <v>32676.799999999999</v>
      </c>
      <c r="I41" s="2">
        <f t="shared" ref="I41:I43" si="5">AVERAGE(B41,D41,F41,H41)</f>
        <v>33100.424999999996</v>
      </c>
      <c r="J41" s="19">
        <f>I41/$I$44</f>
        <v>0.1262360494191897</v>
      </c>
    </row>
    <row r="42" spans="1:12" ht="21" x14ac:dyDescent="0.2">
      <c r="A42" s="3" t="s">
        <v>8</v>
      </c>
      <c r="B42" s="3">
        <v>11790.6</v>
      </c>
      <c r="C42" s="3" t="s">
        <v>8</v>
      </c>
      <c r="D42" s="3">
        <v>10563.6</v>
      </c>
      <c r="E42" s="3" t="s">
        <v>8</v>
      </c>
      <c r="F42" s="3">
        <v>10652.7</v>
      </c>
      <c r="G42" s="3" t="s">
        <v>8</v>
      </c>
      <c r="H42" s="3">
        <v>10572.8</v>
      </c>
      <c r="I42" s="2">
        <f t="shared" si="5"/>
        <v>10894.924999999999</v>
      </c>
      <c r="J42" s="19">
        <f>I42/$I$44</f>
        <v>4.1550290992286826E-2</v>
      </c>
    </row>
    <row r="43" spans="1:12" ht="21" x14ac:dyDescent="0.2">
      <c r="A43" s="3" t="s">
        <v>9</v>
      </c>
      <c r="B43" s="3">
        <v>538.20000000000005</v>
      </c>
      <c r="C43" s="3" t="s">
        <v>9</v>
      </c>
      <c r="D43" s="3" t="s">
        <v>165</v>
      </c>
      <c r="E43" s="3" t="s">
        <v>9</v>
      </c>
      <c r="F43" s="3">
        <v>449.4</v>
      </c>
      <c r="G43" s="3" t="s">
        <v>9</v>
      </c>
      <c r="H43" s="3">
        <v>470.5</v>
      </c>
      <c r="I43" s="2">
        <f t="shared" si="5"/>
        <v>486.0333333333333</v>
      </c>
      <c r="J43" s="19">
        <f>I43/$I$44</f>
        <v>1.8535993989817405E-3</v>
      </c>
    </row>
    <row r="44" spans="1:12" ht="21" x14ac:dyDescent="0.2">
      <c r="H44" s="26" t="s">
        <v>143</v>
      </c>
      <c r="I44" s="2">
        <f>SUM(I40:I43)</f>
        <v>262210.55833333335</v>
      </c>
    </row>
    <row r="45" spans="1:12" ht="84" x14ac:dyDescent="0.2">
      <c r="A45" s="1" t="s">
        <v>98</v>
      </c>
    </row>
    <row r="46" spans="1:12" ht="21" x14ac:dyDescent="0.2">
      <c r="A46" s="6" t="s">
        <v>5</v>
      </c>
      <c r="B46" s="6"/>
      <c r="C46" s="6" t="s">
        <v>13</v>
      </c>
      <c r="D46" s="6"/>
      <c r="E46" s="6" t="s">
        <v>14</v>
      </c>
      <c r="F46" s="6"/>
      <c r="G46" s="6" t="s">
        <v>15</v>
      </c>
      <c r="H46" s="6"/>
    </row>
    <row r="47" spans="1:12" ht="21" x14ac:dyDescent="0.2">
      <c r="A47" s="6" t="s">
        <v>3</v>
      </c>
      <c r="B47" s="6" t="s">
        <v>4</v>
      </c>
      <c r="C47" s="6" t="s">
        <v>3</v>
      </c>
      <c r="D47" s="6" t="s">
        <v>4</v>
      </c>
      <c r="E47" s="6" t="s">
        <v>3</v>
      </c>
      <c r="F47" s="6" t="s">
        <v>4</v>
      </c>
      <c r="G47" s="6" t="s">
        <v>3</v>
      </c>
      <c r="H47" s="6" t="s">
        <v>4</v>
      </c>
      <c r="I47" s="7" t="s">
        <v>35</v>
      </c>
    </row>
    <row r="48" spans="1:12" ht="21" x14ac:dyDescent="0.2">
      <c r="A48" s="3" t="s">
        <v>1</v>
      </c>
      <c r="B48" s="3">
        <v>1</v>
      </c>
      <c r="C48" s="3" t="s">
        <v>1</v>
      </c>
      <c r="D48" s="3">
        <v>0</v>
      </c>
      <c r="E48" s="3" t="s">
        <v>1</v>
      </c>
      <c r="F48" s="3">
        <v>0.2</v>
      </c>
      <c r="G48" s="3" t="s">
        <v>1</v>
      </c>
      <c r="H48" s="3">
        <v>0.2</v>
      </c>
      <c r="I48" s="2">
        <f>AVERAGE(B48,D48,F48,H48)</f>
        <v>0.35</v>
      </c>
      <c r="J48" s="19">
        <f>I48/$I$53</f>
        <v>1.3347798533286693E-6</v>
      </c>
    </row>
    <row r="49" spans="1:10" ht="21" x14ac:dyDescent="0.2">
      <c r="A49" s="3" t="s">
        <v>2</v>
      </c>
      <c r="B49" s="3">
        <v>66652.800000000003</v>
      </c>
      <c r="C49" s="3" t="s">
        <v>2</v>
      </c>
      <c r="D49" s="3">
        <v>54909.2</v>
      </c>
      <c r="E49" s="3" t="s">
        <v>2</v>
      </c>
      <c r="F49" s="3">
        <v>53176.5</v>
      </c>
      <c r="G49" s="3" t="s">
        <v>2</v>
      </c>
      <c r="H49" s="3">
        <v>49159.7</v>
      </c>
      <c r="I49" s="2">
        <f t="shared" ref="I49" si="6">AVERAGE(B49,D49,F49,H49)</f>
        <v>55974.55</v>
      </c>
      <c r="J49" s="19">
        <f>I49/$I$53</f>
        <v>0.21346771896896649</v>
      </c>
    </row>
    <row r="50" spans="1:10" ht="21" x14ac:dyDescent="0.2">
      <c r="A50" s="3" t="s">
        <v>93</v>
      </c>
      <c r="B50" s="3">
        <v>72181</v>
      </c>
      <c r="C50" s="3" t="s">
        <v>93</v>
      </c>
      <c r="D50" s="3">
        <v>81265.2</v>
      </c>
      <c r="E50" s="3" t="s">
        <v>93</v>
      </c>
      <c r="F50" s="3">
        <v>86271.8</v>
      </c>
      <c r="G50" s="3" t="s">
        <v>93</v>
      </c>
      <c r="H50" s="3">
        <v>83134.600000000006</v>
      </c>
      <c r="I50" s="2">
        <f>AVERAGE(B50,D50,F50,H50)</f>
        <v>80713.149999999994</v>
      </c>
      <c r="J50" s="19">
        <f>I50/$I$53</f>
        <v>0.30781224719627109</v>
      </c>
    </row>
    <row r="51" spans="1:10" ht="21" x14ac:dyDescent="0.2">
      <c r="A51" s="3" t="s">
        <v>142</v>
      </c>
      <c r="B51" s="3">
        <v>74049</v>
      </c>
      <c r="C51" s="3" t="s">
        <v>142</v>
      </c>
      <c r="D51" s="3">
        <v>76631</v>
      </c>
      <c r="E51" s="3" t="s">
        <v>142</v>
      </c>
      <c r="F51" s="3">
        <v>72322.2</v>
      </c>
      <c r="G51" s="3" t="s">
        <v>142</v>
      </c>
      <c r="H51" s="3">
        <v>80609.3</v>
      </c>
      <c r="I51" s="2">
        <f>AVERAGE(B51,D51,F51,H51)</f>
        <v>75902.875</v>
      </c>
      <c r="J51" s="19">
        <f>I51/$I$53</f>
        <v>0.28946750959921236</v>
      </c>
    </row>
    <row r="52" spans="1:10" ht="21" x14ac:dyDescent="0.2">
      <c r="A52" s="3" t="s">
        <v>94</v>
      </c>
      <c r="B52" s="3">
        <v>49260.2</v>
      </c>
      <c r="C52" s="3" t="s">
        <v>94</v>
      </c>
      <c r="D52" s="3" t="s">
        <v>166</v>
      </c>
      <c r="E52" s="3" t="s">
        <v>94</v>
      </c>
      <c r="F52" s="3">
        <v>50373.4</v>
      </c>
      <c r="G52" s="3" t="s">
        <v>94</v>
      </c>
      <c r="H52" s="3">
        <v>49240.2</v>
      </c>
      <c r="I52" s="2">
        <f>AVERAGE(B52,D52,F52,H52)</f>
        <v>49624.6</v>
      </c>
      <c r="J52" s="19">
        <f>I52/$I$53</f>
        <v>0.18925118945569683</v>
      </c>
    </row>
    <row r="53" spans="1:10" ht="21" x14ac:dyDescent="0.2">
      <c r="H53" s="1" t="s">
        <v>59</v>
      </c>
      <c r="I53" s="2">
        <f>SUM(I48:I52)</f>
        <v>262215.52499999997</v>
      </c>
    </row>
    <row r="54" spans="1:10" ht="63" x14ac:dyDescent="0.2">
      <c r="A54" s="1" t="s">
        <v>99</v>
      </c>
    </row>
    <row r="55" spans="1:10" ht="21" x14ac:dyDescent="0.2">
      <c r="A55" s="6" t="s">
        <v>5</v>
      </c>
      <c r="B55" s="6"/>
      <c r="C55" s="6" t="s">
        <v>10</v>
      </c>
      <c r="D55" s="6"/>
      <c r="E55" s="6" t="s">
        <v>17</v>
      </c>
      <c r="F55" s="6"/>
      <c r="G55" s="6" t="s">
        <v>16</v>
      </c>
      <c r="H55" s="6"/>
    </row>
    <row r="56" spans="1:10" ht="21" x14ac:dyDescent="0.2">
      <c r="A56" s="6" t="s">
        <v>3</v>
      </c>
      <c r="B56" s="6" t="s">
        <v>4</v>
      </c>
      <c r="C56" s="6" t="s">
        <v>3</v>
      </c>
      <c r="D56" s="6" t="s">
        <v>4</v>
      </c>
      <c r="E56" s="6" t="s">
        <v>3</v>
      </c>
      <c r="F56" s="6" t="s">
        <v>4</v>
      </c>
      <c r="G56" s="6" t="s">
        <v>3</v>
      </c>
      <c r="H56" s="6" t="s">
        <v>4</v>
      </c>
      <c r="I56" s="7" t="s">
        <v>35</v>
      </c>
    </row>
    <row r="57" spans="1:10" ht="21" x14ac:dyDescent="0.2">
      <c r="A57" s="3" t="s">
        <v>6</v>
      </c>
      <c r="B57" s="3">
        <v>214962.5</v>
      </c>
      <c r="C57" s="3" t="s">
        <v>6</v>
      </c>
      <c r="D57" s="3">
        <v>213834</v>
      </c>
      <c r="E57" s="3" t="s">
        <v>6</v>
      </c>
      <c r="F57" s="3">
        <v>211784.7</v>
      </c>
      <c r="G57" s="3" t="s">
        <v>6</v>
      </c>
      <c r="H57" s="3">
        <v>214541.9</v>
      </c>
      <c r="I57" s="2">
        <f>AVERAGE(B57,D57,F57,H57)</f>
        <v>213780.77499999999</v>
      </c>
      <c r="J57" s="19">
        <f>I57/$I$61</f>
        <v>0.81467745989077078</v>
      </c>
    </row>
    <row r="58" spans="1:10" ht="21" x14ac:dyDescent="0.2">
      <c r="A58" s="3" t="s">
        <v>7</v>
      </c>
      <c r="B58" s="3">
        <v>29894.7</v>
      </c>
      <c r="C58" s="3" t="s">
        <v>7</v>
      </c>
      <c r="D58" s="3">
        <v>29989.5</v>
      </c>
      <c r="E58" s="3" t="s">
        <v>7</v>
      </c>
      <c r="F58" s="3">
        <v>30673.5</v>
      </c>
      <c r="G58" s="3" t="s">
        <v>7</v>
      </c>
      <c r="H58" s="3">
        <v>30277.4</v>
      </c>
      <c r="I58" s="2">
        <f t="shared" ref="I58:I60" si="7">AVERAGE(B58,D58,F58,H58)</f>
        <v>30208.775000000001</v>
      </c>
      <c r="J58" s="19">
        <f>I58/$I$61</f>
        <v>0.11511983752239566</v>
      </c>
    </row>
    <row r="59" spans="1:10" ht="21" x14ac:dyDescent="0.2">
      <c r="A59" s="3" t="s">
        <v>8</v>
      </c>
      <c r="B59" s="3">
        <v>17064.3</v>
      </c>
      <c r="C59" s="3" t="s">
        <v>8</v>
      </c>
      <c r="D59" s="3">
        <v>18235</v>
      </c>
      <c r="E59" s="3" t="s">
        <v>8</v>
      </c>
      <c r="F59" s="3">
        <v>19629.7</v>
      </c>
      <c r="G59" s="3" t="s">
        <v>8</v>
      </c>
      <c r="H59" s="3" t="s">
        <v>206</v>
      </c>
      <c r="I59" s="2">
        <f t="shared" si="7"/>
        <v>18309.666666666668</v>
      </c>
      <c r="J59" s="19">
        <f>I59/$I$61</f>
        <v>6.9774621836068834E-2</v>
      </c>
    </row>
    <row r="60" spans="1:10" ht="21" x14ac:dyDescent="0.2">
      <c r="A60" s="3" t="s">
        <v>9</v>
      </c>
      <c r="B60" s="3" t="s">
        <v>167</v>
      </c>
      <c r="C60" s="3" t="s">
        <v>9</v>
      </c>
      <c r="D60" s="3">
        <v>85.4</v>
      </c>
      <c r="E60" s="3" t="s">
        <v>9</v>
      </c>
      <c r="F60" s="3">
        <v>56</v>
      </c>
      <c r="G60" s="3" t="s">
        <v>9</v>
      </c>
      <c r="H60" s="3">
        <v>195.6</v>
      </c>
      <c r="I60" s="2">
        <f t="shared" si="7"/>
        <v>112.33333333333333</v>
      </c>
      <c r="J60" s="19">
        <f>I60/$I$61</f>
        <v>4.2808075076471798E-4</v>
      </c>
    </row>
    <row r="61" spans="1:10" ht="21" x14ac:dyDescent="0.2">
      <c r="H61" s="26" t="s">
        <v>143</v>
      </c>
      <c r="I61" s="2">
        <f>SUM(I57:I60)</f>
        <v>262411.55</v>
      </c>
    </row>
    <row r="62" spans="1:10" ht="84" x14ac:dyDescent="0.2">
      <c r="A62" s="1" t="s">
        <v>100</v>
      </c>
    </row>
    <row r="63" spans="1:10" ht="21" x14ac:dyDescent="0.2">
      <c r="A63" s="6" t="s">
        <v>5</v>
      </c>
      <c r="B63" s="6"/>
      <c r="C63" s="6" t="s">
        <v>13</v>
      </c>
      <c r="D63" s="6"/>
      <c r="E63" s="6" t="s">
        <v>14</v>
      </c>
      <c r="F63" s="6"/>
      <c r="G63" s="6" t="s">
        <v>15</v>
      </c>
      <c r="H63" s="6"/>
    </row>
    <row r="64" spans="1:10" ht="21" x14ac:dyDescent="0.2">
      <c r="A64" s="6" t="s">
        <v>3</v>
      </c>
      <c r="B64" s="6" t="s">
        <v>4</v>
      </c>
      <c r="C64" s="6" t="s">
        <v>3</v>
      </c>
      <c r="D64" s="6" t="s">
        <v>4</v>
      </c>
      <c r="E64" s="6" t="s">
        <v>3</v>
      </c>
      <c r="F64" s="6" t="s">
        <v>4</v>
      </c>
      <c r="G64" s="6" t="s">
        <v>3</v>
      </c>
      <c r="H64" s="6" t="s">
        <v>4</v>
      </c>
      <c r="I64" s="7" t="s">
        <v>35</v>
      </c>
    </row>
    <row r="65" spans="1:10" ht="21" x14ac:dyDescent="0.2">
      <c r="A65" s="3" t="s">
        <v>1</v>
      </c>
      <c r="B65" s="3">
        <v>0.3</v>
      </c>
      <c r="C65" s="3" t="s">
        <v>1</v>
      </c>
      <c r="D65" s="3">
        <v>0</v>
      </c>
      <c r="E65" s="3" t="s">
        <v>1</v>
      </c>
      <c r="F65" s="3">
        <v>0.1</v>
      </c>
      <c r="G65" s="3" t="s">
        <v>1</v>
      </c>
      <c r="H65" s="3">
        <v>0</v>
      </c>
      <c r="I65" s="2">
        <f>AVERAGE(B65,D65,F65,H65)</f>
        <v>0.1</v>
      </c>
      <c r="J65" s="19">
        <f>I65/$I$70</f>
        <v>3.8146972656250002E-7</v>
      </c>
    </row>
    <row r="66" spans="1:10" ht="21" x14ac:dyDescent="0.2">
      <c r="A66" s="3" t="s">
        <v>2</v>
      </c>
      <c r="B66" s="3">
        <v>29384.5</v>
      </c>
      <c r="C66" s="3" t="s">
        <v>2</v>
      </c>
      <c r="D66" s="3">
        <v>26486.9</v>
      </c>
      <c r="E66" s="3" t="s">
        <v>2</v>
      </c>
      <c r="F66" s="3">
        <v>23961.200000000001</v>
      </c>
      <c r="G66" s="3" t="s">
        <v>2</v>
      </c>
      <c r="H66" s="3">
        <v>24107.3</v>
      </c>
      <c r="I66" s="2">
        <f t="shared" ref="I66:I68" si="8">AVERAGE(B66,D66,F66,H66)</f>
        <v>25984.975000000002</v>
      </c>
      <c r="J66" s="19">
        <f t="shared" ref="J66:J68" si="9">I66/$I$70</f>
        <v>9.9124813079833993E-2</v>
      </c>
    </row>
    <row r="67" spans="1:10" ht="21" x14ac:dyDescent="0.2">
      <c r="A67" s="3" t="s">
        <v>93</v>
      </c>
      <c r="B67" s="3">
        <v>78679</v>
      </c>
      <c r="C67" s="3" t="s">
        <v>93</v>
      </c>
      <c r="D67" s="3">
        <v>80557</v>
      </c>
      <c r="E67" s="3" t="s">
        <v>93</v>
      </c>
      <c r="F67" s="3">
        <v>82188.2</v>
      </c>
      <c r="G67" s="3" t="s">
        <v>93</v>
      </c>
      <c r="H67" s="3">
        <v>82092.5</v>
      </c>
      <c r="I67" s="2">
        <f t="shared" si="8"/>
        <v>80879.175000000003</v>
      </c>
      <c r="J67" s="19">
        <f t="shared" si="9"/>
        <v>0.30852956771850587</v>
      </c>
    </row>
    <row r="68" spans="1:10" ht="21" x14ac:dyDescent="0.2">
      <c r="A68" s="3" t="s">
        <v>142</v>
      </c>
      <c r="B68" s="3">
        <v>87214.1</v>
      </c>
      <c r="C68" s="3" t="s">
        <v>142</v>
      </c>
      <c r="D68" s="3">
        <v>88456.3</v>
      </c>
      <c r="E68" s="3" t="s">
        <v>142</v>
      </c>
      <c r="F68" s="3">
        <v>91692</v>
      </c>
      <c r="G68" s="3" t="s">
        <v>142</v>
      </c>
      <c r="H68" s="3">
        <v>89177.9</v>
      </c>
      <c r="I68" s="2">
        <f t="shared" si="8"/>
        <v>89135.075000000012</v>
      </c>
      <c r="J68" s="19">
        <f t="shared" si="9"/>
        <v>0.34002332687377934</v>
      </c>
    </row>
    <row r="69" spans="1:10" ht="21" x14ac:dyDescent="0.2">
      <c r="A69" s="3" t="s">
        <v>94</v>
      </c>
      <c r="B69" s="3">
        <v>66866</v>
      </c>
      <c r="C69" s="3" t="s">
        <v>94</v>
      </c>
      <c r="D69" s="3">
        <v>66643.8</v>
      </c>
      <c r="E69" s="3" t="s">
        <v>94</v>
      </c>
      <c r="F69" s="3">
        <v>64302.5</v>
      </c>
      <c r="G69" s="3" t="s">
        <v>94</v>
      </c>
      <c r="H69" s="3">
        <v>66766.399999999994</v>
      </c>
      <c r="I69" s="2">
        <f>AVERAGE(B69,D69,F69,H69)</f>
        <v>66144.674999999988</v>
      </c>
      <c r="J69" s="19">
        <f>I69/$I$70</f>
        <v>0.25232191085815425</v>
      </c>
    </row>
    <row r="70" spans="1:10" ht="21" x14ac:dyDescent="0.2">
      <c r="H70" s="1" t="s">
        <v>59</v>
      </c>
      <c r="I70" s="2">
        <f>SUM(I65:I69)</f>
        <v>262144</v>
      </c>
    </row>
    <row r="72" spans="1:10" ht="63" x14ac:dyDescent="0.2">
      <c r="A72" s="1" t="s">
        <v>101</v>
      </c>
    </row>
    <row r="73" spans="1:10" ht="21" x14ac:dyDescent="0.2">
      <c r="A73" s="6" t="s">
        <v>5</v>
      </c>
      <c r="B73" s="6"/>
      <c r="C73" s="6" t="s">
        <v>10</v>
      </c>
      <c r="D73" s="6"/>
      <c r="E73" s="6" t="s">
        <v>17</v>
      </c>
      <c r="F73" s="6"/>
      <c r="G73" s="6" t="s">
        <v>16</v>
      </c>
      <c r="H73" s="6"/>
    </row>
    <row r="74" spans="1:10" ht="21" x14ac:dyDescent="0.2">
      <c r="A74" s="6" t="s">
        <v>3</v>
      </c>
      <c r="B74" s="6" t="s">
        <v>4</v>
      </c>
      <c r="C74" s="6" t="s">
        <v>3</v>
      </c>
      <c r="D74" s="6" t="s">
        <v>4</v>
      </c>
      <c r="E74" s="6" t="s">
        <v>3</v>
      </c>
      <c r="F74" s="6" t="s">
        <v>4</v>
      </c>
      <c r="G74" s="6" t="s">
        <v>3</v>
      </c>
      <c r="H74" s="6" t="s">
        <v>4</v>
      </c>
      <c r="I74" s="8" t="s">
        <v>35</v>
      </c>
    </row>
    <row r="75" spans="1:10" ht="21" x14ac:dyDescent="0.2">
      <c r="A75" s="3" t="s">
        <v>6</v>
      </c>
      <c r="B75" s="3">
        <v>207369.5</v>
      </c>
      <c r="C75" s="3" t="s">
        <v>6</v>
      </c>
      <c r="D75" s="3">
        <v>208721.7</v>
      </c>
      <c r="E75" s="3" t="s">
        <v>6</v>
      </c>
      <c r="F75" s="3">
        <v>207009.8</v>
      </c>
      <c r="G75" s="3" t="s">
        <v>6</v>
      </c>
      <c r="H75" s="3">
        <v>205095.4</v>
      </c>
      <c r="I75" s="2">
        <f>AVERAGE(B75,D75,F75,H75)</f>
        <v>207049.1</v>
      </c>
      <c r="J75" s="19">
        <f>I75/$I$79</f>
        <v>0.78982956029610052</v>
      </c>
    </row>
    <row r="76" spans="1:10" ht="21" x14ac:dyDescent="0.2">
      <c r="A76" s="3" t="s">
        <v>7</v>
      </c>
      <c r="B76" s="3">
        <v>29319.5</v>
      </c>
      <c r="C76" s="3" t="s">
        <v>7</v>
      </c>
      <c r="D76" s="3">
        <v>28714.1</v>
      </c>
      <c r="E76" s="3" t="s">
        <v>7</v>
      </c>
      <c r="F76" s="3">
        <v>29149</v>
      </c>
      <c r="G76" s="3" t="s">
        <v>7</v>
      </c>
      <c r="H76" s="3">
        <v>29049.5</v>
      </c>
      <c r="I76" s="2">
        <f t="shared" ref="I76:I78" si="10">AVERAGE(B76,D76,F76,H76)</f>
        <v>29058.025000000001</v>
      </c>
      <c r="J76" s="19">
        <f>I76/$I$79</f>
        <v>0.11084755794071598</v>
      </c>
    </row>
    <row r="77" spans="1:10" ht="21" x14ac:dyDescent="0.2">
      <c r="A77" s="3" t="s">
        <v>8</v>
      </c>
      <c r="B77" s="3">
        <v>25381.5</v>
      </c>
      <c r="C77" s="3" t="s">
        <v>8</v>
      </c>
      <c r="D77" s="3">
        <v>24582.799999999999</v>
      </c>
      <c r="E77" s="3" t="s">
        <v>8</v>
      </c>
      <c r="F77" s="3">
        <v>25628.5</v>
      </c>
      <c r="G77" s="3" t="s">
        <v>8</v>
      </c>
      <c r="H77" s="3">
        <v>27785.7</v>
      </c>
      <c r="I77" s="2">
        <f t="shared" si="10"/>
        <v>25844.625</v>
      </c>
      <c r="J77" s="19">
        <f t="shared" ref="J77" si="11">I77/$I$79</f>
        <v>9.8589410916384596E-2</v>
      </c>
    </row>
    <row r="78" spans="1:10" ht="21" x14ac:dyDescent="0.2">
      <c r="A78" s="3" t="s">
        <v>9</v>
      </c>
      <c r="B78" s="3">
        <v>73.5</v>
      </c>
      <c r="C78" s="3" t="s">
        <v>9</v>
      </c>
      <c r="D78" s="3">
        <v>125.4</v>
      </c>
      <c r="E78" s="3" t="s">
        <v>9</v>
      </c>
      <c r="F78" s="3">
        <v>356.8</v>
      </c>
      <c r="G78" s="3" t="s">
        <v>9</v>
      </c>
      <c r="H78" s="3">
        <v>213.4</v>
      </c>
      <c r="I78" s="2">
        <f t="shared" si="10"/>
        <v>192.27500000000001</v>
      </c>
      <c r="J78" s="19">
        <f>I78/$I$79</f>
        <v>7.3347084679881603E-4</v>
      </c>
    </row>
    <row r="79" spans="1:10" ht="21" x14ac:dyDescent="0.2">
      <c r="H79" s="26" t="s">
        <v>143</v>
      </c>
      <c r="I79" s="2">
        <f>SUM(I75:I78)</f>
        <v>262144.02500000002</v>
      </c>
    </row>
    <row r="80" spans="1:10" ht="84" x14ac:dyDescent="0.2">
      <c r="A80" s="1" t="s">
        <v>102</v>
      </c>
    </row>
    <row r="81" spans="1:11" ht="21" x14ac:dyDescent="0.2">
      <c r="A81" s="6" t="s">
        <v>5</v>
      </c>
      <c r="B81" s="6"/>
      <c r="C81" s="6" t="s">
        <v>13</v>
      </c>
      <c r="D81" s="6"/>
      <c r="E81" s="6" t="s">
        <v>14</v>
      </c>
      <c r="F81" s="6"/>
      <c r="G81" s="6" t="s">
        <v>15</v>
      </c>
      <c r="H81" s="6"/>
    </row>
    <row r="82" spans="1:11" ht="21" x14ac:dyDescent="0.2">
      <c r="A82" s="6" t="s">
        <v>3</v>
      </c>
      <c r="B82" s="6" t="s">
        <v>4</v>
      </c>
      <c r="C82" s="6" t="s">
        <v>3</v>
      </c>
      <c r="D82" s="6" t="s">
        <v>4</v>
      </c>
      <c r="E82" s="6" t="s">
        <v>3</v>
      </c>
      <c r="F82" s="6" t="s">
        <v>4</v>
      </c>
      <c r="G82" s="6" t="s">
        <v>3</v>
      </c>
      <c r="H82" s="6" t="s">
        <v>4</v>
      </c>
      <c r="I82" s="7" t="s">
        <v>35</v>
      </c>
    </row>
    <row r="83" spans="1:11" ht="21" x14ac:dyDescent="0.2">
      <c r="A83" s="3" t="s">
        <v>1</v>
      </c>
      <c r="B83" s="3">
        <v>0</v>
      </c>
      <c r="C83" s="3" t="s">
        <v>1</v>
      </c>
      <c r="D83" s="3">
        <v>0</v>
      </c>
      <c r="E83" s="3" t="s">
        <v>1</v>
      </c>
      <c r="F83" s="3">
        <v>0.1</v>
      </c>
      <c r="G83" s="3" t="s">
        <v>1</v>
      </c>
      <c r="H83" s="3">
        <v>0.2</v>
      </c>
      <c r="I83" s="2">
        <f>AVERAGE(B83,D83,F83,H83)</f>
        <v>7.5000000000000011E-2</v>
      </c>
      <c r="J83" s="19">
        <f>I83/$I$88</f>
        <v>2.8679810028762347E-7</v>
      </c>
    </row>
    <row r="84" spans="1:11" ht="21" x14ac:dyDescent="0.2">
      <c r="A84" s="3" t="s">
        <v>2</v>
      </c>
      <c r="B84" s="3">
        <v>9187</v>
      </c>
      <c r="C84" s="3" t="s">
        <v>2</v>
      </c>
      <c r="D84" s="3">
        <v>16023.4</v>
      </c>
      <c r="E84" s="3" t="s">
        <v>2</v>
      </c>
      <c r="F84" s="3">
        <v>8047.9</v>
      </c>
      <c r="G84" s="3" t="s">
        <v>2</v>
      </c>
      <c r="H84" s="3" t="s">
        <v>207</v>
      </c>
      <c r="I84" s="2">
        <f t="shared" ref="I84:I86" si="12">AVERAGE(B84,D84,F84,H84)</f>
        <v>11086.1</v>
      </c>
      <c r="J84" s="19">
        <f t="shared" ref="J84:J85" si="13">I84/$I$88</f>
        <v>4.2392965594648294E-2</v>
      </c>
      <c r="K84" s="27"/>
    </row>
    <row r="85" spans="1:11" ht="21" x14ac:dyDescent="0.2">
      <c r="A85" s="3" t="s">
        <v>93</v>
      </c>
      <c r="B85" s="3">
        <v>74513.100000000006</v>
      </c>
      <c r="C85" s="3" t="s">
        <v>93</v>
      </c>
      <c r="D85" s="3">
        <v>68287.899999999994</v>
      </c>
      <c r="E85" s="3" t="s">
        <v>93</v>
      </c>
      <c r="F85" s="3">
        <v>76919.7</v>
      </c>
      <c r="G85" s="3" t="s">
        <v>93</v>
      </c>
      <c r="H85" s="3">
        <v>73781.3</v>
      </c>
      <c r="I85" s="2">
        <f t="shared" si="12"/>
        <v>73375.5</v>
      </c>
      <c r="J85" s="19">
        <f t="shared" si="13"/>
        <v>0.2805860534353935</v>
      </c>
    </row>
    <row r="86" spans="1:11" ht="21" x14ac:dyDescent="0.2">
      <c r="A86" s="3" t="s">
        <v>142</v>
      </c>
      <c r="B86" s="3" t="s">
        <v>196</v>
      </c>
      <c r="C86" s="3" t="s">
        <v>142</v>
      </c>
      <c r="D86" s="3">
        <v>98639.2</v>
      </c>
      <c r="E86" s="3" t="s">
        <v>142</v>
      </c>
      <c r="F86" s="3">
        <v>95972.6</v>
      </c>
      <c r="G86" s="3" t="s">
        <v>142</v>
      </c>
      <c r="H86" s="3">
        <v>92916.1</v>
      </c>
      <c r="I86" s="2">
        <f t="shared" si="12"/>
        <v>95842.633333333346</v>
      </c>
      <c r="J86" s="19">
        <f>I86/$I$88</f>
        <v>0.36649980222084338</v>
      </c>
    </row>
    <row r="87" spans="1:11" ht="21" x14ac:dyDescent="0.2">
      <c r="A87" s="3" t="s">
        <v>94</v>
      </c>
      <c r="B87" s="3" t="s">
        <v>197</v>
      </c>
      <c r="C87" s="3" t="s">
        <v>94</v>
      </c>
      <c r="D87" s="3" t="s">
        <v>198</v>
      </c>
      <c r="E87" s="3" t="s">
        <v>94</v>
      </c>
      <c r="F87" s="3">
        <v>81203.7</v>
      </c>
      <c r="G87" s="3" t="s">
        <v>94</v>
      </c>
      <c r="H87" s="3" t="s">
        <v>199</v>
      </c>
      <c r="I87" s="2">
        <f>AVERAGE(B87,D87,F87,H87)</f>
        <v>81203.7</v>
      </c>
      <c r="J87" s="19">
        <f>I87/$I$88</f>
        <v>0.31052089195101445</v>
      </c>
    </row>
    <row r="88" spans="1:11" ht="21" x14ac:dyDescent="0.2">
      <c r="H88" s="1" t="s">
        <v>59</v>
      </c>
      <c r="I88" s="2">
        <f>SUM(I83:I87)</f>
        <v>261508.00833333336</v>
      </c>
    </row>
  </sheetData>
  <mergeCells count="2">
    <mergeCell ref="L3:O3"/>
    <mergeCell ref="L12:O12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99D2A-8AF8-D846-A517-117BA66EDCE1}">
  <dimension ref="A1:O84"/>
  <sheetViews>
    <sheetView zoomScale="73" zoomScaleNormal="73" workbookViewId="0">
      <selection activeCell="K31" sqref="K31"/>
    </sheetView>
  </sheetViews>
  <sheetFormatPr baseColWidth="10" defaultColWidth="21.33203125" defaultRowHeight="20" x14ac:dyDescent="0.2"/>
  <cols>
    <col min="1" max="8" width="21.33203125" style="1"/>
    <col min="9" max="9" width="26" style="2" customWidth="1"/>
    <col min="10" max="16384" width="21.33203125" style="2"/>
  </cols>
  <sheetData>
    <row r="1" spans="1:15" ht="21" x14ac:dyDescent="0.2">
      <c r="A1" s="18" t="s">
        <v>56</v>
      </c>
      <c r="B1" s="18" t="s">
        <v>103</v>
      </c>
    </row>
    <row r="2" spans="1:15" ht="63" x14ac:dyDescent="0.2">
      <c r="A2" s="1" t="s">
        <v>104</v>
      </c>
      <c r="B2" s="5"/>
      <c r="C2" s="5"/>
      <c r="D2" s="5"/>
      <c r="E2" s="5"/>
      <c r="F2" s="5"/>
      <c r="G2" s="5"/>
      <c r="H2" s="5"/>
    </row>
    <row r="3" spans="1:15" ht="21" x14ac:dyDescent="0.2">
      <c r="A3" s="6" t="s">
        <v>5</v>
      </c>
      <c r="B3" s="6"/>
      <c r="C3" s="6" t="s">
        <v>10</v>
      </c>
      <c r="D3" s="6"/>
      <c r="E3" s="6" t="s">
        <v>17</v>
      </c>
      <c r="F3" s="6"/>
      <c r="G3" s="6" t="s">
        <v>16</v>
      </c>
      <c r="H3" s="6"/>
      <c r="K3" s="9"/>
      <c r="L3" s="41" t="s">
        <v>37</v>
      </c>
      <c r="M3" s="42"/>
      <c r="N3" s="42"/>
      <c r="O3" s="42"/>
    </row>
    <row r="4" spans="1:15" ht="21" x14ac:dyDescent="0.2">
      <c r="A4" s="6" t="s">
        <v>3</v>
      </c>
      <c r="B4" s="6" t="s">
        <v>4</v>
      </c>
      <c r="C4" s="6" t="s">
        <v>3</v>
      </c>
      <c r="D4" s="6" t="s">
        <v>4</v>
      </c>
      <c r="E4" s="6" t="s">
        <v>3</v>
      </c>
      <c r="F4" s="6" t="s">
        <v>4</v>
      </c>
      <c r="G4" s="6" t="s">
        <v>3</v>
      </c>
      <c r="H4" s="6" t="s">
        <v>4</v>
      </c>
      <c r="I4" s="7" t="s">
        <v>35</v>
      </c>
      <c r="K4" s="9" t="s">
        <v>36</v>
      </c>
      <c r="L4" s="9" t="s">
        <v>6</v>
      </c>
      <c r="M4" s="9" t="s">
        <v>7</v>
      </c>
      <c r="N4" s="9" t="s">
        <v>41</v>
      </c>
      <c r="O4" s="9"/>
    </row>
    <row r="5" spans="1:15" ht="21" x14ac:dyDescent="0.2">
      <c r="A5" s="3" t="s">
        <v>6</v>
      </c>
      <c r="B5" s="3">
        <v>221057.6</v>
      </c>
      <c r="C5" s="3" t="s">
        <v>6</v>
      </c>
      <c r="D5" s="3">
        <v>220631.5</v>
      </c>
      <c r="E5" s="3" t="s">
        <v>6</v>
      </c>
      <c r="F5" s="3">
        <v>221091.5</v>
      </c>
      <c r="G5" s="3" t="s">
        <v>6</v>
      </c>
      <c r="H5" s="3">
        <v>219992.3</v>
      </c>
      <c r="I5" s="2">
        <f>AVERAGE(B5,D5,F5,H5)</f>
        <v>220693.22499999998</v>
      </c>
      <c r="J5" s="19">
        <f>I5/$I$8</f>
        <v>0.84162752573869037</v>
      </c>
      <c r="K5" s="9" t="s">
        <v>45</v>
      </c>
      <c r="L5" s="23">
        <v>0.83299999999999996</v>
      </c>
      <c r="M5" s="23">
        <v>0.16700000000000001</v>
      </c>
      <c r="N5" s="9" t="s">
        <v>43</v>
      </c>
      <c r="O5" s="9"/>
    </row>
    <row r="6" spans="1:15" ht="21" x14ac:dyDescent="0.2">
      <c r="A6" s="3" t="s">
        <v>7</v>
      </c>
      <c r="B6" s="3">
        <v>40083.300000000003</v>
      </c>
      <c r="C6" s="3" t="s">
        <v>7</v>
      </c>
      <c r="D6" s="3">
        <v>39974.1</v>
      </c>
      <c r="E6" s="3" t="s">
        <v>7</v>
      </c>
      <c r="F6" s="3" t="s">
        <v>208</v>
      </c>
      <c r="G6" s="3" t="s">
        <v>7</v>
      </c>
      <c r="H6" s="3">
        <v>40105.4</v>
      </c>
      <c r="I6" s="2">
        <f>AVERAGE(B6,D6,F6,H6)</f>
        <v>40054.266666666663</v>
      </c>
      <c r="J6" s="19">
        <f t="shared" ref="J6" si="0">I6/$I$8</f>
        <v>0.15274947089990809</v>
      </c>
      <c r="K6" s="9">
        <v>25</v>
      </c>
      <c r="L6" s="21">
        <f>J5</f>
        <v>0.84162752573869037</v>
      </c>
      <c r="M6" s="21">
        <f>J6</f>
        <v>0.15274947089990809</v>
      </c>
      <c r="N6" s="21">
        <f>J7</f>
        <v>5.623003361401582E-3</v>
      </c>
      <c r="O6" s="9"/>
    </row>
    <row r="7" spans="1:15" ht="21" x14ac:dyDescent="0.2">
      <c r="A7" s="3" t="s">
        <v>8</v>
      </c>
      <c r="B7" s="3">
        <v>1003.1</v>
      </c>
      <c r="C7" s="3" t="s">
        <v>8</v>
      </c>
      <c r="D7" s="3">
        <v>1538.4</v>
      </c>
      <c r="E7" s="3" t="s">
        <v>8</v>
      </c>
      <c r="F7" s="3">
        <v>1310.2</v>
      </c>
      <c r="G7" s="3" t="s">
        <v>8</v>
      </c>
      <c r="H7" s="3">
        <v>2046.2</v>
      </c>
      <c r="I7" s="2">
        <f>AVERAGE(B7,D7,F7,H7)</f>
        <v>1474.4749999999999</v>
      </c>
      <c r="J7" s="19">
        <f>I7/$I$8</f>
        <v>5.623003361401582E-3</v>
      </c>
      <c r="K7" s="9">
        <v>50</v>
      </c>
      <c r="L7" s="21">
        <f>J23</f>
        <v>0.84157056627723503</v>
      </c>
      <c r="M7" s="21">
        <f>J24</f>
        <v>0.1399852468607185</v>
      </c>
      <c r="N7" s="21">
        <f>J25</f>
        <v>1.8444186862046526E-2</v>
      </c>
      <c r="O7" s="9"/>
    </row>
    <row r="8" spans="1:15" ht="21" x14ac:dyDescent="0.2">
      <c r="H8" s="26" t="s">
        <v>143</v>
      </c>
      <c r="I8" s="2">
        <f>SUM(I5:I7)</f>
        <v>262221.96666666662</v>
      </c>
      <c r="K8" s="9">
        <v>75</v>
      </c>
      <c r="L8" s="21">
        <f>J39</f>
        <v>0.83589824955453496</v>
      </c>
      <c r="M8" s="21">
        <f>J40</f>
        <v>0.12715867712465517</v>
      </c>
      <c r="N8" s="21">
        <f>J41</f>
        <v>3.6943073320809858E-2</v>
      </c>
      <c r="O8" s="9"/>
    </row>
    <row r="9" spans="1:15" x14ac:dyDescent="0.2">
      <c r="K9" s="9">
        <v>100</v>
      </c>
      <c r="L9" s="22">
        <f>J55</f>
        <v>0.79544167885150363</v>
      </c>
      <c r="M9" s="22">
        <f>J56</f>
        <v>0.1170655548846271</v>
      </c>
      <c r="N9" s="22">
        <f>J57</f>
        <v>8.7492766263869301E-2</v>
      </c>
      <c r="O9" s="12"/>
    </row>
    <row r="10" spans="1:15" x14ac:dyDescent="0.2">
      <c r="K10" s="9">
        <v>125</v>
      </c>
      <c r="L10" s="22">
        <f>J72</f>
        <v>0.79627420518667513</v>
      </c>
      <c r="M10" s="22">
        <f>J73</f>
        <v>0.11214127314154371</v>
      </c>
      <c r="N10" s="22">
        <f>J74</f>
        <v>9.1584521671781063E-2</v>
      </c>
      <c r="O10" s="12"/>
    </row>
    <row r="11" spans="1:15" ht="84" x14ac:dyDescent="0.2">
      <c r="A11" s="1" t="s">
        <v>105</v>
      </c>
    </row>
    <row r="12" spans="1:15" ht="21" x14ac:dyDescent="0.2">
      <c r="A12" s="6" t="s">
        <v>5</v>
      </c>
      <c r="B12" s="6"/>
      <c r="C12" s="6" t="s">
        <v>13</v>
      </c>
      <c r="D12" s="6"/>
      <c r="E12" s="6" t="s">
        <v>14</v>
      </c>
      <c r="F12" s="6"/>
      <c r="G12" s="6" t="s">
        <v>15</v>
      </c>
      <c r="H12" s="6"/>
      <c r="K12" s="9"/>
      <c r="L12" s="41" t="s">
        <v>38</v>
      </c>
      <c r="M12" s="42"/>
      <c r="N12" s="42"/>
      <c r="O12" s="42"/>
    </row>
    <row r="13" spans="1:15" ht="21" x14ac:dyDescent="0.2">
      <c r="A13" s="6" t="s">
        <v>3</v>
      </c>
      <c r="B13" s="6" t="s">
        <v>4</v>
      </c>
      <c r="C13" s="6" t="s">
        <v>3</v>
      </c>
      <c r="D13" s="6" t="s">
        <v>4</v>
      </c>
      <c r="E13" s="6" t="s">
        <v>3</v>
      </c>
      <c r="F13" s="6" t="s">
        <v>4</v>
      </c>
      <c r="G13" s="6" t="s">
        <v>3</v>
      </c>
      <c r="H13" s="6" t="s">
        <v>4</v>
      </c>
      <c r="I13" s="7" t="s">
        <v>35</v>
      </c>
      <c r="K13" s="9" t="s">
        <v>36</v>
      </c>
      <c r="L13" s="9" t="s">
        <v>2</v>
      </c>
      <c r="M13" s="9" t="s">
        <v>91</v>
      </c>
      <c r="N13" s="9" t="s">
        <v>141</v>
      </c>
      <c r="O13" s="9" t="s">
        <v>92</v>
      </c>
    </row>
    <row r="14" spans="1:15" ht="21" x14ac:dyDescent="0.2">
      <c r="A14" s="3" t="s">
        <v>1</v>
      </c>
      <c r="B14" s="3">
        <v>0.6</v>
      </c>
      <c r="C14" s="3" t="s">
        <v>1</v>
      </c>
      <c r="D14" s="3">
        <v>1.9</v>
      </c>
      <c r="E14" s="3" t="s">
        <v>1</v>
      </c>
      <c r="F14" s="3">
        <v>0.3</v>
      </c>
      <c r="G14" s="3" t="s">
        <v>1</v>
      </c>
      <c r="H14" s="3">
        <v>0.1</v>
      </c>
      <c r="I14" s="2">
        <f>AVERAGE(B14,D14,F14,H14)</f>
        <v>0.72499999999999998</v>
      </c>
      <c r="J14" s="19">
        <f>I14/$I$19</f>
        <v>2.7752939251591272E-6</v>
      </c>
      <c r="K14" s="9">
        <v>25</v>
      </c>
      <c r="L14" s="24">
        <f>J15</f>
        <v>0.63983846385758647</v>
      </c>
      <c r="M14" s="21">
        <f>J16</f>
        <v>0.17110841826078324</v>
      </c>
      <c r="N14" s="21">
        <f>J17</f>
        <v>0.12692337837741707</v>
      </c>
      <c r="O14" s="21">
        <f>J18</f>
        <v>6.2126964210288044E-2</v>
      </c>
    </row>
    <row r="15" spans="1:15" ht="21" x14ac:dyDescent="0.2">
      <c r="A15" s="3" t="s">
        <v>2</v>
      </c>
      <c r="B15" s="3">
        <v>163687</v>
      </c>
      <c r="C15" s="3" t="s">
        <v>2</v>
      </c>
      <c r="D15" s="3">
        <v>164927.9</v>
      </c>
      <c r="E15" s="3" t="s">
        <v>2</v>
      </c>
      <c r="F15" s="3">
        <v>166550.20000000001</v>
      </c>
      <c r="G15" s="3" t="s">
        <v>2</v>
      </c>
      <c r="H15" s="3">
        <v>173424.1</v>
      </c>
      <c r="I15" s="2">
        <f t="shared" ref="I15:I17" si="1">AVERAGE(B15,D15,F15,H15)</f>
        <v>167147.30000000002</v>
      </c>
      <c r="J15" s="19">
        <f t="shared" ref="J15:J17" si="2">I15/$I$19</f>
        <v>0.63983846385758647</v>
      </c>
      <c r="K15" s="9">
        <v>50</v>
      </c>
      <c r="L15" s="24">
        <f>J31</f>
        <v>0.40329877342508341</v>
      </c>
      <c r="M15" s="21">
        <f>J32</f>
        <v>0.24767286185069173</v>
      </c>
      <c r="N15" s="21">
        <f>J33</f>
        <v>0.22334368594358261</v>
      </c>
      <c r="O15" s="21">
        <f>J34</f>
        <v>0.12568353139449293</v>
      </c>
    </row>
    <row r="16" spans="1:15" ht="21" x14ac:dyDescent="0.2">
      <c r="A16" s="3" t="s">
        <v>93</v>
      </c>
      <c r="B16" s="3">
        <v>48108</v>
      </c>
      <c r="C16" s="3" t="s">
        <v>93</v>
      </c>
      <c r="D16" s="3" t="s">
        <v>209</v>
      </c>
      <c r="E16" s="3" t="s">
        <v>93</v>
      </c>
      <c r="F16" s="3">
        <v>44329.1</v>
      </c>
      <c r="G16" s="3" t="s">
        <v>93</v>
      </c>
      <c r="H16" s="3">
        <v>41660.699999999997</v>
      </c>
      <c r="I16" s="2">
        <f t="shared" si="1"/>
        <v>44699.266666666663</v>
      </c>
      <c r="J16" s="19">
        <f t="shared" si="2"/>
        <v>0.17110841826078324</v>
      </c>
      <c r="K16" s="9">
        <v>75</v>
      </c>
      <c r="L16" s="24">
        <f>J47</f>
        <v>0.23454464253483912</v>
      </c>
      <c r="M16" s="21">
        <f>J48</f>
        <v>0.28688524668233956</v>
      </c>
      <c r="N16" s="21">
        <f>J49</f>
        <v>0.29170514185331037</v>
      </c>
      <c r="O16" s="21">
        <f>J50</f>
        <v>0.18686373073887308</v>
      </c>
    </row>
    <row r="17" spans="1:15" ht="21" x14ac:dyDescent="0.2">
      <c r="A17" s="3" t="s">
        <v>142</v>
      </c>
      <c r="B17" s="3">
        <v>34076.400000000001</v>
      </c>
      <c r="C17" s="3" t="s">
        <v>142</v>
      </c>
      <c r="D17" s="3">
        <v>32630.9</v>
      </c>
      <c r="E17" s="3" t="s">
        <v>142</v>
      </c>
      <c r="F17" s="3">
        <v>35349.5</v>
      </c>
      <c r="G17" s="3" t="s">
        <v>142</v>
      </c>
      <c r="H17" s="3">
        <v>30569.8</v>
      </c>
      <c r="I17" s="2">
        <f t="shared" si="1"/>
        <v>33156.65</v>
      </c>
      <c r="J17" s="19">
        <f t="shared" si="2"/>
        <v>0.12692337837741707</v>
      </c>
      <c r="K17" s="9">
        <v>100</v>
      </c>
      <c r="L17" s="25">
        <f>J63</f>
        <v>0.12703890588232986</v>
      </c>
      <c r="M17" s="22">
        <f>J64</f>
        <v>0.28162041132446952</v>
      </c>
      <c r="N17" s="22">
        <f>J65</f>
        <v>0.34050867742383173</v>
      </c>
      <c r="O17" s="22">
        <f>J66</f>
        <v>0.250830846957252</v>
      </c>
    </row>
    <row r="18" spans="1:15" ht="21" x14ac:dyDescent="0.2">
      <c r="A18" s="3" t="s">
        <v>94</v>
      </c>
      <c r="B18" s="3">
        <v>16272</v>
      </c>
      <c r="C18" s="3" t="s">
        <v>94</v>
      </c>
      <c r="D18" s="3">
        <v>16242.4</v>
      </c>
      <c r="E18" s="3" t="s">
        <v>94</v>
      </c>
      <c r="F18" s="3">
        <v>15914.9</v>
      </c>
      <c r="G18" s="3" t="s">
        <v>94</v>
      </c>
      <c r="H18" s="3">
        <v>16489.3</v>
      </c>
      <c r="I18" s="2">
        <f>AVERAGE(B18,D18,F18,H18)</f>
        <v>16229.650000000001</v>
      </c>
      <c r="J18" s="19">
        <f>I18/$I$19</f>
        <v>6.2126964210288044E-2</v>
      </c>
      <c r="K18" s="9">
        <v>125</v>
      </c>
      <c r="L18" s="24">
        <f>J80</f>
        <v>5.1058483026170019E-2</v>
      </c>
      <c r="M18" s="21">
        <f>J81</f>
        <v>0.2749705835217745</v>
      </c>
      <c r="N18" s="21">
        <f>J82</f>
        <v>0.37529079642293345</v>
      </c>
      <c r="O18" s="21">
        <f>J83</f>
        <v>0.29868013702912188</v>
      </c>
    </row>
    <row r="19" spans="1:15" ht="21" x14ac:dyDescent="0.2">
      <c r="H19" s="26" t="s">
        <v>143</v>
      </c>
      <c r="I19" s="2">
        <f>SUM(I14:I18)</f>
        <v>261233.59166666667</v>
      </c>
    </row>
    <row r="20" spans="1:15" ht="63" x14ac:dyDescent="0.2">
      <c r="A20" s="1" t="s">
        <v>106</v>
      </c>
    </row>
    <row r="21" spans="1:15" ht="21" x14ac:dyDescent="0.2">
      <c r="A21" s="6" t="s">
        <v>5</v>
      </c>
      <c r="B21" s="6"/>
      <c r="C21" s="6" t="s">
        <v>10</v>
      </c>
      <c r="D21" s="6"/>
      <c r="E21" s="6" t="s">
        <v>17</v>
      </c>
      <c r="F21" s="6"/>
      <c r="G21" s="6" t="s">
        <v>16</v>
      </c>
      <c r="H21" s="6"/>
    </row>
    <row r="22" spans="1:15" ht="21" x14ac:dyDescent="0.2">
      <c r="A22" s="6" t="s">
        <v>3</v>
      </c>
      <c r="B22" s="6" t="s">
        <v>4</v>
      </c>
      <c r="C22" s="6" t="s">
        <v>3</v>
      </c>
      <c r="D22" s="6" t="s">
        <v>4</v>
      </c>
      <c r="E22" s="6" t="s">
        <v>3</v>
      </c>
      <c r="F22" s="6" t="s">
        <v>4</v>
      </c>
      <c r="G22" s="6" t="s">
        <v>3</v>
      </c>
      <c r="H22" s="6" t="s">
        <v>4</v>
      </c>
      <c r="I22" s="7" t="s">
        <v>35</v>
      </c>
    </row>
    <row r="23" spans="1:15" ht="21" x14ac:dyDescent="0.2">
      <c r="A23" s="3" t="s">
        <v>6</v>
      </c>
      <c r="B23" s="3">
        <v>220669.1</v>
      </c>
      <c r="C23" s="3" t="s">
        <v>6</v>
      </c>
      <c r="D23" s="3">
        <v>220087.3</v>
      </c>
      <c r="E23" s="3" t="s">
        <v>6</v>
      </c>
      <c r="F23" s="3">
        <v>222050.6</v>
      </c>
      <c r="G23" s="3" t="s">
        <v>6</v>
      </c>
      <c r="H23" s="3">
        <v>220568.5</v>
      </c>
      <c r="I23" s="2">
        <f>AVERAGE(B23,D23,F23,H23)</f>
        <v>220843.875</v>
      </c>
      <c r="J23" s="19">
        <f>I23/$I$26</f>
        <v>0.84157056627723503</v>
      </c>
      <c r="L23" s="10"/>
    </row>
    <row r="24" spans="1:15" ht="21" x14ac:dyDescent="0.2">
      <c r="A24" s="3" t="s">
        <v>7</v>
      </c>
      <c r="B24" s="3">
        <v>36997.4</v>
      </c>
      <c r="C24" s="3" t="s">
        <v>7</v>
      </c>
      <c r="D24" s="3">
        <v>36860.199999999997</v>
      </c>
      <c r="E24" s="3" t="s">
        <v>7</v>
      </c>
      <c r="F24" s="3">
        <v>36352.300000000003</v>
      </c>
      <c r="G24" s="3" t="s">
        <v>7</v>
      </c>
      <c r="H24" s="3">
        <v>36729.1</v>
      </c>
      <c r="I24" s="2">
        <f>AVERAGE(B24,D24,F24,H24)</f>
        <v>36734.75</v>
      </c>
      <c r="J24" s="19">
        <f t="shared" ref="J24" si="3">I24/$I$26</f>
        <v>0.1399852468607185</v>
      </c>
      <c r="L24" s="11"/>
    </row>
    <row r="25" spans="1:15" ht="21" x14ac:dyDescent="0.2">
      <c r="A25" s="3" t="s">
        <v>8</v>
      </c>
      <c r="B25" s="3">
        <v>4477.3999999999996</v>
      </c>
      <c r="C25" s="3" t="s">
        <v>8</v>
      </c>
      <c r="D25" s="3">
        <v>5196.5</v>
      </c>
      <c r="E25" s="3" t="s">
        <v>8</v>
      </c>
      <c r="F25" s="3" t="s">
        <v>168</v>
      </c>
      <c r="G25" s="3" t="s">
        <v>8</v>
      </c>
      <c r="H25" s="3">
        <v>4846.3999999999996</v>
      </c>
      <c r="I25" s="2">
        <f t="shared" ref="I25" si="4">AVERAGE(B25,D25,F25,H25)</f>
        <v>4840.0999999999995</v>
      </c>
      <c r="J25" s="19">
        <f>I25/$I$26</f>
        <v>1.8444186862046526E-2</v>
      </c>
      <c r="L25" s="11"/>
    </row>
    <row r="26" spans="1:15" ht="21" x14ac:dyDescent="0.2">
      <c r="H26" s="26" t="s">
        <v>143</v>
      </c>
      <c r="I26" s="2">
        <f>SUM(I23:I25)</f>
        <v>262418.72499999998</v>
      </c>
      <c r="L26" s="11"/>
    </row>
    <row r="27" spans="1:15" ht="84" x14ac:dyDescent="0.2">
      <c r="A27" s="1" t="s">
        <v>107</v>
      </c>
      <c r="L27" s="11"/>
    </row>
    <row r="28" spans="1:15" ht="21" x14ac:dyDescent="0.2">
      <c r="A28" s="6" t="s">
        <v>5</v>
      </c>
      <c r="B28" s="6"/>
      <c r="C28" s="6" t="s">
        <v>13</v>
      </c>
      <c r="D28" s="6"/>
      <c r="E28" s="6" t="s">
        <v>14</v>
      </c>
      <c r="F28" s="6"/>
      <c r="G28" s="6" t="s">
        <v>15</v>
      </c>
      <c r="H28" s="6"/>
      <c r="L28" s="11"/>
    </row>
    <row r="29" spans="1:15" ht="21" x14ac:dyDescent="0.2">
      <c r="A29" s="6" t="s">
        <v>3</v>
      </c>
      <c r="B29" s="6" t="s">
        <v>4</v>
      </c>
      <c r="C29" s="6" t="s">
        <v>3</v>
      </c>
      <c r="D29" s="6" t="s">
        <v>4</v>
      </c>
      <c r="E29" s="6" t="s">
        <v>3</v>
      </c>
      <c r="F29" s="6" t="s">
        <v>4</v>
      </c>
      <c r="G29" s="6" t="s">
        <v>3</v>
      </c>
      <c r="H29" s="6" t="s">
        <v>4</v>
      </c>
      <c r="I29" s="7" t="s">
        <v>35</v>
      </c>
      <c r="L29" s="11"/>
    </row>
    <row r="30" spans="1:15" ht="21" x14ac:dyDescent="0.2">
      <c r="A30" s="3" t="s">
        <v>1</v>
      </c>
      <c r="B30" s="3">
        <v>0.2</v>
      </c>
      <c r="C30" s="3" t="s">
        <v>1</v>
      </c>
      <c r="D30" s="3">
        <v>0.2</v>
      </c>
      <c r="E30" s="3" t="s">
        <v>1</v>
      </c>
      <c r="F30" s="3">
        <v>0.1</v>
      </c>
      <c r="G30" s="3" t="s">
        <v>1</v>
      </c>
      <c r="H30" s="3">
        <v>0.7</v>
      </c>
      <c r="I30" s="2">
        <f>AVERAGE(B30,D30,F30,H30)</f>
        <v>0.3</v>
      </c>
      <c r="J30" s="19">
        <f>I30/$I$35</f>
        <v>1.1473861491751152E-6</v>
      </c>
      <c r="L30" s="10"/>
    </row>
    <row r="31" spans="1:15" ht="21" x14ac:dyDescent="0.2">
      <c r="A31" s="3" t="s">
        <v>2</v>
      </c>
      <c r="B31" s="3">
        <v>99633.1</v>
      </c>
      <c r="C31" s="3" t="s">
        <v>2</v>
      </c>
      <c r="D31" s="3">
        <v>110458.3</v>
      </c>
      <c r="E31" s="3" t="s">
        <v>2</v>
      </c>
      <c r="F31" s="3">
        <v>114342.3</v>
      </c>
      <c r="G31" s="3" t="s">
        <v>2</v>
      </c>
      <c r="H31" s="3">
        <v>97358.5</v>
      </c>
      <c r="I31" s="2">
        <f t="shared" ref="I31:I33" si="5">AVERAGE(B31,D31,F31,H31)</f>
        <v>105448.05</v>
      </c>
      <c r="J31" s="19">
        <f t="shared" ref="J31:J33" si="6">I31/$I$35</f>
        <v>0.40329877342508341</v>
      </c>
      <c r="L31" s="11"/>
    </row>
    <row r="32" spans="1:15" ht="21" x14ac:dyDescent="0.2">
      <c r="A32" s="3" t="s">
        <v>93</v>
      </c>
      <c r="B32" s="3">
        <v>70816.5</v>
      </c>
      <c r="C32" s="3" t="s">
        <v>93</v>
      </c>
      <c r="D32" s="3">
        <v>61056.4</v>
      </c>
      <c r="E32" s="3" t="s">
        <v>93</v>
      </c>
      <c r="F32" s="3">
        <v>54261.2</v>
      </c>
      <c r="G32" s="3" t="s">
        <v>93</v>
      </c>
      <c r="H32" s="3">
        <v>72895.899999999994</v>
      </c>
      <c r="I32" s="2">
        <f t="shared" si="5"/>
        <v>64757.499999999993</v>
      </c>
      <c r="J32" s="19">
        <f t="shared" si="6"/>
        <v>0.24767286185069173</v>
      </c>
      <c r="L32" s="11"/>
    </row>
    <row r="33" spans="1:12" ht="21" x14ac:dyDescent="0.2">
      <c r="A33" s="3" t="s">
        <v>142</v>
      </c>
      <c r="B33" s="3">
        <v>58709</v>
      </c>
      <c r="C33" s="3" t="s">
        <v>142</v>
      </c>
      <c r="D33" s="3">
        <v>58083.6</v>
      </c>
      <c r="E33" s="3" t="s">
        <v>142</v>
      </c>
      <c r="F33" s="3" t="s">
        <v>211</v>
      </c>
      <c r="G33" s="3" t="s">
        <v>142</v>
      </c>
      <c r="H33" s="3" t="s">
        <v>210</v>
      </c>
      <c r="I33" s="2">
        <f t="shared" si="5"/>
        <v>58396.3</v>
      </c>
      <c r="J33" s="19">
        <f t="shared" si="6"/>
        <v>0.22334368594358261</v>
      </c>
      <c r="L33" s="11"/>
    </row>
    <row r="34" spans="1:12" ht="21" x14ac:dyDescent="0.2">
      <c r="A34" s="3" t="s">
        <v>94</v>
      </c>
      <c r="B34" s="3">
        <v>32985.199999999997</v>
      </c>
      <c r="C34" s="3" t="s">
        <v>94</v>
      </c>
      <c r="D34" s="3" t="s">
        <v>157</v>
      </c>
      <c r="E34" s="3" t="s">
        <v>94</v>
      </c>
      <c r="F34" s="3">
        <v>32605.7</v>
      </c>
      <c r="G34" s="3" t="s">
        <v>94</v>
      </c>
      <c r="H34" s="3">
        <v>32994.199999999997</v>
      </c>
      <c r="I34" s="2">
        <f>AVERAGE(B34,D34,F34,H34)</f>
        <v>32861.699999999997</v>
      </c>
      <c r="J34" s="19">
        <f>I34/$I$35</f>
        <v>0.12568353139449293</v>
      </c>
      <c r="L34" s="11"/>
    </row>
    <row r="35" spans="1:12" ht="21" x14ac:dyDescent="0.2">
      <c r="H35" s="26" t="s">
        <v>143</v>
      </c>
      <c r="I35" s="2">
        <f>SUM(I30:I34)</f>
        <v>261463.85000000003</v>
      </c>
    </row>
    <row r="36" spans="1:12" ht="63" x14ac:dyDescent="0.2">
      <c r="A36" s="1" t="s">
        <v>108</v>
      </c>
    </row>
    <row r="37" spans="1:12" ht="21" x14ac:dyDescent="0.2">
      <c r="A37" s="6" t="s">
        <v>5</v>
      </c>
      <c r="B37" s="6"/>
      <c r="C37" s="6" t="s">
        <v>10</v>
      </c>
      <c r="D37" s="6"/>
      <c r="E37" s="6" t="s">
        <v>17</v>
      </c>
      <c r="F37" s="6"/>
      <c r="G37" s="6" t="s">
        <v>16</v>
      </c>
      <c r="H37" s="6"/>
    </row>
    <row r="38" spans="1:12" ht="21" x14ac:dyDescent="0.2">
      <c r="A38" s="6" t="s">
        <v>3</v>
      </c>
      <c r="B38" s="6" t="s">
        <v>4</v>
      </c>
      <c r="C38" s="6" t="s">
        <v>3</v>
      </c>
      <c r="D38" s="6" t="s">
        <v>4</v>
      </c>
      <c r="E38" s="6" t="s">
        <v>3</v>
      </c>
      <c r="F38" s="6" t="s">
        <v>4</v>
      </c>
      <c r="G38" s="6" t="s">
        <v>3</v>
      </c>
      <c r="H38" s="6" t="s">
        <v>4</v>
      </c>
      <c r="I38" s="7" t="s">
        <v>35</v>
      </c>
    </row>
    <row r="39" spans="1:12" ht="21" x14ac:dyDescent="0.2">
      <c r="A39" s="3" t="s">
        <v>6</v>
      </c>
      <c r="B39" s="3">
        <v>218619.8</v>
      </c>
      <c r="C39" s="3" t="s">
        <v>6</v>
      </c>
      <c r="D39" s="3">
        <v>218687.3</v>
      </c>
      <c r="E39" s="3" t="s">
        <v>6</v>
      </c>
      <c r="F39" s="3">
        <v>219446.7</v>
      </c>
      <c r="G39" s="3" t="s">
        <v>6</v>
      </c>
      <c r="H39" s="3">
        <v>219554</v>
      </c>
      <c r="I39" s="2">
        <f>AVERAGE(B39,D39,F39,H39)</f>
        <v>219076.95</v>
      </c>
      <c r="J39" s="19">
        <f>I39/$I$42</f>
        <v>0.83589824955453496</v>
      </c>
    </row>
    <row r="40" spans="1:12" ht="21" x14ac:dyDescent="0.2">
      <c r="A40" s="3" t="s">
        <v>7</v>
      </c>
      <c r="B40" s="3">
        <v>33228.400000000001</v>
      </c>
      <c r="C40" s="3" t="s">
        <v>7</v>
      </c>
      <c r="D40" s="3" t="s">
        <v>169</v>
      </c>
      <c r="E40" s="3" t="s">
        <v>7</v>
      </c>
      <c r="F40" s="3">
        <v>33313.699999999997</v>
      </c>
      <c r="G40" s="3" t="s">
        <v>7</v>
      </c>
      <c r="H40" s="3">
        <v>33437.300000000003</v>
      </c>
      <c r="I40" s="2">
        <f t="shared" ref="I40:I41" si="7">AVERAGE(B40,D40,F40,H40)</f>
        <v>33326.466666666667</v>
      </c>
      <c r="J40" s="19">
        <f t="shared" ref="J40" si="8">I40/$I$42</f>
        <v>0.12715867712465517</v>
      </c>
    </row>
    <row r="41" spans="1:12" ht="21" x14ac:dyDescent="0.2">
      <c r="A41" s="3" t="s">
        <v>8</v>
      </c>
      <c r="B41" s="3">
        <v>10295.799999999999</v>
      </c>
      <c r="C41" s="3" t="s">
        <v>8</v>
      </c>
      <c r="D41" s="3">
        <v>9896.9</v>
      </c>
      <c r="E41" s="3" t="s">
        <v>8</v>
      </c>
      <c r="F41" s="3">
        <v>9383.6</v>
      </c>
      <c r="G41" s="3" t="s">
        <v>8</v>
      </c>
      <c r="H41" s="3">
        <v>9152.7000000000007</v>
      </c>
      <c r="I41" s="2">
        <f t="shared" si="7"/>
        <v>9682.25</v>
      </c>
      <c r="J41" s="19">
        <f>I41/$I$42</f>
        <v>3.6943073320809858E-2</v>
      </c>
    </row>
    <row r="42" spans="1:12" ht="21" x14ac:dyDescent="0.2">
      <c r="H42" s="26" t="s">
        <v>143</v>
      </c>
      <c r="I42" s="2">
        <f>SUM(I39:I41)</f>
        <v>262085.66666666669</v>
      </c>
    </row>
    <row r="43" spans="1:12" ht="84" x14ac:dyDescent="0.2">
      <c r="A43" s="1" t="s">
        <v>109</v>
      </c>
    </row>
    <row r="44" spans="1:12" ht="21" x14ac:dyDescent="0.2">
      <c r="A44" s="6" t="s">
        <v>5</v>
      </c>
      <c r="B44" s="6"/>
      <c r="C44" s="6" t="s">
        <v>13</v>
      </c>
      <c r="D44" s="6"/>
      <c r="E44" s="6" t="s">
        <v>14</v>
      </c>
      <c r="F44" s="6"/>
      <c r="G44" s="6" t="s">
        <v>15</v>
      </c>
      <c r="H44" s="6"/>
    </row>
    <row r="45" spans="1:12" ht="21" x14ac:dyDescent="0.2">
      <c r="A45" s="6" t="s">
        <v>3</v>
      </c>
      <c r="B45" s="6" t="s">
        <v>4</v>
      </c>
      <c r="C45" s="6" t="s">
        <v>3</v>
      </c>
      <c r="D45" s="6" t="s">
        <v>4</v>
      </c>
      <c r="E45" s="6" t="s">
        <v>3</v>
      </c>
      <c r="F45" s="6" t="s">
        <v>4</v>
      </c>
      <c r="G45" s="6" t="s">
        <v>3</v>
      </c>
      <c r="H45" s="6" t="s">
        <v>4</v>
      </c>
      <c r="I45" s="7" t="s">
        <v>35</v>
      </c>
    </row>
    <row r="46" spans="1:12" ht="21" x14ac:dyDescent="0.2">
      <c r="A46" s="3" t="s">
        <v>1</v>
      </c>
      <c r="B46" s="3">
        <v>0.1</v>
      </c>
      <c r="C46" s="3" t="s">
        <v>1</v>
      </c>
      <c r="D46" s="3">
        <v>0</v>
      </c>
      <c r="E46" s="3" t="s">
        <v>1</v>
      </c>
      <c r="F46" s="3">
        <v>0.7</v>
      </c>
      <c r="G46" s="3" t="s">
        <v>1</v>
      </c>
      <c r="H46" s="3">
        <v>0.5</v>
      </c>
      <c r="I46" s="2">
        <f>AVERAGE(B46,D46,F46,H46)</f>
        <v>0.32499999999999996</v>
      </c>
      <c r="J46" s="19">
        <f>I46/$I$51</f>
        <v>1.2381906377358024E-6</v>
      </c>
    </row>
    <row r="47" spans="1:12" ht="21" x14ac:dyDescent="0.2">
      <c r="A47" s="3" t="s">
        <v>2</v>
      </c>
      <c r="B47" s="3">
        <v>61932.800000000003</v>
      </c>
      <c r="C47" s="3" t="s">
        <v>2</v>
      </c>
      <c r="D47" s="3">
        <v>56884.800000000003</v>
      </c>
      <c r="E47" s="3" t="s">
        <v>2</v>
      </c>
      <c r="F47" s="3">
        <v>65226.8</v>
      </c>
      <c r="G47" s="3" t="s">
        <v>2</v>
      </c>
      <c r="H47" s="3">
        <v>62208.5</v>
      </c>
      <c r="I47" s="2">
        <f t="shared" ref="I47:I49" si="9">AVERAGE(B47,D47,F47,H47)</f>
        <v>61563.225000000006</v>
      </c>
      <c r="J47" s="19">
        <f t="shared" ref="J47:J49" si="10">I47/$I$51</f>
        <v>0.23454464253483912</v>
      </c>
    </row>
    <row r="48" spans="1:12" ht="21" x14ac:dyDescent="0.2">
      <c r="A48" s="3" t="s">
        <v>93</v>
      </c>
      <c r="B48" s="3">
        <v>76797.5</v>
      </c>
      <c r="C48" s="3" t="s">
        <v>93</v>
      </c>
      <c r="D48" s="3">
        <v>78006.100000000006</v>
      </c>
      <c r="E48" s="3" t="s">
        <v>93</v>
      </c>
      <c r="F48" s="3">
        <v>70820.7</v>
      </c>
      <c r="G48" s="3" t="s">
        <v>93</v>
      </c>
      <c r="H48" s="3">
        <v>75582</v>
      </c>
      <c r="I48" s="2">
        <f t="shared" si="9"/>
        <v>75301.574999999997</v>
      </c>
      <c r="J48" s="19">
        <f t="shared" si="10"/>
        <v>0.28688524668233956</v>
      </c>
    </row>
    <row r="49" spans="1:10" ht="21" x14ac:dyDescent="0.2">
      <c r="A49" s="3" t="s">
        <v>142</v>
      </c>
      <c r="B49" s="3">
        <v>74541.899999999994</v>
      </c>
      <c r="C49" s="3" t="s">
        <v>142</v>
      </c>
      <c r="D49" s="3">
        <v>78591.5</v>
      </c>
      <c r="E49" s="3" t="s">
        <v>142</v>
      </c>
      <c r="F49" s="3" t="s">
        <v>213</v>
      </c>
      <c r="G49" s="3" t="s">
        <v>142</v>
      </c>
      <c r="H49" s="3" t="s">
        <v>212</v>
      </c>
      <c r="I49" s="2">
        <f t="shared" si="9"/>
        <v>76566.7</v>
      </c>
      <c r="J49" s="19">
        <f t="shared" si="10"/>
        <v>0.29170514185331037</v>
      </c>
    </row>
    <row r="50" spans="1:10" ht="21" x14ac:dyDescent="0.2">
      <c r="A50" s="3" t="s">
        <v>94</v>
      </c>
      <c r="B50" s="3">
        <v>48871.7</v>
      </c>
      <c r="C50" s="3" t="s">
        <v>94</v>
      </c>
      <c r="D50" s="3">
        <v>48661.7</v>
      </c>
      <c r="E50" s="3" t="s">
        <v>94</v>
      </c>
      <c r="F50" s="3">
        <v>49181.599999999999</v>
      </c>
      <c r="G50" s="3" t="s">
        <v>94</v>
      </c>
      <c r="H50" s="3">
        <v>49476.800000000003</v>
      </c>
      <c r="I50" s="2">
        <f>AVERAGE(B50,D50,F50,H50)</f>
        <v>49047.95</v>
      </c>
      <c r="J50" s="19">
        <f>I50/$I$51</f>
        <v>0.18686373073887308</v>
      </c>
    </row>
    <row r="51" spans="1:10" ht="21" x14ac:dyDescent="0.2">
      <c r="H51" s="26" t="s">
        <v>143</v>
      </c>
      <c r="I51" s="2">
        <f>SUM(I46:I50)</f>
        <v>262479.77500000002</v>
      </c>
    </row>
    <row r="52" spans="1:10" ht="63" x14ac:dyDescent="0.2">
      <c r="A52" s="1" t="s">
        <v>110</v>
      </c>
    </row>
    <row r="53" spans="1:10" ht="21" x14ac:dyDescent="0.2">
      <c r="A53" s="6" t="s">
        <v>5</v>
      </c>
      <c r="B53" s="6"/>
      <c r="C53" s="6" t="s">
        <v>10</v>
      </c>
      <c r="D53" s="6"/>
      <c r="E53" s="6" t="s">
        <v>17</v>
      </c>
      <c r="F53" s="6"/>
      <c r="G53" s="6" t="s">
        <v>16</v>
      </c>
      <c r="H53" s="6"/>
    </row>
    <row r="54" spans="1:10" ht="21" x14ac:dyDescent="0.2">
      <c r="A54" s="6" t="s">
        <v>3</v>
      </c>
      <c r="B54" s="6" t="s">
        <v>4</v>
      </c>
      <c r="C54" s="6" t="s">
        <v>3</v>
      </c>
      <c r="D54" s="6" t="s">
        <v>4</v>
      </c>
      <c r="E54" s="6" t="s">
        <v>3</v>
      </c>
      <c r="F54" s="6" t="s">
        <v>4</v>
      </c>
      <c r="G54" s="6" t="s">
        <v>3</v>
      </c>
      <c r="H54" s="6" t="s">
        <v>4</v>
      </c>
      <c r="I54" s="7" t="s">
        <v>35</v>
      </c>
    </row>
    <row r="55" spans="1:10" ht="21" x14ac:dyDescent="0.2">
      <c r="A55" s="3" t="s">
        <v>6</v>
      </c>
      <c r="B55" s="3">
        <v>216035.5</v>
      </c>
      <c r="C55" s="3" t="s">
        <v>6</v>
      </c>
      <c r="D55" s="3">
        <v>214514.8</v>
      </c>
      <c r="E55" s="3" t="s">
        <v>6</v>
      </c>
      <c r="F55" s="3">
        <v>215856.5</v>
      </c>
      <c r="G55" s="3" t="s">
        <v>6</v>
      </c>
      <c r="H55" s="3">
        <v>214326.8</v>
      </c>
      <c r="I55" s="2">
        <f>AVERAGE(B55,D55,F55,H55)</f>
        <v>215183.40000000002</v>
      </c>
      <c r="J55" s="19">
        <f>I55/$I$58</f>
        <v>0.79544167885150363</v>
      </c>
    </row>
    <row r="56" spans="1:10" ht="21" x14ac:dyDescent="0.2">
      <c r="A56" s="3" t="s">
        <v>7</v>
      </c>
      <c r="B56" s="3">
        <v>31513.5</v>
      </c>
      <c r="C56" s="3" t="s">
        <v>7</v>
      </c>
      <c r="D56" s="3">
        <v>31486.7</v>
      </c>
      <c r="E56" s="3" t="s">
        <v>7</v>
      </c>
      <c r="F56" s="3">
        <v>31681</v>
      </c>
      <c r="G56" s="3" t="s">
        <v>7</v>
      </c>
      <c r="H56" s="3">
        <v>31993.4</v>
      </c>
      <c r="I56" s="2">
        <f>AVERAGE(B56,D56,F56,H56)</f>
        <v>31668.65</v>
      </c>
      <c r="J56" s="19">
        <f t="shared" ref="J56" si="11">I56/$I$58</f>
        <v>0.1170655548846271</v>
      </c>
    </row>
    <row r="57" spans="1:10" ht="21" x14ac:dyDescent="0.2">
      <c r="A57" s="3" t="s">
        <v>8</v>
      </c>
      <c r="B57" s="9" t="s">
        <v>170</v>
      </c>
      <c r="C57" s="3" t="s">
        <v>8</v>
      </c>
      <c r="D57" s="3" t="s">
        <v>171</v>
      </c>
      <c r="E57" s="3" t="s">
        <v>8</v>
      </c>
      <c r="F57" s="3" t="s">
        <v>172</v>
      </c>
      <c r="G57" s="3" t="s">
        <v>8</v>
      </c>
      <c r="H57" s="3">
        <v>15823.7</v>
      </c>
      <c r="I57" s="2">
        <f>AVERAGE(B56,D57,F57,H57)</f>
        <v>23668.6</v>
      </c>
      <c r="J57" s="19">
        <f>I57/$I$58</f>
        <v>8.7492766263869301E-2</v>
      </c>
    </row>
    <row r="58" spans="1:10" ht="21" x14ac:dyDescent="0.2">
      <c r="H58" s="26" t="s">
        <v>143</v>
      </c>
      <c r="I58" s="2">
        <f>SUM(I55:I57)</f>
        <v>270520.65000000002</v>
      </c>
    </row>
    <row r="59" spans="1:10" ht="84" x14ac:dyDescent="0.2">
      <c r="A59" s="1" t="s">
        <v>111</v>
      </c>
    </row>
    <row r="60" spans="1:10" ht="21" x14ac:dyDescent="0.2">
      <c r="A60" s="6" t="s">
        <v>5</v>
      </c>
      <c r="B60" s="6"/>
      <c r="C60" s="6" t="s">
        <v>13</v>
      </c>
      <c r="D60" s="6"/>
      <c r="E60" s="6" t="s">
        <v>14</v>
      </c>
      <c r="F60" s="6"/>
      <c r="G60" s="6" t="s">
        <v>15</v>
      </c>
      <c r="H60" s="6"/>
    </row>
    <row r="61" spans="1:10" ht="21" x14ac:dyDescent="0.2">
      <c r="A61" s="6" t="s">
        <v>3</v>
      </c>
      <c r="B61" s="6" t="s">
        <v>4</v>
      </c>
      <c r="C61" s="6" t="s">
        <v>3</v>
      </c>
      <c r="D61" s="6" t="s">
        <v>4</v>
      </c>
      <c r="E61" s="6" t="s">
        <v>3</v>
      </c>
      <c r="F61" s="6" t="s">
        <v>4</v>
      </c>
      <c r="G61" s="6" t="s">
        <v>3</v>
      </c>
      <c r="H61" s="6" t="s">
        <v>4</v>
      </c>
      <c r="I61" s="7" t="s">
        <v>35</v>
      </c>
    </row>
    <row r="62" spans="1:10" ht="21" x14ac:dyDescent="0.2">
      <c r="A62" s="3" t="s">
        <v>1</v>
      </c>
      <c r="B62" s="3">
        <v>0.3</v>
      </c>
      <c r="C62" s="3" t="s">
        <v>1</v>
      </c>
      <c r="D62" s="3">
        <v>0.2</v>
      </c>
      <c r="E62" s="3" t="s">
        <v>1</v>
      </c>
      <c r="F62" s="3">
        <v>0.7</v>
      </c>
      <c r="G62" s="3" t="s">
        <v>1</v>
      </c>
      <c r="H62" s="3">
        <v>0</v>
      </c>
      <c r="I62" s="2">
        <f>AVERAGE(B62,D62,F62,H62)</f>
        <v>0.3</v>
      </c>
      <c r="J62" s="19">
        <f>I62/$I$67</f>
        <v>1.1584121168877726E-6</v>
      </c>
    </row>
    <row r="63" spans="1:10" ht="21" x14ac:dyDescent="0.2">
      <c r="A63" s="3" t="s">
        <v>2</v>
      </c>
      <c r="B63" s="3">
        <v>41727.1</v>
      </c>
      <c r="C63" s="3" t="s">
        <v>2</v>
      </c>
      <c r="D63" s="3">
        <v>19587.599999999999</v>
      </c>
      <c r="E63" s="3" t="s">
        <v>2</v>
      </c>
      <c r="F63" s="3">
        <v>42812.800000000003</v>
      </c>
      <c r="G63" s="3" t="s">
        <v>2</v>
      </c>
      <c r="H63" s="3">
        <v>27472.2</v>
      </c>
      <c r="I63" s="2">
        <f t="shared" ref="I63:I65" si="12">AVERAGE(B63,D63,F63,H63)</f>
        <v>32899.925000000003</v>
      </c>
      <c r="J63" s="19">
        <f t="shared" ref="J63:J65" si="13">I63/$I$67</f>
        <v>0.12703890588232986</v>
      </c>
    </row>
    <row r="64" spans="1:10" ht="21" x14ac:dyDescent="0.2">
      <c r="A64" s="3" t="s">
        <v>93</v>
      </c>
      <c r="B64" s="3">
        <v>68161.7</v>
      </c>
      <c r="C64" s="3" t="s">
        <v>93</v>
      </c>
      <c r="D64" s="3" t="s">
        <v>216</v>
      </c>
      <c r="E64" s="3" t="s">
        <v>93</v>
      </c>
      <c r="F64" s="3" t="s">
        <v>215</v>
      </c>
      <c r="G64" s="3" t="s">
        <v>93</v>
      </c>
      <c r="H64" s="3">
        <v>77703.7</v>
      </c>
      <c r="I64" s="2">
        <f t="shared" si="12"/>
        <v>72932.7</v>
      </c>
      <c r="J64" s="19">
        <f t="shared" si="13"/>
        <v>0.28162041132446952</v>
      </c>
    </row>
    <row r="65" spans="1:10" ht="21" x14ac:dyDescent="0.2">
      <c r="A65" s="3" t="s">
        <v>142</v>
      </c>
      <c r="B65" s="3" t="s">
        <v>217</v>
      </c>
      <c r="C65" s="3" t="s">
        <v>142</v>
      </c>
      <c r="D65" s="3">
        <v>89268.800000000003</v>
      </c>
      <c r="E65" s="3" t="s">
        <v>142</v>
      </c>
      <c r="F65" s="3">
        <v>87097.8</v>
      </c>
      <c r="G65" s="3" t="s">
        <v>142</v>
      </c>
      <c r="H65" s="3" t="s">
        <v>214</v>
      </c>
      <c r="I65" s="2">
        <f t="shared" si="12"/>
        <v>88183.3</v>
      </c>
      <c r="J65" s="19">
        <f t="shared" si="13"/>
        <v>0.34050867742383173</v>
      </c>
    </row>
    <row r="66" spans="1:10" ht="21" x14ac:dyDescent="0.2">
      <c r="A66" s="3" t="s">
        <v>94</v>
      </c>
      <c r="B66" s="3">
        <v>64305.1</v>
      </c>
      <c r="C66" s="3" t="s">
        <v>94</v>
      </c>
      <c r="D66" s="3">
        <v>65237.5</v>
      </c>
      <c r="E66" s="3" t="s">
        <v>94</v>
      </c>
      <c r="F66" s="3">
        <v>65334.3</v>
      </c>
      <c r="G66" s="3" t="s">
        <v>94</v>
      </c>
      <c r="H66" s="3" t="s">
        <v>173</v>
      </c>
      <c r="I66" s="2">
        <f>AVERAGE(B66,D66,F66,H66)</f>
        <v>64958.966666666674</v>
      </c>
      <c r="J66" s="19">
        <f>I66/$I$67</f>
        <v>0.250830846957252</v>
      </c>
    </row>
    <row r="67" spans="1:10" ht="21" x14ac:dyDescent="0.2">
      <c r="H67" s="5" t="s">
        <v>143</v>
      </c>
      <c r="I67" s="2">
        <f>SUM(I62:I66)</f>
        <v>258975.19166666668</v>
      </c>
    </row>
    <row r="69" spans="1:10" ht="63" x14ac:dyDescent="0.2">
      <c r="A69" s="1" t="s">
        <v>112</v>
      </c>
    </row>
    <row r="70" spans="1:10" ht="21" x14ac:dyDescent="0.2">
      <c r="A70" s="6" t="s">
        <v>5</v>
      </c>
      <c r="B70" s="6"/>
      <c r="C70" s="6" t="s">
        <v>10</v>
      </c>
      <c r="D70" s="6"/>
      <c r="E70" s="6" t="s">
        <v>17</v>
      </c>
      <c r="F70" s="6"/>
      <c r="G70" s="6" t="s">
        <v>16</v>
      </c>
      <c r="H70" s="6"/>
    </row>
    <row r="71" spans="1:10" ht="21" x14ac:dyDescent="0.2">
      <c r="A71" s="6" t="s">
        <v>3</v>
      </c>
      <c r="B71" s="6" t="s">
        <v>4</v>
      </c>
      <c r="C71" s="6" t="s">
        <v>3</v>
      </c>
      <c r="D71" s="6" t="s">
        <v>4</v>
      </c>
      <c r="E71" s="6" t="s">
        <v>3</v>
      </c>
      <c r="F71" s="6" t="s">
        <v>4</v>
      </c>
      <c r="G71" s="6" t="s">
        <v>3</v>
      </c>
      <c r="H71" s="6" t="s">
        <v>4</v>
      </c>
      <c r="I71" s="8" t="s">
        <v>35</v>
      </c>
    </row>
    <row r="72" spans="1:10" ht="21" x14ac:dyDescent="0.2">
      <c r="A72" s="3" t="s">
        <v>6</v>
      </c>
      <c r="B72" s="3">
        <v>209287.4</v>
      </c>
      <c r="C72" s="3" t="s">
        <v>6</v>
      </c>
      <c r="D72" s="3">
        <v>208281.8</v>
      </c>
      <c r="E72" s="3" t="s">
        <v>6</v>
      </c>
      <c r="F72" s="3">
        <v>208846.3</v>
      </c>
      <c r="G72" s="3" t="s">
        <v>6</v>
      </c>
      <c r="H72" s="3" t="s">
        <v>201</v>
      </c>
      <c r="I72" s="2">
        <f>AVERAGE(B72,D72,F72,H72)</f>
        <v>208805.16666666666</v>
      </c>
      <c r="J72" s="19">
        <f>I72/$I$75</f>
        <v>0.79627420518667513</v>
      </c>
    </row>
    <row r="73" spans="1:10" ht="21" x14ac:dyDescent="0.2">
      <c r="A73" s="3" t="s">
        <v>7</v>
      </c>
      <c r="B73" s="3">
        <v>29201.5</v>
      </c>
      <c r="C73" s="3" t="s">
        <v>7</v>
      </c>
      <c r="D73" s="3">
        <v>29745</v>
      </c>
      <c r="E73" s="3" t="s">
        <v>7</v>
      </c>
      <c r="F73" s="3">
        <v>28920.7</v>
      </c>
      <c r="G73" s="3" t="s">
        <v>7</v>
      </c>
      <c r="H73" s="3">
        <v>29759</v>
      </c>
      <c r="I73" s="2">
        <f t="shared" ref="I73:I74" si="14">AVERAGE(B73,D73,F73,H73)</f>
        <v>29406.55</v>
      </c>
      <c r="J73" s="19">
        <f t="shared" ref="J73" si="15">I73/$I$75</f>
        <v>0.11214127314154371</v>
      </c>
    </row>
    <row r="74" spans="1:10" ht="21" x14ac:dyDescent="0.2">
      <c r="A74" s="3" t="s">
        <v>8</v>
      </c>
      <c r="B74" s="3">
        <v>23655.1</v>
      </c>
      <c r="C74" s="3" t="s">
        <v>8</v>
      </c>
      <c r="D74" s="3" t="s">
        <v>200</v>
      </c>
      <c r="E74" s="3" t="s">
        <v>8</v>
      </c>
      <c r="F74" s="3">
        <v>24376.9</v>
      </c>
      <c r="G74" s="3" t="s">
        <v>8</v>
      </c>
      <c r="H74" s="3" t="s">
        <v>202</v>
      </c>
      <c r="I74" s="2">
        <f t="shared" si="14"/>
        <v>24016</v>
      </c>
      <c r="J74" s="19">
        <f>I74/$I$75</f>
        <v>9.1584521671781063E-2</v>
      </c>
    </row>
    <row r="75" spans="1:10" ht="21" x14ac:dyDescent="0.2">
      <c r="H75" s="26" t="s">
        <v>143</v>
      </c>
      <c r="I75" s="2">
        <f>SUM(I72:I74)</f>
        <v>262227.71666666667</v>
      </c>
    </row>
    <row r="76" spans="1:10" ht="84" x14ac:dyDescent="0.2">
      <c r="A76" s="1" t="s">
        <v>113</v>
      </c>
    </row>
    <row r="77" spans="1:10" ht="21" x14ac:dyDescent="0.2">
      <c r="A77" s="6" t="s">
        <v>5</v>
      </c>
      <c r="B77" s="6"/>
      <c r="C77" s="6" t="s">
        <v>13</v>
      </c>
      <c r="D77" s="6"/>
      <c r="E77" s="6" t="s">
        <v>14</v>
      </c>
      <c r="F77" s="6"/>
      <c r="G77" s="6" t="s">
        <v>15</v>
      </c>
      <c r="H77" s="6"/>
    </row>
    <row r="78" spans="1:10" ht="21" x14ac:dyDescent="0.2">
      <c r="A78" s="6" t="s">
        <v>3</v>
      </c>
      <c r="B78" s="6" t="s">
        <v>4</v>
      </c>
      <c r="C78" s="6" t="s">
        <v>3</v>
      </c>
      <c r="D78" s="6" t="s">
        <v>4</v>
      </c>
      <c r="E78" s="6" t="s">
        <v>3</v>
      </c>
      <c r="F78" s="6" t="s">
        <v>4</v>
      </c>
      <c r="G78" s="6" t="s">
        <v>3</v>
      </c>
      <c r="H78" s="6" t="s">
        <v>4</v>
      </c>
      <c r="I78" s="7" t="s">
        <v>35</v>
      </c>
    </row>
    <row r="79" spans="1:10" ht="21" x14ac:dyDescent="0.2">
      <c r="A79" s="3" t="s">
        <v>1</v>
      </c>
      <c r="B79" s="3">
        <v>0</v>
      </c>
      <c r="C79" s="3" t="s">
        <v>1</v>
      </c>
      <c r="D79" s="3">
        <v>0</v>
      </c>
      <c r="E79" s="3" t="s">
        <v>1</v>
      </c>
      <c r="F79" s="3">
        <v>0</v>
      </c>
      <c r="G79" s="3" t="s">
        <v>1</v>
      </c>
      <c r="H79" s="3">
        <v>0</v>
      </c>
      <c r="I79" s="2">
        <f>AVERAGE(B79,D79,F79,H79)</f>
        <v>0</v>
      </c>
      <c r="J79" s="19">
        <f>I79/$I$84</f>
        <v>0</v>
      </c>
    </row>
    <row r="80" spans="1:10" ht="21" x14ac:dyDescent="0.2">
      <c r="A80" s="3" t="s">
        <v>2</v>
      </c>
      <c r="B80" s="3">
        <v>17008.5</v>
      </c>
      <c r="C80" s="3" t="s">
        <v>2</v>
      </c>
      <c r="D80" s="3">
        <v>9345.1</v>
      </c>
      <c r="E80" s="3" t="s">
        <v>2</v>
      </c>
      <c r="F80" s="3">
        <v>12038.9</v>
      </c>
      <c r="G80" s="3" t="s">
        <v>2</v>
      </c>
      <c r="H80" s="3">
        <v>15482.5</v>
      </c>
      <c r="I80" s="2">
        <f t="shared" ref="I80:I82" si="16">AVERAGE(B80,D80,F80,H80)</f>
        <v>13468.75</v>
      </c>
      <c r="J80" s="19">
        <f t="shared" ref="J80:J82" si="17">I80/$I$84</f>
        <v>5.1058483026170019E-2</v>
      </c>
    </row>
    <row r="81" spans="1:10" ht="21" x14ac:dyDescent="0.2">
      <c r="A81" s="3" t="s">
        <v>93</v>
      </c>
      <c r="B81" s="3" t="s">
        <v>219</v>
      </c>
      <c r="C81" s="3" t="s">
        <v>93</v>
      </c>
      <c r="D81" s="3">
        <v>73775.7</v>
      </c>
      <c r="E81" s="3" t="s">
        <v>93</v>
      </c>
      <c r="F81" s="3">
        <v>71520.600000000006</v>
      </c>
      <c r="G81" s="3" t="s">
        <v>93</v>
      </c>
      <c r="H81" s="3">
        <v>72307.7</v>
      </c>
      <c r="I81" s="2">
        <f t="shared" si="16"/>
        <v>72534.666666666672</v>
      </c>
      <c r="J81" s="19">
        <f t="shared" si="17"/>
        <v>0.2749705835217745</v>
      </c>
    </row>
    <row r="82" spans="1:10" ht="21" x14ac:dyDescent="0.2">
      <c r="A82" s="3" t="s">
        <v>142</v>
      </c>
      <c r="B82" s="3">
        <v>99786.8</v>
      </c>
      <c r="C82" s="3" t="s">
        <v>142</v>
      </c>
      <c r="D82" s="3">
        <v>100508.1</v>
      </c>
      <c r="E82" s="3" t="s">
        <v>142</v>
      </c>
      <c r="F82" s="3" t="s">
        <v>218</v>
      </c>
      <c r="G82" s="3" t="s">
        <v>142</v>
      </c>
      <c r="H82" s="3">
        <v>96699.7</v>
      </c>
      <c r="I82" s="2">
        <f t="shared" si="16"/>
        <v>98998.200000000012</v>
      </c>
      <c r="J82" s="19">
        <f t="shared" si="17"/>
        <v>0.37529079642293345</v>
      </c>
    </row>
    <row r="83" spans="1:10" ht="21" x14ac:dyDescent="0.2">
      <c r="A83" s="3" t="s">
        <v>94</v>
      </c>
      <c r="B83" s="3">
        <v>78494.3</v>
      </c>
      <c r="C83" s="3" t="s">
        <v>94</v>
      </c>
      <c r="D83" s="3">
        <v>78515.100000000006</v>
      </c>
      <c r="E83" s="3" t="s">
        <v>94</v>
      </c>
      <c r="F83" s="3">
        <v>80492.600000000006</v>
      </c>
      <c r="G83" s="3" t="s">
        <v>94</v>
      </c>
      <c r="H83" s="3">
        <v>77654.100000000006</v>
      </c>
      <c r="I83" s="2">
        <f>AVERAGE(B83,D83,F83,H83)</f>
        <v>78789.025000000009</v>
      </c>
      <c r="J83" s="19">
        <f>I83/$I$84</f>
        <v>0.29868013702912188</v>
      </c>
    </row>
    <row r="84" spans="1:10" ht="21" x14ac:dyDescent="0.2">
      <c r="H84" s="5" t="s">
        <v>143</v>
      </c>
      <c r="I84" s="2">
        <f>SUM(I79:I83)</f>
        <v>263790.64166666672</v>
      </c>
    </row>
  </sheetData>
  <mergeCells count="2">
    <mergeCell ref="L3:O3"/>
    <mergeCell ref="L12:O12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46F09-AD1E-294C-99A0-B0E68816F78B}">
  <dimension ref="A1:O87"/>
  <sheetViews>
    <sheetView topLeftCell="I1" zoomScale="75" zoomScaleNormal="64" workbookViewId="0">
      <selection activeCell="L5" sqref="L5:M5"/>
    </sheetView>
  </sheetViews>
  <sheetFormatPr baseColWidth="10" defaultColWidth="21.33203125" defaultRowHeight="20" x14ac:dyDescent="0.2"/>
  <cols>
    <col min="1" max="8" width="21.33203125" style="1"/>
    <col min="9" max="9" width="26" style="2" customWidth="1"/>
    <col min="10" max="16384" width="21.33203125" style="2"/>
  </cols>
  <sheetData>
    <row r="1" spans="1:15" ht="21" x14ac:dyDescent="0.2">
      <c r="A1" s="18" t="s">
        <v>28</v>
      </c>
      <c r="B1" s="18" t="s">
        <v>114</v>
      </c>
    </row>
    <row r="2" spans="1:15" ht="63" x14ac:dyDescent="0.2">
      <c r="A2" s="1" t="s">
        <v>115</v>
      </c>
      <c r="B2" s="5"/>
      <c r="C2" s="5"/>
      <c r="D2" s="5"/>
      <c r="E2" s="5"/>
      <c r="F2" s="5"/>
      <c r="G2" s="5"/>
      <c r="H2" s="5"/>
    </row>
    <row r="3" spans="1:15" ht="21" x14ac:dyDescent="0.2">
      <c r="A3" s="6" t="s">
        <v>5</v>
      </c>
      <c r="B3" s="6"/>
      <c r="C3" s="6" t="s">
        <v>10</v>
      </c>
      <c r="D3" s="6"/>
      <c r="E3" s="6" t="s">
        <v>17</v>
      </c>
      <c r="F3" s="6"/>
      <c r="G3" s="6" t="s">
        <v>16</v>
      </c>
      <c r="H3" s="6"/>
      <c r="K3" s="9"/>
      <c r="L3" s="41" t="s">
        <v>37</v>
      </c>
      <c r="M3" s="42"/>
      <c r="N3" s="42"/>
      <c r="O3" s="42"/>
    </row>
    <row r="4" spans="1:15" ht="21" x14ac:dyDescent="0.2">
      <c r="A4" s="6" t="s">
        <v>3</v>
      </c>
      <c r="B4" s="6" t="s">
        <v>4</v>
      </c>
      <c r="C4" s="6" t="s">
        <v>3</v>
      </c>
      <c r="D4" s="6" t="s">
        <v>4</v>
      </c>
      <c r="E4" s="6" t="s">
        <v>3</v>
      </c>
      <c r="F4" s="6" t="s">
        <v>4</v>
      </c>
      <c r="G4" s="6" t="s">
        <v>3</v>
      </c>
      <c r="H4" s="6" t="s">
        <v>4</v>
      </c>
      <c r="I4" s="7" t="s">
        <v>35</v>
      </c>
      <c r="K4" s="9" t="s">
        <v>36</v>
      </c>
      <c r="L4" s="9" t="s">
        <v>6</v>
      </c>
      <c r="M4" s="9" t="s">
        <v>7</v>
      </c>
      <c r="N4" s="9" t="s">
        <v>41</v>
      </c>
      <c r="O4" s="9" t="s">
        <v>42</v>
      </c>
    </row>
    <row r="5" spans="1:15" ht="21" x14ac:dyDescent="0.2">
      <c r="A5" s="3" t="s">
        <v>6</v>
      </c>
      <c r="B5" s="3">
        <v>221468.5</v>
      </c>
      <c r="C5" s="3" t="s">
        <v>6</v>
      </c>
      <c r="D5" s="4">
        <v>221055.3</v>
      </c>
      <c r="E5" s="3" t="s">
        <v>6</v>
      </c>
      <c r="F5" s="3">
        <v>221878.9</v>
      </c>
      <c r="G5" s="3" t="s">
        <v>6</v>
      </c>
      <c r="H5" s="3">
        <v>221227.1</v>
      </c>
      <c r="I5" s="2">
        <f>AVERAGE(B5,D5,F5,H5)</f>
        <v>221407.44999999998</v>
      </c>
      <c r="J5" s="19">
        <f>I5/$I$9</f>
        <v>0.8443958401365329</v>
      </c>
      <c r="K5" s="9" t="s">
        <v>45</v>
      </c>
      <c r="L5" s="21">
        <v>0.82899999999999996</v>
      </c>
      <c r="M5" s="21">
        <v>0.16600000000000001</v>
      </c>
      <c r="N5" s="21"/>
      <c r="O5" s="9"/>
    </row>
    <row r="6" spans="1:15" ht="21" x14ac:dyDescent="0.2">
      <c r="A6" s="3" t="s">
        <v>7</v>
      </c>
      <c r="B6" s="3">
        <v>37799.9</v>
      </c>
      <c r="C6" s="3" t="s">
        <v>7</v>
      </c>
      <c r="D6" s="3">
        <v>39020.9</v>
      </c>
      <c r="E6" s="3" t="s">
        <v>7</v>
      </c>
      <c r="F6" s="3">
        <v>38528.199999999997</v>
      </c>
      <c r="G6" s="3" t="s">
        <v>7</v>
      </c>
      <c r="H6" s="3">
        <v>38684.300000000003</v>
      </c>
      <c r="I6" s="2">
        <f>AVERAGE(B6,D6,F6,H6)</f>
        <v>38508.324999999997</v>
      </c>
      <c r="J6" s="19">
        <f t="shared" ref="J6" si="0">I6/$I$9</f>
        <v>0.14686167715054599</v>
      </c>
      <c r="K6" s="9">
        <v>25</v>
      </c>
      <c r="L6" s="21">
        <f>J5</f>
        <v>0.8443958401365329</v>
      </c>
      <c r="M6" s="21">
        <f>J6</f>
        <v>0.14686167715054599</v>
      </c>
      <c r="N6" s="21">
        <f>J7</f>
        <v>4.3511237495024238E-3</v>
      </c>
      <c r="O6" s="21">
        <f>J8</f>
        <v>4.3913589634188505E-3</v>
      </c>
    </row>
    <row r="7" spans="1:15" ht="21" x14ac:dyDescent="0.2">
      <c r="A7" s="3" t="s">
        <v>8</v>
      </c>
      <c r="B7" s="3">
        <v>1103.5999999999999</v>
      </c>
      <c r="C7" s="3" t="s">
        <v>8</v>
      </c>
      <c r="D7" s="3">
        <v>1190.9000000000001</v>
      </c>
      <c r="E7" s="3" t="s">
        <v>8</v>
      </c>
      <c r="F7" s="3" t="s">
        <v>175</v>
      </c>
      <c r="G7" s="3" t="s">
        <v>8</v>
      </c>
      <c r="H7" s="3">
        <v>1128.2</v>
      </c>
      <c r="I7" s="2">
        <f>AVERAGE(B7,D7,F7,H7)</f>
        <v>1140.8999999999999</v>
      </c>
      <c r="J7" s="19">
        <f>I7/$I$9</f>
        <v>4.3511237495024238E-3</v>
      </c>
      <c r="K7" s="9">
        <v>50</v>
      </c>
      <c r="L7" s="21">
        <f>J23</f>
        <v>0.85417250951149459</v>
      </c>
      <c r="M7" s="21">
        <f>J24</f>
        <v>0.13133109052847625</v>
      </c>
      <c r="N7" s="21">
        <f>J25</f>
        <v>1.1846428806625588E-2</v>
      </c>
      <c r="O7" s="21">
        <f>J26</f>
        <v>2.649971153403631E-3</v>
      </c>
    </row>
    <row r="8" spans="1:15" ht="21" x14ac:dyDescent="0.2">
      <c r="A8" s="3" t="s">
        <v>9</v>
      </c>
      <c r="B8" s="3">
        <v>1772</v>
      </c>
      <c r="C8" s="3" t="s">
        <v>9</v>
      </c>
      <c r="D8" s="3">
        <v>876.9</v>
      </c>
      <c r="E8" s="3" t="s">
        <v>9</v>
      </c>
      <c r="F8" s="3">
        <v>852.5</v>
      </c>
      <c r="G8" s="3" t="s">
        <v>9</v>
      </c>
      <c r="H8" s="3">
        <v>1104.4000000000001</v>
      </c>
      <c r="I8" s="2">
        <f t="shared" ref="I8" si="1">AVERAGE(B8,D8,F8,H8)</f>
        <v>1151.45</v>
      </c>
      <c r="J8" s="19">
        <f>I8/$I$9</f>
        <v>4.3913589634188505E-3</v>
      </c>
      <c r="K8" s="9">
        <v>75</v>
      </c>
      <c r="L8" s="21">
        <f>J40</f>
        <v>0.85844181930344166</v>
      </c>
      <c r="M8" s="21">
        <f>J41</f>
        <v>0.11849239117687345</v>
      </c>
      <c r="N8" s="21">
        <f>J42</f>
        <v>2.197969560893627E-2</v>
      </c>
      <c r="O8" s="21">
        <f>J43</f>
        <v>1.0860939107485252E-3</v>
      </c>
    </row>
    <row r="9" spans="1:15" ht="21" x14ac:dyDescent="0.2">
      <c r="H9" s="1" t="s">
        <v>59</v>
      </c>
      <c r="I9" s="2">
        <f>SUM(I5:I8)</f>
        <v>262208.12499999994</v>
      </c>
      <c r="K9" s="9">
        <v>100</v>
      </c>
      <c r="L9" s="22">
        <f>J57</f>
        <v>0.85857331844339979</v>
      </c>
      <c r="M9" s="22">
        <f>J58</f>
        <v>0.10473658749770064</v>
      </c>
      <c r="N9" s="22">
        <f>J59</f>
        <v>3.6544099984675865E-2</v>
      </c>
      <c r="O9" s="22">
        <f>J60</f>
        <v>1.4599407422353987E-4</v>
      </c>
    </row>
    <row r="10" spans="1:15" x14ac:dyDescent="0.2">
      <c r="K10" s="9">
        <v>125</v>
      </c>
      <c r="L10" s="22">
        <f>J74</f>
        <v>0.84125239849728606</v>
      </c>
      <c r="M10" s="22">
        <f>J75</f>
        <v>9.0551851952403326E-2</v>
      </c>
      <c r="N10" s="22">
        <f>J76</f>
        <v>6.8079524280050249E-2</v>
      </c>
      <c r="O10" s="22">
        <f>J77</f>
        <v>1.1622527026031218E-4</v>
      </c>
    </row>
    <row r="11" spans="1:15" ht="84" x14ac:dyDescent="0.2">
      <c r="A11" s="1" t="s">
        <v>116</v>
      </c>
    </row>
    <row r="12" spans="1:15" ht="21" x14ac:dyDescent="0.2">
      <c r="A12" s="6" t="s">
        <v>5</v>
      </c>
      <c r="B12" s="6"/>
      <c r="C12" s="6" t="s">
        <v>13</v>
      </c>
      <c r="D12" s="6"/>
      <c r="E12" s="6" t="s">
        <v>14</v>
      </c>
      <c r="F12" s="6"/>
      <c r="G12" s="6" t="s">
        <v>15</v>
      </c>
      <c r="H12" s="6"/>
      <c r="K12" s="9"/>
      <c r="L12" s="41" t="s">
        <v>38</v>
      </c>
      <c r="M12" s="42"/>
      <c r="N12" s="42"/>
      <c r="O12" s="42"/>
    </row>
    <row r="13" spans="1:15" ht="21" x14ac:dyDescent="0.2">
      <c r="A13" s="6" t="s">
        <v>3</v>
      </c>
      <c r="B13" s="6" t="s">
        <v>4</v>
      </c>
      <c r="C13" s="6" t="s">
        <v>3</v>
      </c>
      <c r="D13" s="6" t="s">
        <v>4</v>
      </c>
      <c r="E13" s="6" t="s">
        <v>3</v>
      </c>
      <c r="F13" s="6" t="s">
        <v>4</v>
      </c>
      <c r="G13" s="6" t="s">
        <v>3</v>
      </c>
      <c r="H13" s="6" t="s">
        <v>4</v>
      </c>
      <c r="I13" s="7" t="s">
        <v>35</v>
      </c>
      <c r="K13" s="9" t="s">
        <v>36</v>
      </c>
      <c r="L13" s="9" t="s">
        <v>2</v>
      </c>
      <c r="M13" s="9" t="s">
        <v>117</v>
      </c>
      <c r="N13" s="9" t="s">
        <v>232</v>
      </c>
      <c r="O13" s="9" t="s">
        <v>118</v>
      </c>
    </row>
    <row r="14" spans="1:15" ht="21" x14ac:dyDescent="0.2">
      <c r="A14" s="3" t="s">
        <v>1</v>
      </c>
      <c r="B14" s="3">
        <v>0.6</v>
      </c>
      <c r="C14" s="3" t="s">
        <v>1</v>
      </c>
      <c r="D14" s="3">
        <v>0.8</v>
      </c>
      <c r="E14" s="3" t="s">
        <v>1</v>
      </c>
      <c r="F14" s="3">
        <v>0.6</v>
      </c>
      <c r="G14" s="3" t="s">
        <v>1</v>
      </c>
      <c r="H14" s="3">
        <v>0.8</v>
      </c>
      <c r="I14" s="2">
        <f>AVERAGE(B14,D14,F14,H14)</f>
        <v>0.7</v>
      </c>
      <c r="J14" s="19">
        <f>I14/$I$19</f>
        <v>2.6972244212093545E-6</v>
      </c>
      <c r="K14" s="9">
        <v>25</v>
      </c>
      <c r="L14" s="21">
        <f>J15</f>
        <v>0.656666642905404</v>
      </c>
      <c r="M14" s="21">
        <f>J16</f>
        <v>0.14831150861348985</v>
      </c>
      <c r="N14" s="21">
        <f>J17</f>
        <v>6.1702476495134113E-2</v>
      </c>
      <c r="O14" s="21">
        <f>J18</f>
        <v>0.13331667476155093</v>
      </c>
    </row>
    <row r="15" spans="1:15" ht="21" x14ac:dyDescent="0.2">
      <c r="A15" s="3" t="s">
        <v>2</v>
      </c>
      <c r="B15" s="3">
        <v>172936.4</v>
      </c>
      <c r="C15" s="3" t="s">
        <v>2</v>
      </c>
      <c r="D15" s="3">
        <v>167609.9</v>
      </c>
      <c r="E15" s="3" t="s">
        <v>2</v>
      </c>
      <c r="F15" s="3">
        <v>170498.5</v>
      </c>
      <c r="G15" s="3" t="s">
        <v>2</v>
      </c>
      <c r="H15" s="3">
        <v>170643.6</v>
      </c>
      <c r="I15" s="2">
        <f t="shared" ref="I15:I17" si="2">AVERAGE(B15,D15,F15,H15)</f>
        <v>170422.1</v>
      </c>
      <c r="J15" s="19">
        <f t="shared" ref="J15:J18" si="3">I15/$I$19</f>
        <v>0.656666642905404</v>
      </c>
      <c r="K15" s="9">
        <v>50</v>
      </c>
      <c r="L15" s="21">
        <f>J32</f>
        <v>0.40079566081008622</v>
      </c>
      <c r="M15" s="21">
        <f>J33</f>
        <v>0.23614132829158876</v>
      </c>
      <c r="N15" s="28">
        <f>J34</f>
        <v>0.10364416679044453</v>
      </c>
      <c r="O15" s="21">
        <f>J35</f>
        <v>0.25941780563268951</v>
      </c>
    </row>
    <row r="16" spans="1:15" ht="21" x14ac:dyDescent="0.2">
      <c r="A16" s="3" t="s">
        <v>119</v>
      </c>
      <c r="B16" s="3">
        <v>38490.699999999997</v>
      </c>
      <c r="C16" s="3" t="s">
        <v>119</v>
      </c>
      <c r="D16" s="3" t="s">
        <v>222</v>
      </c>
      <c r="E16" s="3" t="s">
        <v>119</v>
      </c>
      <c r="F16" s="3" t="s">
        <v>221</v>
      </c>
      <c r="G16" s="3" t="s">
        <v>119</v>
      </c>
      <c r="H16" s="3" t="s">
        <v>220</v>
      </c>
      <c r="I16" s="2">
        <f t="shared" si="2"/>
        <v>38490.699999999997</v>
      </c>
      <c r="J16" s="19">
        <f t="shared" si="3"/>
        <v>0.14831150861348985</v>
      </c>
      <c r="K16" s="9">
        <v>75</v>
      </c>
      <c r="L16" s="21">
        <f>J49</f>
        <v>0.22372600425388631</v>
      </c>
      <c r="M16" s="21">
        <f>J50</f>
        <v>0.25951496467064894</v>
      </c>
      <c r="N16" s="21">
        <f>J51</f>
        <v>0.13287345859163302</v>
      </c>
      <c r="O16" s="21">
        <f>J52</f>
        <v>0.383885290341831</v>
      </c>
    </row>
    <row r="17" spans="1:15" ht="21" x14ac:dyDescent="0.2">
      <c r="A17" s="3" t="s">
        <v>144</v>
      </c>
      <c r="B17" s="3">
        <v>16399.599999999999</v>
      </c>
      <c r="C17" s="3" t="s">
        <v>144</v>
      </c>
      <c r="D17" s="3">
        <v>16220.8</v>
      </c>
      <c r="E17" s="3" t="s">
        <v>144</v>
      </c>
      <c r="F17" s="3">
        <v>15419.3</v>
      </c>
      <c r="G17" s="3" t="s">
        <v>144</v>
      </c>
      <c r="H17" s="3">
        <v>16013.9</v>
      </c>
      <c r="I17" s="2">
        <f t="shared" si="2"/>
        <v>16013.4</v>
      </c>
      <c r="J17" s="19">
        <f t="shared" si="3"/>
        <v>6.1702476495134113E-2</v>
      </c>
      <c r="K17" s="9">
        <v>100</v>
      </c>
      <c r="L17" s="22">
        <f>J66</f>
        <v>0.10858903523433248</v>
      </c>
      <c r="M17" s="22">
        <f>J67</f>
        <v>0.24099810367739605</v>
      </c>
      <c r="N17" s="22">
        <f>J68</f>
        <v>0.13917684556793739</v>
      </c>
      <c r="O17" s="22">
        <f>J69</f>
        <v>0.51123525131066738</v>
      </c>
    </row>
    <row r="18" spans="1:15" ht="21" x14ac:dyDescent="0.2">
      <c r="A18" s="3" t="s">
        <v>120</v>
      </c>
      <c r="B18" s="3" t="s">
        <v>174</v>
      </c>
      <c r="C18" s="3" t="s">
        <v>120</v>
      </c>
      <c r="D18" s="3">
        <v>34471.800000000003</v>
      </c>
      <c r="E18" s="3" t="s">
        <v>120</v>
      </c>
      <c r="F18" s="3" t="s">
        <v>176</v>
      </c>
      <c r="G18" s="3" t="s">
        <v>120</v>
      </c>
      <c r="H18" s="3">
        <v>34726.5</v>
      </c>
      <c r="I18" s="2">
        <f>AVERAGE((B18,D18,F18,H18))</f>
        <v>34599.15</v>
      </c>
      <c r="J18" s="19">
        <f t="shared" si="3"/>
        <v>0.13331667476155093</v>
      </c>
      <c r="K18" s="9">
        <v>125</v>
      </c>
      <c r="L18" s="21">
        <f>J83</f>
        <v>4.1329769261338169E-2</v>
      </c>
      <c r="M18" s="21">
        <f>J84</f>
        <v>0.19848186478441857</v>
      </c>
      <c r="N18" s="21">
        <f>J85</f>
        <v>0.13313962298771126</v>
      </c>
      <c r="O18" s="21">
        <f>J86</f>
        <v>0.62704864759909129</v>
      </c>
    </row>
    <row r="19" spans="1:15" ht="21" x14ac:dyDescent="0.2">
      <c r="H19" s="1" t="s">
        <v>59</v>
      </c>
      <c r="I19" s="2">
        <f>SUM(I14:I18)</f>
        <v>259526.05</v>
      </c>
    </row>
    <row r="20" spans="1:15" ht="63" x14ac:dyDescent="0.2">
      <c r="A20" s="1" t="s">
        <v>121</v>
      </c>
    </row>
    <row r="21" spans="1:15" ht="21" x14ac:dyDescent="0.2">
      <c r="A21" s="6" t="s">
        <v>5</v>
      </c>
      <c r="B21" s="6"/>
      <c r="C21" s="6" t="s">
        <v>10</v>
      </c>
      <c r="D21" s="6"/>
      <c r="E21" s="6" t="s">
        <v>17</v>
      </c>
      <c r="F21" s="6"/>
      <c r="G21" s="6" t="s">
        <v>16</v>
      </c>
      <c r="H21" s="6"/>
    </row>
    <row r="22" spans="1:15" ht="21" x14ac:dyDescent="0.2">
      <c r="A22" s="6" t="s">
        <v>3</v>
      </c>
      <c r="B22" s="6" t="s">
        <v>4</v>
      </c>
      <c r="C22" s="6" t="s">
        <v>3</v>
      </c>
      <c r="D22" s="6" t="s">
        <v>4</v>
      </c>
      <c r="E22" s="6" t="s">
        <v>3</v>
      </c>
      <c r="F22" s="6" t="s">
        <v>4</v>
      </c>
      <c r="G22" s="6" t="s">
        <v>3</v>
      </c>
      <c r="H22" s="6" t="s">
        <v>4</v>
      </c>
      <c r="I22" s="7" t="s">
        <v>35</v>
      </c>
    </row>
    <row r="23" spans="1:15" ht="21" x14ac:dyDescent="0.2">
      <c r="A23" s="3" t="s">
        <v>6</v>
      </c>
      <c r="B23" s="3">
        <v>224197.6</v>
      </c>
      <c r="C23" s="3" t="s">
        <v>6</v>
      </c>
      <c r="D23" s="3">
        <v>223887.5</v>
      </c>
      <c r="E23" s="3" t="s">
        <v>6</v>
      </c>
      <c r="F23" s="3">
        <v>224604.2</v>
      </c>
      <c r="G23" s="3" t="s">
        <v>6</v>
      </c>
      <c r="H23" s="3">
        <v>223137.9</v>
      </c>
      <c r="I23" s="2">
        <f>AVERAGE(B23,D23,F23,H23)</f>
        <v>223956.80000000002</v>
      </c>
      <c r="J23" s="19">
        <f>I23/$I$27</f>
        <v>0.85417250951149459</v>
      </c>
      <c r="L23" s="10"/>
    </row>
    <row r="24" spans="1:15" ht="21" x14ac:dyDescent="0.2">
      <c r="A24" s="3" t="s">
        <v>7</v>
      </c>
      <c r="B24" s="3">
        <v>34335.699999999997</v>
      </c>
      <c r="C24" s="3" t="s">
        <v>7</v>
      </c>
      <c r="D24" s="3">
        <v>34273</v>
      </c>
      <c r="E24" s="3" t="s">
        <v>7</v>
      </c>
      <c r="F24" s="3">
        <v>34456.1</v>
      </c>
      <c r="G24" s="3" t="s">
        <v>7</v>
      </c>
      <c r="H24" s="3">
        <v>34670.800000000003</v>
      </c>
      <c r="I24" s="2">
        <f>AVERAGE(B24,D24,F24,H24)</f>
        <v>34433.899999999994</v>
      </c>
      <c r="J24" s="19">
        <f t="shared" ref="J24:J25" si="4">I24/$I$27</f>
        <v>0.13133109052847625</v>
      </c>
      <c r="L24" s="11"/>
    </row>
    <row r="25" spans="1:15" ht="21" x14ac:dyDescent="0.2">
      <c r="A25" s="3" t="s">
        <v>8</v>
      </c>
      <c r="B25" s="3" t="s">
        <v>177</v>
      </c>
      <c r="C25" s="3" t="s">
        <v>8</v>
      </c>
      <c r="D25" s="3">
        <v>3218.4</v>
      </c>
      <c r="E25" s="3" t="s">
        <v>8</v>
      </c>
      <c r="F25" s="3">
        <v>2749.2</v>
      </c>
      <c r="G25" s="3" t="s">
        <v>8</v>
      </c>
      <c r="H25" s="3">
        <v>3350.5</v>
      </c>
      <c r="I25" s="2">
        <f t="shared" ref="I25:I26" si="5">AVERAGE(B25,D25,F25,H25)</f>
        <v>3106.0333333333333</v>
      </c>
      <c r="J25" s="19">
        <f t="shared" si="4"/>
        <v>1.1846428806625588E-2</v>
      </c>
      <c r="L25" s="11"/>
    </row>
    <row r="26" spans="1:15" ht="21" x14ac:dyDescent="0.2">
      <c r="A26" s="3" t="s">
        <v>9</v>
      </c>
      <c r="B26" s="3" t="s">
        <v>178</v>
      </c>
      <c r="C26" s="3" t="s">
        <v>9</v>
      </c>
      <c r="D26" s="3">
        <v>765.1</v>
      </c>
      <c r="E26" s="3" t="s">
        <v>9</v>
      </c>
      <c r="F26" s="3">
        <v>334.5</v>
      </c>
      <c r="G26" s="3" t="s">
        <v>9</v>
      </c>
      <c r="H26" s="3">
        <v>984.8</v>
      </c>
      <c r="I26" s="2">
        <f t="shared" si="5"/>
        <v>694.79999999999984</v>
      </c>
      <c r="J26" s="19">
        <f>I26/$I$27</f>
        <v>2.649971153403631E-3</v>
      </c>
      <c r="L26" s="11"/>
    </row>
    <row r="27" spans="1:15" x14ac:dyDescent="0.2">
      <c r="I27" s="2">
        <f>SUM(I23:I26)</f>
        <v>262191.53333333333</v>
      </c>
      <c r="L27" s="11"/>
    </row>
    <row r="28" spans="1:15" ht="84" x14ac:dyDescent="0.2">
      <c r="A28" s="1" t="s">
        <v>122</v>
      </c>
      <c r="L28" s="11"/>
    </row>
    <row r="29" spans="1:15" ht="21" x14ac:dyDescent="0.2">
      <c r="A29" s="6" t="s">
        <v>5</v>
      </c>
      <c r="B29" s="6"/>
      <c r="C29" s="6" t="s">
        <v>13</v>
      </c>
      <c r="D29" s="6"/>
      <c r="E29" s="6" t="s">
        <v>14</v>
      </c>
      <c r="F29" s="6"/>
      <c r="G29" s="6" t="s">
        <v>15</v>
      </c>
      <c r="H29" s="6"/>
      <c r="L29" s="11"/>
    </row>
    <row r="30" spans="1:15" ht="21" x14ac:dyDescent="0.2">
      <c r="A30" s="6" t="s">
        <v>3</v>
      </c>
      <c r="B30" s="6" t="s">
        <v>4</v>
      </c>
      <c r="C30" s="6" t="s">
        <v>3</v>
      </c>
      <c r="D30" s="6" t="s">
        <v>4</v>
      </c>
      <c r="E30" s="6" t="s">
        <v>3</v>
      </c>
      <c r="F30" s="6" t="s">
        <v>4</v>
      </c>
      <c r="G30" s="6" t="s">
        <v>3</v>
      </c>
      <c r="H30" s="6" t="s">
        <v>4</v>
      </c>
      <c r="I30" s="7" t="s">
        <v>35</v>
      </c>
      <c r="L30" s="11"/>
    </row>
    <row r="31" spans="1:15" ht="21" x14ac:dyDescent="0.2">
      <c r="A31" s="3" t="s">
        <v>1</v>
      </c>
      <c r="B31" s="3">
        <v>0</v>
      </c>
      <c r="C31" s="3" t="s">
        <v>1</v>
      </c>
      <c r="D31" s="3">
        <v>0.3</v>
      </c>
      <c r="E31" s="3" t="s">
        <v>1</v>
      </c>
      <c r="F31" s="3">
        <v>0.1</v>
      </c>
      <c r="G31" s="3" t="s">
        <v>1</v>
      </c>
      <c r="H31" s="3">
        <v>0.7</v>
      </c>
      <c r="I31" s="2">
        <f>AVERAGE(B31,D31,F31,H31)</f>
        <v>0.27500000000000002</v>
      </c>
      <c r="J31" s="19">
        <f>I31/$I$36</f>
        <v>1.0384751911423733E-6</v>
      </c>
      <c r="L31" s="10"/>
    </row>
    <row r="32" spans="1:15" ht="21" x14ac:dyDescent="0.2">
      <c r="A32" s="3" t="s">
        <v>2</v>
      </c>
      <c r="B32" s="3">
        <v>109648</v>
      </c>
      <c r="C32" s="3" t="s">
        <v>2</v>
      </c>
      <c r="D32" s="3">
        <v>103109.5</v>
      </c>
      <c r="E32" s="3" t="s">
        <v>2</v>
      </c>
      <c r="F32" s="3" t="s">
        <v>224</v>
      </c>
      <c r="G32" s="3" t="s">
        <v>2</v>
      </c>
      <c r="H32" s="3">
        <v>105648.2</v>
      </c>
      <c r="I32" s="2">
        <f t="shared" ref="I32:I34" si="6">AVERAGE(B32,D32,F32,H32)</f>
        <v>106135.23333333334</v>
      </c>
      <c r="J32" s="19">
        <f t="shared" ref="J32:J35" si="7">I32/$I$36</f>
        <v>0.40079566081008622</v>
      </c>
      <c r="L32" s="11"/>
    </row>
    <row r="33" spans="1:12" ht="21" x14ac:dyDescent="0.2">
      <c r="A33" s="3" t="s">
        <v>119</v>
      </c>
      <c r="B33" s="3">
        <v>56881.5</v>
      </c>
      <c r="C33" s="3" t="s">
        <v>119</v>
      </c>
      <c r="D33" s="3">
        <v>62831.9</v>
      </c>
      <c r="E33" s="3" t="s">
        <v>119</v>
      </c>
      <c r="F33" s="3">
        <v>67885.3</v>
      </c>
      <c r="G33" s="3" t="s">
        <v>119</v>
      </c>
      <c r="H33" s="3" t="s">
        <v>223</v>
      </c>
      <c r="I33" s="2">
        <f t="shared" si="6"/>
        <v>62532.9</v>
      </c>
      <c r="J33" s="19">
        <f t="shared" si="7"/>
        <v>0.23614132829158876</v>
      </c>
      <c r="L33" s="11"/>
    </row>
    <row r="34" spans="1:12" ht="21" x14ac:dyDescent="0.2">
      <c r="A34" s="3" t="s">
        <v>144</v>
      </c>
      <c r="B34" s="3">
        <v>27000.400000000001</v>
      </c>
      <c r="C34" s="3" t="s">
        <v>144</v>
      </c>
      <c r="D34" s="3">
        <v>27969.8</v>
      </c>
      <c r="E34" s="3" t="s">
        <v>144</v>
      </c>
      <c r="F34" s="3">
        <v>27342.5</v>
      </c>
      <c r="G34" s="3" t="s">
        <v>144</v>
      </c>
      <c r="H34" s="3">
        <v>27471.9</v>
      </c>
      <c r="I34" s="2">
        <f t="shared" si="6"/>
        <v>27446.15</v>
      </c>
      <c r="J34" s="19">
        <f t="shared" si="7"/>
        <v>0.10364416679044453</v>
      </c>
      <c r="L34" s="11"/>
    </row>
    <row r="35" spans="1:12" ht="21" x14ac:dyDescent="0.2">
      <c r="A35" s="3" t="s">
        <v>120</v>
      </c>
      <c r="B35" s="3">
        <v>68614.100000000006</v>
      </c>
      <c r="C35" s="3" t="s">
        <v>120</v>
      </c>
      <c r="D35" s="3">
        <v>68232.600000000006</v>
      </c>
      <c r="E35" s="3" t="s">
        <v>120</v>
      </c>
      <c r="F35" s="3">
        <v>69207.7</v>
      </c>
      <c r="G35" s="3" t="s">
        <v>120</v>
      </c>
      <c r="H35" s="3">
        <v>68732.7</v>
      </c>
      <c r="I35" s="2">
        <f>AVERAGE((B35,D35,F35,H35))</f>
        <v>68696.775000000009</v>
      </c>
      <c r="J35" s="19">
        <f t="shared" si="7"/>
        <v>0.25941780563268951</v>
      </c>
      <c r="L35" s="11"/>
    </row>
    <row r="36" spans="1:12" ht="21" x14ac:dyDescent="0.2">
      <c r="H36" s="1" t="s">
        <v>59</v>
      </c>
      <c r="I36" s="2">
        <f>SUM(I31:I35)</f>
        <v>264811.33333333331</v>
      </c>
    </row>
    <row r="37" spans="1:12" ht="63" x14ac:dyDescent="0.2">
      <c r="A37" s="1" t="s">
        <v>123</v>
      </c>
    </row>
    <row r="38" spans="1:12" ht="21" x14ac:dyDescent="0.2">
      <c r="A38" s="6" t="s">
        <v>5</v>
      </c>
      <c r="B38" s="6"/>
      <c r="C38" s="6" t="s">
        <v>10</v>
      </c>
      <c r="D38" s="6"/>
      <c r="E38" s="6" t="s">
        <v>17</v>
      </c>
      <c r="F38" s="6"/>
      <c r="G38" s="6" t="s">
        <v>16</v>
      </c>
      <c r="H38" s="6"/>
    </row>
    <row r="39" spans="1:12" ht="21" x14ac:dyDescent="0.2">
      <c r="A39" s="6" t="s">
        <v>3</v>
      </c>
      <c r="B39" s="6" t="s">
        <v>4</v>
      </c>
      <c r="C39" s="6" t="s">
        <v>3</v>
      </c>
      <c r="D39" s="6" t="s">
        <v>4</v>
      </c>
      <c r="E39" s="6" t="s">
        <v>3</v>
      </c>
      <c r="F39" s="6" t="s">
        <v>4</v>
      </c>
      <c r="G39" s="6" t="s">
        <v>3</v>
      </c>
      <c r="H39" s="6" t="s">
        <v>4</v>
      </c>
      <c r="I39" s="7" t="s">
        <v>35</v>
      </c>
    </row>
    <row r="40" spans="1:12" ht="21" x14ac:dyDescent="0.2">
      <c r="A40" s="3" t="s">
        <v>6</v>
      </c>
      <c r="B40" s="3">
        <v>225889</v>
      </c>
      <c r="C40" s="3" t="s">
        <v>6</v>
      </c>
      <c r="D40" s="3">
        <v>224732.6</v>
      </c>
      <c r="E40" s="3" t="s">
        <v>6</v>
      </c>
      <c r="F40" s="3">
        <v>224571.2</v>
      </c>
      <c r="G40" s="3" t="s">
        <v>6</v>
      </c>
      <c r="H40" s="3">
        <v>225144.7</v>
      </c>
      <c r="I40" s="2">
        <f>AVERAGE(B40,D40,F40,H40)</f>
        <v>225084.375</v>
      </c>
      <c r="J40" s="19">
        <f>I40/$I$44</f>
        <v>0.85844181930344166</v>
      </c>
    </row>
    <row r="41" spans="1:12" ht="21" x14ac:dyDescent="0.2">
      <c r="A41" s="3" t="s">
        <v>7</v>
      </c>
      <c r="B41" s="3">
        <v>30809.8</v>
      </c>
      <c r="C41" s="3" t="s">
        <v>7</v>
      </c>
      <c r="D41" s="3">
        <v>31473.9</v>
      </c>
      <c r="E41" s="3" t="s">
        <v>7</v>
      </c>
      <c r="F41" s="3">
        <v>30922.799999999999</v>
      </c>
      <c r="G41" s="3" t="s">
        <v>7</v>
      </c>
      <c r="H41" s="3" t="s">
        <v>225</v>
      </c>
      <c r="I41" s="2">
        <f t="shared" ref="I41:I43" si="8">AVERAGE(B41,D41,F41,H41)</f>
        <v>31068.833333333332</v>
      </c>
      <c r="J41" s="19">
        <f t="shared" ref="J41:J43" si="9">I41/$I$44</f>
        <v>0.11849239117687345</v>
      </c>
    </row>
    <row r="42" spans="1:12" ht="21" x14ac:dyDescent="0.2">
      <c r="A42" s="3" t="s">
        <v>8</v>
      </c>
      <c r="B42" s="3">
        <v>5103.8</v>
      </c>
      <c r="C42" s="3" t="s">
        <v>8</v>
      </c>
      <c r="D42" s="3">
        <v>5898.8</v>
      </c>
      <c r="E42" s="3" t="s">
        <v>8</v>
      </c>
      <c r="F42" s="3">
        <v>6168.7</v>
      </c>
      <c r="G42" s="3" t="s">
        <v>8</v>
      </c>
      <c r="H42" s="3">
        <v>5881.1</v>
      </c>
      <c r="I42" s="2">
        <f t="shared" si="8"/>
        <v>5763.1</v>
      </c>
      <c r="J42" s="19">
        <f t="shared" si="9"/>
        <v>2.197969560893627E-2</v>
      </c>
    </row>
    <row r="43" spans="1:12" ht="21" x14ac:dyDescent="0.2">
      <c r="A43" s="3" t="s">
        <v>9</v>
      </c>
      <c r="B43" s="3">
        <v>341.5</v>
      </c>
      <c r="C43" s="3" t="s">
        <v>9</v>
      </c>
      <c r="D43" s="3">
        <v>38.700000000000003</v>
      </c>
      <c r="E43" s="3" t="s">
        <v>9</v>
      </c>
      <c r="F43" s="3">
        <v>481.3</v>
      </c>
      <c r="G43" s="3" t="s">
        <v>9</v>
      </c>
      <c r="H43" s="3">
        <v>277.60000000000002</v>
      </c>
      <c r="I43" s="2">
        <f t="shared" si="8"/>
        <v>284.77499999999998</v>
      </c>
      <c r="J43" s="19">
        <f t="shared" si="9"/>
        <v>1.0860939107485252E-3</v>
      </c>
    </row>
    <row r="44" spans="1:12" x14ac:dyDescent="0.2">
      <c r="I44" s="2">
        <f>SUM(I40:I43)</f>
        <v>262201.08333333337</v>
      </c>
    </row>
    <row r="45" spans="1:12" ht="84" x14ac:dyDescent="0.2">
      <c r="A45" s="1" t="s">
        <v>124</v>
      </c>
    </row>
    <row r="46" spans="1:12" ht="21" x14ac:dyDescent="0.2">
      <c r="A46" s="6" t="s">
        <v>5</v>
      </c>
      <c r="B46" s="6"/>
      <c r="C46" s="6" t="s">
        <v>13</v>
      </c>
      <c r="D46" s="6"/>
      <c r="E46" s="6" t="s">
        <v>14</v>
      </c>
      <c r="F46" s="6"/>
      <c r="G46" s="6" t="s">
        <v>15</v>
      </c>
      <c r="H46" s="6"/>
    </row>
    <row r="47" spans="1:12" ht="21" x14ac:dyDescent="0.2">
      <c r="A47" s="6" t="s">
        <v>3</v>
      </c>
      <c r="B47" s="6" t="s">
        <v>4</v>
      </c>
      <c r="C47" s="6" t="s">
        <v>3</v>
      </c>
      <c r="D47" s="6" t="s">
        <v>4</v>
      </c>
      <c r="E47" s="6" t="s">
        <v>3</v>
      </c>
      <c r="F47" s="6" t="s">
        <v>4</v>
      </c>
      <c r="G47" s="6" t="s">
        <v>3</v>
      </c>
      <c r="H47" s="6" t="s">
        <v>4</v>
      </c>
      <c r="I47" s="7" t="s">
        <v>35</v>
      </c>
    </row>
    <row r="48" spans="1:12" ht="21" x14ac:dyDescent="0.2">
      <c r="A48" s="3" t="s">
        <v>1</v>
      </c>
      <c r="B48" s="3">
        <v>0</v>
      </c>
      <c r="C48" s="3" t="s">
        <v>1</v>
      </c>
      <c r="D48" s="3">
        <v>0.2</v>
      </c>
      <c r="E48" s="3" t="s">
        <v>1</v>
      </c>
      <c r="F48" s="3">
        <v>0</v>
      </c>
      <c r="G48" s="3" t="s">
        <v>1</v>
      </c>
      <c r="H48" s="3">
        <v>0.1</v>
      </c>
      <c r="I48" s="2">
        <f>AVERAGE(B48,D48,F48,H48)</f>
        <v>7.5000000000000011E-2</v>
      </c>
      <c r="J48" s="19">
        <f>I48/$I$53</f>
        <v>2.8214200075231599E-7</v>
      </c>
    </row>
    <row r="49" spans="1:10" ht="21" x14ac:dyDescent="0.2">
      <c r="A49" s="3" t="s">
        <v>2</v>
      </c>
      <c r="B49" s="3">
        <v>56195.8</v>
      </c>
      <c r="C49" s="3" t="s">
        <v>2</v>
      </c>
      <c r="D49" s="3">
        <v>56190.5</v>
      </c>
      <c r="E49" s="3" t="s">
        <v>2</v>
      </c>
      <c r="F49" s="3">
        <v>70230.8</v>
      </c>
      <c r="G49" s="3" t="s">
        <v>2</v>
      </c>
      <c r="H49" s="3">
        <v>55269.5</v>
      </c>
      <c r="I49" s="2">
        <f t="shared" ref="I49:I51" si="10">AVERAGE(B49,D49,F49,H49)</f>
        <v>59471.65</v>
      </c>
      <c r="J49" s="19">
        <f t="shared" ref="J49:J52" si="11">I49/$I$53</f>
        <v>0.22372600425388631</v>
      </c>
    </row>
    <row r="50" spans="1:10" ht="21" x14ac:dyDescent="0.2">
      <c r="A50" s="3" t="s">
        <v>119</v>
      </c>
      <c r="B50" s="3" t="s">
        <v>226</v>
      </c>
      <c r="C50" s="3" t="s">
        <v>119</v>
      </c>
      <c r="D50" s="3">
        <v>69678.3</v>
      </c>
      <c r="E50" s="3" t="s">
        <v>119</v>
      </c>
      <c r="F50" s="3" t="s">
        <v>227</v>
      </c>
      <c r="G50" s="3" t="s">
        <v>119</v>
      </c>
      <c r="H50" s="3">
        <v>68292.100000000006</v>
      </c>
      <c r="I50" s="2">
        <f t="shared" si="10"/>
        <v>68985.200000000012</v>
      </c>
      <c r="J50" s="19">
        <f t="shared" si="11"/>
        <v>0.25951496467064894</v>
      </c>
    </row>
    <row r="51" spans="1:10" ht="21" x14ac:dyDescent="0.2">
      <c r="A51" s="3" t="s">
        <v>144</v>
      </c>
      <c r="B51" s="3">
        <v>35723.300000000003</v>
      </c>
      <c r="C51" s="3" t="s">
        <v>144</v>
      </c>
      <c r="D51" s="3" t="s">
        <v>179</v>
      </c>
      <c r="E51" s="3" t="s">
        <v>144</v>
      </c>
      <c r="F51" s="3">
        <v>33473.199999999997</v>
      </c>
      <c r="G51" s="3" t="s">
        <v>144</v>
      </c>
      <c r="H51" s="3">
        <v>36766.199999999997</v>
      </c>
      <c r="I51" s="2">
        <f t="shared" si="10"/>
        <v>35320.9</v>
      </c>
      <c r="J51" s="19">
        <f t="shared" si="11"/>
        <v>0.13287345859163302</v>
      </c>
    </row>
    <row r="52" spans="1:10" ht="21" x14ac:dyDescent="0.2">
      <c r="A52" s="3" t="s">
        <v>120</v>
      </c>
      <c r="B52" s="3">
        <v>102154.5</v>
      </c>
      <c r="C52" s="3" t="s">
        <v>120</v>
      </c>
      <c r="D52" s="3" t="s">
        <v>180</v>
      </c>
      <c r="E52" s="3" t="s">
        <v>120</v>
      </c>
      <c r="F52" s="3">
        <v>102166.6</v>
      </c>
      <c r="G52" s="3" t="s">
        <v>120</v>
      </c>
      <c r="H52" s="3">
        <v>101816.2</v>
      </c>
      <c r="I52" s="2">
        <f>AVERAGE((B52,D52,F52,H52))</f>
        <v>102045.76666666666</v>
      </c>
      <c r="J52" s="19">
        <f t="shared" si="11"/>
        <v>0.383885290341831</v>
      </c>
    </row>
    <row r="53" spans="1:10" ht="21" x14ac:dyDescent="0.2">
      <c r="H53" s="1" t="s">
        <v>59</v>
      </c>
      <c r="I53" s="2">
        <f>SUM(I48:I52)</f>
        <v>265823.59166666667</v>
      </c>
    </row>
    <row r="54" spans="1:10" ht="63" x14ac:dyDescent="0.2">
      <c r="A54" s="1" t="s">
        <v>125</v>
      </c>
    </row>
    <row r="55" spans="1:10" ht="21" x14ac:dyDescent="0.2">
      <c r="A55" s="6" t="s">
        <v>5</v>
      </c>
      <c r="B55" s="6"/>
      <c r="C55" s="6" t="s">
        <v>10</v>
      </c>
      <c r="D55" s="6"/>
      <c r="E55" s="6" t="s">
        <v>17</v>
      </c>
      <c r="F55" s="6"/>
      <c r="G55" s="6" t="s">
        <v>16</v>
      </c>
      <c r="H55" s="6"/>
    </row>
    <row r="56" spans="1:10" ht="21" x14ac:dyDescent="0.2">
      <c r="A56" s="6" t="s">
        <v>3</v>
      </c>
      <c r="B56" s="6" t="s">
        <v>4</v>
      </c>
      <c r="C56" s="6" t="s">
        <v>3</v>
      </c>
      <c r="D56" s="6" t="s">
        <v>4</v>
      </c>
      <c r="E56" s="6" t="s">
        <v>3</v>
      </c>
      <c r="F56" s="6" t="s">
        <v>4</v>
      </c>
      <c r="G56" s="6" t="s">
        <v>3</v>
      </c>
      <c r="H56" s="6" t="s">
        <v>4</v>
      </c>
      <c r="I56" s="7" t="s">
        <v>35</v>
      </c>
    </row>
    <row r="57" spans="1:10" ht="21" x14ac:dyDescent="0.2">
      <c r="A57" s="3" t="s">
        <v>6</v>
      </c>
      <c r="B57" s="3">
        <v>225090.6</v>
      </c>
      <c r="C57" s="3" t="s">
        <v>6</v>
      </c>
      <c r="D57" s="3" t="s">
        <v>181</v>
      </c>
      <c r="E57" s="3" t="s">
        <v>6</v>
      </c>
      <c r="F57" s="3" t="s">
        <v>184</v>
      </c>
      <c r="G57" s="3" t="s">
        <v>6</v>
      </c>
      <c r="H57" s="3" t="s">
        <v>187</v>
      </c>
      <c r="I57" s="2">
        <f>AVERAGE(B57,D57,F57,H57)</f>
        <v>225090.6</v>
      </c>
      <c r="J57" s="19">
        <f>I57/$I$61</f>
        <v>0.85857331844339979</v>
      </c>
    </row>
    <row r="58" spans="1:10" ht="21" x14ac:dyDescent="0.2">
      <c r="A58" s="3" t="s">
        <v>7</v>
      </c>
      <c r="B58" s="3">
        <v>27458.6</v>
      </c>
      <c r="C58" s="3" t="s">
        <v>7</v>
      </c>
      <c r="D58" s="3" t="s">
        <v>182</v>
      </c>
      <c r="E58" s="3" t="s">
        <v>7</v>
      </c>
      <c r="F58" s="3" t="s">
        <v>185</v>
      </c>
      <c r="G58" s="3" t="s">
        <v>7</v>
      </c>
      <c r="H58" s="3" t="s">
        <v>188</v>
      </c>
      <c r="I58" s="2">
        <f t="shared" ref="I58:I60" si="12">AVERAGE(B58,D58,F58,H58)</f>
        <v>27458.6</v>
      </c>
      <c r="J58" s="19">
        <f t="shared" ref="J58:J60" si="13">I58/$I$61</f>
        <v>0.10473658749770064</v>
      </c>
    </row>
    <row r="59" spans="1:10" ht="21" x14ac:dyDescent="0.2">
      <c r="A59" s="3" t="s">
        <v>8</v>
      </c>
      <c r="B59" s="3">
        <v>9580.7000000000007</v>
      </c>
      <c r="C59" s="3" t="s">
        <v>8</v>
      </c>
      <c r="D59" s="3" t="s">
        <v>183</v>
      </c>
      <c r="E59" s="3" t="s">
        <v>8</v>
      </c>
      <c r="F59" s="3" t="s">
        <v>186</v>
      </c>
      <c r="G59" s="3" t="s">
        <v>8</v>
      </c>
      <c r="H59" s="3" t="s">
        <v>189</v>
      </c>
      <c r="I59" s="2">
        <f t="shared" si="12"/>
        <v>9580.7000000000007</v>
      </c>
      <c r="J59" s="19">
        <f t="shared" si="13"/>
        <v>3.6544099984675865E-2</v>
      </c>
    </row>
    <row r="60" spans="1:10" ht="21" x14ac:dyDescent="0.2">
      <c r="A60" s="3" t="s">
        <v>9</v>
      </c>
      <c r="B60" s="3">
        <v>14.1</v>
      </c>
      <c r="C60" s="3" t="s">
        <v>9</v>
      </c>
      <c r="D60" s="3">
        <v>45.4</v>
      </c>
      <c r="E60" s="3" t="s">
        <v>9</v>
      </c>
      <c r="F60" s="3">
        <v>31.7</v>
      </c>
      <c r="G60" s="3" t="s">
        <v>9</v>
      </c>
      <c r="H60" s="3">
        <v>61.9</v>
      </c>
      <c r="I60" s="2">
        <f t="shared" si="12"/>
        <v>38.274999999999999</v>
      </c>
      <c r="J60" s="19">
        <f t="shared" si="13"/>
        <v>1.4599407422353987E-4</v>
      </c>
    </row>
    <row r="61" spans="1:10" x14ac:dyDescent="0.2">
      <c r="I61" s="2">
        <f>SUM(I57:I60)</f>
        <v>262168.17500000005</v>
      </c>
    </row>
    <row r="62" spans="1:10" ht="84" x14ac:dyDescent="0.2">
      <c r="A62" s="1" t="s">
        <v>126</v>
      </c>
    </row>
    <row r="63" spans="1:10" ht="21" x14ac:dyDescent="0.2">
      <c r="A63" s="6" t="s">
        <v>5</v>
      </c>
      <c r="B63" s="6"/>
      <c r="C63" s="6" t="s">
        <v>13</v>
      </c>
      <c r="D63" s="6"/>
      <c r="E63" s="6" t="s">
        <v>14</v>
      </c>
      <c r="F63" s="6"/>
      <c r="G63" s="6" t="s">
        <v>15</v>
      </c>
      <c r="H63" s="6"/>
    </row>
    <row r="64" spans="1:10" ht="21" x14ac:dyDescent="0.2">
      <c r="A64" s="6" t="s">
        <v>3</v>
      </c>
      <c r="B64" s="6" t="s">
        <v>4</v>
      </c>
      <c r="C64" s="6" t="s">
        <v>3</v>
      </c>
      <c r="D64" s="6" t="s">
        <v>4</v>
      </c>
      <c r="E64" s="6" t="s">
        <v>3</v>
      </c>
      <c r="F64" s="6" t="s">
        <v>4</v>
      </c>
      <c r="G64" s="6" t="s">
        <v>3</v>
      </c>
      <c r="H64" s="6" t="s">
        <v>4</v>
      </c>
      <c r="I64" s="7" t="s">
        <v>35</v>
      </c>
    </row>
    <row r="65" spans="1:10" ht="21" x14ac:dyDescent="0.2">
      <c r="A65" s="3" t="s">
        <v>1</v>
      </c>
      <c r="B65" s="3">
        <v>0.2</v>
      </c>
      <c r="C65" s="3" t="s">
        <v>1</v>
      </c>
      <c r="D65" s="3">
        <v>0.5</v>
      </c>
      <c r="E65" s="3" t="s">
        <v>1</v>
      </c>
      <c r="F65" s="3">
        <v>0</v>
      </c>
      <c r="G65" s="3" t="s">
        <v>1</v>
      </c>
      <c r="H65" s="3">
        <v>0.1</v>
      </c>
      <c r="I65" s="2">
        <f>AVERAGE(B65,D65,F65,H65)</f>
        <v>0.19999999999999998</v>
      </c>
      <c r="J65" s="19">
        <f>I65/$I$70</f>
        <v>7.6420966678102213E-7</v>
      </c>
    </row>
    <row r="66" spans="1:10" ht="21" x14ac:dyDescent="0.2">
      <c r="A66" s="3" t="s">
        <v>2</v>
      </c>
      <c r="B66" s="3" t="s">
        <v>228</v>
      </c>
      <c r="C66" s="3" t="s">
        <v>2</v>
      </c>
      <c r="D66" s="3">
        <v>29460</v>
      </c>
      <c r="E66" s="3" t="s">
        <v>2</v>
      </c>
      <c r="F66" s="3">
        <v>27377.3</v>
      </c>
      <c r="G66" s="3" t="s">
        <v>2</v>
      </c>
      <c r="H66" s="3" t="s">
        <v>190</v>
      </c>
      <c r="I66" s="2">
        <f t="shared" ref="I66:I67" si="14">AVERAGE(B66,D66,F66,H66)</f>
        <v>28418.65</v>
      </c>
      <c r="J66" s="19">
        <f t="shared" ref="J66:J69" si="15">I66/$I$70</f>
        <v>0.10858903523433248</v>
      </c>
    </row>
    <row r="67" spans="1:10" ht="21" x14ac:dyDescent="0.2">
      <c r="A67" s="3" t="s">
        <v>119</v>
      </c>
      <c r="B67" s="3">
        <v>64732.6</v>
      </c>
      <c r="C67" s="3" t="s">
        <v>119</v>
      </c>
      <c r="D67" s="3" t="s">
        <v>229</v>
      </c>
      <c r="E67" s="3" t="s">
        <v>119</v>
      </c>
      <c r="F67" s="3">
        <v>66181.600000000006</v>
      </c>
      <c r="G67" s="3" t="s">
        <v>119</v>
      </c>
      <c r="H67" s="3">
        <v>58299.4</v>
      </c>
      <c r="I67" s="2">
        <f t="shared" si="14"/>
        <v>63071.200000000004</v>
      </c>
      <c r="J67" s="19">
        <f t="shared" si="15"/>
        <v>0.24099810367739605</v>
      </c>
    </row>
    <row r="68" spans="1:10" ht="21" x14ac:dyDescent="0.2">
      <c r="A68" s="3" t="s">
        <v>144</v>
      </c>
      <c r="B68" s="3">
        <v>36716.699999999997</v>
      </c>
      <c r="C68" s="3" t="s">
        <v>144</v>
      </c>
      <c r="D68" s="3">
        <v>37748.400000000001</v>
      </c>
      <c r="E68" s="3" t="s">
        <v>144</v>
      </c>
      <c r="F68" s="3">
        <v>34806.1</v>
      </c>
      <c r="G68" s="3" t="s">
        <v>144</v>
      </c>
      <c r="H68" s="3" t="s">
        <v>230</v>
      </c>
      <c r="I68" s="2">
        <f>AVERAGE(B68,D68,F68,H68)</f>
        <v>36423.733333333337</v>
      </c>
      <c r="J68" s="19">
        <f t="shared" si="15"/>
        <v>0.13917684556793739</v>
      </c>
    </row>
    <row r="69" spans="1:10" ht="21" x14ac:dyDescent="0.2">
      <c r="A69" s="3" t="s">
        <v>120</v>
      </c>
      <c r="B69" s="3">
        <v>134160.20000000001</v>
      </c>
      <c r="C69" s="3" t="s">
        <v>120</v>
      </c>
      <c r="D69" s="3">
        <v>133827.9</v>
      </c>
      <c r="E69" s="3" t="s">
        <v>120</v>
      </c>
      <c r="F69" s="3">
        <v>133778.9</v>
      </c>
      <c r="G69" s="3" t="s">
        <v>120</v>
      </c>
      <c r="H69" s="3">
        <v>133411</v>
      </c>
      <c r="I69" s="2">
        <f>AVERAGE((B69,D69,F69,H69))</f>
        <v>133794.5</v>
      </c>
      <c r="J69" s="19">
        <f t="shared" si="15"/>
        <v>0.51123525131066738</v>
      </c>
    </row>
    <row r="70" spans="1:10" ht="21" x14ac:dyDescent="0.2">
      <c r="H70" s="1" t="s">
        <v>59</v>
      </c>
      <c r="I70" s="2">
        <f>SUM(I65:I69)</f>
        <v>261708.28333333333</v>
      </c>
      <c r="J70" s="19"/>
    </row>
    <row r="71" spans="1:10" ht="63" x14ac:dyDescent="0.2">
      <c r="A71" s="1" t="s">
        <v>127</v>
      </c>
    </row>
    <row r="72" spans="1:10" ht="21" x14ac:dyDescent="0.2">
      <c r="A72" s="6" t="s">
        <v>5</v>
      </c>
      <c r="B72" s="6"/>
      <c r="C72" s="6" t="s">
        <v>10</v>
      </c>
      <c r="D72" s="6"/>
      <c r="E72" s="6" t="s">
        <v>17</v>
      </c>
      <c r="F72" s="6"/>
      <c r="G72" s="6" t="s">
        <v>16</v>
      </c>
      <c r="H72" s="6"/>
    </row>
    <row r="73" spans="1:10" ht="21" x14ac:dyDescent="0.2">
      <c r="A73" s="6" t="s">
        <v>3</v>
      </c>
      <c r="B73" s="6" t="s">
        <v>4</v>
      </c>
      <c r="C73" s="6" t="s">
        <v>3</v>
      </c>
      <c r="D73" s="6" t="s">
        <v>4</v>
      </c>
      <c r="E73" s="6" t="s">
        <v>3</v>
      </c>
      <c r="F73" s="6" t="s">
        <v>4</v>
      </c>
      <c r="G73" s="6" t="s">
        <v>3</v>
      </c>
      <c r="H73" s="6" t="s">
        <v>4</v>
      </c>
      <c r="I73" s="8" t="s">
        <v>35</v>
      </c>
    </row>
    <row r="74" spans="1:10" ht="21" x14ac:dyDescent="0.2">
      <c r="A74" s="3" t="s">
        <v>6</v>
      </c>
      <c r="B74" s="3">
        <v>220096.6</v>
      </c>
      <c r="C74" s="3" t="s">
        <v>6</v>
      </c>
      <c r="D74" s="3">
        <v>221800.1</v>
      </c>
      <c r="E74" s="3" t="s">
        <v>6</v>
      </c>
      <c r="F74" s="3">
        <v>219927.4</v>
      </c>
      <c r="G74" s="3" t="s">
        <v>6</v>
      </c>
      <c r="H74" s="3">
        <v>220261.4</v>
      </c>
      <c r="I74" s="2">
        <f>AVERAGE(B74,D74,F74,H74)</f>
        <v>220521.375</v>
      </c>
      <c r="J74" s="19">
        <f>I74/$I$78</f>
        <v>0.84125239849728606</v>
      </c>
    </row>
    <row r="75" spans="1:10" ht="21" x14ac:dyDescent="0.2">
      <c r="A75" s="3" t="s">
        <v>7</v>
      </c>
      <c r="B75" s="3">
        <v>23688.5</v>
      </c>
      <c r="C75" s="3" t="s">
        <v>7</v>
      </c>
      <c r="D75" s="3">
        <v>24008.5</v>
      </c>
      <c r="E75" s="3" t="s">
        <v>7</v>
      </c>
      <c r="F75" s="3">
        <v>23686.400000000001</v>
      </c>
      <c r="G75" s="3" t="s">
        <v>7</v>
      </c>
      <c r="H75" s="3">
        <v>23563.7</v>
      </c>
      <c r="I75" s="2">
        <f t="shared" ref="I75:I77" si="16">AVERAGE(B75,D75,F75,H75)</f>
        <v>23736.774999999998</v>
      </c>
      <c r="J75" s="19">
        <f>I75/$I$78</f>
        <v>9.0551851952403326E-2</v>
      </c>
    </row>
    <row r="76" spans="1:10" ht="21" x14ac:dyDescent="0.2">
      <c r="A76" s="3" t="s">
        <v>8</v>
      </c>
      <c r="B76" s="3">
        <v>18330.099999999999</v>
      </c>
      <c r="C76" s="3" t="s">
        <v>8</v>
      </c>
      <c r="D76" s="3">
        <v>16285.8</v>
      </c>
      <c r="E76" s="3" t="s">
        <v>8</v>
      </c>
      <c r="F76" s="3">
        <v>18517.2</v>
      </c>
      <c r="G76" s="3" t="s">
        <v>8</v>
      </c>
      <c r="H76" s="3">
        <v>18250.900000000001</v>
      </c>
      <c r="I76" s="2">
        <f t="shared" si="16"/>
        <v>17846</v>
      </c>
      <c r="J76" s="19">
        <f t="shared" ref="J76:J77" si="17">I76/$I$78</f>
        <v>6.8079524280050249E-2</v>
      </c>
    </row>
    <row r="77" spans="1:10" ht="21" x14ac:dyDescent="0.2">
      <c r="A77" s="3" t="s">
        <v>9</v>
      </c>
      <c r="B77" s="3">
        <v>28.8</v>
      </c>
      <c r="C77" s="3" t="s">
        <v>9</v>
      </c>
      <c r="D77" s="3">
        <v>49.7</v>
      </c>
      <c r="E77" s="3" t="s">
        <v>9</v>
      </c>
      <c r="F77" s="3">
        <v>12.9</v>
      </c>
      <c r="G77" s="3" t="s">
        <v>9</v>
      </c>
      <c r="H77" s="3" t="s">
        <v>204</v>
      </c>
      <c r="I77" s="2">
        <f t="shared" si="16"/>
        <v>30.466666666666669</v>
      </c>
      <c r="J77" s="19">
        <f t="shared" si="17"/>
        <v>1.1622527026031218E-4</v>
      </c>
    </row>
    <row r="78" spans="1:10" x14ac:dyDescent="0.2">
      <c r="I78" s="2">
        <f>SUM(I74:I77)</f>
        <v>262134.61666666667</v>
      </c>
    </row>
    <row r="79" spans="1:10" ht="84" x14ac:dyDescent="0.2">
      <c r="A79" s="1" t="s">
        <v>128</v>
      </c>
    </row>
    <row r="80" spans="1:10" ht="21" x14ac:dyDescent="0.2">
      <c r="A80" s="6" t="s">
        <v>5</v>
      </c>
      <c r="B80" s="6"/>
      <c r="C80" s="6" t="s">
        <v>13</v>
      </c>
      <c r="D80" s="6"/>
      <c r="E80" s="6" t="s">
        <v>14</v>
      </c>
      <c r="F80" s="6"/>
      <c r="G80" s="6" t="s">
        <v>15</v>
      </c>
      <c r="H80" s="6"/>
    </row>
    <row r="81" spans="1:10" ht="21" x14ac:dyDescent="0.2">
      <c r="A81" s="6" t="s">
        <v>3</v>
      </c>
      <c r="B81" s="6" t="s">
        <v>4</v>
      </c>
      <c r="C81" s="6" t="s">
        <v>3</v>
      </c>
      <c r="D81" s="6" t="s">
        <v>4</v>
      </c>
      <c r="E81" s="6" t="s">
        <v>3</v>
      </c>
      <c r="F81" s="6" t="s">
        <v>4</v>
      </c>
      <c r="G81" s="6" t="s">
        <v>3</v>
      </c>
      <c r="H81" s="6" t="s">
        <v>4</v>
      </c>
      <c r="I81" s="7" t="s">
        <v>35</v>
      </c>
    </row>
    <row r="82" spans="1:10" ht="21" x14ac:dyDescent="0.2">
      <c r="A82" s="3" t="s">
        <v>1</v>
      </c>
      <c r="B82" s="3">
        <v>0</v>
      </c>
      <c r="C82" s="3" t="s">
        <v>1</v>
      </c>
      <c r="D82" s="3">
        <v>0.1</v>
      </c>
      <c r="E82" s="3" t="s">
        <v>1</v>
      </c>
      <c r="F82" s="3">
        <v>0</v>
      </c>
      <c r="G82" s="3" t="s">
        <v>1</v>
      </c>
      <c r="H82" s="3">
        <v>0</v>
      </c>
      <c r="I82" s="2">
        <f>AVERAGE(B82,D82,F82,H82)</f>
        <v>2.5000000000000001E-2</v>
      </c>
      <c r="J82" s="19">
        <f>I82/$I$87</f>
        <v>9.5367440735572905E-8</v>
      </c>
    </row>
    <row r="83" spans="1:10" ht="21" x14ac:dyDescent="0.2">
      <c r="A83" s="3" t="s">
        <v>2</v>
      </c>
      <c r="B83" s="3">
        <v>13712.7</v>
      </c>
      <c r="C83" s="3" t="s">
        <v>2</v>
      </c>
      <c r="D83" s="3">
        <v>7430.1</v>
      </c>
      <c r="E83" s="3" t="s">
        <v>2</v>
      </c>
      <c r="F83" s="3">
        <v>12229.1</v>
      </c>
      <c r="G83" s="3" t="s">
        <v>2</v>
      </c>
      <c r="H83" s="3">
        <v>9965.5</v>
      </c>
      <c r="I83" s="2">
        <f t="shared" ref="I83:I85" si="18">AVERAGE(B83,D83,F83,H83)</f>
        <v>10834.35</v>
      </c>
      <c r="J83" s="19">
        <f t="shared" ref="J83:J86" si="19">I83/$I$87</f>
        <v>4.1329769261338169E-2</v>
      </c>
    </row>
    <row r="84" spans="1:10" ht="21" x14ac:dyDescent="0.2">
      <c r="A84" s="3" t="s">
        <v>119</v>
      </c>
      <c r="B84" s="3">
        <v>49271.4</v>
      </c>
      <c r="C84" s="3" t="s">
        <v>119</v>
      </c>
      <c r="D84" s="3">
        <v>54715.7</v>
      </c>
      <c r="E84" s="3" t="s">
        <v>119</v>
      </c>
      <c r="F84" s="3">
        <v>51904</v>
      </c>
      <c r="G84" s="3" t="s">
        <v>119</v>
      </c>
      <c r="H84" s="3">
        <v>52232.2</v>
      </c>
      <c r="I84" s="2">
        <f t="shared" si="18"/>
        <v>52030.824999999997</v>
      </c>
      <c r="J84" s="19">
        <f t="shared" si="19"/>
        <v>0.19848186478441857</v>
      </c>
    </row>
    <row r="85" spans="1:10" ht="21" x14ac:dyDescent="0.2">
      <c r="A85" s="3" t="s">
        <v>144</v>
      </c>
      <c r="B85" s="3">
        <v>34322.6</v>
      </c>
      <c r="C85" s="3" t="s">
        <v>144</v>
      </c>
      <c r="D85" s="3">
        <v>36309.300000000003</v>
      </c>
      <c r="E85" s="3" t="s">
        <v>144</v>
      </c>
      <c r="F85" s="3">
        <v>33791.5</v>
      </c>
      <c r="G85" s="3" t="s">
        <v>144</v>
      </c>
      <c r="H85" s="3">
        <v>35183.599999999999</v>
      </c>
      <c r="I85" s="2">
        <f t="shared" si="18"/>
        <v>34901.75</v>
      </c>
      <c r="J85" s="19">
        <f t="shared" si="19"/>
        <v>0.13313962298771126</v>
      </c>
    </row>
    <row r="86" spans="1:10" ht="21" x14ac:dyDescent="0.2">
      <c r="A86" s="3" t="s">
        <v>120</v>
      </c>
      <c r="B86" s="3">
        <v>164837.29999999999</v>
      </c>
      <c r="C86" s="3" t="s">
        <v>120</v>
      </c>
      <c r="D86" s="3">
        <v>163688.79999999999</v>
      </c>
      <c r="E86" s="3" t="s">
        <v>120</v>
      </c>
      <c r="F86" s="3">
        <v>164219.29999999999</v>
      </c>
      <c r="G86" s="3" t="s">
        <v>120</v>
      </c>
      <c r="H86" s="3">
        <v>164762.70000000001</v>
      </c>
      <c r="I86" s="2">
        <f>AVERAGE((B86,D86,F86,H86))</f>
        <v>164377.02499999999</v>
      </c>
      <c r="J86" s="19">
        <f t="shared" si="19"/>
        <v>0.62704864759909129</v>
      </c>
    </row>
    <row r="87" spans="1:10" ht="21" x14ac:dyDescent="0.2">
      <c r="H87" s="1" t="s">
        <v>59</v>
      </c>
      <c r="I87" s="2">
        <f>SUM(I82:I86)</f>
        <v>262143.97499999998</v>
      </c>
    </row>
  </sheetData>
  <mergeCells count="2">
    <mergeCell ref="L3:O3"/>
    <mergeCell ref="L12:O12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FE850-8E8C-2A43-B59C-2CCA3547A9AC}">
  <dimension ref="A1:O83"/>
  <sheetViews>
    <sheetView topLeftCell="F1" zoomScale="50" zoomScaleNormal="49" workbookViewId="0">
      <selection activeCell="O18" sqref="K3:O18"/>
    </sheetView>
  </sheetViews>
  <sheetFormatPr baseColWidth="10" defaultColWidth="21.33203125" defaultRowHeight="20" x14ac:dyDescent="0.2"/>
  <cols>
    <col min="1" max="8" width="21.33203125" style="1"/>
    <col min="9" max="9" width="26" style="2" customWidth="1"/>
    <col min="10" max="16384" width="21.33203125" style="2"/>
  </cols>
  <sheetData>
    <row r="1" spans="1:15" ht="21" x14ac:dyDescent="0.2">
      <c r="A1" s="18" t="s">
        <v>56</v>
      </c>
      <c r="B1" s="18" t="s">
        <v>129</v>
      </c>
    </row>
    <row r="2" spans="1:15" ht="63" x14ac:dyDescent="0.2">
      <c r="A2" s="1" t="s">
        <v>130</v>
      </c>
      <c r="B2" s="5"/>
      <c r="C2" s="5"/>
      <c r="D2" s="5"/>
      <c r="E2" s="5"/>
      <c r="F2" s="5"/>
      <c r="G2" s="5"/>
      <c r="H2" s="5"/>
    </row>
    <row r="3" spans="1:15" ht="21" x14ac:dyDescent="0.2">
      <c r="A3" s="6" t="s">
        <v>5</v>
      </c>
      <c r="B3" s="6"/>
      <c r="C3" s="6" t="s">
        <v>10</v>
      </c>
      <c r="D3" s="6"/>
      <c r="E3" s="6" t="s">
        <v>17</v>
      </c>
      <c r="F3" s="6"/>
      <c r="G3" s="6" t="s">
        <v>16</v>
      </c>
      <c r="H3" s="6"/>
      <c r="K3" s="9"/>
      <c r="L3" s="41" t="s">
        <v>37</v>
      </c>
      <c r="M3" s="42"/>
      <c r="N3" s="42"/>
      <c r="O3" s="42"/>
    </row>
    <row r="4" spans="1:15" ht="21" x14ac:dyDescent="0.2">
      <c r="A4" s="6" t="s">
        <v>3</v>
      </c>
      <c r="B4" s="6" t="s">
        <v>4</v>
      </c>
      <c r="C4" s="6" t="s">
        <v>3</v>
      </c>
      <c r="D4" s="6" t="s">
        <v>4</v>
      </c>
      <c r="E4" s="6" t="s">
        <v>3</v>
      </c>
      <c r="F4" s="6" t="s">
        <v>4</v>
      </c>
      <c r="G4" s="6" t="s">
        <v>3</v>
      </c>
      <c r="H4" s="6" t="s">
        <v>4</v>
      </c>
      <c r="I4" s="7" t="s">
        <v>35</v>
      </c>
      <c r="K4" s="9" t="s">
        <v>36</v>
      </c>
      <c r="L4" s="9" t="s">
        <v>6</v>
      </c>
      <c r="M4" s="9" t="s">
        <v>7</v>
      </c>
      <c r="N4" s="9" t="s">
        <v>41</v>
      </c>
      <c r="O4" s="9"/>
    </row>
    <row r="5" spans="1:15" ht="21" x14ac:dyDescent="0.2">
      <c r="A5" s="3" t="s">
        <v>6</v>
      </c>
      <c r="B5" s="3">
        <v>222417.2</v>
      </c>
      <c r="C5" s="3" t="s">
        <v>6</v>
      </c>
      <c r="D5" s="3">
        <v>221770.8</v>
      </c>
      <c r="E5" s="3" t="s">
        <v>6</v>
      </c>
      <c r="F5" s="3">
        <v>222327</v>
      </c>
      <c r="G5" s="3" t="s">
        <v>6</v>
      </c>
      <c r="H5" s="3">
        <v>222462.6</v>
      </c>
      <c r="I5" s="2">
        <f>AVERAGE(B5,D5,F5,H5)</f>
        <v>222244.4</v>
      </c>
      <c r="J5" s="19">
        <f>I5/$I$8</f>
        <v>0.84779510498046884</v>
      </c>
      <c r="K5" s="9" t="s">
        <v>45</v>
      </c>
      <c r="L5" s="23">
        <v>0.83299999999999996</v>
      </c>
      <c r="M5" s="23">
        <v>0.16700000000000001</v>
      </c>
      <c r="N5" s="9" t="s">
        <v>43</v>
      </c>
      <c r="O5" s="9"/>
    </row>
    <row r="6" spans="1:15" ht="21" x14ac:dyDescent="0.2">
      <c r="A6" s="3" t="s">
        <v>7</v>
      </c>
      <c r="B6" s="3">
        <v>39221.199999999997</v>
      </c>
      <c r="C6" s="3" t="s">
        <v>7</v>
      </c>
      <c r="D6" s="3">
        <v>39392.1</v>
      </c>
      <c r="E6" s="3" t="s">
        <v>7</v>
      </c>
      <c r="F6" s="3">
        <v>39214.800000000003</v>
      </c>
      <c r="G6" s="3" t="s">
        <v>7</v>
      </c>
      <c r="H6" s="3">
        <v>39063.599999999999</v>
      </c>
      <c r="I6" s="2">
        <f>AVERAGE(B6,D6,F6,H6)</f>
        <v>39222.924999999996</v>
      </c>
      <c r="J6" s="19">
        <f t="shared" ref="J6:J7" si="0">I6/$I$8</f>
        <v>0.14962358474731446</v>
      </c>
      <c r="K6" s="9">
        <v>25</v>
      </c>
      <c r="L6" s="21">
        <f>J5</f>
        <v>0.84779510498046884</v>
      </c>
      <c r="M6" s="21">
        <f>J6</f>
        <v>0.14962358474731446</v>
      </c>
      <c r="N6" s="21">
        <f>J7</f>
        <v>2.5813102722167971E-3</v>
      </c>
      <c r="O6" s="9"/>
    </row>
    <row r="7" spans="1:15" ht="21" x14ac:dyDescent="0.2">
      <c r="A7" s="3" t="s">
        <v>8</v>
      </c>
      <c r="B7" s="3">
        <v>505.7</v>
      </c>
      <c r="C7" s="3" t="s">
        <v>8</v>
      </c>
      <c r="D7" s="3">
        <v>981</v>
      </c>
      <c r="E7" s="3" t="s">
        <v>8</v>
      </c>
      <c r="F7" s="3">
        <v>602.20000000000005</v>
      </c>
      <c r="G7" s="3" t="s">
        <v>8</v>
      </c>
      <c r="H7" s="3">
        <v>617.79999999999995</v>
      </c>
      <c r="I7" s="2">
        <f>AVERAGE(B7,D7,F7,H7)</f>
        <v>676.67499999999995</v>
      </c>
      <c r="J7" s="19">
        <f t="shared" si="0"/>
        <v>2.5813102722167971E-3</v>
      </c>
      <c r="K7" s="9">
        <v>50</v>
      </c>
      <c r="L7" s="21">
        <f>J23</f>
        <v>0.85748570620073095</v>
      </c>
      <c r="M7" s="21">
        <f>J24</f>
        <v>0.13346915512114732</v>
      </c>
      <c r="N7" s="21">
        <f>J25</f>
        <v>9.0451386781217492E-3</v>
      </c>
      <c r="O7" s="9"/>
    </row>
    <row r="8" spans="1:15" ht="21" x14ac:dyDescent="0.2">
      <c r="H8" s="5" t="s">
        <v>143</v>
      </c>
      <c r="I8" s="2">
        <f>SUM(I5:I7)</f>
        <v>262143.99999999997</v>
      </c>
      <c r="K8" s="9">
        <v>75</v>
      </c>
      <c r="L8" s="21">
        <f>J39</f>
        <v>0.8614692952214632</v>
      </c>
      <c r="M8" s="21">
        <f>J40</f>
        <v>0.11915891281911607</v>
      </c>
      <c r="N8" s="21">
        <f>J41</f>
        <v>1.9371791959420785E-2</v>
      </c>
      <c r="O8" s="9"/>
    </row>
    <row r="9" spans="1:15" x14ac:dyDescent="0.2">
      <c r="K9" s="9">
        <v>100</v>
      </c>
      <c r="L9" s="22">
        <f>J55</f>
        <v>0.84484684234697538</v>
      </c>
      <c r="M9" s="22">
        <f>J56</f>
        <v>0.10233455660136621</v>
      </c>
      <c r="N9" s="22">
        <f>J57</f>
        <v>5.2818601051658517E-2</v>
      </c>
      <c r="O9" s="12"/>
    </row>
    <row r="10" spans="1:15" x14ac:dyDescent="0.2">
      <c r="K10" s="9">
        <v>125</v>
      </c>
      <c r="L10" s="22">
        <f>J71</f>
        <v>0.85010505208043219</v>
      </c>
      <c r="M10" s="22">
        <f>J72</f>
        <v>9.1666207796548133E-2</v>
      </c>
      <c r="N10" s="22">
        <f>J73</f>
        <v>5.822874012301963E-2</v>
      </c>
      <c r="O10" s="12"/>
    </row>
    <row r="11" spans="1:15" ht="84" x14ac:dyDescent="0.2">
      <c r="A11" s="1" t="s">
        <v>131</v>
      </c>
    </row>
    <row r="12" spans="1:15" ht="21" x14ac:dyDescent="0.2">
      <c r="A12" s="6" t="s">
        <v>5</v>
      </c>
      <c r="B12" s="6"/>
      <c r="C12" s="6" t="s">
        <v>13</v>
      </c>
      <c r="D12" s="6"/>
      <c r="E12" s="6" t="s">
        <v>14</v>
      </c>
      <c r="F12" s="6"/>
      <c r="G12" s="6" t="s">
        <v>15</v>
      </c>
      <c r="H12" s="6"/>
      <c r="K12" s="9"/>
      <c r="L12" s="41" t="s">
        <v>38</v>
      </c>
      <c r="M12" s="42"/>
      <c r="N12" s="42"/>
      <c r="O12" s="42"/>
    </row>
    <row r="13" spans="1:15" ht="21" x14ac:dyDescent="0.2">
      <c r="A13" s="6" t="s">
        <v>3</v>
      </c>
      <c r="B13" s="6" t="s">
        <v>4</v>
      </c>
      <c r="C13" s="6" t="s">
        <v>3</v>
      </c>
      <c r="D13" s="6" t="s">
        <v>4</v>
      </c>
      <c r="E13" s="6" t="s">
        <v>3</v>
      </c>
      <c r="F13" s="6" t="s">
        <v>4</v>
      </c>
      <c r="G13" s="6" t="s">
        <v>3</v>
      </c>
      <c r="H13" s="6" t="s">
        <v>4</v>
      </c>
      <c r="I13" s="7" t="s">
        <v>35</v>
      </c>
      <c r="K13" s="9" t="s">
        <v>36</v>
      </c>
      <c r="L13" s="9" t="s">
        <v>2</v>
      </c>
      <c r="M13" s="9" t="s">
        <v>117</v>
      </c>
      <c r="N13" s="9" t="s">
        <v>232</v>
      </c>
      <c r="O13" s="9" t="s">
        <v>118</v>
      </c>
    </row>
    <row r="14" spans="1:15" ht="21" x14ac:dyDescent="0.2">
      <c r="A14" s="3" t="s">
        <v>1</v>
      </c>
      <c r="B14" s="3">
        <v>0.2</v>
      </c>
      <c r="C14" s="3" t="s">
        <v>1</v>
      </c>
      <c r="D14" s="3">
        <v>0.6</v>
      </c>
      <c r="E14" s="3" t="s">
        <v>1</v>
      </c>
      <c r="F14" s="3">
        <v>0.1</v>
      </c>
      <c r="G14" s="3" t="s">
        <v>1</v>
      </c>
      <c r="H14" s="3">
        <v>0.7</v>
      </c>
      <c r="I14" s="2">
        <f>AVERAGE(B14,D14,F14,H14)</f>
        <v>0.4</v>
      </c>
      <c r="J14" s="19">
        <f>I14/$I$19</f>
        <v>1.5387491661902955E-6</v>
      </c>
      <c r="K14" s="9">
        <v>25</v>
      </c>
      <c r="L14" s="24">
        <f>J15</f>
        <v>0.63631413410352855</v>
      </c>
      <c r="M14" s="21">
        <f>J16</f>
        <v>0.16677367384826547</v>
      </c>
      <c r="N14" s="21">
        <f>J17</f>
        <v>6.5361640675910951E-2</v>
      </c>
      <c r="O14" s="21">
        <f>J18</f>
        <v>0.13154901262312876</v>
      </c>
    </row>
    <row r="15" spans="1:15" ht="21" x14ac:dyDescent="0.2">
      <c r="A15" s="3" t="s">
        <v>2</v>
      </c>
      <c r="B15" s="3">
        <v>163988.6</v>
      </c>
      <c r="C15" s="3" t="s">
        <v>2</v>
      </c>
      <c r="D15" s="3">
        <v>167993.60000000001</v>
      </c>
      <c r="E15" s="3" t="s">
        <v>2</v>
      </c>
      <c r="F15" s="3">
        <v>167651.6</v>
      </c>
      <c r="G15" s="3" t="s">
        <v>2</v>
      </c>
      <c r="H15" s="3">
        <v>162009.20000000001</v>
      </c>
      <c r="I15" s="2">
        <f t="shared" ref="I15:I16" si="1">AVERAGE(B15,D15,F15,H15)</f>
        <v>165410.75</v>
      </c>
      <c r="J15" s="19">
        <f t="shared" ref="J15:J18" si="2">I15/$I$19</f>
        <v>0.63631413410352855</v>
      </c>
      <c r="K15" s="9">
        <v>50</v>
      </c>
      <c r="L15" s="24">
        <f>J31</f>
        <v>0.36411055532736181</v>
      </c>
      <c r="M15" s="21">
        <f>J32</f>
        <v>0.2653170844965333</v>
      </c>
      <c r="N15" s="21">
        <f>J33</f>
        <v>0.1096369137410436</v>
      </c>
      <c r="O15" s="21">
        <f>J34</f>
        <v>0.2609343971465457</v>
      </c>
    </row>
    <row r="16" spans="1:15" ht="21" x14ac:dyDescent="0.2">
      <c r="A16" s="3" t="s">
        <v>119</v>
      </c>
      <c r="B16" s="3" t="s">
        <v>158</v>
      </c>
      <c r="C16" s="3" t="s">
        <v>119</v>
      </c>
      <c r="D16" s="3">
        <v>43617.8</v>
      </c>
      <c r="E16" s="3" t="s">
        <v>119</v>
      </c>
      <c r="F16" s="3">
        <v>43088.3</v>
      </c>
      <c r="G16" s="3" t="s">
        <v>119</v>
      </c>
      <c r="H16" s="3" t="s">
        <v>160</v>
      </c>
      <c r="I16" s="2">
        <f t="shared" si="1"/>
        <v>43353.05</v>
      </c>
      <c r="J16" s="19">
        <f t="shared" si="2"/>
        <v>0.16677367384826547</v>
      </c>
      <c r="K16" s="9">
        <v>75</v>
      </c>
      <c r="L16" s="24">
        <f>J47</f>
        <v>0.21819803411465019</v>
      </c>
      <c r="M16" s="21">
        <f>J48</f>
        <v>0.25423185865706055</v>
      </c>
      <c r="N16" s="21">
        <f>J49</f>
        <v>0.13778163316551525</v>
      </c>
      <c r="O16" s="21">
        <f>J50</f>
        <v>0.38978761575580745</v>
      </c>
    </row>
    <row r="17" spans="1:15" ht="21" x14ac:dyDescent="0.2">
      <c r="A17" s="3" t="s">
        <v>145</v>
      </c>
      <c r="B17" s="3">
        <v>17410.400000000001</v>
      </c>
      <c r="C17" s="3" t="s">
        <v>145</v>
      </c>
      <c r="D17" s="3">
        <v>16282.8</v>
      </c>
      <c r="E17" s="3" t="s">
        <v>145</v>
      </c>
      <c r="F17" s="3">
        <v>17057.5</v>
      </c>
      <c r="G17" s="3" t="s">
        <v>145</v>
      </c>
      <c r="H17" s="3">
        <v>17212.7</v>
      </c>
      <c r="I17" s="2">
        <f>AVERAGE(B17,D17,F17,H17)</f>
        <v>16990.849999999999</v>
      </c>
      <c r="J17" s="19">
        <f t="shared" si="2"/>
        <v>6.5361640675910951E-2</v>
      </c>
      <c r="K17" s="9">
        <v>100</v>
      </c>
      <c r="L17" s="25">
        <f>J63</f>
        <v>9.9300239880460911E-2</v>
      </c>
      <c r="M17" s="22">
        <f>J64</f>
        <v>0.24242640589986966</v>
      </c>
      <c r="N17" s="22">
        <f>J65</f>
        <v>0.14725803875531482</v>
      </c>
      <c r="O17" s="22">
        <f>J66</f>
        <v>0.51101502963149836</v>
      </c>
    </row>
    <row r="18" spans="1:15" ht="21" x14ac:dyDescent="0.2">
      <c r="A18" s="3" t="s">
        <v>120</v>
      </c>
      <c r="B18" s="3">
        <v>34143.5</v>
      </c>
      <c r="C18" s="3" t="s">
        <v>120</v>
      </c>
      <c r="D18" s="3">
        <v>34249.199999999997</v>
      </c>
      <c r="E18" s="3" t="s">
        <v>120</v>
      </c>
      <c r="F18" s="3" t="s">
        <v>159</v>
      </c>
      <c r="G18" s="3" t="s">
        <v>120</v>
      </c>
      <c r="H18" s="3" t="s">
        <v>161</v>
      </c>
      <c r="I18" s="2">
        <f>AVERAGE(B18,D18,F18,H18)</f>
        <v>34196.35</v>
      </c>
      <c r="J18" s="19">
        <f t="shared" si="2"/>
        <v>0.13154901262312876</v>
      </c>
      <c r="K18" s="9">
        <v>125</v>
      </c>
      <c r="L18" s="24">
        <f>J79</f>
        <v>5.0464065318558932E-2</v>
      </c>
      <c r="M18" s="21">
        <f>J80</f>
        <v>0.18732516177807476</v>
      </c>
      <c r="N18" s="21">
        <f>J81</f>
        <v>0.13842297663270184</v>
      </c>
      <c r="O18" s="21">
        <f>J82</f>
        <v>0.62378779627066427</v>
      </c>
    </row>
    <row r="19" spans="1:15" ht="21" x14ac:dyDescent="0.2">
      <c r="H19" s="5" t="s">
        <v>143</v>
      </c>
      <c r="I19" s="2">
        <f>SUM(I14:I18)</f>
        <v>259951.40000000002</v>
      </c>
    </row>
    <row r="20" spans="1:15" ht="63" x14ac:dyDescent="0.2">
      <c r="A20" s="1" t="s">
        <v>132</v>
      </c>
    </row>
    <row r="21" spans="1:15" ht="21" x14ac:dyDescent="0.2">
      <c r="A21" s="6" t="s">
        <v>5</v>
      </c>
      <c r="B21" s="6"/>
      <c r="C21" s="6" t="s">
        <v>10</v>
      </c>
      <c r="D21" s="6"/>
      <c r="E21" s="6" t="s">
        <v>17</v>
      </c>
      <c r="F21" s="6"/>
      <c r="G21" s="6" t="s">
        <v>16</v>
      </c>
      <c r="H21" s="6"/>
    </row>
    <row r="22" spans="1:15" ht="21" x14ac:dyDescent="0.2">
      <c r="A22" s="6" t="s">
        <v>3</v>
      </c>
      <c r="B22" s="6" t="s">
        <v>4</v>
      </c>
      <c r="C22" s="6" t="s">
        <v>3</v>
      </c>
      <c r="D22" s="6" t="s">
        <v>4</v>
      </c>
      <c r="E22" s="6" t="s">
        <v>3</v>
      </c>
      <c r="F22" s="6" t="s">
        <v>4</v>
      </c>
      <c r="G22" s="6" t="s">
        <v>3</v>
      </c>
      <c r="H22" s="6" t="s">
        <v>4</v>
      </c>
      <c r="I22" s="7" t="s">
        <v>35</v>
      </c>
    </row>
    <row r="23" spans="1:15" ht="21" x14ac:dyDescent="0.2">
      <c r="A23" s="3" t="s">
        <v>6</v>
      </c>
      <c r="B23" s="3">
        <v>225432.1</v>
      </c>
      <c r="C23" s="3" t="s">
        <v>6</v>
      </c>
      <c r="D23" s="3">
        <v>224977.6</v>
      </c>
      <c r="E23" s="3" t="s">
        <v>6</v>
      </c>
      <c r="F23" s="3">
        <v>224497.4</v>
      </c>
      <c r="G23" s="3" t="s">
        <v>6</v>
      </c>
      <c r="H23" s="3">
        <v>224473.7</v>
      </c>
      <c r="I23" s="2">
        <f>AVERAGE(B23,D23,F23,H23)</f>
        <v>224845.2</v>
      </c>
      <c r="J23" s="19">
        <f>I23/$I$26</f>
        <v>0.85748570620073095</v>
      </c>
      <c r="L23" s="10"/>
    </row>
    <row r="24" spans="1:15" ht="21" x14ac:dyDescent="0.2">
      <c r="A24" s="3" t="s">
        <v>7</v>
      </c>
      <c r="B24" s="3">
        <v>34622.300000000003</v>
      </c>
      <c r="C24" s="3" t="s">
        <v>7</v>
      </c>
      <c r="D24" s="3">
        <v>34757.300000000003</v>
      </c>
      <c r="E24" s="3" t="s">
        <v>7</v>
      </c>
      <c r="F24" s="3">
        <v>35186.6</v>
      </c>
      <c r="G24" s="3" t="s">
        <v>7</v>
      </c>
      <c r="H24" s="3">
        <v>35424</v>
      </c>
      <c r="I24" s="2">
        <f>AVERAGE(B24,D24,F24,H24)</f>
        <v>34997.550000000003</v>
      </c>
      <c r="J24" s="19">
        <f t="shared" ref="J24" si="3">I24/$I$26</f>
        <v>0.13346915512114732</v>
      </c>
      <c r="L24" s="11"/>
    </row>
    <row r="25" spans="1:15" ht="21" x14ac:dyDescent="0.2">
      <c r="A25" s="3" t="s">
        <v>8</v>
      </c>
      <c r="B25" s="3" t="s">
        <v>191</v>
      </c>
      <c r="C25" s="3" t="s">
        <v>8</v>
      </c>
      <c r="D25" s="3">
        <v>2409.1</v>
      </c>
      <c r="E25" s="3" t="s">
        <v>8</v>
      </c>
      <c r="F25" s="3">
        <v>2459.9</v>
      </c>
      <c r="G25" s="3" t="s">
        <v>8</v>
      </c>
      <c r="H25" s="3">
        <v>2246.3000000000002</v>
      </c>
      <c r="I25" s="2">
        <f t="shared" ref="I25" si="4">AVERAGE(B25,D25,F25,H25)</f>
        <v>2371.7666666666669</v>
      </c>
      <c r="J25" s="19">
        <f>I25/$I$26</f>
        <v>9.0451386781217492E-3</v>
      </c>
      <c r="L25" s="11"/>
    </row>
    <row r="26" spans="1:15" ht="21" x14ac:dyDescent="0.2">
      <c r="H26" s="5" t="s">
        <v>143</v>
      </c>
      <c r="I26" s="2">
        <f>SUM(I23:I25)</f>
        <v>262214.51666666666</v>
      </c>
      <c r="L26" s="11"/>
    </row>
    <row r="27" spans="1:15" ht="84" x14ac:dyDescent="0.2">
      <c r="A27" s="1" t="s">
        <v>133</v>
      </c>
      <c r="L27" s="11"/>
    </row>
    <row r="28" spans="1:15" ht="21" x14ac:dyDescent="0.2">
      <c r="A28" s="6" t="s">
        <v>5</v>
      </c>
      <c r="B28" s="6"/>
      <c r="C28" s="6" t="s">
        <v>13</v>
      </c>
      <c r="D28" s="6"/>
      <c r="E28" s="6" t="s">
        <v>14</v>
      </c>
      <c r="F28" s="6"/>
      <c r="G28" s="6" t="s">
        <v>15</v>
      </c>
      <c r="H28" s="6"/>
      <c r="L28" s="11"/>
    </row>
    <row r="29" spans="1:15" ht="21" x14ac:dyDescent="0.2">
      <c r="A29" s="6" t="s">
        <v>3</v>
      </c>
      <c r="B29" s="6" t="s">
        <v>4</v>
      </c>
      <c r="C29" s="6" t="s">
        <v>3</v>
      </c>
      <c r="D29" s="6" t="s">
        <v>4</v>
      </c>
      <c r="E29" s="6" t="s">
        <v>3</v>
      </c>
      <c r="F29" s="6" t="s">
        <v>4</v>
      </c>
      <c r="G29" s="6" t="s">
        <v>3</v>
      </c>
      <c r="H29" s="6" t="s">
        <v>4</v>
      </c>
      <c r="I29" s="7" t="s">
        <v>35</v>
      </c>
      <c r="L29" s="11"/>
    </row>
    <row r="30" spans="1:15" ht="21" x14ac:dyDescent="0.2">
      <c r="A30" s="3" t="s">
        <v>1</v>
      </c>
      <c r="B30" s="3">
        <v>0.6</v>
      </c>
      <c r="C30" s="3" t="s">
        <v>1</v>
      </c>
      <c r="D30" s="3">
        <v>0.2</v>
      </c>
      <c r="E30" s="3" t="s">
        <v>1</v>
      </c>
      <c r="F30" s="3">
        <v>0.2</v>
      </c>
      <c r="G30" s="3" t="s">
        <v>1</v>
      </c>
      <c r="H30" s="3">
        <v>0.1</v>
      </c>
      <c r="I30" s="2">
        <f>AVERAGE(B30,D30,F30,H30)</f>
        <v>0.27500000000000002</v>
      </c>
      <c r="J30" s="19">
        <f>I30/$I$35</f>
        <v>1.0492885156135087E-6</v>
      </c>
      <c r="L30" s="10"/>
    </row>
    <row r="31" spans="1:15" ht="21" x14ac:dyDescent="0.2">
      <c r="A31" s="3" t="s">
        <v>2</v>
      </c>
      <c r="B31" s="3">
        <v>95893.7</v>
      </c>
      <c r="C31" s="3" t="s">
        <v>2</v>
      </c>
      <c r="D31" s="3">
        <v>93569.9</v>
      </c>
      <c r="E31" s="3" t="s">
        <v>2</v>
      </c>
      <c r="F31" s="3">
        <v>95678.5</v>
      </c>
      <c r="G31" s="3" t="s">
        <v>2</v>
      </c>
      <c r="H31" s="3">
        <v>96565.7</v>
      </c>
      <c r="I31" s="2">
        <f t="shared" ref="I31:I32" si="5">AVERAGE(B31,D31,F31,H31)</f>
        <v>95426.95</v>
      </c>
      <c r="J31" s="19">
        <f t="shared" ref="J31:J34" si="6">I31/$I$35</f>
        <v>0.36411055532736181</v>
      </c>
      <c r="L31" s="11"/>
    </row>
    <row r="32" spans="1:15" ht="21" x14ac:dyDescent="0.2">
      <c r="A32" s="3" t="s">
        <v>119</v>
      </c>
      <c r="B32" s="3">
        <v>68509.5</v>
      </c>
      <c r="C32" s="3" t="s">
        <v>119</v>
      </c>
      <c r="D32" s="3">
        <v>71246.600000000006</v>
      </c>
      <c r="E32" s="3" t="s">
        <v>119</v>
      </c>
      <c r="F32" s="3">
        <v>69545</v>
      </c>
      <c r="G32" s="3" t="s">
        <v>119</v>
      </c>
      <c r="H32" s="3">
        <v>68838.600000000006</v>
      </c>
      <c r="I32" s="2">
        <f t="shared" si="5"/>
        <v>69534.925000000003</v>
      </c>
      <c r="J32" s="19">
        <f t="shared" si="6"/>
        <v>0.2653170844965333</v>
      </c>
      <c r="L32" s="11"/>
    </row>
    <row r="33" spans="1:12" ht="21" x14ac:dyDescent="0.2">
      <c r="A33" s="3" t="s">
        <v>145</v>
      </c>
      <c r="B33" s="3">
        <v>29156.799999999999</v>
      </c>
      <c r="C33" s="3" t="s">
        <v>145</v>
      </c>
      <c r="D33" s="3">
        <v>29077.599999999999</v>
      </c>
      <c r="E33" s="3" t="s">
        <v>145</v>
      </c>
      <c r="F33" s="3">
        <v>28287.4</v>
      </c>
      <c r="G33" s="3" t="s">
        <v>145</v>
      </c>
      <c r="H33" s="3">
        <v>28413.8</v>
      </c>
      <c r="I33" s="2">
        <f>AVERAGE(B33,D33,F33,H33)</f>
        <v>28733.899999999998</v>
      </c>
      <c r="J33" s="19">
        <f t="shared" si="6"/>
        <v>0.1096369137410436</v>
      </c>
      <c r="L33" s="11"/>
    </row>
    <row r="34" spans="1:12" ht="21" x14ac:dyDescent="0.2">
      <c r="A34" s="3" t="s">
        <v>120</v>
      </c>
      <c r="B34" s="3">
        <v>68583.399999999994</v>
      </c>
      <c r="C34" s="3" t="s">
        <v>120</v>
      </c>
      <c r="D34" s="3">
        <v>68249.7</v>
      </c>
      <c r="E34" s="3" t="s">
        <v>120</v>
      </c>
      <c r="F34" s="3" t="s">
        <v>192</v>
      </c>
      <c r="G34" s="3" t="s">
        <v>120</v>
      </c>
      <c r="H34" s="3">
        <v>68325.8</v>
      </c>
      <c r="I34" s="2">
        <f>AVERAGE(B34,D34,F34,H34)</f>
        <v>68386.299999999988</v>
      </c>
      <c r="J34" s="19">
        <f t="shared" si="6"/>
        <v>0.2609343971465457</v>
      </c>
      <c r="L34" s="11"/>
    </row>
    <row r="35" spans="1:12" ht="21" x14ac:dyDescent="0.2">
      <c r="H35" s="5" t="s">
        <v>143</v>
      </c>
      <c r="I35" s="2">
        <f>SUM(I30:I34)</f>
        <v>262082.34999999998</v>
      </c>
    </row>
    <row r="36" spans="1:12" ht="63" x14ac:dyDescent="0.2">
      <c r="A36" s="1" t="s">
        <v>134</v>
      </c>
    </row>
    <row r="37" spans="1:12" ht="21" x14ac:dyDescent="0.2">
      <c r="A37" s="6" t="s">
        <v>5</v>
      </c>
      <c r="B37" s="6"/>
      <c r="C37" s="6" t="s">
        <v>10</v>
      </c>
      <c r="D37" s="6"/>
      <c r="E37" s="6" t="s">
        <v>17</v>
      </c>
      <c r="F37" s="6"/>
      <c r="G37" s="6" t="s">
        <v>16</v>
      </c>
      <c r="H37" s="6"/>
    </row>
    <row r="38" spans="1:12" ht="21" x14ac:dyDescent="0.2">
      <c r="A38" s="6" t="s">
        <v>3</v>
      </c>
      <c r="B38" s="6" t="s">
        <v>4</v>
      </c>
      <c r="C38" s="6" t="s">
        <v>3</v>
      </c>
      <c r="D38" s="6" t="s">
        <v>4</v>
      </c>
      <c r="E38" s="6" t="s">
        <v>3</v>
      </c>
      <c r="F38" s="6" t="s">
        <v>4</v>
      </c>
      <c r="G38" s="6" t="s">
        <v>3</v>
      </c>
      <c r="H38" s="6" t="s">
        <v>4</v>
      </c>
      <c r="I38" s="7" t="s">
        <v>35</v>
      </c>
    </row>
    <row r="39" spans="1:12" ht="21" x14ac:dyDescent="0.2">
      <c r="A39" s="3" t="s">
        <v>6</v>
      </c>
      <c r="B39" s="3">
        <v>226446.9</v>
      </c>
      <c r="C39" s="3" t="s">
        <v>6</v>
      </c>
      <c r="D39" s="3">
        <v>225225.5</v>
      </c>
      <c r="E39" s="3" t="s">
        <v>6</v>
      </c>
      <c r="F39" s="3">
        <v>226078.5</v>
      </c>
      <c r="G39" s="3" t="s">
        <v>6</v>
      </c>
      <c r="H39" s="3">
        <v>225565.3</v>
      </c>
      <c r="I39" s="2">
        <f>AVERAGE(B39,D39,F39,H39)</f>
        <v>225829.05</v>
      </c>
      <c r="J39" s="19">
        <f>I39/$I$42</f>
        <v>0.8614692952214632</v>
      </c>
    </row>
    <row r="40" spans="1:12" ht="21" x14ac:dyDescent="0.2">
      <c r="A40" s="3" t="s">
        <v>7</v>
      </c>
      <c r="B40" s="3">
        <v>31053.200000000001</v>
      </c>
      <c r="C40" s="3" t="s">
        <v>7</v>
      </c>
      <c r="D40" s="3">
        <v>31535</v>
      </c>
      <c r="E40" s="3" t="s">
        <v>7</v>
      </c>
      <c r="F40" s="3">
        <v>31072.400000000001</v>
      </c>
      <c r="G40" s="3" t="s">
        <v>7</v>
      </c>
      <c r="H40" s="3">
        <v>31286.6</v>
      </c>
      <c r="I40" s="2">
        <f t="shared" ref="I40:I41" si="7">AVERAGE(B40,D40,F40,H40)</f>
        <v>31236.800000000003</v>
      </c>
      <c r="J40" s="19">
        <f t="shared" ref="J40:J41" si="8">I40/$I$42</f>
        <v>0.11915891281911607</v>
      </c>
    </row>
    <row r="41" spans="1:12" ht="21" x14ac:dyDescent="0.2">
      <c r="A41" s="3" t="s">
        <v>8</v>
      </c>
      <c r="B41" s="3">
        <v>4643.8999999999996</v>
      </c>
      <c r="C41" s="3" t="s">
        <v>8</v>
      </c>
      <c r="D41" s="3">
        <v>5383.5</v>
      </c>
      <c r="E41" s="3" t="s">
        <v>8</v>
      </c>
      <c r="F41" s="3">
        <v>4993.2</v>
      </c>
      <c r="G41" s="3" t="s">
        <v>8</v>
      </c>
      <c r="H41" s="3">
        <v>5292.2</v>
      </c>
      <c r="I41" s="2">
        <f t="shared" si="7"/>
        <v>5078.2</v>
      </c>
      <c r="J41" s="19">
        <f t="shared" si="8"/>
        <v>1.9371791959420785E-2</v>
      </c>
    </row>
    <row r="42" spans="1:12" x14ac:dyDescent="0.2">
      <c r="I42" s="2">
        <f>SUM(I39:I41)</f>
        <v>262144.05</v>
      </c>
    </row>
    <row r="43" spans="1:12" ht="84" x14ac:dyDescent="0.2">
      <c r="A43" s="1" t="s">
        <v>135</v>
      </c>
    </row>
    <row r="44" spans="1:12" ht="21" x14ac:dyDescent="0.2">
      <c r="A44" s="6" t="s">
        <v>5</v>
      </c>
      <c r="B44" s="6"/>
      <c r="C44" s="6" t="s">
        <v>13</v>
      </c>
      <c r="D44" s="6"/>
      <c r="E44" s="6" t="s">
        <v>14</v>
      </c>
      <c r="F44" s="6"/>
      <c r="G44" s="6" t="s">
        <v>15</v>
      </c>
      <c r="H44" s="6"/>
    </row>
    <row r="45" spans="1:12" ht="21" x14ac:dyDescent="0.2">
      <c r="A45" s="6" t="s">
        <v>3</v>
      </c>
      <c r="B45" s="6" t="s">
        <v>4</v>
      </c>
      <c r="C45" s="6" t="s">
        <v>3</v>
      </c>
      <c r="D45" s="6" t="s">
        <v>4</v>
      </c>
      <c r="E45" s="6" t="s">
        <v>3</v>
      </c>
      <c r="F45" s="6" t="s">
        <v>4</v>
      </c>
      <c r="G45" s="6" t="s">
        <v>3</v>
      </c>
      <c r="H45" s="6" t="s">
        <v>4</v>
      </c>
      <c r="I45" s="7" t="s">
        <v>35</v>
      </c>
    </row>
    <row r="46" spans="1:12" ht="21" x14ac:dyDescent="0.2">
      <c r="A46" s="3" t="s">
        <v>1</v>
      </c>
      <c r="B46" s="3">
        <v>0.6</v>
      </c>
      <c r="C46" s="3" t="s">
        <v>1</v>
      </c>
      <c r="D46" s="3">
        <v>0</v>
      </c>
      <c r="E46" s="3" t="s">
        <v>1</v>
      </c>
      <c r="F46" s="3">
        <v>0.2</v>
      </c>
      <c r="G46" s="3" t="s">
        <v>1</v>
      </c>
      <c r="H46" s="3">
        <v>0.1</v>
      </c>
      <c r="I46" s="2">
        <f>AVERAGE(B46,D46,F46,H46)</f>
        <v>0.22500000000000001</v>
      </c>
      <c r="J46" s="19">
        <f>I46/$I$51</f>
        <v>8.5830696662015609E-7</v>
      </c>
    </row>
    <row r="47" spans="1:12" ht="21" x14ac:dyDescent="0.2">
      <c r="A47" s="3" t="s">
        <v>2</v>
      </c>
      <c r="B47" s="3">
        <v>53911.3</v>
      </c>
      <c r="C47" s="3" t="s">
        <v>2</v>
      </c>
      <c r="D47" s="3">
        <v>58747.199999999997</v>
      </c>
      <c r="E47" s="3" t="s">
        <v>2</v>
      </c>
      <c r="F47" s="3">
        <v>59439.199999999997</v>
      </c>
      <c r="G47" s="3" t="s">
        <v>2</v>
      </c>
      <c r="H47" s="3">
        <v>56699.5</v>
      </c>
      <c r="I47" s="2">
        <f t="shared" ref="I47:I48" si="9">AVERAGE(B47,D47,F47,H47)</f>
        <v>57199.3</v>
      </c>
      <c r="J47" s="19">
        <f t="shared" ref="J47:J50" si="10">I47/$I$51</f>
        <v>0.21819803411465019</v>
      </c>
    </row>
    <row r="48" spans="1:12" ht="21" x14ac:dyDescent="0.2">
      <c r="A48" s="3" t="s">
        <v>119</v>
      </c>
      <c r="B48" s="3">
        <v>67650.600000000006</v>
      </c>
      <c r="C48" s="3" t="s">
        <v>119</v>
      </c>
      <c r="D48" s="3">
        <v>65521.9</v>
      </c>
      <c r="E48" s="3" t="s">
        <v>119</v>
      </c>
      <c r="F48" s="3">
        <v>65747.600000000006</v>
      </c>
      <c r="G48" s="3" t="s">
        <v>119</v>
      </c>
      <c r="H48" s="3">
        <v>67661.3</v>
      </c>
      <c r="I48" s="2">
        <f t="shared" si="9"/>
        <v>66645.350000000006</v>
      </c>
      <c r="J48" s="19">
        <f t="shared" si="10"/>
        <v>0.25423185865706055</v>
      </c>
    </row>
    <row r="49" spans="1:10" ht="21" x14ac:dyDescent="0.2">
      <c r="A49" s="3" t="s">
        <v>145</v>
      </c>
      <c r="B49" s="3">
        <v>37852.800000000003</v>
      </c>
      <c r="C49" s="3" t="s">
        <v>145</v>
      </c>
      <c r="D49" s="3">
        <v>36481.5</v>
      </c>
      <c r="E49" s="3" t="s">
        <v>145</v>
      </c>
      <c r="F49" s="3">
        <v>35062.9</v>
      </c>
      <c r="G49" s="3" t="s">
        <v>145</v>
      </c>
      <c r="H49" s="3">
        <v>35077.300000000003</v>
      </c>
      <c r="I49" s="2">
        <f>AVERAGE(B49,D49,F49,H49)</f>
        <v>36118.625</v>
      </c>
      <c r="J49" s="19">
        <f t="shared" si="10"/>
        <v>0.13778163316551525</v>
      </c>
    </row>
    <row r="50" spans="1:10" ht="21" x14ac:dyDescent="0.2">
      <c r="A50" s="3" t="s">
        <v>120</v>
      </c>
      <c r="B50" s="3">
        <v>102728.7</v>
      </c>
      <c r="C50" s="3" t="s">
        <v>120</v>
      </c>
      <c r="D50" s="3">
        <v>101393.4</v>
      </c>
      <c r="E50" s="3" t="s">
        <v>120</v>
      </c>
      <c r="F50" s="3">
        <v>101894</v>
      </c>
      <c r="G50" s="3" t="s">
        <v>120</v>
      </c>
      <c r="H50" s="3">
        <v>102705.8</v>
      </c>
      <c r="I50" s="2">
        <f>AVERAGE(B50,D50,F50,H50)</f>
        <v>102180.47499999999</v>
      </c>
      <c r="J50" s="19">
        <f t="shared" si="10"/>
        <v>0.38978761575580745</v>
      </c>
    </row>
    <row r="51" spans="1:10" ht="21" x14ac:dyDescent="0.2">
      <c r="H51" s="5" t="s">
        <v>143</v>
      </c>
      <c r="I51" s="2">
        <f>SUM(I46:I50)</f>
        <v>262143.97499999998</v>
      </c>
    </row>
    <row r="52" spans="1:10" ht="63" x14ac:dyDescent="0.2">
      <c r="A52" s="1" t="s">
        <v>136</v>
      </c>
    </row>
    <row r="53" spans="1:10" ht="21" x14ac:dyDescent="0.2">
      <c r="A53" s="6" t="s">
        <v>5</v>
      </c>
      <c r="B53" s="6"/>
      <c r="C53" s="6" t="s">
        <v>10</v>
      </c>
      <c r="D53" s="6"/>
      <c r="E53" s="6" t="s">
        <v>17</v>
      </c>
      <c r="F53" s="6"/>
      <c r="G53" s="6" t="s">
        <v>16</v>
      </c>
      <c r="H53" s="6"/>
    </row>
    <row r="54" spans="1:10" ht="21" x14ac:dyDescent="0.2">
      <c r="A54" s="6" t="s">
        <v>3</v>
      </c>
      <c r="B54" s="6" t="s">
        <v>4</v>
      </c>
      <c r="C54" s="6" t="s">
        <v>3</v>
      </c>
      <c r="D54" s="6" t="s">
        <v>4</v>
      </c>
      <c r="E54" s="6" t="s">
        <v>3</v>
      </c>
      <c r="F54" s="6" t="s">
        <v>4</v>
      </c>
      <c r="G54" s="6" t="s">
        <v>3</v>
      </c>
      <c r="H54" s="6" t="s">
        <v>4</v>
      </c>
      <c r="I54" s="7" t="s">
        <v>35</v>
      </c>
    </row>
    <row r="55" spans="1:10" ht="21" x14ac:dyDescent="0.2">
      <c r="A55" s="3" t="s">
        <v>6</v>
      </c>
      <c r="B55" s="3">
        <v>225575.2</v>
      </c>
      <c r="C55" s="3" t="s">
        <v>6</v>
      </c>
      <c r="D55" s="3">
        <v>225424.2</v>
      </c>
      <c r="E55" s="3" t="s">
        <v>6</v>
      </c>
      <c r="F55" s="3">
        <v>224825.9</v>
      </c>
      <c r="G55" s="3" t="s">
        <v>6</v>
      </c>
      <c r="H55" s="3">
        <v>225032.1</v>
      </c>
      <c r="I55" s="2">
        <f>AVERAGE(B55,D55,F55,H55)</f>
        <v>225214.35</v>
      </c>
      <c r="J55" s="19">
        <f>I55/$I$58</f>
        <v>0.84484684234697538</v>
      </c>
    </row>
    <row r="56" spans="1:10" ht="21" x14ac:dyDescent="0.2">
      <c r="A56" s="3" t="s">
        <v>7</v>
      </c>
      <c r="B56" s="3">
        <v>27144.799999999999</v>
      </c>
      <c r="C56" s="3" t="s">
        <v>7</v>
      </c>
      <c r="D56" s="3">
        <v>27099.8</v>
      </c>
      <c r="E56" s="3" t="s">
        <v>7</v>
      </c>
      <c r="F56" s="3">
        <v>27623.4</v>
      </c>
      <c r="G56" s="3" t="s">
        <v>7</v>
      </c>
      <c r="H56" s="3">
        <v>27251</v>
      </c>
      <c r="I56" s="2">
        <f>AVERAGE(B56,D56,F56,H56)</f>
        <v>27279.75</v>
      </c>
      <c r="J56" s="19">
        <f t="shared" ref="J56:J57" si="11">I56/$I$58</f>
        <v>0.10233455660136621</v>
      </c>
    </row>
    <row r="57" spans="1:10" ht="21" x14ac:dyDescent="0.2">
      <c r="A57" s="3" t="s">
        <v>8</v>
      </c>
      <c r="B57" s="3">
        <v>9423.9</v>
      </c>
      <c r="C57" s="3" t="s">
        <v>8</v>
      </c>
      <c r="D57" s="3">
        <v>9620</v>
      </c>
      <c r="E57" s="3" t="s">
        <v>8</v>
      </c>
      <c r="F57" s="3">
        <v>9694.7000000000007</v>
      </c>
      <c r="G57" s="3" t="s">
        <v>8</v>
      </c>
      <c r="H57" s="3">
        <v>9860.7999999999993</v>
      </c>
      <c r="I57" s="2">
        <f>AVERAGE(B56,D57,F57,H57)</f>
        <v>14080.075000000001</v>
      </c>
      <c r="J57" s="19">
        <f t="shared" si="11"/>
        <v>5.2818601051658517E-2</v>
      </c>
    </row>
    <row r="58" spans="1:10" x14ac:dyDescent="0.2">
      <c r="I58" s="2">
        <f>SUM(I55:I57)</f>
        <v>266574.17499999999</v>
      </c>
    </row>
    <row r="59" spans="1:10" ht="84" x14ac:dyDescent="0.2">
      <c r="A59" s="1" t="s">
        <v>137</v>
      </c>
    </row>
    <row r="60" spans="1:10" ht="21" x14ac:dyDescent="0.2">
      <c r="A60" s="6" t="s">
        <v>5</v>
      </c>
      <c r="B60" s="6"/>
      <c r="C60" s="6" t="s">
        <v>13</v>
      </c>
      <c r="D60" s="6"/>
      <c r="E60" s="6" t="s">
        <v>14</v>
      </c>
      <c r="F60" s="6"/>
      <c r="G60" s="6" t="s">
        <v>15</v>
      </c>
      <c r="H60" s="6"/>
    </row>
    <row r="61" spans="1:10" ht="21" x14ac:dyDescent="0.2">
      <c r="A61" s="6" t="s">
        <v>3</v>
      </c>
      <c r="B61" s="6" t="s">
        <v>4</v>
      </c>
      <c r="C61" s="6" t="s">
        <v>3</v>
      </c>
      <c r="D61" s="6" t="s">
        <v>4</v>
      </c>
      <c r="E61" s="6" t="s">
        <v>3</v>
      </c>
      <c r="F61" s="6" t="s">
        <v>4</v>
      </c>
      <c r="G61" s="6" t="s">
        <v>3</v>
      </c>
      <c r="H61" s="6" t="s">
        <v>4</v>
      </c>
      <c r="I61" s="7" t="s">
        <v>35</v>
      </c>
    </row>
    <row r="62" spans="1:10" ht="21" x14ac:dyDescent="0.2">
      <c r="A62" s="3" t="s">
        <v>1</v>
      </c>
      <c r="B62" s="3">
        <v>0.1</v>
      </c>
      <c r="C62" s="3" t="s">
        <v>1</v>
      </c>
      <c r="D62" s="3">
        <v>0.2</v>
      </c>
      <c r="E62" s="3" t="s">
        <v>1</v>
      </c>
      <c r="F62" s="3">
        <v>0</v>
      </c>
      <c r="G62" s="3" t="s">
        <v>1</v>
      </c>
      <c r="H62" s="3">
        <v>0</v>
      </c>
      <c r="I62" s="2">
        <f>AVERAGE(B62,D62,F62,H62)</f>
        <v>7.5000000000000011E-2</v>
      </c>
      <c r="J62" s="19">
        <f>I62/$I$67</f>
        <v>2.8583285644238524E-7</v>
      </c>
    </row>
    <row r="63" spans="1:10" ht="21" x14ac:dyDescent="0.2">
      <c r="A63" s="3" t="s">
        <v>2</v>
      </c>
      <c r="B63" s="3">
        <v>22068.799999999999</v>
      </c>
      <c r="C63" s="3" t="s">
        <v>2</v>
      </c>
      <c r="D63" s="3">
        <v>28503.7</v>
      </c>
      <c r="E63" s="3" t="s">
        <v>2</v>
      </c>
      <c r="F63" s="3">
        <v>27382.7</v>
      </c>
      <c r="G63" s="3" t="s">
        <v>2</v>
      </c>
      <c r="H63" s="3">
        <v>26266.799999999999</v>
      </c>
      <c r="I63" s="2">
        <f t="shared" ref="I63:I64" si="12">AVERAGE(B63,D63,F63,H63)</f>
        <v>26055.5</v>
      </c>
      <c r="J63" s="19">
        <f t="shared" ref="J63:J66" si="13">I63/$I$67</f>
        <v>9.9300239880460911E-2</v>
      </c>
    </row>
    <row r="64" spans="1:10" ht="21" x14ac:dyDescent="0.2">
      <c r="A64" s="3" t="s">
        <v>119</v>
      </c>
      <c r="B64" s="3">
        <v>66100.399999999994</v>
      </c>
      <c r="C64" s="3" t="s">
        <v>119</v>
      </c>
      <c r="D64" s="3">
        <v>60836.4</v>
      </c>
      <c r="E64" s="3" t="s">
        <v>119</v>
      </c>
      <c r="F64" s="3" t="s">
        <v>193</v>
      </c>
      <c r="G64" s="3" t="s">
        <v>119</v>
      </c>
      <c r="H64" s="3">
        <v>63894.8</v>
      </c>
      <c r="I64" s="2">
        <f t="shared" si="12"/>
        <v>63610.533333333326</v>
      </c>
      <c r="J64" s="19">
        <f t="shared" si="13"/>
        <v>0.24242640589986966</v>
      </c>
    </row>
    <row r="65" spans="1:10" ht="21" x14ac:dyDescent="0.2">
      <c r="A65" s="3" t="s">
        <v>145</v>
      </c>
      <c r="B65" s="3">
        <v>39097.5</v>
      </c>
      <c r="C65" s="3" t="s">
        <v>145</v>
      </c>
      <c r="D65" s="3">
        <v>39062.800000000003</v>
      </c>
      <c r="E65" s="3" t="s">
        <v>145</v>
      </c>
      <c r="F65" s="3" t="s">
        <v>194</v>
      </c>
      <c r="G65" s="3" t="s">
        <v>145</v>
      </c>
      <c r="H65" s="3">
        <v>37757.300000000003</v>
      </c>
      <c r="I65" s="2">
        <f>AVERAGE(B65,D65,F65,H65)</f>
        <v>38639.200000000004</v>
      </c>
      <c r="J65" s="19">
        <f t="shared" si="13"/>
        <v>0.14725803875531482</v>
      </c>
    </row>
    <row r="66" spans="1:10" ht="21" x14ac:dyDescent="0.2">
      <c r="A66" s="3" t="s">
        <v>120</v>
      </c>
      <c r="B66" s="3">
        <v>134877.20000000001</v>
      </c>
      <c r="C66" s="3" t="s">
        <v>120</v>
      </c>
      <c r="D66" s="3">
        <v>133740.9</v>
      </c>
      <c r="E66" s="3" t="s">
        <v>120</v>
      </c>
      <c r="F66" s="3">
        <v>133500</v>
      </c>
      <c r="G66" s="3" t="s">
        <v>120</v>
      </c>
      <c r="H66" s="3">
        <v>134225.1</v>
      </c>
      <c r="I66" s="2">
        <f>AVERAGE(B66,D66,F66,H66)</f>
        <v>134085.79999999999</v>
      </c>
      <c r="J66" s="19">
        <f t="shared" si="13"/>
        <v>0.51101502963149836</v>
      </c>
    </row>
    <row r="67" spans="1:10" ht="21" x14ac:dyDescent="0.2">
      <c r="H67" s="5" t="s">
        <v>143</v>
      </c>
      <c r="I67" s="2">
        <f>SUM(I62:I66)</f>
        <v>262391.10833333328</v>
      </c>
    </row>
    <row r="68" spans="1:10" ht="63" x14ac:dyDescent="0.2">
      <c r="A68" s="1" t="s">
        <v>138</v>
      </c>
    </row>
    <row r="69" spans="1:10" ht="21" x14ac:dyDescent="0.2">
      <c r="A69" s="6" t="s">
        <v>5</v>
      </c>
      <c r="B69" s="6"/>
      <c r="C69" s="6" t="s">
        <v>10</v>
      </c>
      <c r="D69" s="6"/>
      <c r="E69" s="6" t="s">
        <v>17</v>
      </c>
      <c r="F69" s="6"/>
      <c r="G69" s="6" t="s">
        <v>16</v>
      </c>
      <c r="H69" s="6"/>
    </row>
    <row r="70" spans="1:10" ht="21" x14ac:dyDescent="0.2">
      <c r="A70" s="6" t="s">
        <v>3</v>
      </c>
      <c r="B70" s="6" t="s">
        <v>4</v>
      </c>
      <c r="C70" s="6" t="s">
        <v>3</v>
      </c>
      <c r="D70" s="6" t="s">
        <v>4</v>
      </c>
      <c r="E70" s="6" t="s">
        <v>3</v>
      </c>
      <c r="F70" s="6" t="s">
        <v>4</v>
      </c>
      <c r="G70" s="6" t="s">
        <v>3</v>
      </c>
      <c r="H70" s="6" t="s">
        <v>4</v>
      </c>
      <c r="I70" s="8" t="s">
        <v>35</v>
      </c>
    </row>
    <row r="71" spans="1:10" ht="21" x14ac:dyDescent="0.2">
      <c r="A71" s="3" t="s">
        <v>6</v>
      </c>
      <c r="B71" s="3">
        <v>221441.3</v>
      </c>
      <c r="C71" s="3" t="s">
        <v>6</v>
      </c>
      <c r="D71" s="3">
        <v>221326</v>
      </c>
      <c r="E71" s="3" t="s">
        <v>6</v>
      </c>
      <c r="F71" s="3">
        <v>223888.8</v>
      </c>
      <c r="G71" s="3" t="s">
        <v>6</v>
      </c>
      <c r="H71" s="3">
        <v>223623.5</v>
      </c>
      <c r="I71" s="2">
        <f>AVERAGE(B71,D71,F71,H71)</f>
        <v>222569.9</v>
      </c>
      <c r="J71" s="19">
        <f>I71/$I$74</f>
        <v>0.85010505208043219</v>
      </c>
    </row>
    <row r="72" spans="1:10" ht="21" x14ac:dyDescent="0.2">
      <c r="A72" s="3" t="s">
        <v>7</v>
      </c>
      <c r="B72" s="3">
        <v>24139.8</v>
      </c>
      <c r="C72" s="3" t="s">
        <v>7</v>
      </c>
      <c r="D72" s="3">
        <v>24097.5</v>
      </c>
      <c r="E72" s="3" t="s">
        <v>7</v>
      </c>
      <c r="F72" s="3">
        <v>23658.3</v>
      </c>
      <c r="G72" s="3" t="s">
        <v>7</v>
      </c>
      <c r="H72" s="3">
        <v>24102.6</v>
      </c>
      <c r="I72" s="2">
        <f t="shared" ref="I72:I73" si="14">AVERAGE(B72,D72,F72,H72)</f>
        <v>23999.550000000003</v>
      </c>
      <c r="J72" s="19">
        <f t="shared" ref="J72:J73" si="15">I72/$I$74</f>
        <v>9.1666207796548133E-2</v>
      </c>
    </row>
    <row r="73" spans="1:10" ht="21" x14ac:dyDescent="0.2">
      <c r="A73" s="3" t="s">
        <v>8</v>
      </c>
      <c r="B73" s="3" t="s">
        <v>195</v>
      </c>
      <c r="C73" s="3" t="s">
        <v>8</v>
      </c>
      <c r="D73" s="3">
        <v>16720.5</v>
      </c>
      <c r="E73" s="3" t="s">
        <v>8</v>
      </c>
      <c r="F73" s="3">
        <v>14596.9</v>
      </c>
      <c r="G73" s="3" t="s">
        <v>8</v>
      </c>
      <c r="H73" s="3">
        <v>14418</v>
      </c>
      <c r="I73" s="2">
        <f t="shared" si="14"/>
        <v>15245.133333333333</v>
      </c>
      <c r="J73" s="19">
        <f t="shared" si="15"/>
        <v>5.822874012301963E-2</v>
      </c>
    </row>
    <row r="74" spans="1:10" x14ac:dyDescent="0.2">
      <c r="I74" s="2">
        <f>SUM(I71:I73)</f>
        <v>261814.58333333334</v>
      </c>
    </row>
    <row r="75" spans="1:10" ht="84" x14ac:dyDescent="0.2">
      <c r="A75" s="1" t="s">
        <v>139</v>
      </c>
    </row>
    <row r="76" spans="1:10" ht="21" x14ac:dyDescent="0.2">
      <c r="A76" s="6" t="s">
        <v>5</v>
      </c>
      <c r="B76" s="6"/>
      <c r="C76" s="6" t="s">
        <v>13</v>
      </c>
      <c r="D76" s="6"/>
      <c r="E76" s="6" t="s">
        <v>14</v>
      </c>
      <c r="F76" s="6"/>
      <c r="G76" s="6" t="s">
        <v>15</v>
      </c>
      <c r="H76" s="6"/>
    </row>
    <row r="77" spans="1:10" ht="21" x14ac:dyDescent="0.2">
      <c r="A77" s="6" t="s">
        <v>3</v>
      </c>
      <c r="B77" s="6" t="s">
        <v>4</v>
      </c>
      <c r="C77" s="6" t="s">
        <v>3</v>
      </c>
      <c r="D77" s="6" t="s">
        <v>4</v>
      </c>
      <c r="E77" s="6" t="s">
        <v>3</v>
      </c>
      <c r="F77" s="6" t="s">
        <v>4</v>
      </c>
      <c r="G77" s="6" t="s">
        <v>3</v>
      </c>
      <c r="H77" s="6" t="s">
        <v>4</v>
      </c>
      <c r="I77" s="7" t="s">
        <v>35</v>
      </c>
    </row>
    <row r="78" spans="1:10" ht="21" x14ac:dyDescent="0.2">
      <c r="A78" s="3" t="s">
        <v>1</v>
      </c>
      <c r="B78" s="3">
        <v>0</v>
      </c>
      <c r="C78" s="3" t="s">
        <v>1</v>
      </c>
      <c r="D78" s="3">
        <v>0</v>
      </c>
      <c r="E78" s="3" t="s">
        <v>1</v>
      </c>
      <c r="F78" s="3">
        <v>0</v>
      </c>
      <c r="G78" s="3" t="s">
        <v>1</v>
      </c>
      <c r="H78" s="3" t="s">
        <v>231</v>
      </c>
      <c r="I78" s="2">
        <f>AVERAGE(B78,D78,F78,H78)</f>
        <v>0</v>
      </c>
      <c r="J78" s="19">
        <f>I78/$I$83</f>
        <v>0</v>
      </c>
    </row>
    <row r="79" spans="1:10" ht="21" x14ac:dyDescent="0.2">
      <c r="A79" s="3" t="s">
        <v>2</v>
      </c>
      <c r="B79" s="3">
        <v>12883.8</v>
      </c>
      <c r="C79" s="3" t="s">
        <v>2</v>
      </c>
      <c r="D79" s="3">
        <v>13746.1</v>
      </c>
      <c r="E79" s="3" t="s">
        <v>2</v>
      </c>
      <c r="F79" s="3">
        <v>13852.5</v>
      </c>
      <c r="G79" s="3" t="s">
        <v>2</v>
      </c>
      <c r="H79" s="3">
        <v>12463.7</v>
      </c>
      <c r="I79" s="2">
        <f>AVERAGE(B79,D79,F79,H79)</f>
        <v>13236.525000000001</v>
      </c>
      <c r="J79" s="19">
        <f t="shared" ref="J79:J82" si="16">I79/$I$83</f>
        <v>5.0464065318558932E-2</v>
      </c>
    </row>
    <row r="80" spans="1:10" ht="21" x14ac:dyDescent="0.2">
      <c r="A80" s="3" t="s">
        <v>119</v>
      </c>
      <c r="B80" s="3">
        <v>49996.3</v>
      </c>
      <c r="C80" s="3" t="s">
        <v>119</v>
      </c>
      <c r="D80" s="3">
        <v>48643.6</v>
      </c>
      <c r="E80" s="3" t="s">
        <v>119</v>
      </c>
      <c r="F80" s="3">
        <v>49603.7</v>
      </c>
      <c r="G80" s="3" t="s">
        <v>119</v>
      </c>
      <c r="H80" s="3">
        <v>48295</v>
      </c>
      <c r="I80" s="2">
        <f t="shared" ref="I80" si="17">AVERAGE(B80,D80,F80,H80)</f>
        <v>49134.649999999994</v>
      </c>
      <c r="J80" s="19">
        <f t="shared" si="16"/>
        <v>0.18732516177807476</v>
      </c>
    </row>
    <row r="81" spans="1:10" ht="21" x14ac:dyDescent="0.2">
      <c r="A81" s="3" t="s">
        <v>145</v>
      </c>
      <c r="B81" s="3">
        <v>34928.1</v>
      </c>
      <c r="C81" s="3" t="s">
        <v>145</v>
      </c>
      <c r="D81" s="3">
        <v>35811.5</v>
      </c>
      <c r="E81" s="3" t="s">
        <v>145</v>
      </c>
      <c r="F81" s="3" t="s">
        <v>203</v>
      </c>
      <c r="G81" s="3" t="s">
        <v>145</v>
      </c>
      <c r="H81" s="3">
        <v>38183.800000000003</v>
      </c>
      <c r="I81" s="2">
        <f>AVERAGE(B81,D81,F81,H81)</f>
        <v>36307.800000000003</v>
      </c>
      <c r="J81" s="19">
        <f t="shared" si="16"/>
        <v>0.13842297663270184</v>
      </c>
    </row>
    <row r="82" spans="1:10" ht="21" x14ac:dyDescent="0.2">
      <c r="A82" s="3" t="s">
        <v>120</v>
      </c>
      <c r="B82" s="3">
        <v>164335.79999999999</v>
      </c>
      <c r="C82" s="3" t="s">
        <v>120</v>
      </c>
      <c r="D82" s="3">
        <v>163942.79999999999</v>
      </c>
      <c r="E82" s="3" t="s">
        <v>120</v>
      </c>
      <c r="F82" s="3">
        <v>162988.20000000001</v>
      </c>
      <c r="G82" s="3" t="s">
        <v>120</v>
      </c>
      <c r="H82" s="3">
        <v>163201.5</v>
      </c>
      <c r="I82" s="2">
        <f>AVERAGE(B82,D82,F82,H82)</f>
        <v>163617.07500000001</v>
      </c>
      <c r="J82" s="19">
        <f t="shared" si="16"/>
        <v>0.62378779627066427</v>
      </c>
    </row>
    <row r="83" spans="1:10" ht="21" x14ac:dyDescent="0.2">
      <c r="H83" s="5" t="s">
        <v>143</v>
      </c>
      <c r="I83" s="2">
        <f>SUM(I78:I82)</f>
        <v>262296.05000000005</v>
      </c>
    </row>
  </sheetData>
  <mergeCells count="2">
    <mergeCell ref="L3:O3"/>
    <mergeCell ref="L12:O12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FD993-DC2F-4F42-899B-4B9220B6B8A6}">
  <dimension ref="A1:O81"/>
  <sheetViews>
    <sheetView topLeftCell="E1" zoomScale="84" zoomScaleNormal="84" workbookViewId="0">
      <selection activeCell="M33" sqref="M33"/>
    </sheetView>
  </sheetViews>
  <sheetFormatPr baseColWidth="10" defaultColWidth="21.33203125" defaultRowHeight="20" x14ac:dyDescent="0.2"/>
  <cols>
    <col min="1" max="8" width="21.33203125" style="1"/>
    <col min="9" max="9" width="26" style="2" customWidth="1"/>
    <col min="10" max="16384" width="21.33203125" style="2"/>
  </cols>
  <sheetData>
    <row r="1" spans="1:15" ht="21" x14ac:dyDescent="0.2">
      <c r="A1" s="18" t="s">
        <v>263</v>
      </c>
      <c r="B1" s="18" t="s">
        <v>233</v>
      </c>
    </row>
    <row r="2" spans="1:15" ht="63" x14ac:dyDescent="0.2">
      <c r="A2" s="1" t="s">
        <v>234</v>
      </c>
      <c r="B2" s="5"/>
      <c r="C2" s="5"/>
      <c r="D2" s="5"/>
      <c r="E2" s="5"/>
      <c r="F2" s="5"/>
      <c r="G2" s="5"/>
      <c r="H2" s="5"/>
    </row>
    <row r="3" spans="1:15" ht="21" x14ac:dyDescent="0.2">
      <c r="A3" s="6" t="s">
        <v>5</v>
      </c>
      <c r="B3" s="6"/>
      <c r="C3" s="6" t="s">
        <v>10</v>
      </c>
      <c r="D3" s="6"/>
      <c r="E3" s="6" t="s">
        <v>17</v>
      </c>
      <c r="F3" s="6"/>
      <c r="G3" s="6" t="s">
        <v>16</v>
      </c>
      <c r="H3" s="6"/>
      <c r="K3" s="9"/>
      <c r="L3" s="41" t="s">
        <v>37</v>
      </c>
      <c r="M3" s="42"/>
      <c r="N3" s="42"/>
      <c r="O3" s="42"/>
    </row>
    <row r="4" spans="1:15" ht="21" x14ac:dyDescent="0.2">
      <c r="A4" s="6" t="s">
        <v>3</v>
      </c>
      <c r="B4" s="6" t="s">
        <v>4</v>
      </c>
      <c r="C4" s="6" t="s">
        <v>3</v>
      </c>
      <c r="D4" s="6" t="s">
        <v>4</v>
      </c>
      <c r="E4" s="6" t="s">
        <v>3</v>
      </c>
      <c r="F4" s="6" t="s">
        <v>4</v>
      </c>
      <c r="G4" s="6" t="s">
        <v>3</v>
      </c>
      <c r="H4" s="6" t="s">
        <v>4</v>
      </c>
      <c r="I4" s="7" t="s">
        <v>35</v>
      </c>
      <c r="K4" s="9" t="s">
        <v>36</v>
      </c>
      <c r="L4" s="9" t="s">
        <v>6</v>
      </c>
      <c r="M4" s="9" t="s">
        <v>7</v>
      </c>
      <c r="N4" s="9" t="s">
        <v>41</v>
      </c>
      <c r="O4" s="9"/>
    </row>
    <row r="5" spans="1:15" ht="21" x14ac:dyDescent="0.2">
      <c r="A5" s="3" t="s">
        <v>6</v>
      </c>
      <c r="B5" s="3">
        <v>219236</v>
      </c>
      <c r="C5" s="3" t="s">
        <v>6</v>
      </c>
      <c r="D5" s="3">
        <v>219886.5</v>
      </c>
      <c r="E5" s="3" t="s">
        <v>6</v>
      </c>
      <c r="F5" s="3">
        <v>219399.5</v>
      </c>
      <c r="G5" s="3" t="s">
        <v>6</v>
      </c>
      <c r="H5" s="3">
        <v>219602.9</v>
      </c>
      <c r="I5" s="2">
        <f>AVERAGE(B5,D5,F5,H5)</f>
        <v>219531.22500000001</v>
      </c>
      <c r="J5" s="19">
        <f>I5/$I$8</f>
        <v>0.83744516372680666</v>
      </c>
      <c r="K5" s="9" t="s">
        <v>45</v>
      </c>
      <c r="L5" s="23">
        <v>0.83299999999999996</v>
      </c>
      <c r="M5" s="23">
        <v>0.16700000000000001</v>
      </c>
      <c r="N5" s="9" t="s">
        <v>43</v>
      </c>
      <c r="O5" s="9"/>
    </row>
    <row r="6" spans="1:15" ht="21" x14ac:dyDescent="0.2">
      <c r="A6" s="3" t="s">
        <v>7</v>
      </c>
      <c r="B6" s="3">
        <v>42207.4</v>
      </c>
      <c r="C6" s="3" t="s">
        <v>7</v>
      </c>
      <c r="D6" s="3">
        <v>41888.300000000003</v>
      </c>
      <c r="E6" s="3" t="s">
        <v>7</v>
      </c>
      <c r="F6" s="3">
        <v>42261.2</v>
      </c>
      <c r="G6" s="3" t="s">
        <v>7</v>
      </c>
      <c r="H6" s="3">
        <v>42166.6</v>
      </c>
      <c r="I6" s="2">
        <f>AVERAGE(B6,D6,F6,H6)</f>
        <v>42130.875</v>
      </c>
      <c r="J6" s="19">
        <f t="shared" ref="J6:J7" si="0">I6/$I$8</f>
        <v>0.16071653366088867</v>
      </c>
      <c r="K6" s="9">
        <v>25</v>
      </c>
      <c r="L6" s="21">
        <f>J5</f>
        <v>0.83744516372680666</v>
      </c>
      <c r="M6" s="21">
        <f>J6</f>
        <v>0.16071653366088867</v>
      </c>
      <c r="N6" s="21">
        <f>J7</f>
        <v>1.8383026123046874E-3</v>
      </c>
      <c r="O6" s="9"/>
    </row>
    <row r="7" spans="1:15" ht="21" x14ac:dyDescent="0.2">
      <c r="A7" s="3" t="s">
        <v>8</v>
      </c>
      <c r="B7" s="3">
        <v>700.6</v>
      </c>
      <c r="C7" s="3" t="s">
        <v>8</v>
      </c>
      <c r="D7" s="3">
        <v>369.2</v>
      </c>
      <c r="E7" s="3" t="s">
        <v>8</v>
      </c>
      <c r="F7" s="3">
        <v>483.3</v>
      </c>
      <c r="G7" s="3" t="s">
        <v>8</v>
      </c>
      <c r="H7" s="3">
        <v>374.5</v>
      </c>
      <c r="I7" s="2">
        <f>AVERAGE(B7,D7,F7,H7)</f>
        <v>481.9</v>
      </c>
      <c r="J7" s="19">
        <f t="shared" si="0"/>
        <v>1.8383026123046874E-3</v>
      </c>
      <c r="K7" s="9">
        <v>50</v>
      </c>
      <c r="L7" s="21">
        <f>J23</f>
        <v>0.84034541314212552</v>
      </c>
      <c r="M7" s="21">
        <f>J24</f>
        <v>0.15173737492802145</v>
      </c>
      <c r="N7" s="21">
        <f>J25</f>
        <v>7.9172119298530717E-3</v>
      </c>
      <c r="O7" s="9"/>
    </row>
    <row r="8" spans="1:15" ht="21" x14ac:dyDescent="0.2">
      <c r="H8" s="26" t="s">
        <v>143</v>
      </c>
      <c r="I8" s="2">
        <f>SUM(I5:I7)</f>
        <v>262144</v>
      </c>
      <c r="K8" s="9">
        <v>75</v>
      </c>
      <c r="L8" s="21">
        <f>J39</f>
        <v>0.83649166455189361</v>
      </c>
      <c r="M8" s="21">
        <f>J40</f>
        <v>0.14432994311618264</v>
      </c>
      <c r="N8" s="21">
        <f>J41</f>
        <v>1.9178392331923706E-2</v>
      </c>
      <c r="O8" s="9"/>
    </row>
    <row r="9" spans="1:15" x14ac:dyDescent="0.2">
      <c r="K9" s="9">
        <v>100</v>
      </c>
      <c r="L9" s="22">
        <f>J55</f>
        <v>0.81225050694642298</v>
      </c>
      <c r="M9" s="22">
        <f>J56</f>
        <v>0.13119363770601394</v>
      </c>
      <c r="N9" s="22">
        <f>J57</f>
        <v>5.6555855347563216E-2</v>
      </c>
      <c r="O9" s="12"/>
    </row>
    <row r="10" spans="1:15" x14ac:dyDescent="0.2">
      <c r="K10" s="9">
        <v>125</v>
      </c>
      <c r="L10" s="22">
        <f>J70</f>
        <v>0.82114699914035805</v>
      </c>
      <c r="M10" s="22">
        <f>J71</f>
        <v>0.12676703896197528</v>
      </c>
      <c r="N10" s="22">
        <f>J72</f>
        <v>5.2085961897666559E-2</v>
      </c>
      <c r="O10" s="12"/>
    </row>
    <row r="11" spans="1:15" ht="84" x14ac:dyDescent="0.2">
      <c r="A11" s="1" t="s">
        <v>235</v>
      </c>
    </row>
    <row r="12" spans="1:15" ht="21" x14ac:dyDescent="0.2">
      <c r="A12" s="6" t="s">
        <v>5</v>
      </c>
      <c r="B12" s="6"/>
      <c r="C12" s="6" t="s">
        <v>13</v>
      </c>
      <c r="D12" s="6"/>
      <c r="E12" s="6" t="s">
        <v>14</v>
      </c>
      <c r="F12" s="6"/>
      <c r="G12" s="6" t="s">
        <v>15</v>
      </c>
      <c r="H12" s="6"/>
      <c r="K12" s="9"/>
      <c r="L12" s="41" t="s">
        <v>38</v>
      </c>
      <c r="M12" s="42"/>
      <c r="N12" s="42"/>
      <c r="O12" s="42"/>
    </row>
    <row r="13" spans="1:15" ht="21" x14ac:dyDescent="0.2">
      <c r="A13" s="6" t="s">
        <v>3</v>
      </c>
      <c r="B13" s="6" t="s">
        <v>4</v>
      </c>
      <c r="C13" s="6" t="s">
        <v>3</v>
      </c>
      <c r="D13" s="6" t="s">
        <v>4</v>
      </c>
      <c r="E13" s="6" t="s">
        <v>3</v>
      </c>
      <c r="F13" s="6" t="s">
        <v>4</v>
      </c>
      <c r="G13" s="6" t="s">
        <v>3</v>
      </c>
      <c r="H13" s="6" t="s">
        <v>4</v>
      </c>
      <c r="I13" s="7" t="s">
        <v>35</v>
      </c>
      <c r="K13" s="9" t="s">
        <v>36</v>
      </c>
      <c r="L13" s="9" t="s">
        <v>236</v>
      </c>
      <c r="M13" s="9" t="s">
        <v>237</v>
      </c>
    </row>
    <row r="14" spans="1:15" ht="21" x14ac:dyDescent="0.2">
      <c r="A14" s="3" t="s">
        <v>1</v>
      </c>
      <c r="B14" s="3">
        <v>179346.7</v>
      </c>
      <c r="C14" s="3" t="s">
        <v>1</v>
      </c>
      <c r="D14" s="3">
        <v>178241.6</v>
      </c>
      <c r="E14" s="3" t="s">
        <v>1</v>
      </c>
      <c r="F14" s="3">
        <v>174475.6</v>
      </c>
      <c r="G14" s="3" t="s">
        <v>1</v>
      </c>
      <c r="H14" s="3">
        <v>176245.1</v>
      </c>
      <c r="I14" s="2">
        <f>AVERAGE(B14,D14,F14,H14)</f>
        <v>177077.25</v>
      </c>
      <c r="J14" s="19">
        <f>I14/$I$18</f>
        <v>0.67549616579972893</v>
      </c>
      <c r="K14" s="9" t="s">
        <v>45</v>
      </c>
      <c r="L14" s="9"/>
      <c r="M14" s="9"/>
    </row>
    <row r="15" spans="1:15" ht="21" x14ac:dyDescent="0.2">
      <c r="A15" s="3" t="s">
        <v>2</v>
      </c>
      <c r="B15" s="3">
        <v>0</v>
      </c>
      <c r="C15" s="3" t="s">
        <v>2</v>
      </c>
      <c r="D15" s="3">
        <v>0</v>
      </c>
      <c r="E15" s="3" t="s">
        <v>2</v>
      </c>
      <c r="F15" s="3">
        <v>0</v>
      </c>
      <c r="G15" s="3" t="s">
        <v>2</v>
      </c>
      <c r="H15" s="3">
        <v>0</v>
      </c>
      <c r="I15" s="2">
        <f t="shared" ref="I15:I17" si="1">AVERAGE(B15,D15,F15,H15)</f>
        <v>0</v>
      </c>
      <c r="J15" s="19">
        <f t="shared" ref="J15:J17" si="2">I15/$I$18</f>
        <v>0</v>
      </c>
      <c r="K15" s="9">
        <v>25</v>
      </c>
      <c r="L15" s="21">
        <f>J16</f>
        <v>0.26294834737285111</v>
      </c>
      <c r="M15" s="21">
        <f>J17</f>
        <v>6.1555486827419924E-2</v>
      </c>
    </row>
    <row r="16" spans="1:15" ht="21" x14ac:dyDescent="0.2">
      <c r="A16" s="3" t="s">
        <v>238</v>
      </c>
      <c r="B16" s="3">
        <v>66792.899999999994</v>
      </c>
      <c r="C16" s="3" t="s">
        <v>238</v>
      </c>
      <c r="D16" s="3">
        <v>67478.600000000006</v>
      </c>
      <c r="E16" s="3" t="s">
        <v>238</v>
      </c>
      <c r="F16" s="3">
        <v>71535.100000000006</v>
      </c>
      <c r="G16" s="3" t="s">
        <v>238</v>
      </c>
      <c r="H16" s="3">
        <v>69914.7</v>
      </c>
      <c r="I16" s="2">
        <f t="shared" si="1"/>
        <v>68930.324999999997</v>
      </c>
      <c r="J16" s="19">
        <f t="shared" si="2"/>
        <v>0.26294834737285111</v>
      </c>
      <c r="K16" s="9">
        <v>50</v>
      </c>
      <c r="L16" s="21">
        <f>J32</f>
        <v>0.42772045135498049</v>
      </c>
      <c r="M16" s="21">
        <f>J33</f>
        <v>0.12152748107910157</v>
      </c>
    </row>
    <row r="17" spans="1:13" ht="42" x14ac:dyDescent="0.2">
      <c r="A17" s="3" t="s">
        <v>239</v>
      </c>
      <c r="B17" s="3">
        <v>16004.3</v>
      </c>
      <c r="C17" s="3" t="s">
        <v>239</v>
      </c>
      <c r="D17" s="3">
        <v>16423.8</v>
      </c>
      <c r="E17" s="3" t="s">
        <v>239</v>
      </c>
      <c r="F17" s="3">
        <v>16133.3</v>
      </c>
      <c r="G17" s="3" t="s">
        <v>239</v>
      </c>
      <c r="H17" s="3">
        <v>15984.2</v>
      </c>
      <c r="I17" s="2">
        <f t="shared" si="1"/>
        <v>16136.399999999998</v>
      </c>
      <c r="J17" s="19">
        <f t="shared" si="2"/>
        <v>6.1555486827419924E-2</v>
      </c>
      <c r="K17" s="9">
        <v>75</v>
      </c>
      <c r="L17" s="21">
        <f>J48</f>
        <v>0.52825012207031252</v>
      </c>
      <c r="M17" s="21">
        <f>J49</f>
        <v>0.1809000015258789</v>
      </c>
    </row>
    <row r="18" spans="1:13" ht="21" x14ac:dyDescent="0.2">
      <c r="H18" s="26" t="s">
        <v>143</v>
      </c>
      <c r="I18" s="2">
        <f>SUM(I14:I17)</f>
        <v>262143.97500000001</v>
      </c>
      <c r="K18" s="9">
        <v>100</v>
      </c>
      <c r="L18" s="22">
        <f>J64</f>
        <v>0.59517436163511706</v>
      </c>
      <c r="M18" s="22">
        <f>J65</f>
        <v>0.23999316103329563</v>
      </c>
    </row>
    <row r="19" spans="1:13" x14ac:dyDescent="0.2">
      <c r="K19" s="9">
        <v>125</v>
      </c>
      <c r="L19" s="21">
        <f>J79</f>
        <v>0.63602212562350025</v>
      </c>
      <c r="M19" s="21">
        <f>J80</f>
        <v>0.29453618101728618</v>
      </c>
    </row>
    <row r="20" spans="1:13" ht="63" x14ac:dyDescent="0.2">
      <c r="A20" s="1" t="s">
        <v>240</v>
      </c>
    </row>
    <row r="21" spans="1:13" ht="21" x14ac:dyDescent="0.2">
      <c r="A21" s="6" t="s">
        <v>5</v>
      </c>
      <c r="B21" s="6"/>
      <c r="C21" s="6" t="s">
        <v>10</v>
      </c>
      <c r="D21" s="6"/>
      <c r="E21" s="6" t="s">
        <v>17</v>
      </c>
      <c r="F21" s="6"/>
      <c r="G21" s="6" t="s">
        <v>16</v>
      </c>
      <c r="H21" s="6"/>
    </row>
    <row r="22" spans="1:13" ht="21" x14ac:dyDescent="0.2">
      <c r="A22" s="6" t="s">
        <v>3</v>
      </c>
      <c r="B22" s="6" t="s">
        <v>4</v>
      </c>
      <c r="C22" s="6" t="s">
        <v>3</v>
      </c>
      <c r="D22" s="6" t="s">
        <v>4</v>
      </c>
      <c r="E22" s="6" t="s">
        <v>3</v>
      </c>
      <c r="F22" s="6" t="s">
        <v>4</v>
      </c>
      <c r="G22" s="6" t="s">
        <v>3</v>
      </c>
      <c r="H22" s="6" t="s">
        <v>4</v>
      </c>
      <c r="I22" s="7" t="s">
        <v>35</v>
      </c>
    </row>
    <row r="23" spans="1:13" ht="21" x14ac:dyDescent="0.2">
      <c r="A23" s="3" t="s">
        <v>6</v>
      </c>
      <c r="B23" s="3">
        <v>220684.9</v>
      </c>
      <c r="C23" s="3" t="s">
        <v>6</v>
      </c>
      <c r="D23" s="3">
        <v>219589.9</v>
      </c>
      <c r="E23" s="3" t="s">
        <v>6</v>
      </c>
      <c r="F23" s="3">
        <v>220592.4</v>
      </c>
      <c r="G23" s="3" t="s">
        <v>6</v>
      </c>
      <c r="H23" s="3">
        <v>220299</v>
      </c>
      <c r="I23" s="2">
        <f>AVERAGE(B23,D23,F23,H23)</f>
        <v>220291.55</v>
      </c>
      <c r="J23" s="19">
        <f>I23/$I$26</f>
        <v>0.84034541314212552</v>
      </c>
    </row>
    <row r="24" spans="1:13" ht="21" x14ac:dyDescent="0.2">
      <c r="A24" s="3" t="s">
        <v>7</v>
      </c>
      <c r="B24" s="3">
        <v>39710.800000000003</v>
      </c>
      <c r="C24" s="3" t="s">
        <v>7</v>
      </c>
      <c r="D24" s="3">
        <v>39793.1</v>
      </c>
      <c r="E24" s="3" t="s">
        <v>7</v>
      </c>
      <c r="F24" s="3">
        <v>39699.9</v>
      </c>
      <c r="G24" s="3" t="s">
        <v>7</v>
      </c>
      <c r="H24" s="3">
        <v>39904.400000000001</v>
      </c>
      <c r="I24" s="2">
        <f>AVERAGE(B24,D24,F24,H24)</f>
        <v>39777.049999999996</v>
      </c>
      <c r="J24" s="19">
        <f t="shared" ref="J24:J25" si="3">I24/$I$26</f>
        <v>0.15173737492802145</v>
      </c>
      <c r="L24" s="10"/>
    </row>
    <row r="25" spans="1:13" ht="21" x14ac:dyDescent="0.2">
      <c r="A25" s="3" t="s">
        <v>8</v>
      </c>
      <c r="B25" s="3">
        <v>1748.3</v>
      </c>
      <c r="C25" s="3" t="s">
        <v>8</v>
      </c>
      <c r="D25" s="3">
        <v>2761.1</v>
      </c>
      <c r="E25" s="3" t="s">
        <v>8</v>
      </c>
      <c r="F25" s="3">
        <v>1851.7</v>
      </c>
      <c r="G25" s="3" t="s">
        <v>8</v>
      </c>
      <c r="H25" s="3">
        <v>1940.7</v>
      </c>
      <c r="I25" s="2">
        <f t="shared" ref="I25" si="4">AVERAGE(B25,D25,F25,H25)</f>
        <v>2075.4499999999998</v>
      </c>
      <c r="J25" s="19">
        <f t="shared" si="3"/>
        <v>7.9172119298530717E-3</v>
      </c>
      <c r="L25" s="11"/>
    </row>
    <row r="26" spans="1:13" ht="21" x14ac:dyDescent="0.2">
      <c r="H26" s="26" t="s">
        <v>143</v>
      </c>
      <c r="I26" s="2">
        <f>SUM(I23:I25)</f>
        <v>262144.05</v>
      </c>
      <c r="L26" s="11"/>
    </row>
    <row r="27" spans="1:13" ht="84" x14ac:dyDescent="0.2">
      <c r="A27" s="1" t="s">
        <v>241</v>
      </c>
      <c r="L27" s="11"/>
    </row>
    <row r="28" spans="1:13" ht="21" x14ac:dyDescent="0.2">
      <c r="A28" s="6" t="s">
        <v>5</v>
      </c>
      <c r="B28" s="6"/>
      <c r="C28" s="6" t="s">
        <v>13</v>
      </c>
      <c r="D28" s="6"/>
      <c r="E28" s="6" t="s">
        <v>14</v>
      </c>
      <c r="F28" s="6"/>
      <c r="G28" s="6" t="s">
        <v>15</v>
      </c>
      <c r="H28" s="6"/>
      <c r="L28" s="11"/>
    </row>
    <row r="29" spans="1:13" ht="21" x14ac:dyDescent="0.2">
      <c r="A29" s="6" t="s">
        <v>3</v>
      </c>
      <c r="B29" s="6" t="s">
        <v>4</v>
      </c>
      <c r="C29" s="6" t="s">
        <v>3</v>
      </c>
      <c r="D29" s="6" t="s">
        <v>4</v>
      </c>
      <c r="E29" s="6" t="s">
        <v>3</v>
      </c>
      <c r="F29" s="6" t="s">
        <v>4</v>
      </c>
      <c r="G29" s="6" t="s">
        <v>3</v>
      </c>
      <c r="H29" s="6" t="s">
        <v>4</v>
      </c>
      <c r="I29" s="7" t="s">
        <v>35</v>
      </c>
      <c r="L29" s="11"/>
    </row>
    <row r="30" spans="1:13" ht="21" x14ac:dyDescent="0.2">
      <c r="A30" s="3" t="s">
        <v>1</v>
      </c>
      <c r="B30" s="3">
        <v>114104.2</v>
      </c>
      <c r="C30" s="3" t="s">
        <v>1</v>
      </c>
      <c r="D30" s="3">
        <v>119952.7</v>
      </c>
      <c r="E30" s="3" t="s">
        <v>1</v>
      </c>
      <c r="F30" s="3">
        <v>117803.2</v>
      </c>
      <c r="G30" s="3" t="s">
        <v>1</v>
      </c>
      <c r="H30" s="3">
        <v>120787.7</v>
      </c>
      <c r="I30" s="2">
        <f>AVERAGE(B30,D30,F30,H30)</f>
        <v>118161.95</v>
      </c>
      <c r="J30" s="19">
        <f>I30/$I$34</f>
        <v>0.45075206756591796</v>
      </c>
      <c r="L30" s="11"/>
    </row>
    <row r="31" spans="1:13" ht="21" x14ac:dyDescent="0.2">
      <c r="A31" s="3" t="s">
        <v>2</v>
      </c>
      <c r="B31" s="3">
        <v>0</v>
      </c>
      <c r="C31" s="3" t="s">
        <v>2</v>
      </c>
      <c r="D31" s="3">
        <v>0</v>
      </c>
      <c r="E31" s="3" t="s">
        <v>2</v>
      </c>
      <c r="F31" s="3">
        <v>0</v>
      </c>
      <c r="G31" s="3" t="s">
        <v>2</v>
      </c>
      <c r="H31" s="3">
        <v>0</v>
      </c>
      <c r="I31" s="2">
        <f t="shared" ref="I31:I33" si="5">AVERAGE(B31,D31,F31,H31)</f>
        <v>0</v>
      </c>
      <c r="J31" s="19">
        <f t="shared" ref="J31:J33" si="6">I31/$I$34</f>
        <v>0</v>
      </c>
      <c r="L31" s="10"/>
    </row>
    <row r="32" spans="1:13" ht="21" x14ac:dyDescent="0.2">
      <c r="A32" s="3" t="s">
        <v>238</v>
      </c>
      <c r="B32" s="3">
        <v>116267.8</v>
      </c>
      <c r="C32" s="3" t="s">
        <v>238</v>
      </c>
      <c r="D32" s="3">
        <v>110281.4</v>
      </c>
      <c r="E32" s="3" t="s">
        <v>238</v>
      </c>
      <c r="F32" s="3">
        <v>112816.6</v>
      </c>
      <c r="G32" s="3" t="s">
        <v>238</v>
      </c>
      <c r="H32" s="3">
        <v>109131.6</v>
      </c>
      <c r="I32" s="2">
        <f t="shared" si="5"/>
        <v>112124.35</v>
      </c>
      <c r="J32" s="19">
        <f t="shared" si="6"/>
        <v>0.42772045135498049</v>
      </c>
      <c r="L32" s="11"/>
    </row>
    <row r="33" spans="1:12" ht="42" x14ac:dyDescent="0.2">
      <c r="A33" s="3" t="s">
        <v>239</v>
      </c>
      <c r="B33" s="3">
        <v>31772</v>
      </c>
      <c r="C33" s="3" t="s">
        <v>239</v>
      </c>
      <c r="D33" s="3">
        <v>31909.9</v>
      </c>
      <c r="E33" s="3" t="s">
        <v>239</v>
      </c>
      <c r="F33" s="3">
        <v>31524.2</v>
      </c>
      <c r="G33" s="3" t="s">
        <v>239</v>
      </c>
      <c r="H33" s="3">
        <v>32224.7</v>
      </c>
      <c r="I33" s="2">
        <f t="shared" si="5"/>
        <v>31857.7</v>
      </c>
      <c r="J33" s="19">
        <f t="shared" si="6"/>
        <v>0.12152748107910157</v>
      </c>
      <c r="L33" s="11"/>
    </row>
    <row r="34" spans="1:12" ht="21" x14ac:dyDescent="0.2">
      <c r="H34" s="26" t="s">
        <v>143</v>
      </c>
      <c r="I34" s="2">
        <f>SUM(I30:I33)</f>
        <v>262144</v>
      </c>
      <c r="L34" s="11"/>
    </row>
    <row r="35" spans="1:12" x14ac:dyDescent="0.2">
      <c r="L35" s="11"/>
    </row>
    <row r="36" spans="1:12" ht="63" x14ac:dyDescent="0.2">
      <c r="A36" s="1" t="s">
        <v>242</v>
      </c>
    </row>
    <row r="37" spans="1:12" ht="21" x14ac:dyDescent="0.2">
      <c r="A37" s="6" t="s">
        <v>5</v>
      </c>
      <c r="B37" s="6"/>
      <c r="C37" s="6" t="s">
        <v>10</v>
      </c>
      <c r="D37" s="6"/>
      <c r="E37" s="6" t="s">
        <v>17</v>
      </c>
      <c r="F37" s="6"/>
      <c r="G37" s="6" t="s">
        <v>16</v>
      </c>
      <c r="H37" s="6"/>
    </row>
    <row r="38" spans="1:12" ht="21" x14ac:dyDescent="0.2">
      <c r="A38" s="6" t="s">
        <v>3</v>
      </c>
      <c r="B38" s="6" t="s">
        <v>4</v>
      </c>
      <c r="C38" s="6" t="s">
        <v>3</v>
      </c>
      <c r="D38" s="6" t="s">
        <v>4</v>
      </c>
      <c r="E38" s="6" t="s">
        <v>3</v>
      </c>
      <c r="F38" s="6" t="s">
        <v>4</v>
      </c>
      <c r="G38" s="6" t="s">
        <v>3</v>
      </c>
      <c r="H38" s="6" t="s">
        <v>4</v>
      </c>
      <c r="I38" s="7" t="s">
        <v>35</v>
      </c>
    </row>
    <row r="39" spans="1:12" ht="21" x14ac:dyDescent="0.2">
      <c r="A39" s="3" t="s">
        <v>6</v>
      </c>
      <c r="B39" s="3">
        <v>219620.6</v>
      </c>
      <c r="C39" s="3" t="s">
        <v>6</v>
      </c>
      <c r="D39" s="3">
        <v>218311.4</v>
      </c>
      <c r="E39" s="3" t="s">
        <v>6</v>
      </c>
      <c r="F39" s="3">
        <v>218984.8</v>
      </c>
      <c r="G39" s="3" t="s">
        <v>6</v>
      </c>
      <c r="H39" s="3">
        <v>220208.2</v>
      </c>
      <c r="I39" s="2">
        <f>AVERAGE(B39,D39,F39,H39)</f>
        <v>219281.25</v>
      </c>
      <c r="J39" s="19">
        <f>I39/$I$42</f>
        <v>0.83649166455189361</v>
      </c>
    </row>
    <row r="40" spans="1:12" ht="21" x14ac:dyDescent="0.2">
      <c r="A40" s="3" t="s">
        <v>7</v>
      </c>
      <c r="B40" s="3">
        <v>37766.300000000003</v>
      </c>
      <c r="C40" s="3" t="s">
        <v>7</v>
      </c>
      <c r="D40" s="3">
        <v>37633.300000000003</v>
      </c>
      <c r="E40" s="3" t="s">
        <v>7</v>
      </c>
      <c r="F40" s="3">
        <v>38110</v>
      </c>
      <c r="G40" s="3" t="s">
        <v>7</v>
      </c>
      <c r="H40" s="3">
        <v>37831.300000000003</v>
      </c>
      <c r="I40" s="2">
        <f t="shared" ref="I40:I41" si="7">AVERAGE(B40,D40,F40,H40)</f>
        <v>37835.225000000006</v>
      </c>
      <c r="J40" s="19">
        <f t="shared" ref="J40:J41" si="8">I40/$I$42</f>
        <v>0.14432994311618264</v>
      </c>
    </row>
    <row r="41" spans="1:12" ht="21" x14ac:dyDescent="0.2">
      <c r="A41" s="3" t="s">
        <v>8</v>
      </c>
      <c r="B41" s="3">
        <v>4757</v>
      </c>
      <c r="C41" s="3" t="s">
        <v>8</v>
      </c>
      <c r="D41" s="3">
        <v>6199.3</v>
      </c>
      <c r="E41" s="3" t="s">
        <v>8</v>
      </c>
      <c r="F41" s="3">
        <v>5049.1000000000004</v>
      </c>
      <c r="G41" s="3" t="s">
        <v>8</v>
      </c>
      <c r="H41" s="3">
        <v>4104.6000000000004</v>
      </c>
      <c r="I41" s="2">
        <f t="shared" si="7"/>
        <v>5027.5</v>
      </c>
      <c r="J41" s="19">
        <f t="shared" si="8"/>
        <v>1.9178392331923706E-2</v>
      </c>
    </row>
    <row r="42" spans="1:12" ht="21" x14ac:dyDescent="0.2">
      <c r="H42" s="26" t="s">
        <v>143</v>
      </c>
      <c r="I42" s="2">
        <f>SUM(I39:I41)</f>
        <v>262143.97500000001</v>
      </c>
    </row>
    <row r="43" spans="1:12" ht="84" x14ac:dyDescent="0.2">
      <c r="A43" s="1" t="s">
        <v>243</v>
      </c>
    </row>
    <row r="44" spans="1:12" ht="21" x14ac:dyDescent="0.2">
      <c r="A44" s="6" t="s">
        <v>5</v>
      </c>
      <c r="B44" s="6"/>
      <c r="C44" s="6" t="s">
        <v>13</v>
      </c>
      <c r="D44" s="6"/>
      <c r="E44" s="6" t="s">
        <v>14</v>
      </c>
      <c r="F44" s="6"/>
      <c r="G44" s="6" t="s">
        <v>15</v>
      </c>
      <c r="H44" s="6"/>
    </row>
    <row r="45" spans="1:12" ht="21" x14ac:dyDescent="0.2">
      <c r="A45" s="6" t="s">
        <v>3</v>
      </c>
      <c r="B45" s="6" t="s">
        <v>4</v>
      </c>
      <c r="C45" s="6" t="s">
        <v>3</v>
      </c>
      <c r="D45" s="6" t="s">
        <v>4</v>
      </c>
      <c r="E45" s="6" t="s">
        <v>3</v>
      </c>
      <c r="F45" s="6" t="s">
        <v>4</v>
      </c>
      <c r="G45" s="6" t="s">
        <v>3</v>
      </c>
      <c r="H45" s="6" t="s">
        <v>4</v>
      </c>
      <c r="I45" s="7" t="s">
        <v>35</v>
      </c>
    </row>
    <row r="46" spans="1:12" ht="21" x14ac:dyDescent="0.2">
      <c r="A46" s="3" t="s">
        <v>1</v>
      </c>
      <c r="B46" s="3">
        <v>75640.600000000006</v>
      </c>
      <c r="C46" s="3" t="s">
        <v>1</v>
      </c>
      <c r="D46" s="3">
        <v>80623.5</v>
      </c>
      <c r="E46" s="3" t="s">
        <v>1</v>
      </c>
      <c r="F46" s="3">
        <v>70853.7</v>
      </c>
      <c r="G46" s="3" t="s">
        <v>1</v>
      </c>
      <c r="H46" s="3">
        <v>77860.399999999994</v>
      </c>
      <c r="I46" s="2">
        <f>AVERAGE(B46,D46,F46,H46)</f>
        <v>76244.549999999988</v>
      </c>
      <c r="J46" s="19">
        <f>I46/$I$50</f>
        <v>0.29084987640380855</v>
      </c>
    </row>
    <row r="47" spans="1:12" ht="21" x14ac:dyDescent="0.2">
      <c r="A47" s="3" t="s">
        <v>2</v>
      </c>
      <c r="B47" s="3">
        <v>0</v>
      </c>
      <c r="C47" s="3" t="s">
        <v>2</v>
      </c>
      <c r="D47" s="3">
        <v>0</v>
      </c>
      <c r="E47" s="3" t="s">
        <v>2</v>
      </c>
      <c r="F47" s="3">
        <v>0</v>
      </c>
      <c r="G47" s="3" t="s">
        <v>2</v>
      </c>
      <c r="H47" s="3">
        <v>0</v>
      </c>
      <c r="I47" s="2">
        <f t="shared" ref="I47:I49" si="9">AVERAGE(B47,D47,F47,H47)</f>
        <v>0</v>
      </c>
      <c r="J47" s="19">
        <f t="shared" ref="J47:J49" si="10">I47/$I$50</f>
        <v>0</v>
      </c>
    </row>
    <row r="48" spans="1:12" ht="21" x14ac:dyDescent="0.2">
      <c r="A48" s="3" t="s">
        <v>238</v>
      </c>
      <c r="B48" s="3">
        <v>139446.39999999999</v>
      </c>
      <c r="C48" s="3" t="s">
        <v>238</v>
      </c>
      <c r="D48" s="3">
        <v>134083.20000000001</v>
      </c>
      <c r="E48" s="3" t="s">
        <v>238</v>
      </c>
      <c r="F48" s="3">
        <v>143624.20000000001</v>
      </c>
      <c r="G48" s="3" t="s">
        <v>238</v>
      </c>
      <c r="H48" s="3">
        <v>136756.6</v>
      </c>
      <c r="I48" s="2">
        <f t="shared" si="9"/>
        <v>138477.6</v>
      </c>
      <c r="J48" s="19">
        <f t="shared" si="10"/>
        <v>0.52825012207031252</v>
      </c>
    </row>
    <row r="49" spans="1:10" ht="42" x14ac:dyDescent="0.2">
      <c r="A49" s="3" t="s">
        <v>239</v>
      </c>
      <c r="B49" s="3">
        <v>47057.1</v>
      </c>
      <c r="C49" s="3" t="s">
        <v>239</v>
      </c>
      <c r="D49" s="3">
        <v>47437.3</v>
      </c>
      <c r="E49" s="3" t="s">
        <v>239</v>
      </c>
      <c r="F49" s="3">
        <v>47666.1</v>
      </c>
      <c r="G49" s="3" t="s">
        <v>239</v>
      </c>
      <c r="H49" s="3">
        <v>47526.9</v>
      </c>
      <c r="I49" s="2">
        <f t="shared" si="9"/>
        <v>47421.85</v>
      </c>
      <c r="J49" s="19">
        <f t="shared" si="10"/>
        <v>0.1809000015258789</v>
      </c>
    </row>
    <row r="50" spans="1:10" ht="21" x14ac:dyDescent="0.2">
      <c r="H50" s="26" t="s">
        <v>143</v>
      </c>
      <c r="I50" s="2">
        <f>SUM(I46:I49)</f>
        <v>262144</v>
      </c>
    </row>
    <row r="52" spans="1:10" ht="63" x14ac:dyDescent="0.2">
      <c r="A52" s="1" t="s">
        <v>244</v>
      </c>
    </row>
    <row r="53" spans="1:10" ht="21" x14ac:dyDescent="0.2">
      <c r="A53" s="6" t="s">
        <v>5</v>
      </c>
      <c r="B53" s="6"/>
      <c r="C53" s="6" t="s">
        <v>10</v>
      </c>
      <c r="D53" s="6"/>
      <c r="E53" s="6" t="s">
        <v>17</v>
      </c>
      <c r="F53" s="6"/>
      <c r="G53" s="6" t="s">
        <v>16</v>
      </c>
      <c r="H53" s="6"/>
    </row>
    <row r="54" spans="1:10" ht="21" x14ac:dyDescent="0.2">
      <c r="A54" s="6" t="s">
        <v>3</v>
      </c>
      <c r="B54" s="6" t="s">
        <v>4</v>
      </c>
      <c r="C54" s="6" t="s">
        <v>3</v>
      </c>
      <c r="D54" s="6" t="s">
        <v>4</v>
      </c>
      <c r="E54" s="6" t="s">
        <v>3</v>
      </c>
      <c r="F54" s="6" t="s">
        <v>4</v>
      </c>
      <c r="G54" s="6" t="s">
        <v>3</v>
      </c>
      <c r="H54" s="6" t="s">
        <v>4</v>
      </c>
      <c r="I54" s="7" t="s">
        <v>35</v>
      </c>
    </row>
    <row r="55" spans="1:10" ht="21" x14ac:dyDescent="0.2">
      <c r="A55" s="3" t="s">
        <v>6</v>
      </c>
      <c r="B55" s="3">
        <v>218218.8</v>
      </c>
      <c r="C55" s="3" t="s">
        <v>6</v>
      </c>
      <c r="D55" s="3">
        <v>217856.9</v>
      </c>
      <c r="E55" s="3" t="s">
        <v>6</v>
      </c>
      <c r="F55" s="3">
        <v>217595.5</v>
      </c>
      <c r="G55" s="3" t="s">
        <v>6</v>
      </c>
      <c r="H55" s="3">
        <v>218749.2</v>
      </c>
      <c r="I55" s="2">
        <f>AVERAGE(B55,D55,F55,H55)</f>
        <v>218105.09999999998</v>
      </c>
      <c r="J55" s="19">
        <f>I55/$I$58</f>
        <v>0.81225050694642298</v>
      </c>
    </row>
    <row r="56" spans="1:10" ht="21" x14ac:dyDescent="0.2">
      <c r="A56" s="3" t="s">
        <v>7</v>
      </c>
      <c r="B56" s="3">
        <v>34713.599999999999</v>
      </c>
      <c r="C56" s="3" t="s">
        <v>7</v>
      </c>
      <c r="D56" s="3">
        <v>35754</v>
      </c>
      <c r="E56" s="3" t="s">
        <v>7</v>
      </c>
      <c r="F56" s="3">
        <v>35516.699999999997</v>
      </c>
      <c r="G56" s="3" t="s">
        <v>7</v>
      </c>
      <c r="H56" s="3">
        <v>34927.9</v>
      </c>
      <c r="I56" s="2">
        <f>AVERAGE(B56,D56,F56,H56)</f>
        <v>35228.050000000003</v>
      </c>
      <c r="J56" s="19">
        <f t="shared" ref="J56:J57" si="11">I56/$I$58</f>
        <v>0.13119363770601394</v>
      </c>
    </row>
    <row r="57" spans="1:10" ht="21" x14ac:dyDescent="0.2">
      <c r="A57" s="3" t="s">
        <v>8</v>
      </c>
      <c r="B57" s="9">
        <v>9211.6</v>
      </c>
      <c r="C57" s="3" t="s">
        <v>8</v>
      </c>
      <c r="D57" s="3">
        <v>8533.1</v>
      </c>
      <c r="E57" s="3" t="s">
        <v>8</v>
      </c>
      <c r="F57" s="3">
        <v>9031.7000000000007</v>
      </c>
      <c r="G57" s="3" t="s">
        <v>8</v>
      </c>
      <c r="H57" s="3">
        <v>8467</v>
      </c>
      <c r="I57" s="2">
        <f>AVERAGE(B56,D57,F57,H57)</f>
        <v>15186.349999999999</v>
      </c>
      <c r="J57" s="19">
        <f t="shared" si="11"/>
        <v>5.6555855347563216E-2</v>
      </c>
    </row>
    <row r="58" spans="1:10" ht="21" x14ac:dyDescent="0.2">
      <c r="H58" s="26" t="s">
        <v>143</v>
      </c>
      <c r="I58" s="2">
        <f>SUM(I55:I57)</f>
        <v>268519.49999999994</v>
      </c>
    </row>
    <row r="59" spans="1:10" ht="84" x14ac:dyDescent="0.2">
      <c r="A59" s="1" t="s">
        <v>245</v>
      </c>
    </row>
    <row r="60" spans="1:10" ht="21" x14ac:dyDescent="0.2">
      <c r="A60" s="6" t="s">
        <v>5</v>
      </c>
      <c r="B60" s="6"/>
      <c r="C60" s="6" t="s">
        <v>13</v>
      </c>
      <c r="D60" s="6"/>
      <c r="E60" s="6" t="s">
        <v>14</v>
      </c>
      <c r="F60" s="6"/>
      <c r="G60" s="6" t="s">
        <v>15</v>
      </c>
      <c r="H60" s="6"/>
    </row>
    <row r="61" spans="1:10" ht="21" x14ac:dyDescent="0.2">
      <c r="A61" s="6" t="s">
        <v>3</v>
      </c>
      <c r="B61" s="6" t="s">
        <v>4</v>
      </c>
      <c r="C61" s="6" t="s">
        <v>3</v>
      </c>
      <c r="D61" s="6" t="s">
        <v>4</v>
      </c>
      <c r="E61" s="6" t="s">
        <v>3</v>
      </c>
      <c r="F61" s="6" t="s">
        <v>4</v>
      </c>
      <c r="G61" s="6" t="s">
        <v>3</v>
      </c>
      <c r="H61" s="6" t="s">
        <v>4</v>
      </c>
      <c r="I61" s="8" t="s">
        <v>35</v>
      </c>
    </row>
    <row r="62" spans="1:10" ht="21" x14ac:dyDescent="0.2">
      <c r="A62" s="3" t="s">
        <v>1</v>
      </c>
      <c r="B62" s="3">
        <v>41733.4</v>
      </c>
      <c r="C62" s="3" t="s">
        <v>1</v>
      </c>
      <c r="D62" s="3">
        <v>45607</v>
      </c>
      <c r="E62" s="3" t="s">
        <v>1</v>
      </c>
      <c r="F62" s="3">
        <v>41607.4</v>
      </c>
      <c r="G62" s="3" t="s">
        <v>1</v>
      </c>
      <c r="H62" s="3">
        <v>43525.8</v>
      </c>
      <c r="I62" s="2">
        <f>AVERAGE(B62,D62,F62,H62)</f>
        <v>43118.399999999994</v>
      </c>
      <c r="J62" s="19">
        <f>I62/$I$66</f>
        <v>0.16483247733158732</v>
      </c>
    </row>
    <row r="63" spans="1:10" ht="21" x14ac:dyDescent="0.2">
      <c r="A63" s="3" t="s">
        <v>2</v>
      </c>
      <c r="B63" s="3">
        <v>0</v>
      </c>
      <c r="C63" s="3" t="s">
        <v>2</v>
      </c>
      <c r="D63" s="3">
        <v>0</v>
      </c>
      <c r="E63" s="3" t="s">
        <v>2</v>
      </c>
      <c r="F63" s="3">
        <v>0</v>
      </c>
      <c r="G63" s="3" t="s">
        <v>2</v>
      </c>
      <c r="H63" s="3">
        <v>0</v>
      </c>
      <c r="I63" s="2">
        <f t="shared" ref="I63:I65" si="12">AVERAGE(B63,D63,F63,H63)</f>
        <v>0</v>
      </c>
      <c r="J63" s="19">
        <f t="shared" ref="J63:J65" si="13">I63/$I$66</f>
        <v>0</v>
      </c>
    </row>
    <row r="64" spans="1:10" ht="21" x14ac:dyDescent="0.2">
      <c r="A64" s="3" t="s">
        <v>238</v>
      </c>
      <c r="B64" s="3">
        <v>157021.5</v>
      </c>
      <c r="C64" s="3" t="s">
        <v>238</v>
      </c>
      <c r="D64" s="3">
        <v>154131.20000000001</v>
      </c>
      <c r="E64" s="3" t="s">
        <v>238</v>
      </c>
      <c r="F64" s="3" t="s">
        <v>300</v>
      </c>
      <c r="G64" s="3" t="s">
        <v>238</v>
      </c>
      <c r="H64" s="3">
        <v>155920.9</v>
      </c>
      <c r="I64" s="2">
        <f t="shared" si="12"/>
        <v>155691.19999999998</v>
      </c>
      <c r="J64" s="19">
        <f t="shared" si="13"/>
        <v>0.59517436163511706</v>
      </c>
    </row>
    <row r="65" spans="1:10" ht="42" x14ac:dyDescent="0.2">
      <c r="A65" s="3" t="s">
        <v>239</v>
      </c>
      <c r="B65" s="3">
        <v>63389.1</v>
      </c>
      <c r="C65" s="3" t="s">
        <v>239</v>
      </c>
      <c r="D65" s="3">
        <v>62405.8</v>
      </c>
      <c r="E65" s="3" t="s">
        <v>239</v>
      </c>
      <c r="F65" s="3">
        <v>62626.3</v>
      </c>
      <c r="G65" s="3" t="s">
        <v>239</v>
      </c>
      <c r="H65" s="3">
        <v>62697.3</v>
      </c>
      <c r="I65" s="2">
        <f t="shared" si="12"/>
        <v>62779.625</v>
      </c>
      <c r="J65" s="19">
        <f t="shared" si="13"/>
        <v>0.23999316103329563</v>
      </c>
    </row>
    <row r="66" spans="1:10" ht="21" x14ac:dyDescent="0.2">
      <c r="H66" s="26" t="s">
        <v>143</v>
      </c>
      <c r="I66" s="2">
        <f>SUM(I62:I65)</f>
        <v>261589.22499999998</v>
      </c>
    </row>
    <row r="67" spans="1:10" ht="63" x14ac:dyDescent="0.2">
      <c r="A67" s="1" t="s">
        <v>246</v>
      </c>
    </row>
    <row r="68" spans="1:10" ht="21" x14ac:dyDescent="0.2">
      <c r="A68" s="6" t="s">
        <v>5</v>
      </c>
      <c r="B68" s="6"/>
      <c r="C68" s="6" t="s">
        <v>10</v>
      </c>
      <c r="D68" s="6"/>
      <c r="E68" s="6" t="s">
        <v>17</v>
      </c>
      <c r="F68" s="6"/>
      <c r="G68" s="6" t="s">
        <v>16</v>
      </c>
      <c r="H68" s="6"/>
    </row>
    <row r="69" spans="1:10" ht="21" x14ac:dyDescent="0.2">
      <c r="A69" s="6" t="s">
        <v>3</v>
      </c>
      <c r="B69" s="6" t="s">
        <v>4</v>
      </c>
      <c r="C69" s="6" t="s">
        <v>3</v>
      </c>
      <c r="D69" s="6" t="s">
        <v>4</v>
      </c>
      <c r="E69" s="6" t="s">
        <v>3</v>
      </c>
      <c r="F69" s="6" t="s">
        <v>4</v>
      </c>
      <c r="G69" s="6" t="s">
        <v>3</v>
      </c>
      <c r="H69" s="6" t="s">
        <v>4</v>
      </c>
      <c r="I69" s="8" t="s">
        <v>35</v>
      </c>
    </row>
    <row r="70" spans="1:10" ht="21" x14ac:dyDescent="0.2">
      <c r="A70" s="3" t="s">
        <v>6</v>
      </c>
      <c r="B70" s="3">
        <v>215812.8</v>
      </c>
      <c r="C70" s="3" t="s">
        <v>6</v>
      </c>
      <c r="D70" s="3">
        <v>214804.5</v>
      </c>
      <c r="E70" s="3" t="s">
        <v>6</v>
      </c>
      <c r="F70" s="3">
        <v>215558.5</v>
      </c>
      <c r="G70" s="3" t="s">
        <v>6</v>
      </c>
      <c r="H70" s="3">
        <v>214859.4</v>
      </c>
      <c r="I70" s="2">
        <f>AVERAGE(B70,D70,F70,H70)</f>
        <v>215258.80000000002</v>
      </c>
      <c r="J70" s="19">
        <f>I70/$I$73</f>
        <v>0.82114699914035805</v>
      </c>
    </row>
    <row r="71" spans="1:10" ht="21" x14ac:dyDescent="0.2">
      <c r="A71" s="3" t="s">
        <v>7</v>
      </c>
      <c r="B71" s="3">
        <v>33156.699999999997</v>
      </c>
      <c r="C71" s="3" t="s">
        <v>7</v>
      </c>
      <c r="D71" s="3">
        <v>33004.5</v>
      </c>
      <c r="E71" s="3" t="s">
        <v>7</v>
      </c>
      <c r="F71" s="3">
        <v>33542.6</v>
      </c>
      <c r="G71" s="3" t="s">
        <v>7</v>
      </c>
      <c r="H71" s="3">
        <v>33221.1</v>
      </c>
      <c r="I71" s="2">
        <f t="shared" ref="I71:I72" si="14">AVERAGE(B71,D71,F71,H71)</f>
        <v>33231.224999999999</v>
      </c>
      <c r="J71" s="19">
        <f t="shared" ref="J71:J72" si="15">I71/$I$73</f>
        <v>0.12676703896197528</v>
      </c>
    </row>
    <row r="72" spans="1:10" ht="21" x14ac:dyDescent="0.2">
      <c r="A72" s="3" t="s">
        <v>8</v>
      </c>
      <c r="B72" s="9">
        <v>13174.5</v>
      </c>
      <c r="C72" s="3" t="s">
        <v>8</v>
      </c>
      <c r="D72" s="3">
        <v>14335</v>
      </c>
      <c r="E72" s="3" t="s">
        <v>8</v>
      </c>
      <c r="F72" s="3">
        <v>13043</v>
      </c>
      <c r="G72" s="3" t="s">
        <v>8</v>
      </c>
      <c r="H72" s="3">
        <v>14063.6</v>
      </c>
      <c r="I72" s="2">
        <f t="shared" si="14"/>
        <v>13654.025</v>
      </c>
      <c r="J72" s="19">
        <f t="shared" si="15"/>
        <v>5.2085961897666559E-2</v>
      </c>
    </row>
    <row r="73" spans="1:10" ht="21" x14ac:dyDescent="0.2">
      <c r="H73" s="26" t="s">
        <v>143</v>
      </c>
      <c r="I73" s="2">
        <f>SUM(I70:I72)</f>
        <v>262144.05000000005</v>
      </c>
    </row>
    <row r="74" spans="1:10" ht="84" x14ac:dyDescent="0.2">
      <c r="A74" s="1" t="s">
        <v>247</v>
      </c>
    </row>
    <row r="75" spans="1:10" ht="21" x14ac:dyDescent="0.2">
      <c r="A75" s="6" t="s">
        <v>5</v>
      </c>
      <c r="B75" s="6"/>
      <c r="C75" s="6" t="s">
        <v>13</v>
      </c>
      <c r="D75" s="6"/>
      <c r="E75" s="6" t="s">
        <v>14</v>
      </c>
      <c r="F75" s="6"/>
      <c r="G75" s="6" t="s">
        <v>15</v>
      </c>
      <c r="H75" s="6"/>
    </row>
    <row r="76" spans="1:10" ht="21" x14ac:dyDescent="0.2">
      <c r="A76" s="6" t="s">
        <v>3</v>
      </c>
      <c r="B76" s="6" t="s">
        <v>4</v>
      </c>
      <c r="C76" s="6" t="s">
        <v>3</v>
      </c>
      <c r="D76" s="6" t="s">
        <v>4</v>
      </c>
      <c r="E76" s="6" t="s">
        <v>3</v>
      </c>
      <c r="F76" s="6" t="s">
        <v>4</v>
      </c>
      <c r="G76" s="6" t="s">
        <v>3</v>
      </c>
      <c r="H76" s="6" t="s">
        <v>4</v>
      </c>
      <c r="I76" s="8" t="s">
        <v>35</v>
      </c>
    </row>
    <row r="77" spans="1:10" ht="21" x14ac:dyDescent="0.2">
      <c r="A77" s="3" t="s">
        <v>1</v>
      </c>
      <c r="B77" s="3">
        <v>20902.400000000001</v>
      </c>
      <c r="C77" s="3" t="s">
        <v>1</v>
      </c>
      <c r="D77" s="3">
        <v>15630.6</v>
      </c>
      <c r="E77" s="3" t="s">
        <v>1</v>
      </c>
      <c r="F77" s="3">
        <v>18529.900000000001</v>
      </c>
      <c r="G77" s="3" t="s">
        <v>1</v>
      </c>
      <c r="H77" s="3">
        <v>17752</v>
      </c>
      <c r="I77" s="2">
        <f>AVERAGE(B77,D77,F77,H77)</f>
        <v>18203.724999999999</v>
      </c>
      <c r="J77" s="19">
        <f>I77/$I$81</f>
        <v>6.9441693359213491E-2</v>
      </c>
    </row>
    <row r="78" spans="1:10" ht="21" x14ac:dyDescent="0.2">
      <c r="A78" s="3" t="s">
        <v>2</v>
      </c>
      <c r="B78" s="3">
        <v>0</v>
      </c>
      <c r="C78" s="3" t="s">
        <v>2</v>
      </c>
      <c r="D78" s="3">
        <v>0</v>
      </c>
      <c r="E78" s="3" t="s">
        <v>2</v>
      </c>
      <c r="F78" s="3">
        <v>0</v>
      </c>
      <c r="G78" s="3" t="s">
        <v>2</v>
      </c>
      <c r="H78" s="3">
        <v>0</v>
      </c>
      <c r="I78" s="2">
        <f t="shared" ref="I78:I80" si="16">AVERAGE(B78,D78,F78,H78)</f>
        <v>0</v>
      </c>
      <c r="J78" s="19">
        <f t="shared" ref="J78:J80" si="17">I78/$I$81</f>
        <v>0</v>
      </c>
    </row>
    <row r="79" spans="1:10" ht="21" x14ac:dyDescent="0.2">
      <c r="A79" s="3" t="s">
        <v>238</v>
      </c>
      <c r="B79" s="3">
        <v>164173.1</v>
      </c>
      <c r="C79" s="3" t="s">
        <v>238</v>
      </c>
      <c r="D79" s="3">
        <v>168783.9</v>
      </c>
      <c r="E79" s="3" t="s">
        <v>238</v>
      </c>
      <c r="F79" s="3">
        <v>166708.79999999999</v>
      </c>
      <c r="G79" s="3" t="s">
        <v>238</v>
      </c>
      <c r="H79" s="3">
        <v>167251.79999999999</v>
      </c>
      <c r="I79" s="2">
        <f t="shared" si="16"/>
        <v>166729.4</v>
      </c>
      <c r="J79" s="19">
        <f t="shared" si="17"/>
        <v>0.63602212562350025</v>
      </c>
    </row>
    <row r="80" spans="1:10" ht="42" x14ac:dyDescent="0.2">
      <c r="A80" s="3" t="s">
        <v>239</v>
      </c>
      <c r="B80" s="3">
        <v>77068.5</v>
      </c>
      <c r="C80" s="3" t="s">
        <v>239</v>
      </c>
      <c r="D80" s="3">
        <v>77729.5</v>
      </c>
      <c r="E80" s="3" t="s">
        <v>239</v>
      </c>
      <c r="F80" s="3">
        <v>76905.399999999994</v>
      </c>
      <c r="G80" s="3" t="s">
        <v>239</v>
      </c>
      <c r="H80" s="3">
        <v>77140.2</v>
      </c>
      <c r="I80" s="2">
        <f t="shared" si="16"/>
        <v>77210.899999999994</v>
      </c>
      <c r="J80" s="19">
        <f t="shared" si="17"/>
        <v>0.29453618101728618</v>
      </c>
    </row>
    <row r="81" spans="8:9" ht="21" x14ac:dyDescent="0.2">
      <c r="H81" s="26" t="s">
        <v>143</v>
      </c>
      <c r="I81" s="2">
        <f>SUM(I77:I80)</f>
        <v>262144.02500000002</v>
      </c>
    </row>
  </sheetData>
  <mergeCells count="2">
    <mergeCell ref="L3:O3"/>
    <mergeCell ref="L12:O12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CDD18-C44F-9F4B-940E-D433D9EBDD59}">
  <dimension ref="A1:O81"/>
  <sheetViews>
    <sheetView topLeftCell="H1" zoomScale="87" zoomScaleNormal="87" workbookViewId="0">
      <selection activeCell="S33" sqref="S33"/>
    </sheetView>
  </sheetViews>
  <sheetFormatPr baseColWidth="10" defaultColWidth="21.33203125" defaultRowHeight="20" x14ac:dyDescent="0.2"/>
  <cols>
    <col min="1" max="8" width="21.33203125" style="1"/>
    <col min="9" max="9" width="26" style="2" customWidth="1"/>
    <col min="10" max="16384" width="21.33203125" style="2"/>
  </cols>
  <sheetData>
    <row r="1" spans="1:15" ht="21" x14ac:dyDescent="0.2">
      <c r="A1" s="18" t="s">
        <v>264</v>
      </c>
      <c r="B1" s="18" t="s">
        <v>248</v>
      </c>
    </row>
    <row r="2" spans="1:15" ht="63" x14ac:dyDescent="0.2">
      <c r="A2" s="1" t="s">
        <v>249</v>
      </c>
      <c r="B2" s="5"/>
      <c r="C2" s="5"/>
      <c r="D2" s="5"/>
      <c r="E2" s="5"/>
      <c r="F2" s="5"/>
      <c r="G2" s="5"/>
      <c r="H2" s="5"/>
    </row>
    <row r="3" spans="1:15" ht="21" x14ac:dyDescent="0.2">
      <c r="A3" s="6" t="s">
        <v>5</v>
      </c>
      <c r="B3" s="6"/>
      <c r="C3" s="6" t="s">
        <v>10</v>
      </c>
      <c r="D3" s="6"/>
      <c r="E3" s="6" t="s">
        <v>17</v>
      </c>
      <c r="F3" s="6"/>
      <c r="G3" s="6" t="s">
        <v>16</v>
      </c>
      <c r="H3" s="6"/>
      <c r="K3" s="9"/>
      <c r="L3" s="41" t="s">
        <v>37</v>
      </c>
      <c r="M3" s="42"/>
      <c r="N3" s="42"/>
      <c r="O3" s="42"/>
    </row>
    <row r="4" spans="1:15" ht="21" x14ac:dyDescent="0.2">
      <c r="A4" s="6" t="s">
        <v>3</v>
      </c>
      <c r="B4" s="6" t="s">
        <v>4</v>
      </c>
      <c r="C4" s="6" t="s">
        <v>3</v>
      </c>
      <c r="D4" s="6" t="s">
        <v>4</v>
      </c>
      <c r="E4" s="6" t="s">
        <v>3</v>
      </c>
      <c r="F4" s="6" t="s">
        <v>4</v>
      </c>
      <c r="G4" s="6" t="s">
        <v>3</v>
      </c>
      <c r="H4" s="6" t="s">
        <v>4</v>
      </c>
      <c r="I4" s="7" t="s">
        <v>35</v>
      </c>
      <c r="K4" s="9" t="s">
        <v>36</v>
      </c>
      <c r="L4" s="9" t="s">
        <v>6</v>
      </c>
      <c r="M4" s="9" t="s">
        <v>7</v>
      </c>
      <c r="N4" s="9" t="s">
        <v>41</v>
      </c>
      <c r="O4" s="9"/>
    </row>
    <row r="5" spans="1:15" ht="21" x14ac:dyDescent="0.2">
      <c r="A5" s="3" t="s">
        <v>6</v>
      </c>
      <c r="B5" s="3">
        <v>213356.9</v>
      </c>
      <c r="C5" s="3" t="s">
        <v>6</v>
      </c>
      <c r="D5" s="3">
        <v>212953.60000000001</v>
      </c>
      <c r="E5" s="3" t="s">
        <v>6</v>
      </c>
      <c r="F5" s="3">
        <v>213699.6</v>
      </c>
      <c r="G5" s="3" t="s">
        <v>6</v>
      </c>
      <c r="H5" s="3">
        <v>214068.4</v>
      </c>
      <c r="I5" s="2">
        <f>AVERAGE(B5,D5,F5,H5)</f>
        <v>213519.625</v>
      </c>
      <c r="J5" s="19">
        <f>I5/$I$8</f>
        <v>0.81451272964477539</v>
      </c>
      <c r="K5" s="9" t="s">
        <v>45</v>
      </c>
      <c r="L5" s="23">
        <v>0.83299999999999996</v>
      </c>
      <c r="M5" s="23">
        <v>0.16700000000000001</v>
      </c>
      <c r="N5" s="9" t="s">
        <v>43</v>
      </c>
      <c r="O5" s="9"/>
    </row>
    <row r="6" spans="1:15" ht="21" x14ac:dyDescent="0.2">
      <c r="A6" s="3" t="s">
        <v>7</v>
      </c>
      <c r="B6" s="3">
        <v>46054.1</v>
      </c>
      <c r="C6" s="3" t="s">
        <v>7</v>
      </c>
      <c r="D6" s="3">
        <v>47117.599999999999</v>
      </c>
      <c r="E6" s="3" t="s">
        <v>7</v>
      </c>
      <c r="F6" s="3">
        <v>46571.8</v>
      </c>
      <c r="G6" s="3" t="s">
        <v>7</v>
      </c>
      <c r="H6" s="3">
        <v>46051.6</v>
      </c>
      <c r="I6" s="2">
        <f>AVERAGE(B6,D6,F6,H6)</f>
        <v>46448.775000000001</v>
      </c>
      <c r="J6" s="19">
        <f t="shared" ref="J6:J7" si="0">I6/$I$8</f>
        <v>0.17718801498413086</v>
      </c>
      <c r="K6" s="9">
        <v>25</v>
      </c>
      <c r="L6" s="21">
        <f>J5</f>
        <v>0.81451272964477539</v>
      </c>
      <c r="M6" s="21">
        <f>J6</f>
        <v>0.17718801498413086</v>
      </c>
      <c r="N6" s="21">
        <f>J7</f>
        <v>8.2992553710937497E-3</v>
      </c>
      <c r="O6" s="9"/>
    </row>
    <row r="7" spans="1:15" ht="21" x14ac:dyDescent="0.2">
      <c r="A7" s="3" t="s">
        <v>8</v>
      </c>
      <c r="B7" s="3">
        <v>2733</v>
      </c>
      <c r="C7" s="3" t="s">
        <v>8</v>
      </c>
      <c r="D7" s="3">
        <v>2072.8000000000002</v>
      </c>
      <c r="E7" s="3" t="s">
        <v>8</v>
      </c>
      <c r="F7" s="3">
        <v>1872.6</v>
      </c>
      <c r="G7" s="3" t="s">
        <v>8</v>
      </c>
      <c r="H7" s="3">
        <v>2024</v>
      </c>
      <c r="I7" s="2">
        <f>AVERAGE(B7,D7,F7,H7)</f>
        <v>2175.6</v>
      </c>
      <c r="J7" s="19">
        <f t="shared" si="0"/>
        <v>8.2992553710937497E-3</v>
      </c>
      <c r="K7" s="9">
        <v>50</v>
      </c>
      <c r="L7" s="21">
        <f>J23</f>
        <v>0.80275978167336892</v>
      </c>
      <c r="M7" s="21">
        <f>J24</f>
        <v>0.17610192568834085</v>
      </c>
      <c r="N7" s="21">
        <f>J25</f>
        <v>2.1138292638290208E-2</v>
      </c>
      <c r="O7" s="9"/>
    </row>
    <row r="8" spans="1:15" ht="21" x14ac:dyDescent="0.2">
      <c r="H8" s="26" t="s">
        <v>143</v>
      </c>
      <c r="I8" s="2">
        <f>SUM(I5:I7)</f>
        <v>262144</v>
      </c>
      <c r="K8" s="9">
        <v>75</v>
      </c>
      <c r="L8" s="21">
        <f>J39</f>
        <v>0.77446584701538079</v>
      </c>
      <c r="M8" s="21">
        <f>J40</f>
        <v>0.18177881240844723</v>
      </c>
      <c r="N8" s="21">
        <f>J41</f>
        <v>4.3755340576171871E-2</v>
      </c>
      <c r="O8" s="9"/>
    </row>
    <row r="9" spans="1:15" x14ac:dyDescent="0.2">
      <c r="K9" s="9">
        <v>100</v>
      </c>
      <c r="L9" s="22">
        <f>J55</f>
        <v>0.72267984119690787</v>
      </c>
      <c r="M9" s="22">
        <f>J56</f>
        <v>0.19216863349746416</v>
      </c>
      <c r="N9" s="22">
        <f>J57</f>
        <v>8.5151525305628015E-2</v>
      </c>
      <c r="O9" s="12"/>
    </row>
    <row r="10" spans="1:15" x14ac:dyDescent="0.2">
      <c r="K10" s="9">
        <v>125</v>
      </c>
      <c r="L10" s="22">
        <f>J70</f>
        <v>0.72397089004516602</v>
      </c>
      <c r="M10" s="22">
        <f>J71</f>
        <v>0.20174255371093749</v>
      </c>
      <c r="N10" s="22">
        <f>J72</f>
        <v>7.428655624389649E-2</v>
      </c>
      <c r="O10" s="12"/>
    </row>
    <row r="11" spans="1:15" ht="84" x14ac:dyDescent="0.2">
      <c r="A11" s="1" t="s">
        <v>250</v>
      </c>
    </row>
    <row r="12" spans="1:15" ht="21" x14ac:dyDescent="0.2">
      <c r="A12" s="6" t="s">
        <v>5</v>
      </c>
      <c r="B12" s="6"/>
      <c r="C12" s="6" t="s">
        <v>13</v>
      </c>
      <c r="D12" s="6"/>
      <c r="E12" s="6" t="s">
        <v>14</v>
      </c>
      <c r="F12" s="6"/>
      <c r="G12" s="6" t="s">
        <v>15</v>
      </c>
      <c r="H12" s="6"/>
      <c r="K12" s="9"/>
      <c r="L12" s="41" t="s">
        <v>38</v>
      </c>
      <c r="M12" s="42"/>
      <c r="N12" s="42"/>
      <c r="O12" s="42"/>
    </row>
    <row r="13" spans="1:15" ht="21" x14ac:dyDescent="0.2">
      <c r="A13" s="6" t="s">
        <v>3</v>
      </c>
      <c r="B13" s="6" t="s">
        <v>4</v>
      </c>
      <c r="C13" s="6" t="s">
        <v>3</v>
      </c>
      <c r="D13" s="6" t="s">
        <v>4</v>
      </c>
      <c r="E13" s="6" t="s">
        <v>3</v>
      </c>
      <c r="F13" s="6" t="s">
        <v>4</v>
      </c>
      <c r="G13" s="6" t="s">
        <v>3</v>
      </c>
      <c r="H13" s="6" t="s">
        <v>4</v>
      </c>
      <c r="I13" s="7" t="s">
        <v>35</v>
      </c>
      <c r="K13" s="9" t="s">
        <v>36</v>
      </c>
      <c r="L13" s="9" t="s">
        <v>251</v>
      </c>
      <c r="M13" s="9" t="s">
        <v>252</v>
      </c>
    </row>
    <row r="14" spans="1:15" ht="21" x14ac:dyDescent="0.2">
      <c r="A14" s="3" t="s">
        <v>1</v>
      </c>
      <c r="B14" s="3">
        <v>195093</v>
      </c>
      <c r="C14" s="3" t="s">
        <v>1</v>
      </c>
      <c r="D14" s="3">
        <v>198192.1</v>
      </c>
      <c r="E14" s="3" t="s">
        <v>1</v>
      </c>
      <c r="F14" s="3">
        <v>197010.7</v>
      </c>
      <c r="G14" s="3" t="s">
        <v>1</v>
      </c>
      <c r="H14" s="3">
        <v>198145.5</v>
      </c>
      <c r="I14" s="2">
        <f>AVERAGE(B14,D14,F14,H14)</f>
        <v>197110.32500000001</v>
      </c>
      <c r="J14" s="19">
        <f>I14/$I$18</f>
        <v>0.75191614609564339</v>
      </c>
      <c r="K14" s="9" t="s">
        <v>45</v>
      </c>
      <c r="L14" s="9"/>
      <c r="M14" s="9"/>
    </row>
    <row r="15" spans="1:15" ht="21" x14ac:dyDescent="0.2">
      <c r="A15" s="3" t="s">
        <v>2</v>
      </c>
      <c r="B15" s="3">
        <v>0</v>
      </c>
      <c r="C15" s="3" t="s">
        <v>2</v>
      </c>
      <c r="D15" s="3">
        <v>0</v>
      </c>
      <c r="E15" s="3" t="s">
        <v>2</v>
      </c>
      <c r="F15" s="3">
        <v>0</v>
      </c>
      <c r="G15" s="3" t="s">
        <v>2</v>
      </c>
      <c r="H15" s="3">
        <v>0</v>
      </c>
      <c r="I15" s="2">
        <f t="shared" ref="I15:I17" si="1">AVERAGE(B15,D15,F15,H15)</f>
        <v>0</v>
      </c>
      <c r="J15" s="19">
        <f t="shared" ref="J15:J17" si="2">I15/$I$18</f>
        <v>0</v>
      </c>
      <c r="K15" s="9">
        <v>25</v>
      </c>
      <c r="L15" s="21">
        <f>J16</f>
        <v>0.15376871549904675</v>
      </c>
      <c r="M15" s="21">
        <f>J17</f>
        <v>9.431513840530982E-2</v>
      </c>
    </row>
    <row r="16" spans="1:15" ht="21" x14ac:dyDescent="0.2">
      <c r="A16" s="3" t="s">
        <v>253</v>
      </c>
      <c r="B16" s="3">
        <v>43185</v>
      </c>
      <c r="C16" s="3" t="s">
        <v>253</v>
      </c>
      <c r="D16" s="3">
        <v>37668.6</v>
      </c>
      <c r="E16" s="3" t="s">
        <v>253</v>
      </c>
      <c r="F16" s="3">
        <v>39818.5</v>
      </c>
      <c r="G16" s="3" t="s">
        <v>253</v>
      </c>
      <c r="H16" s="3">
        <v>40566.1</v>
      </c>
      <c r="I16" s="2">
        <f t="shared" si="1"/>
        <v>40309.550000000003</v>
      </c>
      <c r="J16" s="19">
        <f t="shared" si="2"/>
        <v>0.15376871549904675</v>
      </c>
      <c r="K16" s="9">
        <v>50</v>
      </c>
      <c r="L16" s="21">
        <f>J32</f>
        <v>0.25397098026552384</v>
      </c>
      <c r="M16" s="21">
        <f>J33</f>
        <v>0.15763119147956928</v>
      </c>
    </row>
    <row r="17" spans="1:13" ht="42" x14ac:dyDescent="0.2">
      <c r="A17" s="3" t="s">
        <v>254</v>
      </c>
      <c r="B17" s="3">
        <v>23866</v>
      </c>
      <c r="C17" s="3" t="s">
        <v>254</v>
      </c>
      <c r="D17" s="3">
        <v>26283.3</v>
      </c>
      <c r="E17" s="3" t="s">
        <v>254</v>
      </c>
      <c r="F17" s="3">
        <v>25314.9</v>
      </c>
      <c r="G17" s="3" t="s">
        <v>254</v>
      </c>
      <c r="H17" s="3">
        <v>23432.400000000001</v>
      </c>
      <c r="I17" s="2">
        <f t="shared" si="1"/>
        <v>24724.15</v>
      </c>
      <c r="J17" s="19">
        <f t="shared" si="2"/>
        <v>9.431513840530982E-2</v>
      </c>
      <c r="K17" s="9">
        <v>75</v>
      </c>
      <c r="L17" s="21">
        <f>J48</f>
        <v>0.33522672653198238</v>
      </c>
      <c r="M17" s="21">
        <f>J49</f>
        <v>0.22680063247680665</v>
      </c>
    </row>
    <row r="18" spans="1:13" ht="21" x14ac:dyDescent="0.2">
      <c r="H18" s="26" t="s">
        <v>143</v>
      </c>
      <c r="I18" s="2">
        <f>SUM(I14:I17)</f>
        <v>262144.02500000002</v>
      </c>
      <c r="K18" s="9">
        <v>100</v>
      </c>
      <c r="L18" s="22">
        <f>J64</f>
        <v>0.40818857271085479</v>
      </c>
      <c r="M18" s="22">
        <f>J65</f>
        <v>0.33237880061901098</v>
      </c>
    </row>
    <row r="19" spans="1:13" x14ac:dyDescent="0.2">
      <c r="K19" s="9">
        <v>125</v>
      </c>
      <c r="L19" s="21">
        <f>J79</f>
        <v>0.41030891615084003</v>
      </c>
      <c r="M19" s="21">
        <f>J80</f>
        <v>0.4028264814045871</v>
      </c>
    </row>
    <row r="20" spans="1:13" ht="63" x14ac:dyDescent="0.2">
      <c r="A20" s="1" t="s">
        <v>255</v>
      </c>
    </row>
    <row r="21" spans="1:13" ht="21" x14ac:dyDescent="0.2">
      <c r="A21" s="6" t="s">
        <v>5</v>
      </c>
      <c r="B21" s="6"/>
      <c r="C21" s="6" t="s">
        <v>10</v>
      </c>
      <c r="D21" s="6"/>
      <c r="E21" s="6" t="s">
        <v>17</v>
      </c>
      <c r="F21" s="6"/>
      <c r="G21" s="6" t="s">
        <v>16</v>
      </c>
      <c r="H21" s="6"/>
    </row>
    <row r="22" spans="1:13" ht="21" x14ac:dyDescent="0.2">
      <c r="A22" s="6" t="s">
        <v>3</v>
      </c>
      <c r="B22" s="6" t="s">
        <v>4</v>
      </c>
      <c r="C22" s="6" t="s">
        <v>3</v>
      </c>
      <c r="D22" s="6" t="s">
        <v>4</v>
      </c>
      <c r="E22" s="6" t="s">
        <v>3</v>
      </c>
      <c r="F22" s="6" t="s">
        <v>4</v>
      </c>
      <c r="G22" s="6" t="s">
        <v>3</v>
      </c>
      <c r="H22" s="6" t="s">
        <v>4</v>
      </c>
      <c r="I22" s="7" t="s">
        <v>35</v>
      </c>
    </row>
    <row r="23" spans="1:13" ht="21" x14ac:dyDescent="0.2">
      <c r="A23" s="3" t="s">
        <v>6</v>
      </c>
      <c r="B23" s="3">
        <v>211604.4</v>
      </c>
      <c r="C23" s="3" t="s">
        <v>6</v>
      </c>
      <c r="D23" s="3">
        <v>212898.5</v>
      </c>
      <c r="E23" s="3" t="s">
        <v>6</v>
      </c>
      <c r="F23" s="3">
        <v>207001.1</v>
      </c>
      <c r="G23" s="3" t="s">
        <v>6</v>
      </c>
      <c r="H23" s="3">
        <v>210250.4</v>
      </c>
      <c r="I23" s="2">
        <f>AVERAGE(B23,D23,F23,H23)</f>
        <v>210438.6</v>
      </c>
      <c r="J23" s="19">
        <f>I23/$I$26</f>
        <v>0.80275978167336892</v>
      </c>
    </row>
    <row r="24" spans="1:13" ht="21" x14ac:dyDescent="0.2">
      <c r="A24" s="3" t="s">
        <v>7</v>
      </c>
      <c r="B24" s="3">
        <v>47233</v>
      </c>
      <c r="C24" s="3" t="s">
        <v>7</v>
      </c>
      <c r="D24" s="3">
        <v>42923.1</v>
      </c>
      <c r="E24" s="3" t="s">
        <v>7</v>
      </c>
      <c r="F24" s="3">
        <v>47787.4</v>
      </c>
      <c r="G24" s="3" t="s">
        <v>7</v>
      </c>
      <c r="H24" s="3">
        <v>46712.7</v>
      </c>
      <c r="I24" s="2">
        <f>AVERAGE(B24,D24,F24,H24)</f>
        <v>46164.05</v>
      </c>
      <c r="J24" s="19">
        <f t="shared" ref="J24:J25" si="3">I24/$I$26</f>
        <v>0.17610192568834085</v>
      </c>
      <c r="L24" s="10"/>
    </row>
    <row r="25" spans="1:13" ht="21" x14ac:dyDescent="0.2">
      <c r="A25" s="3" t="s">
        <v>8</v>
      </c>
      <c r="B25" s="3">
        <v>3306.6</v>
      </c>
      <c r="C25" s="3" t="s">
        <v>8</v>
      </c>
      <c r="D25" s="3">
        <v>6322.4</v>
      </c>
      <c r="E25" s="3" t="s">
        <v>8</v>
      </c>
      <c r="F25" s="3">
        <v>7355.4</v>
      </c>
      <c r="G25" s="3" t="s">
        <v>8</v>
      </c>
      <c r="H25" s="3">
        <v>5180.7</v>
      </c>
      <c r="I25" s="2">
        <f t="shared" ref="I25" si="4">AVERAGE(B25,D25,F25,H25)</f>
        <v>5541.2750000000005</v>
      </c>
      <c r="J25" s="19">
        <f t="shared" si="3"/>
        <v>2.1138292638290208E-2</v>
      </c>
      <c r="L25" s="11"/>
    </row>
    <row r="26" spans="1:13" ht="21" x14ac:dyDescent="0.2">
      <c r="H26" s="26" t="s">
        <v>143</v>
      </c>
      <c r="I26" s="2">
        <f>SUM(I23:I25)</f>
        <v>262143.92500000002</v>
      </c>
      <c r="L26" s="11"/>
    </row>
    <row r="27" spans="1:13" ht="84" x14ac:dyDescent="0.2">
      <c r="A27" s="1" t="s">
        <v>256</v>
      </c>
      <c r="L27" s="11"/>
    </row>
    <row r="28" spans="1:13" ht="21" x14ac:dyDescent="0.2">
      <c r="A28" s="6" t="s">
        <v>5</v>
      </c>
      <c r="B28" s="6"/>
      <c r="C28" s="6" t="s">
        <v>13</v>
      </c>
      <c r="D28" s="6"/>
      <c r="E28" s="6" t="s">
        <v>14</v>
      </c>
      <c r="F28" s="6"/>
      <c r="G28" s="6" t="s">
        <v>15</v>
      </c>
      <c r="H28" s="6"/>
      <c r="L28" s="11"/>
    </row>
    <row r="29" spans="1:13" ht="21" x14ac:dyDescent="0.2">
      <c r="A29" s="6" t="s">
        <v>3</v>
      </c>
      <c r="B29" s="6" t="s">
        <v>4</v>
      </c>
      <c r="C29" s="6" t="s">
        <v>3</v>
      </c>
      <c r="D29" s="6" t="s">
        <v>4</v>
      </c>
      <c r="E29" s="6" t="s">
        <v>3</v>
      </c>
      <c r="F29" s="6" t="s">
        <v>4</v>
      </c>
      <c r="G29" s="6" t="s">
        <v>3</v>
      </c>
      <c r="H29" s="6" t="s">
        <v>4</v>
      </c>
      <c r="I29" s="7" t="s">
        <v>35</v>
      </c>
      <c r="L29" s="11"/>
    </row>
    <row r="30" spans="1:13" ht="21" x14ac:dyDescent="0.2">
      <c r="A30" s="3" t="s">
        <v>1</v>
      </c>
      <c r="B30" s="3">
        <v>150798.6</v>
      </c>
      <c r="C30" s="3" t="s">
        <v>1</v>
      </c>
      <c r="D30" s="3">
        <v>155458.5</v>
      </c>
      <c r="E30" s="3" t="s">
        <v>1</v>
      </c>
      <c r="F30" s="3">
        <v>156513.4</v>
      </c>
      <c r="G30" s="3" t="s">
        <v>1</v>
      </c>
      <c r="H30" s="3">
        <v>154209.4</v>
      </c>
      <c r="I30" s="2">
        <f>AVERAGE(B30,D30,F30,H30)</f>
        <v>154244.97500000001</v>
      </c>
      <c r="J30" s="19">
        <f>I30/$I$34</f>
        <v>0.58839782825490683</v>
      </c>
      <c r="L30" s="11"/>
    </row>
    <row r="31" spans="1:13" ht="21" x14ac:dyDescent="0.2">
      <c r="A31" s="3" t="s">
        <v>2</v>
      </c>
      <c r="B31" s="3"/>
      <c r="C31" s="3" t="s">
        <v>2</v>
      </c>
      <c r="D31" s="3">
        <v>0</v>
      </c>
      <c r="E31" s="3" t="s">
        <v>2</v>
      </c>
      <c r="F31" s="3">
        <v>0</v>
      </c>
      <c r="G31" s="3" t="s">
        <v>2</v>
      </c>
      <c r="H31" s="3">
        <v>0</v>
      </c>
      <c r="I31" s="2">
        <f t="shared" ref="I31:I33" si="5">AVERAGE(B31,D31,F31,H31)</f>
        <v>0</v>
      </c>
      <c r="J31" s="19">
        <f t="shared" ref="J31:J33" si="6">I31/$I$34</f>
        <v>0</v>
      </c>
      <c r="L31" s="10"/>
    </row>
    <row r="32" spans="1:13" ht="21" x14ac:dyDescent="0.2">
      <c r="A32" s="3" t="s">
        <v>253</v>
      </c>
      <c r="B32" s="3">
        <v>66706.399999999994</v>
      </c>
      <c r="C32" s="3" t="s">
        <v>253</v>
      </c>
      <c r="D32" s="3">
        <v>71539.199999999997</v>
      </c>
      <c r="E32" s="3" t="s">
        <v>253</v>
      </c>
      <c r="F32" s="3">
        <v>62238.1</v>
      </c>
      <c r="G32" s="3" t="s">
        <v>253</v>
      </c>
      <c r="H32" s="3">
        <v>65824.2</v>
      </c>
      <c r="I32" s="2">
        <f t="shared" si="5"/>
        <v>66576.974999999991</v>
      </c>
      <c r="J32" s="19">
        <f t="shared" si="6"/>
        <v>0.25397098026552384</v>
      </c>
      <c r="L32" s="11"/>
    </row>
    <row r="33" spans="1:12" ht="42" x14ac:dyDescent="0.2">
      <c r="A33" s="3" t="s">
        <v>254</v>
      </c>
      <c r="B33" s="3">
        <v>44639.1</v>
      </c>
      <c r="C33" s="3" t="s">
        <v>254</v>
      </c>
      <c r="D33" s="3">
        <v>35146.300000000003</v>
      </c>
      <c r="E33" s="3" t="s">
        <v>254</v>
      </c>
      <c r="F33" s="3">
        <v>43392.5</v>
      </c>
      <c r="G33" s="3" t="s">
        <v>254</v>
      </c>
      <c r="H33" s="3">
        <v>42110.400000000001</v>
      </c>
      <c r="I33" s="2">
        <f t="shared" si="5"/>
        <v>41322.074999999997</v>
      </c>
      <c r="J33" s="19">
        <f t="shared" si="6"/>
        <v>0.15763119147956928</v>
      </c>
      <c r="L33" s="11"/>
    </row>
    <row r="34" spans="1:12" ht="21" x14ac:dyDescent="0.2">
      <c r="H34" s="26" t="s">
        <v>143</v>
      </c>
      <c r="I34" s="2">
        <f>SUM(I30:I33)</f>
        <v>262144.02500000002</v>
      </c>
      <c r="L34" s="11"/>
    </row>
    <row r="35" spans="1:12" x14ac:dyDescent="0.2">
      <c r="L35" s="11"/>
    </row>
    <row r="36" spans="1:12" ht="63" x14ac:dyDescent="0.2">
      <c r="A36" s="1" t="s">
        <v>257</v>
      </c>
    </row>
    <row r="37" spans="1:12" ht="21" x14ac:dyDescent="0.2">
      <c r="A37" s="6" t="s">
        <v>5</v>
      </c>
      <c r="B37" s="6"/>
      <c r="C37" s="6" t="s">
        <v>10</v>
      </c>
      <c r="D37" s="6"/>
      <c r="E37" s="6" t="s">
        <v>17</v>
      </c>
      <c r="F37" s="6"/>
      <c r="G37" s="6" t="s">
        <v>16</v>
      </c>
      <c r="H37" s="6"/>
    </row>
    <row r="38" spans="1:12" ht="21" x14ac:dyDescent="0.2">
      <c r="A38" s="6" t="s">
        <v>3</v>
      </c>
      <c r="B38" s="6" t="s">
        <v>4</v>
      </c>
      <c r="C38" s="6" t="s">
        <v>3</v>
      </c>
      <c r="D38" s="6" t="s">
        <v>4</v>
      </c>
      <c r="E38" s="6" t="s">
        <v>3</v>
      </c>
      <c r="F38" s="6" t="s">
        <v>4</v>
      </c>
      <c r="G38" s="6" t="s">
        <v>3</v>
      </c>
      <c r="H38" s="6" t="s">
        <v>4</v>
      </c>
      <c r="I38" s="7" t="s">
        <v>35</v>
      </c>
    </row>
    <row r="39" spans="1:12" ht="21" x14ac:dyDescent="0.2">
      <c r="A39" s="3" t="s">
        <v>6</v>
      </c>
      <c r="B39" s="3">
        <v>198142</v>
      </c>
      <c r="C39" s="3" t="s">
        <v>6</v>
      </c>
      <c r="D39" s="3">
        <v>201515.9</v>
      </c>
      <c r="E39" s="3" t="s">
        <v>6</v>
      </c>
      <c r="F39" s="3">
        <v>206852.8</v>
      </c>
      <c r="G39" s="3" t="s">
        <v>6</v>
      </c>
      <c r="H39" s="3">
        <v>205575.6</v>
      </c>
      <c r="I39" s="2">
        <f>AVERAGE(B39,D39,F39,H39)</f>
        <v>203021.57499999998</v>
      </c>
      <c r="J39" s="19">
        <f>I39/$I$42</f>
        <v>0.77446584701538079</v>
      </c>
    </row>
    <row r="40" spans="1:12" ht="21" x14ac:dyDescent="0.2">
      <c r="A40" s="3" t="s">
        <v>7</v>
      </c>
      <c r="B40" s="3">
        <v>49534.400000000001</v>
      </c>
      <c r="C40" s="3" t="s">
        <v>7</v>
      </c>
      <c r="D40" s="3">
        <v>48598</v>
      </c>
      <c r="E40" s="3" t="s">
        <v>7</v>
      </c>
      <c r="F40" s="3">
        <v>46853.2</v>
      </c>
      <c r="G40" s="3" t="s">
        <v>7</v>
      </c>
      <c r="H40" s="3">
        <v>45623.3</v>
      </c>
      <c r="I40" s="2">
        <f t="shared" ref="I40:I41" si="7">AVERAGE(B40,D40,F40,H40)</f>
        <v>47652.224999999991</v>
      </c>
      <c r="J40" s="19">
        <f t="shared" ref="J40:J41" si="8">I40/$I$42</f>
        <v>0.18177881240844723</v>
      </c>
    </row>
    <row r="41" spans="1:12" ht="21" x14ac:dyDescent="0.2">
      <c r="A41" s="3" t="s">
        <v>8</v>
      </c>
      <c r="B41" s="3">
        <v>14467.6</v>
      </c>
      <c r="C41" s="3" t="s">
        <v>8</v>
      </c>
      <c r="D41" s="3">
        <v>12030.1</v>
      </c>
      <c r="E41" s="3" t="s">
        <v>8</v>
      </c>
      <c r="F41" s="3">
        <v>8438</v>
      </c>
      <c r="G41" s="3" t="s">
        <v>8</v>
      </c>
      <c r="H41" s="3">
        <v>10945.1</v>
      </c>
      <c r="I41" s="2">
        <f t="shared" si="7"/>
        <v>11470.199999999999</v>
      </c>
      <c r="J41" s="19">
        <f t="shared" si="8"/>
        <v>4.3755340576171871E-2</v>
      </c>
    </row>
    <row r="42" spans="1:12" ht="21" x14ac:dyDescent="0.2">
      <c r="H42" s="26" t="s">
        <v>143</v>
      </c>
      <c r="I42" s="2">
        <f>SUM(I39:I41)</f>
        <v>262144</v>
      </c>
    </row>
    <row r="43" spans="1:12" ht="84" x14ac:dyDescent="0.2">
      <c r="A43" s="1" t="s">
        <v>258</v>
      </c>
    </row>
    <row r="44" spans="1:12" ht="21" x14ac:dyDescent="0.2">
      <c r="A44" s="6" t="s">
        <v>5</v>
      </c>
      <c r="B44" s="6"/>
      <c r="C44" s="6" t="s">
        <v>13</v>
      </c>
      <c r="D44" s="6"/>
      <c r="E44" s="6" t="s">
        <v>14</v>
      </c>
      <c r="F44" s="6"/>
      <c r="G44" s="6" t="s">
        <v>15</v>
      </c>
      <c r="H44" s="6"/>
    </row>
    <row r="45" spans="1:12" ht="21" x14ac:dyDescent="0.2">
      <c r="A45" s="6" t="s">
        <v>3</v>
      </c>
      <c r="B45" s="6" t="s">
        <v>4</v>
      </c>
      <c r="C45" s="6" t="s">
        <v>3</v>
      </c>
      <c r="D45" s="6" t="s">
        <v>4</v>
      </c>
      <c r="E45" s="6" t="s">
        <v>3</v>
      </c>
      <c r="F45" s="6" t="s">
        <v>4</v>
      </c>
      <c r="G45" s="6" t="s">
        <v>3</v>
      </c>
      <c r="H45" s="6" t="s">
        <v>4</v>
      </c>
      <c r="I45" s="7" t="s">
        <v>35</v>
      </c>
    </row>
    <row r="46" spans="1:12" ht="21" x14ac:dyDescent="0.2">
      <c r="A46" s="3" t="s">
        <v>1</v>
      </c>
      <c r="B46" s="3">
        <v>111369.2</v>
      </c>
      <c r="C46" s="3" t="s">
        <v>1</v>
      </c>
      <c r="D46" s="3">
        <v>117787.5</v>
      </c>
      <c r="E46" s="3" t="s">
        <v>1</v>
      </c>
      <c r="F46" s="3">
        <v>114633.2</v>
      </c>
      <c r="G46" s="3" t="s">
        <v>1</v>
      </c>
      <c r="H46" s="3">
        <v>115457.7</v>
      </c>
      <c r="I46" s="2">
        <f>AVERAGE(B46,D46,F46,H46)</f>
        <v>114811.90000000001</v>
      </c>
      <c r="J46" s="19">
        <f>I46/$I$50</f>
        <v>0.43797264099121097</v>
      </c>
    </row>
    <row r="47" spans="1:12" ht="21" x14ac:dyDescent="0.2">
      <c r="A47" s="3" t="s">
        <v>2</v>
      </c>
      <c r="B47" s="3">
        <v>0</v>
      </c>
      <c r="C47" s="3" t="s">
        <v>2</v>
      </c>
      <c r="D47" s="3">
        <v>0</v>
      </c>
      <c r="E47" s="3" t="s">
        <v>2</v>
      </c>
      <c r="F47" s="3">
        <v>0</v>
      </c>
      <c r="G47" s="3" t="s">
        <v>2</v>
      </c>
      <c r="H47" s="3">
        <v>0</v>
      </c>
      <c r="I47" s="2">
        <f t="shared" ref="I47:I49" si="9">AVERAGE(B47,D47,F47,H47)</f>
        <v>0</v>
      </c>
      <c r="J47" s="19">
        <f t="shared" ref="J47:J49" si="10">I47/$I$50</f>
        <v>0</v>
      </c>
    </row>
    <row r="48" spans="1:12" ht="21" x14ac:dyDescent="0.2">
      <c r="A48" s="3" t="s">
        <v>253</v>
      </c>
      <c r="B48" s="3">
        <v>89546</v>
      </c>
      <c r="C48" s="3" t="s">
        <v>253</v>
      </c>
      <c r="D48" s="3">
        <v>83249.600000000006</v>
      </c>
      <c r="E48" s="3" t="s">
        <v>253</v>
      </c>
      <c r="F48" s="3">
        <v>89677.5</v>
      </c>
      <c r="G48" s="3" t="s">
        <v>253</v>
      </c>
      <c r="H48" s="3">
        <v>89037.6</v>
      </c>
      <c r="I48" s="2">
        <f t="shared" si="9"/>
        <v>87877.674999999988</v>
      </c>
      <c r="J48" s="19">
        <f t="shared" si="10"/>
        <v>0.33522672653198238</v>
      </c>
    </row>
    <row r="49" spans="1:10" ht="42" x14ac:dyDescent="0.2">
      <c r="A49" s="3" t="s">
        <v>254</v>
      </c>
      <c r="B49" s="3">
        <v>61228.800000000003</v>
      </c>
      <c r="C49" s="3" t="s">
        <v>254</v>
      </c>
      <c r="D49" s="3">
        <v>61106.9</v>
      </c>
      <c r="E49" s="3" t="s">
        <v>254</v>
      </c>
      <c r="F49" s="3">
        <v>57833.3</v>
      </c>
      <c r="G49" s="3" t="s">
        <v>254</v>
      </c>
      <c r="H49" s="3">
        <v>57648.7</v>
      </c>
      <c r="I49" s="2">
        <f t="shared" si="9"/>
        <v>59454.425000000003</v>
      </c>
      <c r="J49" s="19">
        <f t="shared" si="10"/>
        <v>0.22680063247680665</v>
      </c>
    </row>
    <row r="50" spans="1:10" ht="21" x14ac:dyDescent="0.2">
      <c r="H50" s="26" t="s">
        <v>143</v>
      </c>
      <c r="I50" s="2">
        <f>SUM(I46:I49)</f>
        <v>262144</v>
      </c>
    </row>
    <row r="52" spans="1:10" ht="63" x14ac:dyDescent="0.2">
      <c r="A52" s="1" t="s">
        <v>259</v>
      </c>
    </row>
    <row r="53" spans="1:10" ht="21" x14ac:dyDescent="0.2">
      <c r="A53" s="6" t="s">
        <v>5</v>
      </c>
      <c r="B53" s="6"/>
      <c r="C53" s="6" t="s">
        <v>10</v>
      </c>
      <c r="D53" s="6"/>
      <c r="E53" s="6" t="s">
        <v>17</v>
      </c>
      <c r="F53" s="6"/>
      <c r="G53" s="6" t="s">
        <v>16</v>
      </c>
      <c r="H53" s="6"/>
    </row>
    <row r="54" spans="1:10" ht="21" x14ac:dyDescent="0.2">
      <c r="A54" s="6" t="s">
        <v>3</v>
      </c>
      <c r="B54" s="6" t="s">
        <v>4</v>
      </c>
      <c r="C54" s="6" t="s">
        <v>3</v>
      </c>
      <c r="D54" s="6" t="s">
        <v>4</v>
      </c>
      <c r="E54" s="6" t="s">
        <v>3</v>
      </c>
      <c r="F54" s="6" t="s">
        <v>4</v>
      </c>
      <c r="G54" s="6" t="s">
        <v>3</v>
      </c>
      <c r="H54" s="6" t="s">
        <v>4</v>
      </c>
      <c r="I54" s="7" t="s">
        <v>35</v>
      </c>
    </row>
    <row r="55" spans="1:10" ht="21" x14ac:dyDescent="0.2">
      <c r="A55" s="3" t="s">
        <v>6</v>
      </c>
      <c r="B55" s="3">
        <v>198638.4</v>
      </c>
      <c r="C55" s="3" t="s">
        <v>6</v>
      </c>
      <c r="D55" s="3">
        <v>196777.5</v>
      </c>
      <c r="E55" s="3" t="s">
        <v>6</v>
      </c>
      <c r="F55" s="3">
        <v>197134.5</v>
      </c>
      <c r="G55" s="3" t="s">
        <v>6</v>
      </c>
      <c r="H55" s="3">
        <v>194645.6</v>
      </c>
      <c r="I55" s="2">
        <f>AVERAGE(B55,D55,F55,H55)</f>
        <v>196799</v>
      </c>
      <c r="J55" s="19">
        <f>I55/$I$58</f>
        <v>0.72267984119690787</v>
      </c>
    </row>
    <row r="56" spans="1:10" ht="21" x14ac:dyDescent="0.2">
      <c r="A56" s="3" t="s">
        <v>7</v>
      </c>
      <c r="B56" s="3">
        <v>52101.599999999999</v>
      </c>
      <c r="C56" s="3" t="s">
        <v>7</v>
      </c>
      <c r="D56" s="3">
        <v>52832.9</v>
      </c>
      <c r="E56" s="3" t="s">
        <v>7</v>
      </c>
      <c r="F56" s="3">
        <v>51299.5</v>
      </c>
      <c r="G56" s="3" t="s">
        <v>7</v>
      </c>
      <c r="H56" s="3">
        <v>53090.2</v>
      </c>
      <c r="I56" s="2">
        <f>AVERAGE(B56,D56,F56,H56)</f>
        <v>52331.05</v>
      </c>
      <c r="J56" s="19">
        <f t="shared" ref="J56:J57" si="11">I56/$I$58</f>
        <v>0.19216863349746416</v>
      </c>
    </row>
    <row r="57" spans="1:10" ht="21" x14ac:dyDescent="0.2">
      <c r="A57" s="3" t="s">
        <v>8</v>
      </c>
      <c r="B57" s="9">
        <v>11404</v>
      </c>
      <c r="C57" s="3" t="s">
        <v>8</v>
      </c>
      <c r="D57" s="3">
        <v>12533.6</v>
      </c>
      <c r="E57" s="3" t="s">
        <v>8</v>
      </c>
      <c r="F57" s="3">
        <v>13710</v>
      </c>
      <c r="G57" s="3" t="s">
        <v>8</v>
      </c>
      <c r="H57" s="3">
        <v>14408.1</v>
      </c>
      <c r="I57" s="2">
        <f>AVERAGE(B56,D57,F57,H57)</f>
        <v>23188.325000000001</v>
      </c>
      <c r="J57" s="19">
        <f t="shared" si="11"/>
        <v>8.5151525305628015E-2</v>
      </c>
    </row>
    <row r="58" spans="1:10" ht="21" x14ac:dyDescent="0.2">
      <c r="H58" s="26" t="s">
        <v>143</v>
      </c>
      <c r="I58" s="2">
        <f>SUM(I55:I57)</f>
        <v>272318.375</v>
      </c>
    </row>
    <row r="59" spans="1:10" ht="84" x14ac:dyDescent="0.2">
      <c r="A59" s="1" t="s">
        <v>260</v>
      </c>
    </row>
    <row r="60" spans="1:10" ht="21" x14ac:dyDescent="0.2">
      <c r="A60" s="6" t="s">
        <v>5</v>
      </c>
      <c r="B60" s="6"/>
      <c r="C60" s="6" t="s">
        <v>13</v>
      </c>
      <c r="D60" s="6"/>
      <c r="E60" s="6" t="s">
        <v>14</v>
      </c>
      <c r="F60" s="6"/>
      <c r="G60" s="6" t="s">
        <v>15</v>
      </c>
      <c r="H60" s="6"/>
    </row>
    <row r="61" spans="1:10" ht="21" x14ac:dyDescent="0.2">
      <c r="A61" s="6" t="s">
        <v>3</v>
      </c>
      <c r="B61" s="6" t="s">
        <v>4</v>
      </c>
      <c r="C61" s="6" t="s">
        <v>3</v>
      </c>
      <c r="D61" s="6" t="s">
        <v>4</v>
      </c>
      <c r="E61" s="6" t="s">
        <v>3</v>
      </c>
      <c r="F61" s="6" t="s">
        <v>4</v>
      </c>
      <c r="G61" s="6" t="s">
        <v>3</v>
      </c>
      <c r="H61" s="6" t="s">
        <v>4</v>
      </c>
      <c r="I61" s="8" t="s">
        <v>35</v>
      </c>
    </row>
    <row r="62" spans="1:10" ht="21" x14ac:dyDescent="0.2">
      <c r="A62" s="3" t="s">
        <v>1</v>
      </c>
      <c r="B62" s="3">
        <v>66350.600000000006</v>
      </c>
      <c r="C62" s="3" t="s">
        <v>1</v>
      </c>
      <c r="D62" s="3">
        <v>71276.2</v>
      </c>
      <c r="E62" s="3" t="s">
        <v>1</v>
      </c>
      <c r="F62" s="3">
        <v>68651.899999999994</v>
      </c>
      <c r="G62" s="3" t="s">
        <v>1</v>
      </c>
      <c r="H62" s="3">
        <v>65756.100000000006</v>
      </c>
      <c r="I62" s="2">
        <f>AVERAGE(B62,D62,F62,H62)</f>
        <v>68008.7</v>
      </c>
      <c r="J62" s="19">
        <f>I62/$I$66</f>
        <v>0.25943262667013423</v>
      </c>
    </row>
    <row r="63" spans="1:10" ht="21" x14ac:dyDescent="0.2">
      <c r="A63" s="3" t="s">
        <v>2</v>
      </c>
      <c r="B63" s="3">
        <v>0</v>
      </c>
      <c r="C63" s="3" t="s">
        <v>2</v>
      </c>
      <c r="D63" s="3">
        <v>0</v>
      </c>
      <c r="E63" s="3" t="s">
        <v>2</v>
      </c>
      <c r="F63" s="3">
        <v>0</v>
      </c>
      <c r="G63" s="3" t="s">
        <v>2</v>
      </c>
      <c r="H63" s="3">
        <v>0</v>
      </c>
      <c r="I63" s="2">
        <f t="shared" ref="I63:I65" si="12">AVERAGE(B63,D63,F63,H63)</f>
        <v>0</v>
      </c>
      <c r="J63" s="19">
        <f t="shared" ref="J63:J65" si="13">I63/$I$66</f>
        <v>0</v>
      </c>
    </row>
    <row r="64" spans="1:10" ht="21" x14ac:dyDescent="0.2">
      <c r="A64" s="3" t="s">
        <v>253</v>
      </c>
      <c r="B64" s="3">
        <v>109447.1</v>
      </c>
      <c r="C64" s="3" t="s">
        <v>253</v>
      </c>
      <c r="D64" s="3">
        <v>99366.9</v>
      </c>
      <c r="E64" s="3" t="s">
        <v>253</v>
      </c>
      <c r="F64" s="3">
        <v>111725.2</v>
      </c>
      <c r="G64" s="3" t="s">
        <v>253</v>
      </c>
      <c r="H64" s="3">
        <v>107477.5</v>
      </c>
      <c r="I64" s="2">
        <f t="shared" si="12"/>
        <v>107004.175</v>
      </c>
      <c r="J64" s="19">
        <f t="shared" si="13"/>
        <v>0.40818857271085479</v>
      </c>
    </row>
    <row r="65" spans="1:10" ht="42" x14ac:dyDescent="0.2">
      <c r="A65" s="3" t="s">
        <v>254</v>
      </c>
      <c r="B65" s="3">
        <v>86346.3</v>
      </c>
      <c r="C65" s="3" t="s">
        <v>254</v>
      </c>
      <c r="D65" s="3">
        <v>91500.9</v>
      </c>
      <c r="E65" s="3" t="s">
        <v>254</v>
      </c>
      <c r="F65" s="3">
        <v>81766.8</v>
      </c>
      <c r="G65" s="3" t="s">
        <v>254</v>
      </c>
      <c r="H65" s="3">
        <v>88910.399999999994</v>
      </c>
      <c r="I65" s="2">
        <f t="shared" si="12"/>
        <v>87131.1</v>
      </c>
      <c r="J65" s="19">
        <f t="shared" si="13"/>
        <v>0.33237880061901098</v>
      </c>
    </row>
    <row r="66" spans="1:10" ht="21" x14ac:dyDescent="0.2">
      <c r="H66" s="26" t="s">
        <v>143</v>
      </c>
      <c r="I66" s="2">
        <f>SUM(I62:I65)</f>
        <v>262143.97500000001</v>
      </c>
    </row>
    <row r="67" spans="1:10" ht="63" x14ac:dyDescent="0.2">
      <c r="A67" s="1" t="s">
        <v>261</v>
      </c>
    </row>
    <row r="68" spans="1:10" ht="21" x14ac:dyDescent="0.2">
      <c r="A68" s="6" t="s">
        <v>5</v>
      </c>
      <c r="B68" s="6"/>
      <c r="C68" s="6" t="s">
        <v>10</v>
      </c>
      <c r="D68" s="6"/>
      <c r="E68" s="6" t="s">
        <v>17</v>
      </c>
      <c r="F68" s="6"/>
      <c r="G68" s="6" t="s">
        <v>16</v>
      </c>
      <c r="H68" s="6"/>
    </row>
    <row r="69" spans="1:10" ht="21" x14ac:dyDescent="0.2">
      <c r="A69" s="6" t="s">
        <v>3</v>
      </c>
      <c r="B69" s="6" t="s">
        <v>4</v>
      </c>
      <c r="C69" s="6" t="s">
        <v>3</v>
      </c>
      <c r="D69" s="6" t="s">
        <v>4</v>
      </c>
      <c r="E69" s="6" t="s">
        <v>3</v>
      </c>
      <c r="F69" s="6" t="s">
        <v>4</v>
      </c>
      <c r="G69" s="6" t="s">
        <v>3</v>
      </c>
      <c r="H69" s="6" t="s">
        <v>4</v>
      </c>
      <c r="I69" s="8" t="s">
        <v>35</v>
      </c>
    </row>
    <row r="70" spans="1:10" ht="21" x14ac:dyDescent="0.2">
      <c r="A70" s="3" t="s">
        <v>6</v>
      </c>
      <c r="B70" s="3">
        <v>192528.3</v>
      </c>
      <c r="C70" s="3" t="s">
        <v>6</v>
      </c>
      <c r="D70" s="3">
        <v>190178.3</v>
      </c>
      <c r="E70" s="3" t="s">
        <v>6</v>
      </c>
      <c r="F70" s="3">
        <v>187996.5</v>
      </c>
      <c r="G70" s="3" t="s">
        <v>6</v>
      </c>
      <c r="H70" s="3">
        <v>188435.4</v>
      </c>
      <c r="I70" s="2">
        <f>AVERAGE(B70,D70,F70,H70)</f>
        <v>189784.625</v>
      </c>
      <c r="J70" s="19">
        <f>I70/$I$73</f>
        <v>0.72397089004516602</v>
      </c>
    </row>
    <row r="71" spans="1:10" ht="21" x14ac:dyDescent="0.2">
      <c r="A71" s="3" t="s">
        <v>7</v>
      </c>
      <c r="B71" s="3">
        <v>51152.5</v>
      </c>
      <c r="C71" s="3" t="s">
        <v>7</v>
      </c>
      <c r="D71" s="3">
        <v>51461.4</v>
      </c>
      <c r="E71" s="3" t="s">
        <v>7</v>
      </c>
      <c r="F71" s="3">
        <v>53821</v>
      </c>
      <c r="G71" s="3" t="s">
        <v>7</v>
      </c>
      <c r="H71" s="3">
        <v>55107.5</v>
      </c>
      <c r="I71" s="2">
        <f t="shared" ref="I71:I72" si="14">AVERAGE(B71,D71,F71,H71)</f>
        <v>52885.599999999999</v>
      </c>
      <c r="J71" s="19">
        <f t="shared" ref="J71:J72" si="15">I71/$I$73</f>
        <v>0.20174255371093749</v>
      </c>
    </row>
    <row r="72" spans="1:10" ht="21" x14ac:dyDescent="0.2">
      <c r="A72" s="3" t="s">
        <v>8</v>
      </c>
      <c r="B72" s="9">
        <v>18463.2</v>
      </c>
      <c r="C72" s="3" t="s">
        <v>8</v>
      </c>
      <c r="D72" s="3">
        <v>20504.3</v>
      </c>
      <c r="E72" s="3" t="s">
        <v>8</v>
      </c>
      <c r="F72" s="3">
        <v>20326.5</v>
      </c>
      <c r="G72" s="3" t="s">
        <v>8</v>
      </c>
      <c r="H72" s="3">
        <v>18601.099999999999</v>
      </c>
      <c r="I72" s="2">
        <f t="shared" si="14"/>
        <v>19473.775000000001</v>
      </c>
      <c r="J72" s="19">
        <f t="shared" si="15"/>
        <v>7.428655624389649E-2</v>
      </c>
    </row>
    <row r="73" spans="1:10" ht="21" x14ac:dyDescent="0.2">
      <c r="H73" s="26" t="s">
        <v>143</v>
      </c>
      <c r="I73" s="2">
        <f>SUM(I70:I72)</f>
        <v>262144</v>
      </c>
    </row>
    <row r="74" spans="1:10" ht="84" x14ac:dyDescent="0.2">
      <c r="A74" s="1" t="s">
        <v>262</v>
      </c>
    </row>
    <row r="75" spans="1:10" ht="21" x14ac:dyDescent="0.2">
      <c r="A75" s="6" t="s">
        <v>5</v>
      </c>
      <c r="B75" s="6"/>
      <c r="C75" s="6" t="s">
        <v>13</v>
      </c>
      <c r="D75" s="6"/>
      <c r="E75" s="6" t="s">
        <v>14</v>
      </c>
      <c r="F75" s="6"/>
      <c r="G75" s="6" t="s">
        <v>15</v>
      </c>
      <c r="H75" s="6"/>
    </row>
    <row r="76" spans="1:10" ht="21" x14ac:dyDescent="0.2">
      <c r="A76" s="6" t="s">
        <v>3</v>
      </c>
      <c r="B76" s="6" t="s">
        <v>4</v>
      </c>
      <c r="C76" s="6" t="s">
        <v>3</v>
      </c>
      <c r="D76" s="6" t="s">
        <v>4</v>
      </c>
      <c r="E76" s="6" t="s">
        <v>3</v>
      </c>
      <c r="F76" s="6" t="s">
        <v>4</v>
      </c>
      <c r="G76" s="6" t="s">
        <v>3</v>
      </c>
      <c r="H76" s="6" t="s">
        <v>4</v>
      </c>
      <c r="I76" s="8" t="s">
        <v>35</v>
      </c>
    </row>
    <row r="77" spans="1:10" ht="21" x14ac:dyDescent="0.2">
      <c r="A77" s="3" t="s">
        <v>1</v>
      </c>
      <c r="B77" s="3">
        <v>45353.599999999999</v>
      </c>
      <c r="C77" s="3" t="s">
        <v>1</v>
      </c>
      <c r="D77" s="3">
        <v>53270.8</v>
      </c>
      <c r="E77" s="3" t="s">
        <v>1</v>
      </c>
      <c r="F77" s="4">
        <v>52406</v>
      </c>
      <c r="G77" s="3" t="s">
        <v>1</v>
      </c>
      <c r="H77" s="3">
        <v>44911.3</v>
      </c>
      <c r="I77" s="2">
        <f>AVERAGE(B77,D77,F77,H77)</f>
        <v>48985.425000000003</v>
      </c>
      <c r="J77" s="19">
        <f>I77/$I$81</f>
        <v>0.18686460244457292</v>
      </c>
    </row>
    <row r="78" spans="1:10" ht="21" x14ac:dyDescent="0.2">
      <c r="A78" s="3" t="s">
        <v>2</v>
      </c>
      <c r="B78" s="3">
        <v>0</v>
      </c>
      <c r="C78" s="3" t="s">
        <v>2</v>
      </c>
      <c r="D78" s="3">
        <v>0</v>
      </c>
      <c r="E78" s="3" t="s">
        <v>2</v>
      </c>
      <c r="F78" s="3">
        <v>0</v>
      </c>
      <c r="G78" s="3" t="s">
        <v>2</v>
      </c>
      <c r="H78" s="3">
        <v>0</v>
      </c>
      <c r="I78" s="2">
        <f>AVERAGE(B78,D78,F78,H78)</f>
        <v>0</v>
      </c>
      <c r="J78" s="19">
        <f t="shared" ref="J78:J80" si="16">I78/$I$81</f>
        <v>0</v>
      </c>
    </row>
    <row r="79" spans="1:10" ht="21" x14ac:dyDescent="0.2">
      <c r="A79" s="3" t="s">
        <v>253</v>
      </c>
      <c r="B79" s="3">
        <v>112326.39999999999</v>
      </c>
      <c r="C79" s="3" t="s">
        <v>253</v>
      </c>
      <c r="D79" s="3">
        <v>107626.2</v>
      </c>
      <c r="E79" s="3" t="s">
        <v>253</v>
      </c>
      <c r="F79" s="3">
        <v>101356</v>
      </c>
      <c r="G79" s="3" t="s">
        <v>253</v>
      </c>
      <c r="H79" s="3">
        <v>108931.4</v>
      </c>
      <c r="I79" s="2">
        <f>AVERAGE(B79,D79,F79,H79)</f>
        <v>107560</v>
      </c>
      <c r="J79" s="19">
        <f t="shared" si="16"/>
        <v>0.41030891615084003</v>
      </c>
    </row>
    <row r="80" spans="1:10" ht="42" x14ac:dyDescent="0.2">
      <c r="A80" s="3" t="s">
        <v>254</v>
      </c>
      <c r="B80" s="3">
        <v>104464</v>
      </c>
      <c r="C80" s="3" t="s">
        <v>254</v>
      </c>
      <c r="D80" s="3">
        <v>101247</v>
      </c>
      <c r="E80" s="3" t="s">
        <v>254</v>
      </c>
      <c r="F80" s="3">
        <v>108381.9</v>
      </c>
      <c r="G80" s="3" t="s">
        <v>254</v>
      </c>
      <c r="H80" s="3">
        <v>108301.2</v>
      </c>
      <c r="I80" s="2">
        <f t="shared" ref="I80" si="17">AVERAGE(B80,D80,F80,H80)</f>
        <v>105598.52500000001</v>
      </c>
      <c r="J80" s="19">
        <f t="shared" si="16"/>
        <v>0.4028264814045871</v>
      </c>
    </row>
    <row r="81" spans="8:9" ht="21" x14ac:dyDescent="0.2">
      <c r="H81" s="26" t="s">
        <v>143</v>
      </c>
      <c r="I81" s="2">
        <f>SUM(I77:I80)</f>
        <v>262143.95</v>
      </c>
    </row>
  </sheetData>
  <mergeCells count="2">
    <mergeCell ref="L3:O3"/>
    <mergeCell ref="L12:O12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9218E6-E24D-6D42-869F-021A0FB7F555}">
  <dimension ref="A1:O84"/>
  <sheetViews>
    <sheetView topLeftCell="E1" zoomScale="78" zoomScaleNormal="78" workbookViewId="0">
      <selection activeCell="U14" sqref="U14"/>
    </sheetView>
  </sheetViews>
  <sheetFormatPr baseColWidth="10" defaultColWidth="21.33203125" defaultRowHeight="20" x14ac:dyDescent="0.2"/>
  <cols>
    <col min="1" max="8" width="21.33203125" style="1"/>
    <col min="9" max="9" width="26" style="2" customWidth="1"/>
    <col min="10" max="16384" width="21.33203125" style="2"/>
  </cols>
  <sheetData>
    <row r="1" spans="1:15" ht="21" x14ac:dyDescent="0.2">
      <c r="A1" s="18" t="s">
        <v>263</v>
      </c>
      <c r="B1" s="18" t="s">
        <v>265</v>
      </c>
    </row>
    <row r="2" spans="1:15" ht="63" x14ac:dyDescent="0.2">
      <c r="A2" s="1" t="s">
        <v>266</v>
      </c>
      <c r="B2" s="5"/>
      <c r="C2" s="5"/>
      <c r="D2" s="5"/>
      <c r="E2" s="5"/>
      <c r="F2" s="5"/>
      <c r="G2" s="5"/>
      <c r="H2" s="5"/>
    </row>
    <row r="3" spans="1:15" ht="21" x14ac:dyDescent="0.2">
      <c r="A3" s="6" t="s">
        <v>5</v>
      </c>
      <c r="B3" s="6"/>
      <c r="C3" s="6" t="s">
        <v>10</v>
      </c>
      <c r="D3" s="6"/>
      <c r="E3" s="6" t="s">
        <v>17</v>
      </c>
      <c r="F3" s="6"/>
      <c r="G3" s="6" t="s">
        <v>16</v>
      </c>
      <c r="H3" s="6"/>
      <c r="K3" s="9"/>
      <c r="L3" s="41" t="s">
        <v>37</v>
      </c>
      <c r="M3" s="42"/>
      <c r="N3" s="42"/>
      <c r="O3" s="42"/>
    </row>
    <row r="4" spans="1:15" ht="21" x14ac:dyDescent="0.2">
      <c r="A4" s="6" t="s">
        <v>3</v>
      </c>
      <c r="B4" s="6" t="s">
        <v>4</v>
      </c>
      <c r="C4" s="6" t="s">
        <v>3</v>
      </c>
      <c r="D4" s="6" t="s">
        <v>4</v>
      </c>
      <c r="E4" s="6" t="s">
        <v>3</v>
      </c>
      <c r="F4" s="6" t="s">
        <v>4</v>
      </c>
      <c r="G4" s="6" t="s">
        <v>3</v>
      </c>
      <c r="H4" s="6" t="s">
        <v>4</v>
      </c>
      <c r="I4" s="7" t="s">
        <v>35</v>
      </c>
      <c r="K4" s="9" t="s">
        <v>36</v>
      </c>
      <c r="L4" s="9" t="s">
        <v>6</v>
      </c>
      <c r="M4" s="9" t="s">
        <v>7</v>
      </c>
      <c r="N4" s="9" t="s">
        <v>41</v>
      </c>
      <c r="O4" s="9"/>
    </row>
    <row r="5" spans="1:15" ht="21" x14ac:dyDescent="0.2">
      <c r="A5" s="3" t="s">
        <v>6</v>
      </c>
      <c r="B5" s="3">
        <v>219707.1</v>
      </c>
      <c r="C5" s="3" t="s">
        <v>6</v>
      </c>
      <c r="D5" s="3">
        <v>219417.9</v>
      </c>
      <c r="E5" s="3" t="s">
        <v>6</v>
      </c>
      <c r="F5" s="3">
        <v>219722.3</v>
      </c>
      <c r="G5" s="3" t="s">
        <v>6</v>
      </c>
      <c r="H5" s="3">
        <v>219556.5</v>
      </c>
      <c r="I5" s="2">
        <f>AVERAGE(B5,D5,F5,H5)</f>
        <v>219600.95</v>
      </c>
      <c r="J5" s="19">
        <f>I5/$I$8</f>
        <v>0.83771106360329972</v>
      </c>
      <c r="K5" s="9" t="s">
        <v>45</v>
      </c>
      <c r="L5" s="23">
        <v>0.83299999999999996</v>
      </c>
      <c r="M5" s="23">
        <v>0.16700000000000001</v>
      </c>
      <c r="N5" s="9" t="s">
        <v>43</v>
      </c>
      <c r="O5" s="9"/>
    </row>
    <row r="6" spans="1:15" ht="21" x14ac:dyDescent="0.2">
      <c r="A6" s="3" t="s">
        <v>7</v>
      </c>
      <c r="B6" s="3">
        <v>41448.1</v>
      </c>
      <c r="C6" s="3" t="s">
        <v>7</v>
      </c>
      <c r="D6" s="3">
        <v>41572.5</v>
      </c>
      <c r="E6" s="3" t="s">
        <v>7</v>
      </c>
      <c r="F6" s="3">
        <v>41221.5</v>
      </c>
      <c r="G6" s="3" t="s">
        <v>7</v>
      </c>
      <c r="H6" s="3">
        <v>41154.5</v>
      </c>
      <c r="I6" s="2">
        <f>AVERAGE(B6,D6,F6,H6)</f>
        <v>41349.15</v>
      </c>
      <c r="J6" s="19">
        <f t="shared" ref="J6" si="0">I6/$I$8</f>
        <v>0.15773447439818625</v>
      </c>
      <c r="K6" s="9">
        <v>25</v>
      </c>
      <c r="L6" s="21">
        <f>J5</f>
        <v>0.83771106360329972</v>
      </c>
      <c r="M6" s="21">
        <f>J6</f>
        <v>0.15773447439818625</v>
      </c>
      <c r="N6" s="21">
        <f>J7</f>
        <v>4.5544619985139834E-3</v>
      </c>
      <c r="O6" s="9"/>
    </row>
    <row r="7" spans="1:15" ht="21" x14ac:dyDescent="0.2">
      <c r="A7" s="3" t="s">
        <v>8</v>
      </c>
      <c r="B7" s="3">
        <v>988.8</v>
      </c>
      <c r="C7" s="3" t="s">
        <v>8</v>
      </c>
      <c r="D7" s="3">
        <v>1153.5999999999999</v>
      </c>
      <c r="E7" s="3" t="s">
        <v>8</v>
      </c>
      <c r="F7" s="3">
        <v>1200.2</v>
      </c>
      <c r="G7" s="3" t="s">
        <v>8</v>
      </c>
      <c r="H7" s="3">
        <v>1433.1</v>
      </c>
      <c r="I7" s="2">
        <f>AVERAGE(B7,D7,F7,H7)</f>
        <v>1193.9249999999997</v>
      </c>
      <c r="J7" s="19">
        <f>I7/$I$8</f>
        <v>4.5544619985139834E-3</v>
      </c>
      <c r="K7" s="9">
        <v>50</v>
      </c>
      <c r="L7" s="21">
        <f>J23</f>
        <v>0.83781889322461067</v>
      </c>
      <c r="M7" s="21">
        <f>J24</f>
        <v>0.14754172778527525</v>
      </c>
      <c r="N7" s="21">
        <f>J25</f>
        <v>1.4639378990114117E-2</v>
      </c>
      <c r="O7" s="9"/>
    </row>
    <row r="8" spans="1:15" ht="21" x14ac:dyDescent="0.2">
      <c r="H8" s="26" t="s">
        <v>143</v>
      </c>
      <c r="I8" s="2">
        <f>SUM(I5:I7)</f>
        <v>262144.02500000002</v>
      </c>
      <c r="K8" s="9">
        <v>75</v>
      </c>
      <c r="L8" s="21">
        <f>J39</f>
        <v>0.82850189208984382</v>
      </c>
      <c r="M8" s="21">
        <f>J40</f>
        <v>0.13686094284057618</v>
      </c>
      <c r="N8" s="21">
        <f>J41</f>
        <v>3.4637165069580082E-2</v>
      </c>
      <c r="O8" s="9"/>
    </row>
    <row r="9" spans="1:15" x14ac:dyDescent="0.2">
      <c r="K9" s="9">
        <v>100</v>
      </c>
      <c r="L9" s="22">
        <f>J55</f>
        <v>0.80500504915608029</v>
      </c>
      <c r="M9" s="22">
        <f>J56</f>
        <v>0.1225991682078639</v>
      </c>
      <c r="N9" s="22">
        <f>J57</f>
        <v>7.2395782636055755E-2</v>
      </c>
      <c r="O9" s="12"/>
    </row>
    <row r="10" spans="1:15" x14ac:dyDescent="0.2">
      <c r="K10" s="9">
        <v>125</v>
      </c>
      <c r="L10" s="22">
        <f>J72</f>
        <v>0.79911689758300786</v>
      </c>
      <c r="M10" s="22">
        <f>J73</f>
        <v>0.11678428649902343</v>
      </c>
      <c r="N10" s="22">
        <f>J74</f>
        <v>8.409881591796875E-2</v>
      </c>
      <c r="O10" s="12"/>
    </row>
    <row r="11" spans="1:15" ht="84" x14ac:dyDescent="0.2">
      <c r="A11" s="1" t="s">
        <v>267</v>
      </c>
    </row>
    <row r="12" spans="1:15" ht="21" x14ac:dyDescent="0.2">
      <c r="A12" s="6" t="s">
        <v>5</v>
      </c>
      <c r="B12" s="6"/>
      <c r="C12" s="6" t="s">
        <v>13</v>
      </c>
      <c r="D12" s="6"/>
      <c r="E12" s="6" t="s">
        <v>14</v>
      </c>
      <c r="F12" s="6"/>
      <c r="G12" s="6" t="s">
        <v>15</v>
      </c>
      <c r="H12" s="6"/>
      <c r="K12" s="9"/>
      <c r="L12" s="41" t="s">
        <v>38</v>
      </c>
      <c r="M12" s="42"/>
      <c r="N12" s="42"/>
      <c r="O12" s="42"/>
    </row>
    <row r="13" spans="1:15" ht="21" x14ac:dyDescent="0.2">
      <c r="A13" s="6" t="s">
        <v>3</v>
      </c>
      <c r="B13" s="6" t="s">
        <v>4</v>
      </c>
      <c r="C13" s="6" t="s">
        <v>3</v>
      </c>
      <c r="D13" s="6" t="s">
        <v>4</v>
      </c>
      <c r="E13" s="6" t="s">
        <v>3</v>
      </c>
      <c r="F13" s="6" t="s">
        <v>4</v>
      </c>
      <c r="G13" s="6" t="s">
        <v>3</v>
      </c>
      <c r="H13" s="6" t="s">
        <v>4</v>
      </c>
      <c r="I13" s="7" t="s">
        <v>35</v>
      </c>
      <c r="K13" s="9" t="s">
        <v>36</v>
      </c>
      <c r="L13" s="9" t="s">
        <v>268</v>
      </c>
      <c r="M13" s="9" t="s">
        <v>269</v>
      </c>
      <c r="N13" s="9" t="s">
        <v>270</v>
      </c>
    </row>
    <row r="14" spans="1:15" ht="21" x14ac:dyDescent="0.2">
      <c r="A14" s="3" t="s">
        <v>1</v>
      </c>
      <c r="B14" s="3">
        <v>175536.5</v>
      </c>
      <c r="C14" s="3" t="s">
        <v>1</v>
      </c>
      <c r="D14" s="3">
        <v>164628</v>
      </c>
      <c r="E14" s="3" t="s">
        <v>1</v>
      </c>
      <c r="F14" s="3">
        <v>175734.8</v>
      </c>
      <c r="G14" s="3" t="s">
        <v>1</v>
      </c>
      <c r="H14" s="3">
        <v>178042</v>
      </c>
      <c r="I14" s="2">
        <f>AVERAGE(B14,D14,F14,H14)</f>
        <v>173485.32500000001</v>
      </c>
      <c r="J14" s="19">
        <f>I14/$I$19</f>
        <v>0.66179393178997703</v>
      </c>
      <c r="K14" s="9">
        <v>25</v>
      </c>
      <c r="L14" s="21">
        <f>J16</f>
        <v>0.15868824399106563</v>
      </c>
      <c r="M14" s="21">
        <f>J17</f>
        <v>0.11778086492720939</v>
      </c>
      <c r="N14" s="21">
        <f>J18</f>
        <v>6.1736959291748127E-2</v>
      </c>
    </row>
    <row r="15" spans="1:15" ht="21" x14ac:dyDescent="0.2">
      <c r="A15" s="3" t="s">
        <v>2</v>
      </c>
      <c r="B15" s="3">
        <v>0</v>
      </c>
      <c r="C15" s="3" t="s">
        <v>2</v>
      </c>
      <c r="D15" s="3">
        <v>0</v>
      </c>
      <c r="E15" s="3" t="s">
        <v>2</v>
      </c>
      <c r="F15" s="3">
        <v>0</v>
      </c>
      <c r="G15" s="3" t="s">
        <v>2</v>
      </c>
      <c r="H15" s="3">
        <v>0</v>
      </c>
      <c r="I15" s="2">
        <f t="shared" ref="I15:I17" si="1">AVERAGE(B15,D15,F15,H15)</f>
        <v>0</v>
      </c>
      <c r="J15" s="19">
        <f t="shared" ref="J15:J17" si="2">I15/$I$19</f>
        <v>0</v>
      </c>
      <c r="K15" s="9">
        <v>50</v>
      </c>
      <c r="L15" s="21">
        <f>J32</f>
        <v>0.2401357650756836</v>
      </c>
      <c r="M15" s="21">
        <f>J33</f>
        <v>0.21306104660034181</v>
      </c>
      <c r="N15" s="21">
        <f>J34</f>
        <v>0.12299795150756836</v>
      </c>
    </row>
    <row r="16" spans="1:15" ht="21" x14ac:dyDescent="0.2">
      <c r="A16" s="3" t="s">
        <v>271</v>
      </c>
      <c r="B16" s="3">
        <v>37993</v>
      </c>
      <c r="C16" s="3" t="s">
        <v>271</v>
      </c>
      <c r="D16" s="3">
        <v>48787.8</v>
      </c>
      <c r="E16" s="3" t="s">
        <v>271</v>
      </c>
      <c r="F16" s="3">
        <v>39453.5</v>
      </c>
      <c r="G16" s="3" t="s">
        <v>271</v>
      </c>
      <c r="H16" s="3">
        <v>40162.400000000001</v>
      </c>
      <c r="I16" s="2">
        <f t="shared" si="1"/>
        <v>41599.175000000003</v>
      </c>
      <c r="J16" s="19">
        <f t="shared" si="2"/>
        <v>0.15868824399106563</v>
      </c>
      <c r="K16" s="9">
        <v>75</v>
      </c>
      <c r="L16" s="21">
        <f>J48</f>
        <v>0.27676538910572257</v>
      </c>
      <c r="M16" s="21">
        <f>J49</f>
        <v>0.27475618843914251</v>
      </c>
      <c r="N16" s="21">
        <f>J50</f>
        <v>0.18444839774162339</v>
      </c>
    </row>
    <row r="17" spans="1:14" ht="42" x14ac:dyDescent="0.2">
      <c r="A17" s="3" t="s">
        <v>272</v>
      </c>
      <c r="B17" s="3">
        <v>32573.200000000001</v>
      </c>
      <c r="C17" s="3" t="s">
        <v>272</v>
      </c>
      <c r="D17" s="3">
        <v>32387.3</v>
      </c>
      <c r="E17" s="3" t="s">
        <v>272</v>
      </c>
      <c r="F17" s="3">
        <v>30926</v>
      </c>
      <c r="G17" s="3" t="s">
        <v>272</v>
      </c>
      <c r="H17" s="3">
        <v>27615.7</v>
      </c>
      <c r="I17" s="2">
        <f t="shared" si="1"/>
        <v>30875.55</v>
      </c>
      <c r="J17" s="19">
        <f t="shared" si="2"/>
        <v>0.11778086492720939</v>
      </c>
      <c r="K17" s="9">
        <v>100</v>
      </c>
      <c r="L17" s="22">
        <f>J64</f>
        <v>0.28694575185258403</v>
      </c>
      <c r="M17" s="22">
        <f>J65</f>
        <v>0.3441106170759789</v>
      </c>
      <c r="N17" s="22">
        <f>J66</f>
        <v>0.24380629003584767</v>
      </c>
    </row>
    <row r="18" spans="1:14" ht="42" x14ac:dyDescent="0.2">
      <c r="A18" s="3" t="s">
        <v>273</v>
      </c>
      <c r="B18" s="3">
        <v>16041.4</v>
      </c>
      <c r="C18" s="3" t="s">
        <v>273</v>
      </c>
      <c r="D18" s="3">
        <v>16340.9</v>
      </c>
      <c r="E18" s="3" t="s">
        <v>273</v>
      </c>
      <c r="F18" s="3">
        <v>16029.7</v>
      </c>
      <c r="G18" s="3" t="s">
        <v>273</v>
      </c>
      <c r="H18" s="3">
        <v>16323.9</v>
      </c>
      <c r="I18" s="2">
        <f>AVERAGE(B18,D18,F18,H18)</f>
        <v>16183.975</v>
      </c>
      <c r="J18" s="19">
        <f>I18/$I$19</f>
        <v>6.1736959291748127E-2</v>
      </c>
      <c r="K18" s="9">
        <v>125</v>
      </c>
      <c r="L18" s="21">
        <f>J81</f>
        <v>0.28356872245192005</v>
      </c>
      <c r="M18" s="21">
        <f>J82</f>
        <v>0.38095729464670081</v>
      </c>
      <c r="N18" s="21">
        <f>J83</f>
        <v>0.30467821210445634</v>
      </c>
    </row>
    <row r="19" spans="1:14" ht="21" x14ac:dyDescent="0.2">
      <c r="H19" s="26" t="s">
        <v>143</v>
      </c>
      <c r="I19" s="2">
        <f>SUM(I14:I18)</f>
        <v>262144.02499999997</v>
      </c>
    </row>
    <row r="20" spans="1:14" ht="63" x14ac:dyDescent="0.2">
      <c r="A20" s="1" t="s">
        <v>274</v>
      </c>
    </row>
    <row r="21" spans="1:14" ht="21" x14ac:dyDescent="0.2">
      <c r="A21" s="6" t="s">
        <v>5</v>
      </c>
      <c r="B21" s="6"/>
      <c r="C21" s="6" t="s">
        <v>10</v>
      </c>
      <c r="D21" s="6"/>
      <c r="E21" s="6" t="s">
        <v>17</v>
      </c>
      <c r="F21" s="6"/>
      <c r="G21" s="6" t="s">
        <v>16</v>
      </c>
      <c r="H21" s="6"/>
    </row>
    <row r="22" spans="1:14" ht="21" x14ac:dyDescent="0.2">
      <c r="A22" s="6" t="s">
        <v>3</v>
      </c>
      <c r="B22" s="6" t="s">
        <v>4</v>
      </c>
      <c r="C22" s="6" t="s">
        <v>3</v>
      </c>
      <c r="D22" s="6" t="s">
        <v>4</v>
      </c>
      <c r="E22" s="6" t="s">
        <v>3</v>
      </c>
      <c r="F22" s="6" t="s">
        <v>4</v>
      </c>
      <c r="G22" s="6" t="s">
        <v>3</v>
      </c>
      <c r="H22" s="6" t="s">
        <v>4</v>
      </c>
      <c r="I22" s="7" t="s">
        <v>35</v>
      </c>
    </row>
    <row r="23" spans="1:14" ht="21" x14ac:dyDescent="0.2">
      <c r="A23" s="3" t="s">
        <v>6</v>
      </c>
      <c r="B23" s="3">
        <v>220100.1</v>
      </c>
      <c r="C23" s="3" t="s">
        <v>6</v>
      </c>
      <c r="D23" s="3">
        <v>220471.4</v>
      </c>
      <c r="E23" s="3" t="s">
        <v>6</v>
      </c>
      <c r="F23" s="3">
        <v>218567.2</v>
      </c>
      <c r="G23" s="3" t="s">
        <v>6</v>
      </c>
      <c r="H23" s="3">
        <v>219378</v>
      </c>
      <c r="I23" s="2">
        <f>AVERAGE(B23,D23,F23,H23)</f>
        <v>219629.17499999999</v>
      </c>
      <c r="J23" s="19">
        <f>I23/$I$26</f>
        <v>0.83781889322461067</v>
      </c>
      <c r="L23" s="10"/>
    </row>
    <row r="24" spans="1:14" ht="21" x14ac:dyDescent="0.2">
      <c r="A24" s="3" t="s">
        <v>7</v>
      </c>
      <c r="B24" s="3">
        <v>38637.5</v>
      </c>
      <c r="C24" s="3" t="s">
        <v>7</v>
      </c>
      <c r="D24" s="3">
        <v>38627.4</v>
      </c>
      <c r="E24" s="3" t="s">
        <v>7</v>
      </c>
      <c r="F24" s="3">
        <v>38746.199999999997</v>
      </c>
      <c r="G24" s="3" t="s">
        <v>7</v>
      </c>
      <c r="H24" s="3">
        <v>38697.599999999999</v>
      </c>
      <c r="I24" s="2">
        <f>AVERAGE(B24,D24,F24,H24)</f>
        <v>38677.174999999996</v>
      </c>
      <c r="J24" s="19">
        <f t="shared" ref="J24" si="3">I24/$I$26</f>
        <v>0.14754172778527525</v>
      </c>
      <c r="L24" s="11"/>
    </row>
    <row r="25" spans="1:14" ht="21" x14ac:dyDescent="0.2">
      <c r="A25" s="3" t="s">
        <v>8</v>
      </c>
      <c r="B25" s="3">
        <v>3406.3</v>
      </c>
      <c r="C25" s="3" t="s">
        <v>8</v>
      </c>
      <c r="D25" s="3">
        <v>3045.2</v>
      </c>
      <c r="E25" s="3" t="s">
        <v>8</v>
      </c>
      <c r="F25" s="3">
        <v>4830.6000000000004</v>
      </c>
      <c r="G25" s="3" t="s">
        <v>8</v>
      </c>
      <c r="H25" s="3">
        <v>4068.4</v>
      </c>
      <c r="I25" s="2">
        <f t="shared" ref="I25" si="4">AVERAGE(B25,D25,F25,H25)</f>
        <v>3837.625</v>
      </c>
      <c r="J25" s="19">
        <f>I25/$I$26</f>
        <v>1.4639378990114117E-2</v>
      </c>
      <c r="L25" s="11"/>
    </row>
    <row r="26" spans="1:14" ht="21" x14ac:dyDescent="0.2">
      <c r="H26" s="26" t="s">
        <v>143</v>
      </c>
      <c r="I26" s="2">
        <f>SUM(I23:I25)</f>
        <v>262143.97499999998</v>
      </c>
      <c r="L26" s="11"/>
    </row>
    <row r="27" spans="1:14" ht="84" x14ac:dyDescent="0.2">
      <c r="A27" s="1" t="s">
        <v>275</v>
      </c>
      <c r="L27" s="11"/>
    </row>
    <row r="28" spans="1:14" ht="21" x14ac:dyDescent="0.2">
      <c r="A28" s="6" t="s">
        <v>5</v>
      </c>
      <c r="B28" s="6"/>
      <c r="C28" s="6" t="s">
        <v>13</v>
      </c>
      <c r="D28" s="6"/>
      <c r="E28" s="6" t="s">
        <v>14</v>
      </c>
      <c r="F28" s="6"/>
      <c r="G28" s="6" t="s">
        <v>15</v>
      </c>
      <c r="H28" s="6"/>
      <c r="L28" s="11"/>
    </row>
    <row r="29" spans="1:14" ht="21" x14ac:dyDescent="0.2">
      <c r="A29" s="6" t="s">
        <v>3</v>
      </c>
      <c r="B29" s="6" t="s">
        <v>4</v>
      </c>
      <c r="C29" s="6" t="s">
        <v>3</v>
      </c>
      <c r="D29" s="6" t="s">
        <v>4</v>
      </c>
      <c r="E29" s="6" t="s">
        <v>3</v>
      </c>
      <c r="F29" s="6" t="s">
        <v>4</v>
      </c>
      <c r="G29" s="6" t="s">
        <v>3</v>
      </c>
      <c r="H29" s="6" t="s">
        <v>4</v>
      </c>
      <c r="I29" s="7" t="s">
        <v>35</v>
      </c>
      <c r="L29" s="11"/>
    </row>
    <row r="30" spans="1:14" ht="21" x14ac:dyDescent="0.2">
      <c r="A30" s="3" t="s">
        <v>1</v>
      </c>
      <c r="B30" s="3">
        <v>113651.2</v>
      </c>
      <c r="C30" s="3" t="s">
        <v>1</v>
      </c>
      <c r="D30" s="3">
        <v>98842.4</v>
      </c>
      <c r="E30" s="3" t="s">
        <v>1</v>
      </c>
      <c r="F30" s="3">
        <v>117960</v>
      </c>
      <c r="G30" s="3" t="s">
        <v>1</v>
      </c>
      <c r="H30" s="3">
        <v>113938.4</v>
      </c>
      <c r="I30" s="2">
        <f>AVERAGE(B30,D30,F30,H30)</f>
        <v>111098</v>
      </c>
      <c r="J30" s="19">
        <f>I30/$I$35</f>
        <v>0.42380523681640625</v>
      </c>
      <c r="L30" s="10"/>
    </row>
    <row r="31" spans="1:14" ht="21" x14ac:dyDescent="0.2">
      <c r="A31" s="3" t="s">
        <v>2</v>
      </c>
      <c r="B31" s="3">
        <v>0</v>
      </c>
      <c r="C31" s="3" t="s">
        <v>2</v>
      </c>
      <c r="D31" s="3">
        <v>0</v>
      </c>
      <c r="E31" s="3" t="s">
        <v>2</v>
      </c>
      <c r="F31" s="3">
        <v>0</v>
      </c>
      <c r="G31" s="3" t="s">
        <v>2</v>
      </c>
      <c r="H31" s="3">
        <v>0</v>
      </c>
      <c r="I31" s="2">
        <f t="shared" ref="I31:I33" si="5">AVERAGE(B31,D31,F31,H31)</f>
        <v>0</v>
      </c>
      <c r="J31" s="19">
        <f t="shared" ref="J31:J33" si="6">I31/$I$35</f>
        <v>0</v>
      </c>
      <c r="L31" s="11"/>
    </row>
    <row r="32" spans="1:14" ht="21" x14ac:dyDescent="0.2">
      <c r="A32" s="3" t="s">
        <v>271</v>
      </c>
      <c r="B32" s="3">
        <v>62187</v>
      </c>
      <c r="C32" s="3" t="s">
        <v>271</v>
      </c>
      <c r="D32" s="3">
        <v>71794.600000000006</v>
      </c>
      <c r="E32" s="3" t="s">
        <v>271</v>
      </c>
      <c r="F32" s="3">
        <v>57902.5</v>
      </c>
      <c r="G32" s="3" t="s">
        <v>271</v>
      </c>
      <c r="H32" s="3">
        <v>59916.5</v>
      </c>
      <c r="I32" s="2">
        <f t="shared" si="5"/>
        <v>62950.15</v>
      </c>
      <c r="J32" s="19">
        <f t="shared" si="6"/>
        <v>0.2401357650756836</v>
      </c>
      <c r="L32" s="11"/>
    </row>
    <row r="33" spans="1:12" ht="42" x14ac:dyDescent="0.2">
      <c r="A33" s="3" t="s">
        <v>272</v>
      </c>
      <c r="B33" s="3">
        <v>54249.5</v>
      </c>
      <c r="C33" s="3" t="s">
        <v>272</v>
      </c>
      <c r="D33" s="3">
        <v>59167.8</v>
      </c>
      <c r="E33" s="3" t="s">
        <v>272</v>
      </c>
      <c r="F33" s="3">
        <v>54194.6</v>
      </c>
      <c r="G33" s="3" t="s">
        <v>272</v>
      </c>
      <c r="H33" s="3">
        <v>55798.8</v>
      </c>
      <c r="I33" s="2">
        <f t="shared" si="5"/>
        <v>55852.675000000003</v>
      </c>
      <c r="J33" s="19">
        <f t="shared" si="6"/>
        <v>0.21306104660034181</v>
      </c>
      <c r="L33" s="11"/>
    </row>
    <row r="34" spans="1:12" ht="42" x14ac:dyDescent="0.2">
      <c r="A34" s="3" t="s">
        <v>273</v>
      </c>
      <c r="B34" s="3">
        <v>32056.3</v>
      </c>
      <c r="C34" s="3" t="s">
        <v>273</v>
      </c>
      <c r="D34" s="3">
        <v>32339.200000000001</v>
      </c>
      <c r="E34" s="3" t="s">
        <v>273</v>
      </c>
      <c r="F34" s="3">
        <v>32086.9</v>
      </c>
      <c r="G34" s="3" t="s">
        <v>273</v>
      </c>
      <c r="H34" s="3">
        <v>32490.3</v>
      </c>
      <c r="I34" s="2">
        <f>AVERAGE(B34,D34,F34,H34)</f>
        <v>32243.174999999999</v>
      </c>
      <c r="J34" s="19">
        <f>I34/$I$35</f>
        <v>0.12299795150756836</v>
      </c>
      <c r="L34" s="11"/>
    </row>
    <row r="35" spans="1:12" ht="21" x14ac:dyDescent="0.2">
      <c r="H35" s="26" t="s">
        <v>143</v>
      </c>
      <c r="I35" s="2">
        <f>SUM(I30:I34)</f>
        <v>262144</v>
      </c>
    </row>
    <row r="36" spans="1:12" ht="63" x14ac:dyDescent="0.2">
      <c r="A36" s="1" t="s">
        <v>276</v>
      </c>
    </row>
    <row r="37" spans="1:12" ht="21" x14ac:dyDescent="0.2">
      <c r="A37" s="6" t="s">
        <v>5</v>
      </c>
      <c r="B37" s="6"/>
      <c r="C37" s="6" t="s">
        <v>10</v>
      </c>
      <c r="D37" s="6"/>
      <c r="E37" s="6" t="s">
        <v>17</v>
      </c>
      <c r="F37" s="6"/>
      <c r="G37" s="6" t="s">
        <v>16</v>
      </c>
      <c r="H37" s="6"/>
    </row>
    <row r="38" spans="1:12" ht="21" x14ac:dyDescent="0.2">
      <c r="A38" s="6" t="s">
        <v>3</v>
      </c>
      <c r="B38" s="6" t="s">
        <v>4</v>
      </c>
      <c r="C38" s="6" t="s">
        <v>3</v>
      </c>
      <c r="D38" s="6" t="s">
        <v>4</v>
      </c>
      <c r="E38" s="6" t="s">
        <v>3</v>
      </c>
      <c r="F38" s="6" t="s">
        <v>4</v>
      </c>
      <c r="G38" s="6" t="s">
        <v>3</v>
      </c>
      <c r="H38" s="6" t="s">
        <v>4</v>
      </c>
      <c r="I38" s="7" t="s">
        <v>35</v>
      </c>
    </row>
    <row r="39" spans="1:12" ht="21" x14ac:dyDescent="0.2">
      <c r="A39" s="3" t="s">
        <v>6</v>
      </c>
      <c r="B39" s="3">
        <v>217714.3</v>
      </c>
      <c r="C39" s="3" t="s">
        <v>6</v>
      </c>
      <c r="D39" s="3">
        <v>217157.3</v>
      </c>
      <c r="E39" s="3" t="s">
        <v>6</v>
      </c>
      <c r="F39" s="3">
        <v>217875.6</v>
      </c>
      <c r="G39" s="3" t="s">
        <v>6</v>
      </c>
      <c r="H39" s="3">
        <v>216000</v>
      </c>
      <c r="I39" s="2">
        <f>AVERAGE(B39,D39,F39,H39)</f>
        <v>217186.8</v>
      </c>
      <c r="J39" s="19">
        <f>I39/$I$42</f>
        <v>0.82850189208984382</v>
      </c>
    </row>
    <row r="40" spans="1:12" ht="21" x14ac:dyDescent="0.2">
      <c r="A40" s="3" t="s">
        <v>7</v>
      </c>
      <c r="B40" s="3">
        <v>35614.800000000003</v>
      </c>
      <c r="C40" s="3" t="s">
        <v>7</v>
      </c>
      <c r="D40" s="3">
        <v>36340.199999999997</v>
      </c>
      <c r="E40" s="3" t="s">
        <v>7</v>
      </c>
      <c r="F40" s="3">
        <v>35727.4</v>
      </c>
      <c r="G40" s="3" t="s">
        <v>7</v>
      </c>
      <c r="H40" s="3">
        <v>35826.699999999997</v>
      </c>
      <c r="I40" s="2">
        <f t="shared" ref="I40:I41" si="7">AVERAGE(B40,D40,F40,H40)</f>
        <v>35877.274999999994</v>
      </c>
      <c r="J40" s="19">
        <f t="shared" ref="J40" si="8">I40/$I$42</f>
        <v>0.13686094284057618</v>
      </c>
    </row>
    <row r="41" spans="1:12" ht="21" x14ac:dyDescent="0.2">
      <c r="A41" s="3" t="s">
        <v>8</v>
      </c>
      <c r="B41" s="3">
        <v>8814.9</v>
      </c>
      <c r="C41" s="3" t="s">
        <v>8</v>
      </c>
      <c r="D41" s="3">
        <v>8646.5</v>
      </c>
      <c r="E41" s="3" t="s">
        <v>8</v>
      </c>
      <c r="F41" s="3">
        <v>8541</v>
      </c>
      <c r="G41" s="3" t="s">
        <v>8</v>
      </c>
      <c r="H41" s="3">
        <v>10317.299999999999</v>
      </c>
      <c r="I41" s="2">
        <f t="shared" si="7"/>
        <v>9079.9249999999993</v>
      </c>
      <c r="J41" s="19">
        <f>I41/$I$42</f>
        <v>3.4637165069580082E-2</v>
      </c>
    </row>
    <row r="42" spans="1:12" ht="21" x14ac:dyDescent="0.2">
      <c r="H42" s="26" t="s">
        <v>143</v>
      </c>
      <c r="I42" s="2">
        <f>SUM(I39:I41)</f>
        <v>262143.99999999997</v>
      </c>
    </row>
    <row r="43" spans="1:12" ht="84" x14ac:dyDescent="0.2">
      <c r="A43" s="1" t="s">
        <v>277</v>
      </c>
    </row>
    <row r="44" spans="1:12" ht="21" x14ac:dyDescent="0.2">
      <c r="A44" s="6" t="s">
        <v>5</v>
      </c>
      <c r="B44" s="6"/>
      <c r="C44" s="6" t="s">
        <v>13</v>
      </c>
      <c r="D44" s="6"/>
      <c r="E44" s="6" t="s">
        <v>14</v>
      </c>
      <c r="F44" s="6"/>
      <c r="G44" s="6" t="s">
        <v>15</v>
      </c>
      <c r="H44" s="6"/>
    </row>
    <row r="45" spans="1:12" ht="21" x14ac:dyDescent="0.2">
      <c r="A45" s="6" t="s">
        <v>3</v>
      </c>
      <c r="B45" s="6" t="s">
        <v>4</v>
      </c>
      <c r="C45" s="6" t="s">
        <v>3</v>
      </c>
      <c r="D45" s="6" t="s">
        <v>4</v>
      </c>
      <c r="E45" s="6" t="s">
        <v>3</v>
      </c>
      <c r="F45" s="6" t="s">
        <v>4</v>
      </c>
      <c r="G45" s="6" t="s">
        <v>3</v>
      </c>
      <c r="H45" s="6" t="s">
        <v>4</v>
      </c>
      <c r="I45" s="7" t="s">
        <v>35</v>
      </c>
    </row>
    <row r="46" spans="1:12" ht="21" x14ac:dyDescent="0.2">
      <c r="A46" s="3" t="s">
        <v>1</v>
      </c>
      <c r="B46" s="3">
        <v>61468.800000000003</v>
      </c>
      <c r="C46" s="3" t="s">
        <v>1</v>
      </c>
      <c r="D46" s="3">
        <v>76703.8</v>
      </c>
      <c r="E46" s="3" t="s">
        <v>1</v>
      </c>
      <c r="F46" s="3">
        <v>61907.7</v>
      </c>
      <c r="G46" s="3" t="s">
        <v>1</v>
      </c>
      <c r="H46" s="3">
        <v>76775.3</v>
      </c>
      <c r="I46" s="2">
        <f>AVERAGE(B46,D46,F46,H46)</f>
        <v>69213.899999999994</v>
      </c>
      <c r="J46" s="19">
        <f>I46/$I$51</f>
        <v>0.2640300247135115</v>
      </c>
    </row>
    <row r="47" spans="1:12" ht="21" x14ac:dyDescent="0.2">
      <c r="A47" s="3" t="s">
        <v>2</v>
      </c>
      <c r="B47" s="3">
        <v>0</v>
      </c>
      <c r="C47" s="3" t="s">
        <v>2</v>
      </c>
      <c r="D47" s="3">
        <v>0</v>
      </c>
      <c r="E47" s="3" t="s">
        <v>2</v>
      </c>
      <c r="F47" s="3">
        <v>0</v>
      </c>
      <c r="G47" s="3" t="s">
        <v>2</v>
      </c>
      <c r="H47" s="3">
        <v>0</v>
      </c>
      <c r="I47" s="2">
        <f t="shared" ref="I47:I49" si="9">AVERAGE(B47,D47,F47,H47)</f>
        <v>0</v>
      </c>
      <c r="J47" s="19">
        <f t="shared" ref="J47:J49" si="10">I47/$I$51</f>
        <v>0</v>
      </c>
    </row>
    <row r="48" spans="1:12" ht="21" x14ac:dyDescent="0.2">
      <c r="A48" s="3" t="s">
        <v>271</v>
      </c>
      <c r="B48" s="3">
        <v>76398.7</v>
      </c>
      <c r="C48" s="3" t="s">
        <v>271</v>
      </c>
      <c r="D48" s="3">
        <v>69341.600000000006</v>
      </c>
      <c r="E48" s="3" t="s">
        <v>271</v>
      </c>
      <c r="F48" s="3">
        <v>77627.8</v>
      </c>
      <c r="G48" s="3" t="s">
        <v>271</v>
      </c>
      <c r="H48" s="3">
        <v>66841.5</v>
      </c>
      <c r="I48" s="2">
        <f t="shared" si="9"/>
        <v>72552.399999999994</v>
      </c>
      <c r="J48" s="19">
        <f t="shared" si="10"/>
        <v>0.27676538910572257</v>
      </c>
    </row>
    <row r="49" spans="1:10" ht="42" x14ac:dyDescent="0.2">
      <c r="A49" s="3" t="s">
        <v>272</v>
      </c>
      <c r="B49" s="3">
        <v>75908.7</v>
      </c>
      <c r="C49" s="3" t="s">
        <v>272</v>
      </c>
      <c r="D49" s="3">
        <v>67893.600000000006</v>
      </c>
      <c r="E49" s="3" t="s">
        <v>272</v>
      </c>
      <c r="F49" s="3">
        <v>74485.899999999994</v>
      </c>
      <c r="G49" s="3" t="s">
        <v>272</v>
      </c>
      <c r="H49" s="3">
        <v>69814.600000000006</v>
      </c>
      <c r="I49" s="2">
        <f t="shared" si="9"/>
        <v>72025.7</v>
      </c>
      <c r="J49" s="19">
        <f t="shared" si="10"/>
        <v>0.27475618843914251</v>
      </c>
    </row>
    <row r="50" spans="1:10" ht="42" x14ac:dyDescent="0.2">
      <c r="A50" s="3" t="s">
        <v>273</v>
      </c>
      <c r="B50" s="3">
        <v>48367.8</v>
      </c>
      <c r="C50" s="3" t="s">
        <v>273</v>
      </c>
      <c r="D50" s="3">
        <v>48205.1</v>
      </c>
      <c r="E50" s="3" t="s">
        <v>273</v>
      </c>
      <c r="F50" s="3">
        <v>48122.6</v>
      </c>
      <c r="G50" s="3" t="s">
        <v>273</v>
      </c>
      <c r="H50" s="3">
        <v>48712.7</v>
      </c>
      <c r="I50" s="2">
        <f>AVERAGE(B50,D50,F50,H50)</f>
        <v>48352.05</v>
      </c>
      <c r="J50" s="19">
        <f>I50/$I$51</f>
        <v>0.18444839774162339</v>
      </c>
    </row>
    <row r="51" spans="1:10" ht="21" x14ac:dyDescent="0.2">
      <c r="H51" s="26" t="s">
        <v>143</v>
      </c>
      <c r="I51" s="2">
        <f>SUM(I46:I50)</f>
        <v>262144.05</v>
      </c>
    </row>
    <row r="52" spans="1:10" ht="63" x14ac:dyDescent="0.2">
      <c r="A52" s="1" t="s">
        <v>278</v>
      </c>
    </row>
    <row r="53" spans="1:10" ht="21" x14ac:dyDescent="0.2">
      <c r="A53" s="6" t="s">
        <v>5</v>
      </c>
      <c r="B53" s="6"/>
      <c r="C53" s="6" t="s">
        <v>10</v>
      </c>
      <c r="D53" s="6"/>
      <c r="E53" s="6" t="s">
        <v>17</v>
      </c>
      <c r="F53" s="6"/>
      <c r="G53" s="6" t="s">
        <v>16</v>
      </c>
      <c r="H53" s="6"/>
    </row>
    <row r="54" spans="1:10" ht="21" x14ac:dyDescent="0.2">
      <c r="A54" s="6" t="s">
        <v>3</v>
      </c>
      <c r="B54" s="6" t="s">
        <v>4</v>
      </c>
      <c r="C54" s="6" t="s">
        <v>3</v>
      </c>
      <c r="D54" s="6" t="s">
        <v>4</v>
      </c>
      <c r="E54" s="6" t="s">
        <v>3</v>
      </c>
      <c r="F54" s="6" t="s">
        <v>4</v>
      </c>
      <c r="G54" s="6" t="s">
        <v>3</v>
      </c>
      <c r="H54" s="6" t="s">
        <v>4</v>
      </c>
      <c r="I54" s="7" t="s">
        <v>35</v>
      </c>
    </row>
    <row r="55" spans="1:10" ht="21" x14ac:dyDescent="0.2">
      <c r="A55" s="3" t="s">
        <v>6</v>
      </c>
      <c r="B55" s="3">
        <v>215297.4</v>
      </c>
      <c r="C55" s="3" t="s">
        <v>6</v>
      </c>
      <c r="D55" s="3">
        <v>216954.9</v>
      </c>
      <c r="E55" s="3" t="s">
        <v>6</v>
      </c>
      <c r="F55" s="3">
        <v>213420.79999999999</v>
      </c>
      <c r="G55" s="3" t="s">
        <v>6</v>
      </c>
      <c r="H55" s="3">
        <v>213594.2</v>
      </c>
      <c r="I55" s="2">
        <f>AVERAGE(B55,D55,F55,H55)</f>
        <v>214816.82500000001</v>
      </c>
      <c r="J55" s="19">
        <f>I55/$I$58</f>
        <v>0.80500504915608029</v>
      </c>
    </row>
    <row r="56" spans="1:10" ht="21" x14ac:dyDescent="0.2">
      <c r="A56" s="3" t="s">
        <v>7</v>
      </c>
      <c r="B56" s="3">
        <v>32838.300000000003</v>
      </c>
      <c r="C56" s="3" t="s">
        <v>7</v>
      </c>
      <c r="D56" s="3">
        <v>32622.5</v>
      </c>
      <c r="E56" s="3" t="s">
        <v>7</v>
      </c>
      <c r="F56" s="3">
        <v>32150.7</v>
      </c>
      <c r="G56" s="3" t="s">
        <v>7</v>
      </c>
      <c r="H56" s="3">
        <v>33251.599999999999</v>
      </c>
      <c r="I56" s="2">
        <f>AVERAGE(B56,D56,F56,H56)</f>
        <v>32715.775000000001</v>
      </c>
      <c r="J56" s="19">
        <f t="shared" ref="J56" si="11">I56/$I$58</f>
        <v>0.1225991682078639</v>
      </c>
    </row>
    <row r="57" spans="1:10" ht="21" x14ac:dyDescent="0.2">
      <c r="A57" s="3" t="s">
        <v>8</v>
      </c>
      <c r="B57" s="3">
        <v>14008.3</v>
      </c>
      <c r="C57" s="3" t="s">
        <v>8</v>
      </c>
      <c r="D57" s="3">
        <v>12566.7</v>
      </c>
      <c r="E57" s="3" t="s">
        <v>8</v>
      </c>
      <c r="F57" s="3">
        <v>16572.5</v>
      </c>
      <c r="G57" s="3" t="s">
        <v>8</v>
      </c>
      <c r="H57" s="3">
        <v>15298.2</v>
      </c>
      <c r="I57" s="2">
        <f>AVERAGE(B56,D57,F57,H57)</f>
        <v>19318.924999999999</v>
      </c>
      <c r="J57" s="19">
        <f>I57/$I$58</f>
        <v>7.2395782636055755E-2</v>
      </c>
    </row>
    <row r="58" spans="1:10" ht="21" x14ac:dyDescent="0.2">
      <c r="H58" s="26" t="s">
        <v>143</v>
      </c>
      <c r="I58" s="2">
        <f>SUM(I55:I57)</f>
        <v>266851.52500000002</v>
      </c>
    </row>
    <row r="59" spans="1:10" ht="84" x14ac:dyDescent="0.2">
      <c r="A59" s="1" t="s">
        <v>279</v>
      </c>
    </row>
    <row r="60" spans="1:10" ht="21" x14ac:dyDescent="0.2">
      <c r="A60" s="6" t="s">
        <v>5</v>
      </c>
      <c r="B60" s="6"/>
      <c r="C60" s="6" t="s">
        <v>13</v>
      </c>
      <c r="D60" s="6"/>
      <c r="E60" s="6" t="s">
        <v>14</v>
      </c>
      <c r="F60" s="6"/>
      <c r="G60" s="6" t="s">
        <v>15</v>
      </c>
      <c r="H60" s="6"/>
    </row>
    <row r="61" spans="1:10" ht="21" x14ac:dyDescent="0.2">
      <c r="A61" s="6" t="s">
        <v>3</v>
      </c>
      <c r="B61" s="6" t="s">
        <v>4</v>
      </c>
      <c r="C61" s="6" t="s">
        <v>3</v>
      </c>
      <c r="D61" s="6" t="s">
        <v>4</v>
      </c>
      <c r="E61" s="6" t="s">
        <v>3</v>
      </c>
      <c r="F61" s="6" t="s">
        <v>4</v>
      </c>
      <c r="G61" s="6" t="s">
        <v>3</v>
      </c>
      <c r="H61" s="6" t="s">
        <v>4</v>
      </c>
      <c r="I61" s="7" t="s">
        <v>35</v>
      </c>
    </row>
    <row r="62" spans="1:10" ht="21" x14ac:dyDescent="0.2">
      <c r="A62" s="3" t="s">
        <v>1</v>
      </c>
      <c r="B62" s="3">
        <v>30850.5</v>
      </c>
      <c r="C62" s="3" t="s">
        <v>1</v>
      </c>
      <c r="D62" s="3">
        <v>32656.7</v>
      </c>
      <c r="E62" s="3" t="s">
        <v>1</v>
      </c>
      <c r="F62" s="3">
        <v>25885.8</v>
      </c>
      <c r="G62" s="3" t="s">
        <v>1</v>
      </c>
      <c r="H62" s="3">
        <v>41823</v>
      </c>
      <c r="I62" s="2">
        <f>AVERAGE(B62,D62,F62,H62)</f>
        <v>32804</v>
      </c>
      <c r="J62" s="19">
        <f>I62/$I$67</f>
        <v>0.12513734103558932</v>
      </c>
    </row>
    <row r="63" spans="1:10" ht="21" x14ac:dyDescent="0.2">
      <c r="A63" s="3" t="s">
        <v>2</v>
      </c>
      <c r="B63" s="3">
        <v>0</v>
      </c>
      <c r="C63" s="3" t="s">
        <v>2</v>
      </c>
      <c r="D63" s="3">
        <v>0</v>
      </c>
      <c r="E63" s="3" t="s">
        <v>2</v>
      </c>
      <c r="F63" s="3">
        <v>0</v>
      </c>
      <c r="G63" s="3" t="s">
        <v>2</v>
      </c>
      <c r="H63" s="3">
        <v>0</v>
      </c>
      <c r="I63" s="2">
        <f t="shared" ref="I63" si="12">AVERAGE(B63,D63,F63,H63)</f>
        <v>0</v>
      </c>
      <c r="J63" s="19">
        <f t="shared" ref="J63:J65" si="13">I63/$I$67</f>
        <v>0</v>
      </c>
    </row>
    <row r="64" spans="1:10" ht="21" x14ac:dyDescent="0.2">
      <c r="A64" s="3" t="s">
        <v>271</v>
      </c>
      <c r="B64" s="3">
        <v>76134.899999999994</v>
      </c>
      <c r="C64" s="3" t="s">
        <v>271</v>
      </c>
      <c r="D64" s="1">
        <v>76924.2</v>
      </c>
      <c r="E64" s="3" t="s">
        <v>271</v>
      </c>
      <c r="F64" s="3">
        <v>79219.100000000006</v>
      </c>
      <c r="G64" s="3" t="s">
        <v>271</v>
      </c>
      <c r="H64" s="3">
        <v>68606.2</v>
      </c>
      <c r="I64" s="2">
        <f>AVERAGE(B64,D64,F64,H64)</f>
        <v>75221.099999999991</v>
      </c>
      <c r="J64" s="19">
        <f t="shared" si="13"/>
        <v>0.28694575185258403</v>
      </c>
    </row>
    <row r="65" spans="1:10" ht="42" x14ac:dyDescent="0.2">
      <c r="A65" s="3" t="s">
        <v>272</v>
      </c>
      <c r="B65" s="1">
        <v>90578.2</v>
      </c>
      <c r="C65" s="3" t="s">
        <v>272</v>
      </c>
      <c r="D65" s="3">
        <v>87653.9</v>
      </c>
      <c r="E65" s="3" t="s">
        <v>272</v>
      </c>
      <c r="F65" s="3">
        <v>94444.800000000003</v>
      </c>
      <c r="G65" s="3" t="s">
        <v>272</v>
      </c>
      <c r="H65" s="3">
        <v>88149.2</v>
      </c>
      <c r="I65" s="2">
        <f>AVERAGE(B65,D65,F65,H65)</f>
        <v>90206.524999999994</v>
      </c>
      <c r="J65" s="19">
        <f t="shared" si="13"/>
        <v>0.3441106170759789</v>
      </c>
    </row>
    <row r="66" spans="1:10" ht="42" x14ac:dyDescent="0.2">
      <c r="A66" s="3" t="s">
        <v>273</v>
      </c>
      <c r="B66" s="3">
        <v>64580.4</v>
      </c>
      <c r="C66" s="3" t="s">
        <v>273</v>
      </c>
      <c r="D66" s="3">
        <v>64909.1</v>
      </c>
      <c r="E66" s="3" t="s">
        <v>273</v>
      </c>
      <c r="F66" s="3">
        <v>62594.3</v>
      </c>
      <c r="G66" s="3" t="s">
        <v>273</v>
      </c>
      <c r="H66" s="3">
        <v>63565.599999999999</v>
      </c>
      <c r="I66" s="2">
        <f>AVERAGE(B66,D66,F66,H66)</f>
        <v>63912.35</v>
      </c>
      <c r="J66" s="19">
        <f>I66/$I$67</f>
        <v>0.24380629003584767</v>
      </c>
    </row>
    <row r="67" spans="1:10" ht="21" x14ac:dyDescent="0.2">
      <c r="H67" s="5" t="s">
        <v>143</v>
      </c>
      <c r="I67" s="2">
        <f>SUM(I62:I66)</f>
        <v>262143.97500000001</v>
      </c>
    </row>
    <row r="69" spans="1:10" ht="63" x14ac:dyDescent="0.2">
      <c r="A69" s="1" t="s">
        <v>280</v>
      </c>
    </row>
    <row r="70" spans="1:10" ht="21" x14ac:dyDescent="0.2">
      <c r="A70" s="6" t="s">
        <v>5</v>
      </c>
      <c r="B70" s="6"/>
      <c r="C70" s="6" t="s">
        <v>10</v>
      </c>
      <c r="D70" s="6"/>
      <c r="E70" s="6" t="s">
        <v>17</v>
      </c>
      <c r="F70" s="6"/>
      <c r="G70" s="6" t="s">
        <v>16</v>
      </c>
      <c r="H70" s="6"/>
    </row>
    <row r="71" spans="1:10" ht="21" x14ac:dyDescent="0.2">
      <c r="A71" s="6" t="s">
        <v>3</v>
      </c>
      <c r="B71" s="6" t="s">
        <v>4</v>
      </c>
      <c r="C71" s="6" t="s">
        <v>3</v>
      </c>
      <c r="D71" s="6" t="s">
        <v>4</v>
      </c>
      <c r="E71" s="6" t="s">
        <v>3</v>
      </c>
      <c r="F71" s="6" t="s">
        <v>4</v>
      </c>
      <c r="G71" s="6" t="s">
        <v>3</v>
      </c>
      <c r="H71" s="6" t="s">
        <v>4</v>
      </c>
      <c r="I71" s="8" t="s">
        <v>35</v>
      </c>
    </row>
    <row r="72" spans="1:10" ht="21" x14ac:dyDescent="0.2">
      <c r="A72" s="3" t="s">
        <v>6</v>
      </c>
      <c r="B72" s="3">
        <v>209468.5</v>
      </c>
      <c r="C72" s="3" t="s">
        <v>6</v>
      </c>
      <c r="D72" s="3">
        <v>205733.8</v>
      </c>
      <c r="E72" s="3" t="s">
        <v>6</v>
      </c>
      <c r="F72" s="3">
        <v>209501.3</v>
      </c>
      <c r="G72" s="3" t="s">
        <v>6</v>
      </c>
      <c r="H72" s="3">
        <v>213231.2</v>
      </c>
      <c r="I72" s="2">
        <f>AVERAGE(B72,D72,F72,H72)</f>
        <v>209483.7</v>
      </c>
      <c r="J72" s="19">
        <f>I72/$I$75</f>
        <v>0.79911689758300786</v>
      </c>
    </row>
    <row r="73" spans="1:10" ht="21" x14ac:dyDescent="0.2">
      <c r="A73" s="3" t="s">
        <v>7</v>
      </c>
      <c r="B73" s="3">
        <v>30898.3</v>
      </c>
      <c r="C73" s="3" t="s">
        <v>7</v>
      </c>
      <c r="D73" s="3">
        <v>29851.9</v>
      </c>
      <c r="E73" s="3" t="s">
        <v>7</v>
      </c>
      <c r="F73" s="3">
        <v>30991.3</v>
      </c>
      <c r="G73" s="3" t="s">
        <v>7</v>
      </c>
      <c r="H73" s="3">
        <v>30715.7</v>
      </c>
      <c r="I73" s="2">
        <f t="shared" ref="I73:I74" si="14">AVERAGE(B73,D73,F73,H73)</f>
        <v>30614.3</v>
      </c>
      <c r="J73" s="19">
        <f t="shared" ref="J73" si="15">I73/$I$75</f>
        <v>0.11678428649902343</v>
      </c>
    </row>
    <row r="74" spans="1:10" ht="21" x14ac:dyDescent="0.2">
      <c r="A74" s="3" t="s">
        <v>8</v>
      </c>
      <c r="B74" s="3">
        <v>21777.3</v>
      </c>
      <c r="C74" s="3" t="s">
        <v>8</v>
      </c>
      <c r="D74" s="3">
        <v>26558.3</v>
      </c>
      <c r="E74" s="3" t="s">
        <v>8</v>
      </c>
      <c r="F74" s="3">
        <v>21651.3</v>
      </c>
      <c r="G74" s="3" t="s">
        <v>8</v>
      </c>
      <c r="H74" s="3">
        <v>18197.099999999999</v>
      </c>
      <c r="I74" s="2">
        <f t="shared" si="14"/>
        <v>22046</v>
      </c>
      <c r="J74" s="19">
        <f>I74/$I$75</f>
        <v>8.409881591796875E-2</v>
      </c>
    </row>
    <row r="75" spans="1:10" ht="21" x14ac:dyDescent="0.2">
      <c r="H75" s="26" t="s">
        <v>143</v>
      </c>
      <c r="I75" s="2">
        <f>SUM(I72:I74)</f>
        <v>262144</v>
      </c>
    </row>
    <row r="76" spans="1:10" ht="84" x14ac:dyDescent="0.2">
      <c r="A76" s="1" t="s">
        <v>281</v>
      </c>
    </row>
    <row r="77" spans="1:10" ht="21" x14ac:dyDescent="0.2">
      <c r="A77" s="6" t="s">
        <v>5</v>
      </c>
      <c r="B77" s="6"/>
      <c r="C77" s="6" t="s">
        <v>13</v>
      </c>
      <c r="D77" s="6"/>
      <c r="E77" s="6" t="s">
        <v>14</v>
      </c>
      <c r="F77" s="6"/>
      <c r="G77" s="6" t="s">
        <v>15</v>
      </c>
      <c r="H77" s="6"/>
    </row>
    <row r="78" spans="1:10" ht="21" x14ac:dyDescent="0.2">
      <c r="A78" s="6" t="s">
        <v>3</v>
      </c>
      <c r="B78" s="6" t="s">
        <v>4</v>
      </c>
      <c r="C78" s="6" t="s">
        <v>3</v>
      </c>
      <c r="D78" s="6" t="s">
        <v>4</v>
      </c>
      <c r="E78" s="6" t="s">
        <v>3</v>
      </c>
      <c r="F78" s="6" t="s">
        <v>4</v>
      </c>
      <c r="G78" s="6" t="s">
        <v>3</v>
      </c>
      <c r="H78" s="6" t="s">
        <v>4</v>
      </c>
      <c r="I78" s="7" t="s">
        <v>35</v>
      </c>
    </row>
    <row r="79" spans="1:10" ht="21" x14ac:dyDescent="0.2">
      <c r="A79" s="3" t="s">
        <v>1</v>
      </c>
      <c r="B79" s="3">
        <v>9278.7000000000007</v>
      </c>
      <c r="C79" s="3" t="s">
        <v>1</v>
      </c>
      <c r="D79" s="3">
        <v>9657.2999999999993</v>
      </c>
      <c r="E79" s="3" t="s">
        <v>1</v>
      </c>
      <c r="F79" s="33">
        <v>5340.1</v>
      </c>
      <c r="G79" s="3" t="s">
        <v>1</v>
      </c>
      <c r="H79" s="3">
        <v>8015.6</v>
      </c>
      <c r="I79" s="2">
        <f>AVERAGE(B79,D79,F79,H79)</f>
        <v>8072.9249999999993</v>
      </c>
      <c r="J79" s="19">
        <f>I79/$I$84</f>
        <v>3.0795770796922833E-2</v>
      </c>
    </row>
    <row r="80" spans="1:10" ht="21" x14ac:dyDescent="0.2">
      <c r="A80" s="3" t="s">
        <v>2</v>
      </c>
      <c r="B80" s="3">
        <v>0</v>
      </c>
      <c r="C80" s="3" t="s">
        <v>2</v>
      </c>
      <c r="D80" s="3">
        <v>0</v>
      </c>
      <c r="E80" s="3" t="s">
        <v>2</v>
      </c>
      <c r="F80" s="3">
        <v>0</v>
      </c>
      <c r="G80" s="3" t="s">
        <v>2</v>
      </c>
      <c r="H80" s="3">
        <v>0</v>
      </c>
      <c r="I80" s="2">
        <f t="shared" ref="I80:I82" si="16">AVERAGE(B80,D80,F80,H80)</f>
        <v>0</v>
      </c>
      <c r="J80" s="19">
        <f t="shared" ref="J80:J82" si="17">I80/$I$84</f>
        <v>0</v>
      </c>
    </row>
    <row r="81" spans="1:10" ht="21" x14ac:dyDescent="0.2">
      <c r="A81" s="3" t="s">
        <v>271</v>
      </c>
      <c r="B81" s="3">
        <v>71240.7</v>
      </c>
      <c r="C81" s="3" t="s">
        <v>271</v>
      </c>
      <c r="D81" s="3">
        <v>76202.2</v>
      </c>
      <c r="E81" s="3" t="s">
        <v>271</v>
      </c>
      <c r="F81" s="3">
        <v>78534.2</v>
      </c>
      <c r="G81" s="3" t="s">
        <v>271</v>
      </c>
      <c r="H81" s="3">
        <v>71366.2</v>
      </c>
      <c r="I81" s="2">
        <f t="shared" si="16"/>
        <v>74335.824999999997</v>
      </c>
      <c r="J81" s="19">
        <f t="shared" si="17"/>
        <v>0.28356872245192005</v>
      </c>
    </row>
    <row r="82" spans="1:10" ht="42" x14ac:dyDescent="0.2">
      <c r="A82" s="3" t="s">
        <v>272</v>
      </c>
      <c r="B82" s="3">
        <v>100950.8</v>
      </c>
      <c r="C82" s="3" t="s">
        <v>272</v>
      </c>
      <c r="D82" s="3">
        <v>96763</v>
      </c>
      <c r="E82" s="3" t="s">
        <v>272</v>
      </c>
      <c r="F82" s="3">
        <v>99264.9</v>
      </c>
      <c r="G82" s="3" t="s">
        <v>272</v>
      </c>
      <c r="H82" s="3">
        <v>102483.9</v>
      </c>
      <c r="I82" s="2">
        <f t="shared" si="16"/>
        <v>99865.65</v>
      </c>
      <c r="J82" s="19">
        <f t="shared" si="17"/>
        <v>0.38095729464670081</v>
      </c>
    </row>
    <row r="83" spans="1:10" ht="42" x14ac:dyDescent="0.2">
      <c r="A83" s="3" t="s">
        <v>273</v>
      </c>
      <c r="B83" s="3">
        <v>80673.7</v>
      </c>
      <c r="C83" s="3" t="s">
        <v>273</v>
      </c>
      <c r="D83" s="3">
        <v>79521.399999999994</v>
      </c>
      <c r="E83" s="3" t="s">
        <v>273</v>
      </c>
      <c r="F83" s="3">
        <v>79004.800000000003</v>
      </c>
      <c r="G83" s="3" t="s">
        <v>273</v>
      </c>
      <c r="H83" s="3">
        <v>80278.3</v>
      </c>
      <c r="I83" s="2">
        <f>AVERAGE(B83,D83,F83,H83)</f>
        <v>79869.549999999988</v>
      </c>
      <c r="J83" s="19">
        <f>I83/$I$84</f>
        <v>0.30467821210445634</v>
      </c>
    </row>
    <row r="84" spans="1:10" ht="21" x14ac:dyDescent="0.2">
      <c r="H84" s="5" t="s">
        <v>143</v>
      </c>
      <c r="I84" s="2">
        <f>SUM(I79:I83)</f>
        <v>262143.94999999998</v>
      </c>
    </row>
  </sheetData>
  <mergeCells count="2">
    <mergeCell ref="L3:O3"/>
    <mergeCell ref="L12:O12"/>
  </mergeCell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528F0-0F7C-3841-B9DB-A08CDEA925DB}">
  <dimension ref="A1:O84"/>
  <sheetViews>
    <sheetView topLeftCell="C1" zoomScale="70" zoomScaleNormal="70" workbookViewId="0">
      <selection activeCell="Q44" sqref="Q44"/>
    </sheetView>
  </sheetViews>
  <sheetFormatPr baseColWidth="10" defaultColWidth="21.33203125" defaultRowHeight="20" x14ac:dyDescent="0.2"/>
  <cols>
    <col min="1" max="8" width="21.33203125" style="1"/>
    <col min="9" max="9" width="26" style="2" customWidth="1"/>
    <col min="10" max="16384" width="21.33203125" style="2"/>
  </cols>
  <sheetData>
    <row r="1" spans="1:15" ht="21" x14ac:dyDescent="0.2">
      <c r="A1" s="18" t="s">
        <v>263</v>
      </c>
      <c r="B1" s="18" t="s">
        <v>282</v>
      </c>
    </row>
    <row r="2" spans="1:15" ht="63" x14ac:dyDescent="0.2">
      <c r="A2" s="1" t="s">
        <v>283</v>
      </c>
      <c r="B2" s="5"/>
      <c r="C2" s="5"/>
      <c r="D2" s="5"/>
      <c r="E2" s="5"/>
      <c r="F2" s="5"/>
      <c r="G2" s="5"/>
      <c r="H2" s="5"/>
    </row>
    <row r="3" spans="1:15" ht="21" x14ac:dyDescent="0.2">
      <c r="A3" s="6" t="s">
        <v>5</v>
      </c>
      <c r="B3" s="6"/>
      <c r="C3" s="6" t="s">
        <v>10</v>
      </c>
      <c r="D3" s="6"/>
      <c r="E3" s="6" t="s">
        <v>17</v>
      </c>
      <c r="F3" s="6"/>
      <c r="G3" s="6" t="s">
        <v>16</v>
      </c>
      <c r="H3" s="6"/>
      <c r="K3" s="9"/>
      <c r="L3" s="41" t="s">
        <v>37</v>
      </c>
      <c r="M3" s="42"/>
      <c r="N3" s="42"/>
      <c r="O3" s="42"/>
    </row>
    <row r="4" spans="1:15" ht="21" x14ac:dyDescent="0.2">
      <c r="A4" s="6" t="s">
        <v>3</v>
      </c>
      <c r="B4" s="6" t="s">
        <v>4</v>
      </c>
      <c r="C4" s="6" t="s">
        <v>3</v>
      </c>
      <c r="D4" s="6" t="s">
        <v>4</v>
      </c>
      <c r="E4" s="6" t="s">
        <v>3</v>
      </c>
      <c r="F4" s="6" t="s">
        <v>4</v>
      </c>
      <c r="G4" s="6" t="s">
        <v>3</v>
      </c>
      <c r="H4" s="6" t="s">
        <v>4</v>
      </c>
      <c r="I4" s="7" t="s">
        <v>35</v>
      </c>
      <c r="K4" s="9" t="s">
        <v>36</v>
      </c>
      <c r="L4" s="9" t="s">
        <v>6</v>
      </c>
      <c r="M4" s="9" t="s">
        <v>7</v>
      </c>
      <c r="N4" s="9" t="s">
        <v>41</v>
      </c>
      <c r="O4" s="9"/>
    </row>
    <row r="5" spans="1:15" ht="21" x14ac:dyDescent="0.2">
      <c r="A5" s="3" t="s">
        <v>6</v>
      </c>
      <c r="B5" s="3">
        <v>221004.5</v>
      </c>
      <c r="C5" s="3" t="s">
        <v>6</v>
      </c>
      <c r="D5" s="3">
        <v>221164.6</v>
      </c>
      <c r="E5" s="3" t="s">
        <v>6</v>
      </c>
      <c r="F5" s="3">
        <v>220948.5</v>
      </c>
      <c r="G5" s="3" t="s">
        <v>6</v>
      </c>
      <c r="H5" s="3">
        <v>220967.7</v>
      </c>
      <c r="I5" s="2">
        <f>AVERAGE(B5,D5,F5,H5)</f>
        <v>221021.32500000001</v>
      </c>
      <c r="J5" s="19">
        <f>I5/$I$8</f>
        <v>0.8431293637152325</v>
      </c>
      <c r="K5" s="9" t="s">
        <v>45</v>
      </c>
      <c r="L5" s="23">
        <v>0.83299999999999996</v>
      </c>
      <c r="M5" s="23">
        <v>0.16700000000000001</v>
      </c>
      <c r="N5" s="9" t="s">
        <v>43</v>
      </c>
      <c r="O5" s="9"/>
    </row>
    <row r="6" spans="1:15" ht="21" x14ac:dyDescent="0.2">
      <c r="A6" s="3" t="s">
        <v>7</v>
      </c>
      <c r="B6" s="3">
        <v>40488.300000000003</v>
      </c>
      <c r="C6" s="3" t="s">
        <v>7</v>
      </c>
      <c r="D6" s="3">
        <v>40461.5</v>
      </c>
      <c r="E6" s="3" t="s">
        <v>7</v>
      </c>
      <c r="F6" s="3">
        <v>40403.1</v>
      </c>
      <c r="G6" s="3" t="s">
        <v>7</v>
      </c>
      <c r="H6" s="3">
        <v>40577.5</v>
      </c>
      <c r="I6" s="2">
        <f>AVERAGE(B6,D6,F6,H6)</f>
        <v>40482.6</v>
      </c>
      <c r="J6" s="19">
        <f t="shared" ref="J6" si="0">I6/$I$8</f>
        <v>0.15442884879790791</v>
      </c>
      <c r="K6" s="9">
        <v>25</v>
      </c>
      <c r="L6" s="21">
        <f>J5</f>
        <v>0.8431293637152325</v>
      </c>
      <c r="M6" s="21">
        <f>J6</f>
        <v>0.15442884879790791</v>
      </c>
      <c r="N6" s="21">
        <f>J7</f>
        <v>2.4417874868595609E-3</v>
      </c>
      <c r="O6" s="9"/>
    </row>
    <row r="7" spans="1:15" ht="21" x14ac:dyDescent="0.2">
      <c r="A7" s="3" t="s">
        <v>8</v>
      </c>
      <c r="B7" s="3">
        <v>651.20000000000005</v>
      </c>
      <c r="C7" s="3" t="s">
        <v>8</v>
      </c>
      <c r="D7" s="3">
        <v>517.9</v>
      </c>
      <c r="E7" s="3" t="s">
        <v>8</v>
      </c>
      <c r="F7" s="3">
        <v>792.5</v>
      </c>
      <c r="G7" s="3" t="s">
        <v>8</v>
      </c>
      <c r="H7" s="3">
        <v>598.79999999999995</v>
      </c>
      <c r="I7" s="2">
        <f>AVERAGE(B7,D7,F7,H7)</f>
        <v>640.09999999999991</v>
      </c>
      <c r="J7" s="19">
        <f>I7/$I$8</f>
        <v>2.4417874868595609E-3</v>
      </c>
      <c r="K7" s="9">
        <v>50</v>
      </c>
      <c r="L7" s="21">
        <f>J23</f>
        <v>0.84897402276745049</v>
      </c>
      <c r="M7" s="21">
        <f>J24</f>
        <v>0.14095679673736544</v>
      </c>
      <c r="N7" s="21">
        <f>J25</f>
        <v>1.0069180495183992E-2</v>
      </c>
      <c r="O7" s="9"/>
    </row>
    <row r="8" spans="1:15" ht="21" x14ac:dyDescent="0.2">
      <c r="H8" s="26" t="s">
        <v>143</v>
      </c>
      <c r="I8" s="2">
        <f>SUM(I5:I7)</f>
        <v>262144.02500000002</v>
      </c>
      <c r="K8" s="9">
        <v>75</v>
      </c>
      <c r="L8" s="21">
        <f>J39</f>
        <v>0.85669573370892849</v>
      </c>
      <c r="M8" s="21">
        <f>J40</f>
        <v>0.12506142855276378</v>
      </c>
      <c r="N8" s="21">
        <f>J41</f>
        <v>1.8242837738307736E-2</v>
      </c>
      <c r="O8" s="9"/>
    </row>
    <row r="9" spans="1:15" x14ac:dyDescent="0.2">
      <c r="K9" s="9">
        <v>100</v>
      </c>
      <c r="L9" s="22">
        <f>J55</f>
        <v>0.83744249151367645</v>
      </c>
      <c r="M9" s="22">
        <f>J56</f>
        <v>0.10814360496087688</v>
      </c>
      <c r="N9" s="22">
        <f>J57</f>
        <v>5.4413903525446713E-2</v>
      </c>
      <c r="O9" s="12"/>
    </row>
    <row r="10" spans="1:15" x14ac:dyDescent="0.2">
      <c r="K10" s="9">
        <v>125</v>
      </c>
      <c r="L10" s="22">
        <f>J72</f>
        <v>0.84827410665018199</v>
      </c>
      <c r="M10" s="22">
        <f>J73</f>
        <v>9.541913898833064E-2</v>
      </c>
      <c r="N10" s="22">
        <f>J74</f>
        <v>5.630675436148725E-2</v>
      </c>
      <c r="O10" s="12"/>
    </row>
    <row r="11" spans="1:15" ht="84" x14ac:dyDescent="0.2">
      <c r="A11" s="1" t="s">
        <v>284</v>
      </c>
    </row>
    <row r="12" spans="1:15" ht="21" x14ac:dyDescent="0.2">
      <c r="A12" s="6" t="s">
        <v>5</v>
      </c>
      <c r="B12" s="6"/>
      <c r="C12" s="6" t="s">
        <v>13</v>
      </c>
      <c r="D12" s="6"/>
      <c r="E12" s="6" t="s">
        <v>14</v>
      </c>
      <c r="F12" s="6"/>
      <c r="G12" s="6" t="s">
        <v>15</v>
      </c>
      <c r="H12" s="6"/>
      <c r="K12" s="9"/>
      <c r="L12" s="41" t="s">
        <v>38</v>
      </c>
      <c r="M12" s="42"/>
      <c r="N12" s="42"/>
      <c r="O12" s="42"/>
    </row>
    <row r="13" spans="1:15" ht="21" x14ac:dyDescent="0.2">
      <c r="A13" s="6" t="s">
        <v>3</v>
      </c>
      <c r="B13" s="6" t="s">
        <v>4</v>
      </c>
      <c r="C13" s="6" t="s">
        <v>3</v>
      </c>
      <c r="D13" s="6" t="s">
        <v>4</v>
      </c>
      <c r="E13" s="6" t="s">
        <v>3</v>
      </c>
      <c r="F13" s="6" t="s">
        <v>4</v>
      </c>
      <c r="G13" s="6" t="s">
        <v>3</v>
      </c>
      <c r="H13" s="6" t="s">
        <v>4</v>
      </c>
      <c r="I13" s="7" t="s">
        <v>35</v>
      </c>
      <c r="K13" s="9" t="s">
        <v>36</v>
      </c>
      <c r="L13" s="9" t="s">
        <v>285</v>
      </c>
      <c r="M13" s="9" t="s">
        <v>286</v>
      </c>
      <c r="N13" s="9" t="s">
        <v>287</v>
      </c>
    </row>
    <row r="14" spans="1:15" ht="21" x14ac:dyDescent="0.2">
      <c r="A14" s="3" t="s">
        <v>1</v>
      </c>
      <c r="B14" s="3">
        <v>170802.8</v>
      </c>
      <c r="C14" s="3" t="s">
        <v>1</v>
      </c>
      <c r="D14" s="3">
        <v>169238.1</v>
      </c>
      <c r="E14" s="3" t="s">
        <v>1</v>
      </c>
      <c r="F14" s="3">
        <v>171438.9</v>
      </c>
      <c r="G14" s="3" t="s">
        <v>1</v>
      </c>
      <c r="H14" s="3">
        <v>171157.9</v>
      </c>
      <c r="I14" s="2">
        <f>AVERAGE(B14,D14,F14,H14)</f>
        <v>170659.42500000002</v>
      </c>
      <c r="J14" s="19">
        <f>I14/$I$19</f>
        <v>0.65101404190063483</v>
      </c>
      <c r="K14" s="9">
        <v>25</v>
      </c>
      <c r="L14" s="21">
        <f>J16</f>
        <v>0.15731668472290039</v>
      </c>
      <c r="M14" s="21">
        <f>J17</f>
        <v>6.2618350982666021E-2</v>
      </c>
      <c r="N14" s="21">
        <f>J18</f>
        <v>0.12905092239379884</v>
      </c>
    </row>
    <row r="15" spans="1:15" ht="21" x14ac:dyDescent="0.2">
      <c r="A15" s="3" t="s">
        <v>2</v>
      </c>
      <c r="B15" s="3">
        <v>0</v>
      </c>
      <c r="C15" s="3" t="s">
        <v>2</v>
      </c>
      <c r="D15" s="3">
        <v>0</v>
      </c>
      <c r="E15" s="3" t="s">
        <v>2</v>
      </c>
      <c r="F15" s="3">
        <v>0</v>
      </c>
      <c r="G15" s="3" t="s">
        <v>2</v>
      </c>
      <c r="H15" s="3">
        <v>0</v>
      </c>
      <c r="I15" s="2">
        <f t="shared" ref="I15:I17" si="1">AVERAGE(B15,D15,F15,H15)</f>
        <v>0</v>
      </c>
      <c r="J15" s="19">
        <f t="shared" ref="J15:J17" si="2">I15/$I$19</f>
        <v>0</v>
      </c>
      <c r="K15" s="9">
        <v>50</v>
      </c>
      <c r="L15" s="21">
        <f>J32</f>
        <v>0.21002536582462963</v>
      </c>
      <c r="M15" s="21">
        <f>J33</f>
        <v>9.631841729766516E-2</v>
      </c>
      <c r="N15" s="21">
        <f>J34</f>
        <v>0.25472426324381575</v>
      </c>
    </row>
    <row r="16" spans="1:15" ht="21" x14ac:dyDescent="0.2">
      <c r="A16" s="3" t="s">
        <v>288</v>
      </c>
      <c r="B16" s="3">
        <v>41125.4</v>
      </c>
      <c r="C16" s="3" t="s">
        <v>288</v>
      </c>
      <c r="D16" s="3">
        <v>42467.5</v>
      </c>
      <c r="E16" s="3" t="s">
        <v>288</v>
      </c>
      <c r="F16" s="3">
        <v>40654.400000000001</v>
      </c>
      <c r="G16" s="3" t="s">
        <v>288</v>
      </c>
      <c r="H16" s="3">
        <v>40711.199999999997</v>
      </c>
      <c r="I16" s="2">
        <f t="shared" si="1"/>
        <v>41239.625</v>
      </c>
      <c r="J16" s="19">
        <f t="shared" si="2"/>
        <v>0.15731668472290039</v>
      </c>
      <c r="K16" s="9">
        <v>75</v>
      </c>
      <c r="L16" s="21">
        <f>J48</f>
        <v>0.26357553008014611</v>
      </c>
      <c r="M16" s="21">
        <f>J49</f>
        <v>0.14506918940854216</v>
      </c>
      <c r="N16" s="21">
        <f>J50</f>
        <v>0.40388809982753365</v>
      </c>
    </row>
    <row r="17" spans="1:14" ht="42" x14ac:dyDescent="0.2">
      <c r="A17" s="3" t="s">
        <v>289</v>
      </c>
      <c r="B17" s="3">
        <v>16563.3</v>
      </c>
      <c r="C17" s="3" t="s">
        <v>289</v>
      </c>
      <c r="D17" s="3">
        <v>16617.7</v>
      </c>
      <c r="E17" s="3" t="s">
        <v>289</v>
      </c>
      <c r="F17" s="3">
        <v>16044.9</v>
      </c>
      <c r="G17" s="3" t="s">
        <v>289</v>
      </c>
      <c r="H17" s="3">
        <v>16434.2</v>
      </c>
      <c r="I17" s="2">
        <f t="shared" si="1"/>
        <v>16415.025000000001</v>
      </c>
      <c r="J17" s="19">
        <f t="shared" si="2"/>
        <v>6.2618350982666021E-2</v>
      </c>
      <c r="K17" s="9">
        <v>100</v>
      </c>
      <c r="L17" s="22">
        <f>J64</f>
        <v>0.2582912937719905</v>
      </c>
      <c r="M17" s="22">
        <f>J65</f>
        <v>0.1467860501834965</v>
      </c>
      <c r="N17" s="22">
        <f>J66</f>
        <v>0.50280227714582004</v>
      </c>
    </row>
    <row r="18" spans="1:14" ht="42" x14ac:dyDescent="0.2">
      <c r="A18" s="3" t="s">
        <v>290</v>
      </c>
      <c r="B18" s="3">
        <v>33652.400000000001</v>
      </c>
      <c r="C18" s="3" t="s">
        <v>290</v>
      </c>
      <c r="D18" s="3">
        <v>33820.699999999997</v>
      </c>
      <c r="E18" s="3" t="s">
        <v>290</v>
      </c>
      <c r="F18" s="3">
        <v>34005.9</v>
      </c>
      <c r="G18" s="3" t="s">
        <v>290</v>
      </c>
      <c r="H18" s="3">
        <v>33840.699999999997</v>
      </c>
      <c r="I18" s="2">
        <f>AVERAGE(B18,D18,F18,H18)</f>
        <v>33829.925000000003</v>
      </c>
      <c r="J18" s="19">
        <f>I18/$I$19</f>
        <v>0.12905092239379884</v>
      </c>
      <c r="K18" s="9">
        <v>125</v>
      </c>
      <c r="L18" s="21">
        <f>J81</f>
        <v>0.21585986939812951</v>
      </c>
      <c r="M18" s="21">
        <f>J82</f>
        <v>0.15135496603441559</v>
      </c>
      <c r="N18" s="21">
        <f>J83</f>
        <v>0.61564248889517881</v>
      </c>
    </row>
    <row r="19" spans="1:14" ht="21" x14ac:dyDescent="0.2">
      <c r="H19" s="26" t="s">
        <v>143</v>
      </c>
      <c r="I19" s="2">
        <f>SUM(I14:I18)</f>
        <v>262144</v>
      </c>
    </row>
    <row r="20" spans="1:14" ht="63" x14ac:dyDescent="0.2">
      <c r="A20" s="1" t="s">
        <v>291</v>
      </c>
    </row>
    <row r="21" spans="1:14" ht="21" x14ac:dyDescent="0.2">
      <c r="A21" s="6" t="s">
        <v>5</v>
      </c>
      <c r="B21" s="6"/>
      <c r="C21" s="6" t="s">
        <v>10</v>
      </c>
      <c r="D21" s="6"/>
      <c r="E21" s="6" t="s">
        <v>17</v>
      </c>
      <c r="F21" s="6"/>
      <c r="G21" s="6" t="s">
        <v>16</v>
      </c>
      <c r="H21" s="6"/>
    </row>
    <row r="22" spans="1:14" ht="21" x14ac:dyDescent="0.2">
      <c r="A22" s="6" t="s">
        <v>3</v>
      </c>
      <c r="B22" s="6" t="s">
        <v>4</v>
      </c>
      <c r="C22" s="6" t="s">
        <v>3</v>
      </c>
      <c r="D22" s="6" t="s">
        <v>4</v>
      </c>
      <c r="E22" s="6" t="s">
        <v>3</v>
      </c>
      <c r="F22" s="6" t="s">
        <v>4</v>
      </c>
      <c r="G22" s="6" t="s">
        <v>3</v>
      </c>
      <c r="H22" s="6" t="s">
        <v>4</v>
      </c>
      <c r="I22" s="7" t="s">
        <v>35</v>
      </c>
    </row>
    <row r="23" spans="1:14" ht="21" x14ac:dyDescent="0.2">
      <c r="A23" s="3" t="s">
        <v>6</v>
      </c>
      <c r="B23" s="3">
        <v>222567.3</v>
      </c>
      <c r="C23" s="3" t="s">
        <v>6</v>
      </c>
      <c r="D23" s="3">
        <v>222490.2</v>
      </c>
      <c r="E23" s="3" t="s">
        <v>6</v>
      </c>
      <c r="F23" s="3">
        <v>222696.4</v>
      </c>
      <c r="G23" s="3" t="s">
        <v>6</v>
      </c>
      <c r="H23" s="3">
        <v>222459.8</v>
      </c>
      <c r="I23" s="2">
        <f>AVERAGE(B23,D23,F23,H23)</f>
        <v>222553.42499999999</v>
      </c>
      <c r="J23" s="19">
        <f>I23/$I$26</f>
        <v>0.84897402276745049</v>
      </c>
      <c r="L23" s="10"/>
    </row>
    <row r="24" spans="1:14" ht="21" x14ac:dyDescent="0.2">
      <c r="A24" s="3" t="s">
        <v>7</v>
      </c>
      <c r="B24" s="3">
        <v>36987.4</v>
      </c>
      <c r="C24" s="3" t="s">
        <v>7</v>
      </c>
      <c r="D24" s="3">
        <v>36647.699999999997</v>
      </c>
      <c r="E24" s="3" t="s">
        <v>7</v>
      </c>
      <c r="F24" s="3">
        <v>37039.5</v>
      </c>
      <c r="G24" s="3" t="s">
        <v>7</v>
      </c>
      <c r="H24" s="3">
        <v>37129.300000000003</v>
      </c>
      <c r="I24" s="2">
        <f>AVERAGE(B24,D24,F24,H24)</f>
        <v>36950.975000000006</v>
      </c>
      <c r="J24" s="19">
        <f t="shared" ref="J24" si="3">I24/$I$26</f>
        <v>0.14095679673736544</v>
      </c>
      <c r="L24" s="11"/>
    </row>
    <row r="25" spans="1:14" ht="21" x14ac:dyDescent="0.2">
      <c r="A25" s="3" t="s">
        <v>8</v>
      </c>
      <c r="B25" s="3">
        <v>2589.3000000000002</v>
      </c>
      <c r="C25" s="3" t="s">
        <v>8</v>
      </c>
      <c r="D25" s="3">
        <v>3006.1</v>
      </c>
      <c r="E25" s="3" t="s">
        <v>8</v>
      </c>
      <c r="F25" s="3">
        <v>2408.1</v>
      </c>
      <c r="G25" s="3" t="s">
        <v>8</v>
      </c>
      <c r="H25" s="3">
        <v>2554.8000000000002</v>
      </c>
      <c r="I25" s="2">
        <f t="shared" ref="I25" si="4">AVERAGE(B25,D25,F25,H25)</f>
        <v>2639.5749999999998</v>
      </c>
      <c r="J25" s="19">
        <f>I25/$I$26</f>
        <v>1.0069180495183992E-2</v>
      </c>
      <c r="L25" s="11"/>
    </row>
    <row r="26" spans="1:14" ht="21" x14ac:dyDescent="0.2">
      <c r="H26" s="26" t="s">
        <v>143</v>
      </c>
      <c r="I26" s="2">
        <f>SUM(I23:I25)</f>
        <v>262143.97500000001</v>
      </c>
      <c r="L26" s="11"/>
    </row>
    <row r="27" spans="1:14" ht="84" x14ac:dyDescent="0.2">
      <c r="A27" s="1" t="s">
        <v>292</v>
      </c>
      <c r="L27" s="11"/>
    </row>
    <row r="28" spans="1:14" ht="21" x14ac:dyDescent="0.2">
      <c r="A28" s="6" t="s">
        <v>5</v>
      </c>
      <c r="B28" s="6"/>
      <c r="C28" s="6" t="s">
        <v>13</v>
      </c>
      <c r="D28" s="6"/>
      <c r="E28" s="6" t="s">
        <v>14</v>
      </c>
      <c r="F28" s="6"/>
      <c r="G28" s="6" t="s">
        <v>15</v>
      </c>
      <c r="H28" s="6"/>
      <c r="L28" s="11"/>
    </row>
    <row r="29" spans="1:14" ht="21" x14ac:dyDescent="0.2">
      <c r="A29" s="6" t="s">
        <v>3</v>
      </c>
      <c r="B29" s="6" t="s">
        <v>4</v>
      </c>
      <c r="C29" s="6" t="s">
        <v>3</v>
      </c>
      <c r="D29" s="6" t="s">
        <v>4</v>
      </c>
      <c r="E29" s="6" t="s">
        <v>3</v>
      </c>
      <c r="F29" s="6" t="s">
        <v>4</v>
      </c>
      <c r="G29" s="6" t="s">
        <v>3</v>
      </c>
      <c r="H29" s="6" t="s">
        <v>4</v>
      </c>
      <c r="I29" s="7" t="s">
        <v>35</v>
      </c>
      <c r="L29" s="11"/>
    </row>
    <row r="30" spans="1:14" ht="21" x14ac:dyDescent="0.2">
      <c r="A30" s="3" t="s">
        <v>1</v>
      </c>
      <c r="B30" s="3">
        <v>119793.5</v>
      </c>
      <c r="C30" s="3" t="s">
        <v>1</v>
      </c>
      <c r="D30" s="3">
        <v>113367.5</v>
      </c>
      <c r="E30" s="3" t="s">
        <v>1</v>
      </c>
      <c r="F30" s="3">
        <v>118791.7</v>
      </c>
      <c r="G30" s="3" t="s">
        <v>1</v>
      </c>
      <c r="H30" s="3">
        <v>108300.9</v>
      </c>
      <c r="I30" s="2">
        <f>AVERAGE(B30,D30,F30,H30)</f>
        <v>115063.4</v>
      </c>
      <c r="J30" s="19">
        <f>I30/$I$35</f>
        <v>0.43893195363388948</v>
      </c>
      <c r="L30" s="10"/>
    </row>
    <row r="31" spans="1:14" ht="21" x14ac:dyDescent="0.2">
      <c r="A31" s="3" t="s">
        <v>2</v>
      </c>
      <c r="B31" s="3">
        <v>0</v>
      </c>
      <c r="C31" s="3" t="s">
        <v>2</v>
      </c>
      <c r="D31" s="3">
        <v>0</v>
      </c>
      <c r="E31" s="3" t="s">
        <v>2</v>
      </c>
      <c r="F31" s="3">
        <v>0</v>
      </c>
      <c r="G31" s="3" t="s">
        <v>2</v>
      </c>
      <c r="H31" s="3">
        <v>0</v>
      </c>
      <c r="I31" s="2">
        <f t="shared" ref="I31:I33" si="5">AVERAGE(B31,D31,F31,H31)</f>
        <v>0</v>
      </c>
      <c r="J31" s="19">
        <f t="shared" ref="J31:J33" si="6">I31/$I$35</f>
        <v>0</v>
      </c>
      <c r="L31" s="11"/>
    </row>
    <row r="32" spans="1:14" ht="21" x14ac:dyDescent="0.2">
      <c r="A32" s="3" t="s">
        <v>288</v>
      </c>
      <c r="B32" s="3">
        <v>50611.4</v>
      </c>
      <c r="C32" s="3" t="s">
        <v>288</v>
      </c>
      <c r="D32" s="3">
        <v>58523.5</v>
      </c>
      <c r="E32" s="3" t="s">
        <v>288</v>
      </c>
      <c r="F32" s="3">
        <v>51045.8</v>
      </c>
      <c r="G32" s="3" t="s">
        <v>288</v>
      </c>
      <c r="H32" s="3">
        <v>60046.9</v>
      </c>
      <c r="I32" s="2">
        <f t="shared" si="5"/>
        <v>55056.9</v>
      </c>
      <c r="J32" s="19">
        <f t="shared" si="6"/>
        <v>0.21002536582462963</v>
      </c>
      <c r="L32" s="11"/>
    </row>
    <row r="33" spans="1:12" ht="42" x14ac:dyDescent="0.2">
      <c r="A33" s="3" t="s">
        <v>289</v>
      </c>
      <c r="B33" s="3">
        <v>24550.5</v>
      </c>
      <c r="C33" s="3" t="s">
        <v>289</v>
      </c>
      <c r="D33" s="3">
        <v>23470.400000000001</v>
      </c>
      <c r="E33" s="3" t="s">
        <v>289</v>
      </c>
      <c r="F33" s="3">
        <v>25988.6</v>
      </c>
      <c r="G33" s="3" t="s">
        <v>289</v>
      </c>
      <c r="H33" s="3">
        <v>26987.7</v>
      </c>
      <c r="I33" s="2">
        <f t="shared" si="5"/>
        <v>25249.3</v>
      </c>
      <c r="J33" s="19">
        <f t="shared" si="6"/>
        <v>9.631841729766516E-2</v>
      </c>
      <c r="L33" s="11"/>
    </row>
    <row r="34" spans="1:12" ht="42" x14ac:dyDescent="0.2">
      <c r="A34" s="3" t="s">
        <v>290</v>
      </c>
      <c r="B34" s="3">
        <v>67188.600000000006</v>
      </c>
      <c r="C34" s="3" t="s">
        <v>290</v>
      </c>
      <c r="D34" s="3">
        <v>66782.7</v>
      </c>
      <c r="E34" s="3" t="s">
        <v>290</v>
      </c>
      <c r="F34" s="3">
        <v>66318</v>
      </c>
      <c r="G34" s="3" t="s">
        <v>290</v>
      </c>
      <c r="H34" s="3">
        <v>66808.5</v>
      </c>
      <c r="I34" s="2">
        <f>AVERAGE(B34,D34,F34,H34)</f>
        <v>66774.45</v>
      </c>
      <c r="J34" s="19">
        <f>I34/$I$35</f>
        <v>0.25472426324381575</v>
      </c>
      <c r="L34" s="11"/>
    </row>
    <row r="35" spans="1:12" ht="21" x14ac:dyDescent="0.2">
      <c r="H35" s="26" t="s">
        <v>143</v>
      </c>
      <c r="I35" s="2">
        <f>SUM(I30:I34)</f>
        <v>262144.05</v>
      </c>
    </row>
    <row r="36" spans="1:12" ht="63" x14ac:dyDescent="0.2">
      <c r="A36" s="1" t="s">
        <v>293</v>
      </c>
    </row>
    <row r="37" spans="1:12" ht="21" x14ac:dyDescent="0.2">
      <c r="A37" s="6" t="s">
        <v>5</v>
      </c>
      <c r="B37" s="6"/>
      <c r="C37" s="6" t="s">
        <v>10</v>
      </c>
      <c r="D37" s="6"/>
      <c r="E37" s="6" t="s">
        <v>17</v>
      </c>
      <c r="F37" s="6"/>
      <c r="G37" s="6" t="s">
        <v>16</v>
      </c>
      <c r="H37" s="6"/>
    </row>
    <row r="38" spans="1:12" ht="21" x14ac:dyDescent="0.2">
      <c r="A38" s="6" t="s">
        <v>3</v>
      </c>
      <c r="B38" s="6" t="s">
        <v>4</v>
      </c>
      <c r="C38" s="6" t="s">
        <v>3</v>
      </c>
      <c r="D38" s="6" t="s">
        <v>4</v>
      </c>
      <c r="E38" s="6" t="s">
        <v>3</v>
      </c>
      <c r="F38" s="6" t="s">
        <v>4</v>
      </c>
      <c r="G38" s="6" t="s">
        <v>3</v>
      </c>
      <c r="H38" s="6" t="s">
        <v>4</v>
      </c>
      <c r="I38" s="7" t="s">
        <v>35</v>
      </c>
    </row>
    <row r="39" spans="1:12" ht="21" x14ac:dyDescent="0.2">
      <c r="A39" s="3" t="s">
        <v>6</v>
      </c>
      <c r="B39" s="3">
        <v>225417.60000000001</v>
      </c>
      <c r="C39" s="3" t="s">
        <v>6</v>
      </c>
      <c r="D39" s="3">
        <v>224095.2</v>
      </c>
      <c r="E39" s="3" t="s">
        <v>6</v>
      </c>
      <c r="F39" s="3">
        <v>224055.9</v>
      </c>
      <c r="G39" s="3" t="s">
        <v>6</v>
      </c>
      <c r="H39" s="3">
        <v>224741.8</v>
      </c>
      <c r="I39" s="2">
        <f>AVERAGE(B39,D39,F39,H39)</f>
        <v>224577.625</v>
      </c>
      <c r="J39" s="19">
        <f>I39/$I$42</f>
        <v>0.85669573370892849</v>
      </c>
    </row>
    <row r="40" spans="1:12" ht="21" x14ac:dyDescent="0.2">
      <c r="A40" s="3" t="s">
        <v>7</v>
      </c>
      <c r="B40" s="3">
        <v>32673</v>
      </c>
      <c r="C40" s="3" t="s">
        <v>7</v>
      </c>
      <c r="D40" s="3">
        <v>32829.199999999997</v>
      </c>
      <c r="E40" s="3" t="s">
        <v>7</v>
      </c>
      <c r="F40" s="3">
        <v>32934.6</v>
      </c>
      <c r="G40" s="3" t="s">
        <v>7</v>
      </c>
      <c r="H40" s="3">
        <v>32699.599999999999</v>
      </c>
      <c r="I40" s="2">
        <f t="shared" ref="I40:I41" si="7">AVERAGE(B40,D40,F40,H40)</f>
        <v>32784.1</v>
      </c>
      <c r="J40" s="19">
        <f t="shared" ref="J40" si="8">I40/$I$42</f>
        <v>0.12506142855276378</v>
      </c>
    </row>
    <row r="41" spans="1:12" ht="21" x14ac:dyDescent="0.2">
      <c r="A41" s="3" t="s">
        <v>8</v>
      </c>
      <c r="B41" s="3">
        <v>4053.3</v>
      </c>
      <c r="C41" s="3" t="s">
        <v>8</v>
      </c>
      <c r="D41" s="3">
        <v>5219.6000000000004</v>
      </c>
      <c r="E41" s="3" t="s">
        <v>8</v>
      </c>
      <c r="F41" s="3">
        <v>5153.5</v>
      </c>
      <c r="G41" s="3" t="s">
        <v>8</v>
      </c>
      <c r="H41" s="3">
        <v>4702.6000000000004</v>
      </c>
      <c r="I41" s="2">
        <f t="shared" si="7"/>
        <v>4782.25</v>
      </c>
      <c r="J41" s="19">
        <f>I41/$I$42</f>
        <v>1.8242837738307736E-2</v>
      </c>
    </row>
    <row r="42" spans="1:12" ht="21" x14ac:dyDescent="0.2">
      <c r="H42" s="26" t="s">
        <v>143</v>
      </c>
      <c r="I42" s="2">
        <f>SUM(I39:I41)</f>
        <v>262143.97500000001</v>
      </c>
    </row>
    <row r="43" spans="1:12" ht="84" x14ac:dyDescent="0.2">
      <c r="A43" s="1" t="s">
        <v>294</v>
      </c>
    </row>
    <row r="44" spans="1:12" ht="21" x14ac:dyDescent="0.2">
      <c r="A44" s="6" t="s">
        <v>5</v>
      </c>
      <c r="B44" s="6"/>
      <c r="C44" s="6" t="s">
        <v>13</v>
      </c>
      <c r="D44" s="6"/>
      <c r="E44" s="6" t="s">
        <v>14</v>
      </c>
      <c r="F44" s="6"/>
      <c r="G44" s="6" t="s">
        <v>15</v>
      </c>
      <c r="H44" s="6"/>
    </row>
    <row r="45" spans="1:12" ht="21" x14ac:dyDescent="0.2">
      <c r="A45" s="6" t="s">
        <v>3</v>
      </c>
      <c r="B45" s="6" t="s">
        <v>4</v>
      </c>
      <c r="C45" s="6" t="s">
        <v>3</v>
      </c>
      <c r="D45" s="6" t="s">
        <v>4</v>
      </c>
      <c r="E45" s="6" t="s">
        <v>3</v>
      </c>
      <c r="F45" s="6" t="s">
        <v>4</v>
      </c>
      <c r="G45" s="6" t="s">
        <v>3</v>
      </c>
      <c r="H45" s="6" t="s">
        <v>4</v>
      </c>
      <c r="I45" s="7" t="s">
        <v>35</v>
      </c>
    </row>
    <row r="46" spans="1:12" ht="21" x14ac:dyDescent="0.2">
      <c r="A46" s="3" t="s">
        <v>1</v>
      </c>
      <c r="B46" s="3">
        <v>64124.9</v>
      </c>
      <c r="C46" s="3" t="s">
        <v>1</v>
      </c>
      <c r="D46" s="3">
        <v>62876</v>
      </c>
      <c r="E46" s="3" t="s">
        <v>1</v>
      </c>
      <c r="F46" s="3">
        <v>63151.1</v>
      </c>
      <c r="G46" s="3" t="s">
        <v>1</v>
      </c>
      <c r="H46" s="3">
        <v>57510.400000000001</v>
      </c>
      <c r="I46" s="2">
        <f>AVERAGE(B46,D47,F46,H46)</f>
        <v>46196.6</v>
      </c>
      <c r="J46" s="19">
        <f>I46/$I$51</f>
        <v>0.18746718068377802</v>
      </c>
    </row>
    <row r="47" spans="1:12" ht="21" x14ac:dyDescent="0.2">
      <c r="A47" s="3" t="s">
        <v>2</v>
      </c>
      <c r="B47" s="3">
        <v>0</v>
      </c>
      <c r="C47" s="3" t="s">
        <v>2</v>
      </c>
      <c r="D47" s="3">
        <v>0</v>
      </c>
      <c r="E47" s="3" t="s">
        <v>2</v>
      </c>
      <c r="F47" s="3">
        <v>0</v>
      </c>
      <c r="G47" s="3" t="s">
        <v>2</v>
      </c>
      <c r="H47" s="3">
        <v>0</v>
      </c>
      <c r="I47" s="2">
        <f>AVERAGE(B47,D47,F47,H47)</f>
        <v>0</v>
      </c>
      <c r="J47" s="19">
        <f t="shared" ref="J47:J49" si="9">I47/$I$51</f>
        <v>0</v>
      </c>
    </row>
    <row r="48" spans="1:12" ht="21" x14ac:dyDescent="0.2">
      <c r="A48" s="3" t="s">
        <v>288</v>
      </c>
      <c r="B48" s="3">
        <v>62845.1</v>
      </c>
      <c r="C48" s="3" t="s">
        <v>288</v>
      </c>
      <c r="D48" s="3">
        <v>64241</v>
      </c>
      <c r="E48" s="3" t="s">
        <v>288</v>
      </c>
      <c r="F48" s="3">
        <v>64230.6</v>
      </c>
      <c r="G48" s="3" t="s">
        <v>288</v>
      </c>
      <c r="H48" s="3">
        <v>68489.7</v>
      </c>
      <c r="I48" s="2">
        <f t="shared" ref="I48:I49" si="10">AVERAGE(B48,D48,F48,H48)</f>
        <v>64951.600000000006</v>
      </c>
      <c r="J48" s="19">
        <f t="shared" si="9"/>
        <v>0.26357553008014611</v>
      </c>
    </row>
    <row r="49" spans="1:10" ht="42" x14ac:dyDescent="0.2">
      <c r="A49" s="3" t="s">
        <v>289</v>
      </c>
      <c r="B49" s="3">
        <v>35640.800000000003</v>
      </c>
      <c r="C49" s="3" t="s">
        <v>289</v>
      </c>
      <c r="D49" s="3">
        <v>35426.400000000001</v>
      </c>
      <c r="E49" s="3" t="s">
        <v>289</v>
      </c>
      <c r="F49" s="3">
        <v>35522.9</v>
      </c>
      <c r="G49" s="3" t="s">
        <v>289</v>
      </c>
      <c r="H49" s="3">
        <v>36404.6</v>
      </c>
      <c r="I49" s="2">
        <f t="shared" si="10"/>
        <v>35748.675000000003</v>
      </c>
      <c r="J49" s="19">
        <f t="shared" si="9"/>
        <v>0.14506918940854216</v>
      </c>
    </row>
    <row r="50" spans="1:10" ht="42" x14ac:dyDescent="0.2">
      <c r="A50" s="3" t="s">
        <v>290</v>
      </c>
      <c r="B50" s="3">
        <v>99533.2</v>
      </c>
      <c r="C50" s="3" t="s">
        <v>290</v>
      </c>
      <c r="D50" s="3">
        <v>99600.6</v>
      </c>
      <c r="E50" s="3" t="s">
        <v>290</v>
      </c>
      <c r="F50" s="3">
        <v>99239.4</v>
      </c>
      <c r="G50" s="3" t="s">
        <v>290</v>
      </c>
      <c r="H50" s="3">
        <v>99739.3</v>
      </c>
      <c r="I50" s="2">
        <f>AVERAGE(B50,D50,F50,H50)</f>
        <v>99528.124999999985</v>
      </c>
      <c r="J50" s="19">
        <f>I50/$I$51</f>
        <v>0.40388809982753365</v>
      </c>
    </row>
    <row r="51" spans="1:10" ht="21" x14ac:dyDescent="0.2">
      <c r="H51" s="26" t="s">
        <v>143</v>
      </c>
      <c r="I51" s="2">
        <f>SUM(I46:I50)</f>
        <v>246425</v>
      </c>
    </row>
    <row r="52" spans="1:10" ht="63" x14ac:dyDescent="0.2">
      <c r="A52" s="1" t="s">
        <v>295</v>
      </c>
    </row>
    <row r="53" spans="1:10" ht="21" x14ac:dyDescent="0.2">
      <c r="A53" s="6" t="s">
        <v>5</v>
      </c>
      <c r="B53" s="6"/>
      <c r="C53" s="6" t="s">
        <v>10</v>
      </c>
      <c r="D53" s="6"/>
      <c r="E53" s="6" t="s">
        <v>17</v>
      </c>
      <c r="F53" s="6"/>
      <c r="G53" s="6" t="s">
        <v>16</v>
      </c>
      <c r="H53" s="6"/>
    </row>
    <row r="54" spans="1:10" ht="21" x14ac:dyDescent="0.2">
      <c r="A54" s="6" t="s">
        <v>3</v>
      </c>
      <c r="B54" s="6" t="s">
        <v>4</v>
      </c>
      <c r="C54" s="6" t="s">
        <v>3</v>
      </c>
      <c r="D54" s="6" t="s">
        <v>4</v>
      </c>
      <c r="E54" s="6" t="s">
        <v>3</v>
      </c>
      <c r="F54" s="6" t="s">
        <v>4</v>
      </c>
      <c r="G54" s="6" t="s">
        <v>3</v>
      </c>
      <c r="H54" s="6" t="s">
        <v>4</v>
      </c>
      <c r="I54" s="7" t="s">
        <v>35</v>
      </c>
    </row>
    <row r="55" spans="1:10" ht="21" x14ac:dyDescent="0.2">
      <c r="A55" s="3" t="s">
        <v>6</v>
      </c>
      <c r="B55" s="3">
        <v>223985.8</v>
      </c>
      <c r="C55" s="3" t="s">
        <v>6</v>
      </c>
      <c r="D55" s="3">
        <v>223175.4</v>
      </c>
      <c r="E55" s="3" t="s">
        <v>6</v>
      </c>
      <c r="F55" s="3">
        <v>223886.7</v>
      </c>
      <c r="G55" s="3" t="s">
        <v>6</v>
      </c>
      <c r="H55" s="3">
        <v>223918.6</v>
      </c>
      <c r="I55" s="2">
        <f>AVERAGE(B55,D55,F55,H55)</f>
        <v>223741.62499999997</v>
      </c>
      <c r="J55" s="19">
        <f>I55/$I$58</f>
        <v>0.83744249151367645</v>
      </c>
    </row>
    <row r="56" spans="1:10" ht="21" x14ac:dyDescent="0.2">
      <c r="A56" s="3" t="s">
        <v>7</v>
      </c>
      <c r="B56" s="3">
        <v>29136.2</v>
      </c>
      <c r="C56" s="3" t="s">
        <v>7</v>
      </c>
      <c r="D56" s="3">
        <v>28901.1</v>
      </c>
      <c r="E56" s="3" t="s">
        <v>7</v>
      </c>
      <c r="F56" s="3">
        <v>28464.2</v>
      </c>
      <c r="G56" s="3" t="s">
        <v>7</v>
      </c>
      <c r="H56" s="3">
        <v>29070.5</v>
      </c>
      <c r="I56" s="2">
        <f>AVERAGE(B56,D56,F56,H56)</f>
        <v>28893</v>
      </c>
      <c r="J56" s="19">
        <f t="shared" ref="J56" si="11">I56/$I$58</f>
        <v>0.10814360496087688</v>
      </c>
    </row>
    <row r="57" spans="1:10" ht="21" x14ac:dyDescent="0.2">
      <c r="A57" s="3" t="s">
        <v>8</v>
      </c>
      <c r="B57" s="3">
        <v>9022</v>
      </c>
      <c r="C57" s="3" t="s">
        <v>8</v>
      </c>
      <c r="D57" s="3">
        <v>10067.5</v>
      </c>
      <c r="E57" s="3" t="s">
        <v>8</v>
      </c>
      <c r="F57" s="3">
        <v>9793.1</v>
      </c>
      <c r="G57" s="3" t="s">
        <v>8</v>
      </c>
      <c r="H57" s="3">
        <v>9154.7999999999993</v>
      </c>
      <c r="I57" s="2">
        <f>AVERAGE(B56,D57,F57,H57)</f>
        <v>14537.899999999998</v>
      </c>
      <c r="J57" s="19">
        <f>I57/$I$58</f>
        <v>5.4413903525446713E-2</v>
      </c>
    </row>
    <row r="58" spans="1:10" ht="21" x14ac:dyDescent="0.2">
      <c r="H58" s="26" t="s">
        <v>143</v>
      </c>
      <c r="I58" s="2">
        <f>SUM(I55:I57)</f>
        <v>267172.52499999997</v>
      </c>
    </row>
    <row r="59" spans="1:10" ht="84" x14ac:dyDescent="0.2">
      <c r="A59" s="1" t="s">
        <v>296</v>
      </c>
    </row>
    <row r="60" spans="1:10" ht="21" x14ac:dyDescent="0.2">
      <c r="A60" s="6" t="s">
        <v>5</v>
      </c>
      <c r="B60" s="6"/>
      <c r="C60" s="6" t="s">
        <v>13</v>
      </c>
      <c r="D60" s="6"/>
      <c r="E60" s="6" t="s">
        <v>14</v>
      </c>
      <c r="F60" s="6"/>
      <c r="G60" s="6" t="s">
        <v>15</v>
      </c>
      <c r="H60" s="6"/>
    </row>
    <row r="61" spans="1:10" ht="21" x14ac:dyDescent="0.2">
      <c r="A61" s="6" t="s">
        <v>3</v>
      </c>
      <c r="B61" s="6" t="s">
        <v>4</v>
      </c>
      <c r="C61" s="6" t="s">
        <v>3</v>
      </c>
      <c r="D61" s="6" t="s">
        <v>4</v>
      </c>
      <c r="E61" s="6" t="s">
        <v>3</v>
      </c>
      <c r="F61" s="6" t="s">
        <v>4</v>
      </c>
      <c r="G61" s="6" t="s">
        <v>3</v>
      </c>
      <c r="H61" s="6" t="s">
        <v>4</v>
      </c>
      <c r="I61" s="7" t="s">
        <v>35</v>
      </c>
    </row>
    <row r="62" spans="1:10" ht="21" x14ac:dyDescent="0.2">
      <c r="A62" s="3" t="s">
        <v>1</v>
      </c>
      <c r="B62" s="3">
        <v>28934.5</v>
      </c>
      <c r="C62" s="3" t="s">
        <v>1</v>
      </c>
      <c r="D62" s="3">
        <v>16927.400000000001</v>
      </c>
      <c r="E62" s="3" t="s">
        <v>1</v>
      </c>
      <c r="F62" s="3">
        <v>26946.5</v>
      </c>
      <c r="G62" s="3" t="s">
        <v>1</v>
      </c>
      <c r="H62" s="3">
        <v>23786.799999999999</v>
      </c>
      <c r="I62" s="2">
        <f>AVERAGE(B62,D62,F62,H62)</f>
        <v>24148.799999999999</v>
      </c>
      <c r="J62" s="19">
        <f>I62/$I$67</f>
        <v>9.2120378898692873E-2</v>
      </c>
    </row>
    <row r="63" spans="1:10" ht="21" x14ac:dyDescent="0.2">
      <c r="A63" s="3" t="s">
        <v>2</v>
      </c>
      <c r="B63" s="3">
        <v>0</v>
      </c>
      <c r="C63" s="3" t="s">
        <v>2</v>
      </c>
      <c r="D63" s="3">
        <v>0</v>
      </c>
      <c r="E63" s="3" t="s">
        <v>2</v>
      </c>
      <c r="F63" s="3">
        <v>0</v>
      </c>
      <c r="G63" s="3" t="s">
        <v>2</v>
      </c>
      <c r="H63" s="3">
        <v>0</v>
      </c>
      <c r="I63" s="2">
        <f t="shared" ref="I63:I65" si="12">AVERAGE(B63,D63,F63,H63)</f>
        <v>0</v>
      </c>
      <c r="J63" s="19">
        <f t="shared" ref="J63:J65" si="13">I63/$I$67</f>
        <v>0</v>
      </c>
    </row>
    <row r="64" spans="1:10" ht="21" x14ac:dyDescent="0.2">
      <c r="A64" s="3" t="s">
        <v>288</v>
      </c>
      <c r="B64" s="3">
        <v>64375.3</v>
      </c>
      <c r="C64" s="3" t="s">
        <v>288</v>
      </c>
      <c r="D64" s="3">
        <v>73031.600000000006</v>
      </c>
      <c r="E64" s="3" t="s">
        <v>288</v>
      </c>
      <c r="F64" s="3">
        <v>66332.600000000006</v>
      </c>
      <c r="G64" s="3" t="s">
        <v>288</v>
      </c>
      <c r="H64" s="3">
        <v>67098.5</v>
      </c>
      <c r="I64" s="2">
        <f t="shared" si="12"/>
        <v>67709.5</v>
      </c>
      <c r="J64" s="19">
        <f t="shared" si="13"/>
        <v>0.2582912937719905</v>
      </c>
    </row>
    <row r="65" spans="1:10" ht="42" x14ac:dyDescent="0.2">
      <c r="A65" s="3" t="s">
        <v>289</v>
      </c>
      <c r="B65" s="3">
        <v>37704.5</v>
      </c>
      <c r="C65" s="3" t="s">
        <v>289</v>
      </c>
      <c r="D65" s="3">
        <v>39921.199999999997</v>
      </c>
      <c r="E65" s="3" t="s">
        <v>289</v>
      </c>
      <c r="F65" s="3">
        <v>36795.800000000003</v>
      </c>
      <c r="G65" s="3" t="s">
        <v>289</v>
      </c>
      <c r="H65" s="3">
        <v>39494.800000000003</v>
      </c>
      <c r="I65" s="2">
        <f t="shared" si="12"/>
        <v>38479.074999999997</v>
      </c>
      <c r="J65" s="19">
        <f t="shared" si="13"/>
        <v>0.1467860501834965</v>
      </c>
    </row>
    <row r="66" spans="1:10" ht="42" x14ac:dyDescent="0.2">
      <c r="A66" s="3" t="s">
        <v>290</v>
      </c>
      <c r="B66" s="3">
        <v>131129.60000000001</v>
      </c>
      <c r="C66" s="3" t="s">
        <v>290</v>
      </c>
      <c r="D66" s="3">
        <v>132263.70000000001</v>
      </c>
      <c r="E66" s="3" t="s">
        <v>290</v>
      </c>
      <c r="F66" s="3">
        <v>132069.1</v>
      </c>
      <c r="G66" s="3" t="s">
        <v>290</v>
      </c>
      <c r="H66" s="3">
        <v>131763.9</v>
      </c>
      <c r="I66" s="2">
        <f>AVERAGE(B66,D66,F66,H66)</f>
        <v>131806.57500000001</v>
      </c>
      <c r="J66" s="19">
        <f>I66/$I$67</f>
        <v>0.50280227714582004</v>
      </c>
    </row>
    <row r="67" spans="1:10" ht="21" x14ac:dyDescent="0.2">
      <c r="H67" s="5" t="s">
        <v>143</v>
      </c>
      <c r="I67" s="2">
        <f>SUM(I62:I66)</f>
        <v>262143.95</v>
      </c>
    </row>
    <row r="69" spans="1:10" ht="63" x14ac:dyDescent="0.2">
      <c r="A69" s="1" t="s">
        <v>297</v>
      </c>
    </row>
    <row r="70" spans="1:10" ht="21" x14ac:dyDescent="0.2">
      <c r="A70" s="6" t="s">
        <v>5</v>
      </c>
      <c r="B70" s="6"/>
      <c r="C70" s="6" t="s">
        <v>10</v>
      </c>
      <c r="D70" s="6"/>
      <c r="E70" s="6" t="s">
        <v>17</v>
      </c>
      <c r="F70" s="6"/>
      <c r="G70" s="6" t="s">
        <v>16</v>
      </c>
      <c r="H70" s="6"/>
    </row>
    <row r="71" spans="1:10" ht="21" x14ac:dyDescent="0.2">
      <c r="A71" s="6" t="s">
        <v>3</v>
      </c>
      <c r="B71" s="6" t="s">
        <v>4</v>
      </c>
      <c r="C71" s="6" t="s">
        <v>3</v>
      </c>
      <c r="D71" s="6" t="s">
        <v>4</v>
      </c>
      <c r="E71" s="6" t="s">
        <v>3</v>
      </c>
      <c r="F71" s="6" t="s">
        <v>4</v>
      </c>
      <c r="G71" s="6" t="s">
        <v>3</v>
      </c>
      <c r="H71" s="6" t="s">
        <v>4</v>
      </c>
      <c r="I71" s="8" t="s">
        <v>35</v>
      </c>
    </row>
    <row r="72" spans="1:10" ht="21" x14ac:dyDescent="0.2">
      <c r="A72" s="3" t="s">
        <v>6</v>
      </c>
      <c r="B72" s="3">
        <v>222203.5</v>
      </c>
      <c r="C72" s="3" t="s">
        <v>6</v>
      </c>
      <c r="D72" s="3">
        <v>222203.5</v>
      </c>
      <c r="E72" s="3" t="s">
        <v>6</v>
      </c>
      <c r="F72" s="3">
        <v>222630.8</v>
      </c>
      <c r="G72" s="3" t="s">
        <v>6</v>
      </c>
      <c r="H72" s="3">
        <v>222441.9</v>
      </c>
      <c r="I72" s="2">
        <f>AVERAGE(B72,D72,F72,H72)</f>
        <v>222369.92500000002</v>
      </c>
      <c r="J72" s="19">
        <f>I72/$I$75</f>
        <v>0.84827410665018199</v>
      </c>
    </row>
    <row r="73" spans="1:10" ht="21" x14ac:dyDescent="0.2">
      <c r="A73" s="3" t="s">
        <v>7</v>
      </c>
      <c r="B73" s="3">
        <v>25328.5</v>
      </c>
      <c r="C73" s="3" t="s">
        <v>7</v>
      </c>
      <c r="D73" s="3">
        <v>25328.5</v>
      </c>
      <c r="E73" s="3" t="s">
        <v>7</v>
      </c>
      <c r="F73" s="3">
        <v>24977.3</v>
      </c>
      <c r="G73" s="3" t="s">
        <v>7</v>
      </c>
      <c r="H73" s="3">
        <v>24419.9</v>
      </c>
      <c r="I73" s="2">
        <f t="shared" ref="I73:I74" si="14">AVERAGE(B73,D73,F73,H73)</f>
        <v>25013.550000000003</v>
      </c>
      <c r="J73" s="19">
        <f t="shared" ref="J73" si="15">I73/$I$75</f>
        <v>9.541913898833064E-2</v>
      </c>
    </row>
    <row r="74" spans="1:10" ht="21" x14ac:dyDescent="0.2">
      <c r="A74" s="3" t="s">
        <v>8</v>
      </c>
      <c r="B74" s="3">
        <v>14611.9</v>
      </c>
      <c r="C74" s="3" t="s">
        <v>8</v>
      </c>
      <c r="D74" s="3">
        <v>14611.9</v>
      </c>
      <c r="E74" s="3" t="s">
        <v>8</v>
      </c>
      <c r="F74" s="3">
        <v>14535.9</v>
      </c>
      <c r="G74" s="3" t="s">
        <v>8</v>
      </c>
      <c r="H74" s="3">
        <v>15282.2</v>
      </c>
      <c r="I74" s="2">
        <f t="shared" si="14"/>
        <v>14760.474999999999</v>
      </c>
      <c r="J74" s="19">
        <f>I74/$I$75</f>
        <v>5.630675436148725E-2</v>
      </c>
    </row>
    <row r="75" spans="1:10" ht="21" x14ac:dyDescent="0.2">
      <c r="H75" s="26" t="s">
        <v>143</v>
      </c>
      <c r="I75" s="2">
        <f>SUM(I72:I74)</f>
        <v>262143.95000000004</v>
      </c>
    </row>
    <row r="76" spans="1:10" ht="84" x14ac:dyDescent="0.2">
      <c r="A76" s="1" t="s">
        <v>298</v>
      </c>
    </row>
    <row r="77" spans="1:10" ht="21" x14ac:dyDescent="0.2">
      <c r="A77" s="6" t="s">
        <v>5</v>
      </c>
      <c r="B77" s="6"/>
      <c r="C77" s="6" t="s">
        <v>13</v>
      </c>
      <c r="D77" s="6"/>
      <c r="E77" s="6" t="s">
        <v>14</v>
      </c>
      <c r="F77" s="6"/>
      <c r="G77" s="6" t="s">
        <v>15</v>
      </c>
      <c r="H77" s="6"/>
    </row>
    <row r="78" spans="1:10" ht="21" x14ac:dyDescent="0.2">
      <c r="A78" s="6" t="s">
        <v>3</v>
      </c>
      <c r="B78" s="6" t="s">
        <v>4</v>
      </c>
      <c r="C78" s="6" t="s">
        <v>3</v>
      </c>
      <c r="D78" s="6" t="s">
        <v>4</v>
      </c>
      <c r="E78" s="6" t="s">
        <v>3</v>
      </c>
      <c r="F78" s="6" t="s">
        <v>4</v>
      </c>
      <c r="G78" s="6" t="s">
        <v>3</v>
      </c>
      <c r="H78" s="6" t="s">
        <v>4</v>
      </c>
      <c r="I78" s="7" t="s">
        <v>35</v>
      </c>
    </row>
    <row r="79" spans="1:10" ht="21" x14ac:dyDescent="0.2">
      <c r="A79" s="3" t="s">
        <v>1</v>
      </c>
      <c r="B79" s="3">
        <v>5542.8</v>
      </c>
      <c r="C79" s="3" t="s">
        <v>1</v>
      </c>
      <c r="D79" s="3">
        <v>5542.8</v>
      </c>
      <c r="E79" s="3" t="s">
        <v>1</v>
      </c>
      <c r="F79" s="3">
        <v>3256.2</v>
      </c>
      <c r="G79" s="3" t="s">
        <v>1</v>
      </c>
      <c r="H79" s="3">
        <v>3633.6</v>
      </c>
      <c r="I79" s="2">
        <f>AVERAGE(B79,D79,F79,H79)</f>
        <v>4493.8499999999995</v>
      </c>
      <c r="J79" s="19">
        <f>I79/$I$84</f>
        <v>1.7142675672275953E-2</v>
      </c>
    </row>
    <row r="80" spans="1:10" ht="21" x14ac:dyDescent="0.2">
      <c r="A80" s="3" t="s">
        <v>2</v>
      </c>
      <c r="B80" s="3">
        <v>0</v>
      </c>
      <c r="C80" s="3" t="s">
        <v>2</v>
      </c>
      <c r="D80" s="3">
        <v>0</v>
      </c>
      <c r="E80" s="3" t="s">
        <v>2</v>
      </c>
      <c r="F80" s="3">
        <v>0</v>
      </c>
      <c r="G80" s="3" t="s">
        <v>2</v>
      </c>
      <c r="H80" s="3">
        <v>0</v>
      </c>
      <c r="I80" s="2">
        <f t="shared" ref="I80:I82" si="16">AVERAGE(B80,D80,F80,H80)</f>
        <v>0</v>
      </c>
      <c r="J80" s="19">
        <f t="shared" ref="J80:J82" si="17">I80/$I$84</f>
        <v>0</v>
      </c>
    </row>
    <row r="81" spans="1:10" ht="21" x14ac:dyDescent="0.2">
      <c r="A81" s="3" t="s">
        <v>288</v>
      </c>
      <c r="B81" s="3">
        <v>54917.1</v>
      </c>
      <c r="C81" s="3" t="s">
        <v>288</v>
      </c>
      <c r="D81" s="3">
        <v>54917.1</v>
      </c>
      <c r="E81" s="3" t="s">
        <v>288</v>
      </c>
      <c r="F81" s="3">
        <v>58821.4</v>
      </c>
      <c r="G81" s="3" t="s">
        <v>288</v>
      </c>
      <c r="H81" s="3">
        <v>57689.9</v>
      </c>
      <c r="I81" s="2">
        <f t="shared" si="16"/>
        <v>56586.375</v>
      </c>
      <c r="J81" s="19">
        <f t="shared" si="17"/>
        <v>0.21585986939812951</v>
      </c>
    </row>
    <row r="82" spans="1:10" ht="42" x14ac:dyDescent="0.2">
      <c r="A82" s="3" t="s">
        <v>289</v>
      </c>
      <c r="B82" s="3">
        <v>40975.699999999997</v>
      </c>
      <c r="C82" s="3" t="s">
        <v>289</v>
      </c>
      <c r="D82" s="3">
        <v>40975.699999999997</v>
      </c>
      <c r="E82" s="3" t="s">
        <v>289</v>
      </c>
      <c r="F82" s="3">
        <v>37720.699999999997</v>
      </c>
      <c r="G82" s="3" t="s">
        <v>289</v>
      </c>
      <c r="H82" s="3">
        <v>39035.1</v>
      </c>
      <c r="I82" s="2">
        <f t="shared" si="16"/>
        <v>39676.799999999996</v>
      </c>
      <c r="J82" s="19">
        <f t="shared" si="17"/>
        <v>0.15135496603441559</v>
      </c>
    </row>
    <row r="83" spans="1:10" ht="42" x14ac:dyDescent="0.2">
      <c r="A83" s="3" t="s">
        <v>290</v>
      </c>
      <c r="B83" s="3">
        <v>160708.4</v>
      </c>
      <c r="C83" s="3" t="s">
        <v>290</v>
      </c>
      <c r="D83" s="3">
        <v>160708.4</v>
      </c>
      <c r="E83" s="3" t="s">
        <v>290</v>
      </c>
      <c r="F83" s="3">
        <v>162345.70000000001</v>
      </c>
      <c r="G83" s="3" t="s">
        <v>290</v>
      </c>
      <c r="H83" s="3">
        <v>161785.5</v>
      </c>
      <c r="I83" s="2">
        <f>AVERAGE(B83,D83,F83,H83)</f>
        <v>161387</v>
      </c>
      <c r="J83" s="19">
        <f>I83/$I$84</f>
        <v>0.61564248889517881</v>
      </c>
    </row>
    <row r="84" spans="1:10" ht="21" x14ac:dyDescent="0.2">
      <c r="H84" s="5" t="s">
        <v>143</v>
      </c>
      <c r="I84" s="2">
        <f>SUM(I79:I83)</f>
        <v>262144.02500000002</v>
      </c>
    </row>
  </sheetData>
  <mergeCells count="2">
    <mergeCell ref="L3:O3"/>
    <mergeCell ref="L12:O12"/>
  </mergeCell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94EA4-B88B-7D4A-BC24-E0EB095D988D}">
  <dimension ref="A1:O88"/>
  <sheetViews>
    <sheetView topLeftCell="I1" zoomScale="91" zoomScaleNormal="91" workbookViewId="0">
      <selection activeCell="R32" sqref="R32"/>
    </sheetView>
  </sheetViews>
  <sheetFormatPr baseColWidth="10" defaultColWidth="21.33203125" defaultRowHeight="20" x14ac:dyDescent="0.2"/>
  <cols>
    <col min="1" max="8" width="21.33203125" style="1"/>
    <col min="9" max="9" width="26" style="2" customWidth="1"/>
    <col min="10" max="16384" width="21.33203125" style="2"/>
  </cols>
  <sheetData>
    <row r="1" spans="1:15" ht="42" x14ac:dyDescent="0.2">
      <c r="A1" s="18" t="s">
        <v>299</v>
      </c>
      <c r="B1" s="18" t="s">
        <v>265</v>
      </c>
    </row>
    <row r="2" spans="1:15" ht="63" x14ac:dyDescent="0.2">
      <c r="A2" s="1" t="s">
        <v>266</v>
      </c>
      <c r="B2" s="5"/>
      <c r="C2" s="5"/>
      <c r="D2" s="5"/>
      <c r="E2" s="5"/>
      <c r="F2" s="5"/>
      <c r="G2" s="5"/>
      <c r="H2" s="5"/>
    </row>
    <row r="3" spans="1:15" ht="21" x14ac:dyDescent="0.2">
      <c r="A3" s="6" t="s">
        <v>5</v>
      </c>
      <c r="B3" s="6"/>
      <c r="C3" s="6" t="s">
        <v>10</v>
      </c>
      <c r="D3" s="6"/>
      <c r="E3" s="6" t="s">
        <v>17</v>
      </c>
      <c r="F3" s="6"/>
      <c r="G3" s="6" t="s">
        <v>16</v>
      </c>
      <c r="H3" s="6"/>
      <c r="K3" s="9"/>
      <c r="L3" s="41" t="s">
        <v>37</v>
      </c>
      <c r="M3" s="42"/>
      <c r="N3" s="42"/>
      <c r="O3" s="42"/>
    </row>
    <row r="4" spans="1:15" ht="21" x14ac:dyDescent="0.2">
      <c r="A4" s="6" t="s">
        <v>3</v>
      </c>
      <c r="B4" s="6" t="s">
        <v>4</v>
      </c>
      <c r="C4" s="6" t="s">
        <v>3</v>
      </c>
      <c r="D4" s="6" t="s">
        <v>4</v>
      </c>
      <c r="E4" s="6" t="s">
        <v>3</v>
      </c>
      <c r="F4" s="6" t="s">
        <v>4</v>
      </c>
      <c r="G4" s="6" t="s">
        <v>3</v>
      </c>
      <c r="H4" s="6" t="s">
        <v>4</v>
      </c>
      <c r="I4" s="7" t="s">
        <v>35</v>
      </c>
      <c r="K4" s="9" t="s">
        <v>36</v>
      </c>
      <c r="L4" s="9" t="s">
        <v>6</v>
      </c>
      <c r="M4" s="9" t="s">
        <v>7</v>
      </c>
      <c r="N4" s="9" t="s">
        <v>41</v>
      </c>
      <c r="O4" s="9" t="s">
        <v>42</v>
      </c>
    </row>
    <row r="5" spans="1:15" ht="21" x14ac:dyDescent="0.2">
      <c r="A5" s="3" t="s">
        <v>6</v>
      </c>
      <c r="B5" s="3">
        <v>218242.6</v>
      </c>
      <c r="C5" s="3" t="s">
        <v>6</v>
      </c>
      <c r="D5" s="3">
        <v>218378.9</v>
      </c>
      <c r="E5" s="3" t="s">
        <v>6</v>
      </c>
      <c r="F5" s="3">
        <v>217716.3</v>
      </c>
      <c r="G5" s="3" t="s">
        <v>6</v>
      </c>
      <c r="H5" s="3">
        <v>218139.1</v>
      </c>
      <c r="I5" s="2">
        <f>AVERAGE(B5,D5,F5,H5)</f>
        <v>218119.22500000001</v>
      </c>
      <c r="J5" s="19">
        <f>I5/$I$9</f>
        <v>0.83205889053906346</v>
      </c>
      <c r="K5" s="9" t="s">
        <v>45</v>
      </c>
      <c r="L5" s="21">
        <v>0.82899999999999996</v>
      </c>
      <c r="M5" s="21">
        <v>0.16600000000000001</v>
      </c>
      <c r="N5" s="9" t="s">
        <v>43</v>
      </c>
      <c r="O5" s="9"/>
    </row>
    <row r="6" spans="1:15" ht="21" x14ac:dyDescent="0.2">
      <c r="A6" s="3" t="s">
        <v>7</v>
      </c>
      <c r="B6" s="3">
        <v>41381.199999999997</v>
      </c>
      <c r="C6" s="3" t="s">
        <v>7</v>
      </c>
      <c r="D6" s="3">
        <v>40649.1</v>
      </c>
      <c r="E6" s="3" t="s">
        <v>7</v>
      </c>
      <c r="F6" s="3">
        <v>41599</v>
      </c>
      <c r="G6" s="3" t="s">
        <v>7</v>
      </c>
      <c r="H6" s="3">
        <v>40746.6</v>
      </c>
      <c r="I6" s="2">
        <f>AVERAGE(B6,D6,F6,H6)</f>
        <v>41093.974999999999</v>
      </c>
      <c r="J6" s="19">
        <f t="shared" ref="J6:J7" si="0">I6/$I$9</f>
        <v>0.15676108901606453</v>
      </c>
      <c r="K6" s="9">
        <v>25</v>
      </c>
      <c r="L6" s="21">
        <f>J5</f>
        <v>0.83205889053906346</v>
      </c>
      <c r="M6" s="21">
        <f>J6</f>
        <v>0.15676108901606453</v>
      </c>
      <c r="N6" s="21">
        <f>J7</f>
        <v>7.7452666993395513E-3</v>
      </c>
      <c r="O6" s="21">
        <f>J8</f>
        <v>3.4347537455323932E-3</v>
      </c>
    </row>
    <row r="7" spans="1:15" ht="21" x14ac:dyDescent="0.2">
      <c r="A7" s="3" t="s">
        <v>8</v>
      </c>
      <c r="B7" s="3">
        <v>1702.2</v>
      </c>
      <c r="C7" s="3" t="s">
        <v>8</v>
      </c>
      <c r="D7" s="3">
        <v>1920</v>
      </c>
      <c r="E7" s="3" t="s">
        <v>8</v>
      </c>
      <c r="F7" s="3">
        <v>2037.8</v>
      </c>
      <c r="G7" s="3" t="s">
        <v>8</v>
      </c>
      <c r="H7" s="3">
        <v>2461.5</v>
      </c>
      <c r="I7" s="2">
        <f>AVERAGE(B7,D7,F7,H7)</f>
        <v>2030.375</v>
      </c>
      <c r="J7" s="19">
        <f t="shared" si="0"/>
        <v>7.7452666993395513E-3</v>
      </c>
      <c r="K7" s="9">
        <v>50</v>
      </c>
      <c r="L7" s="21">
        <f>J23</f>
        <v>0.82920551300048828</v>
      </c>
      <c r="M7" s="21">
        <f>J24</f>
        <v>0.14572782516479493</v>
      </c>
      <c r="N7" s="21">
        <f>J25</f>
        <v>2.1845340728759766E-2</v>
      </c>
      <c r="O7" s="21">
        <f>J26</f>
        <v>3.2213211059570314E-3</v>
      </c>
    </row>
    <row r="8" spans="1:15" ht="21" x14ac:dyDescent="0.2">
      <c r="A8" s="30" t="s">
        <v>42</v>
      </c>
      <c r="B8" s="31">
        <v>818</v>
      </c>
      <c r="C8" s="31" t="s">
        <v>42</v>
      </c>
      <c r="D8" s="31">
        <v>1195.9000000000001</v>
      </c>
      <c r="E8" s="31" t="s">
        <v>42</v>
      </c>
      <c r="F8" s="31">
        <v>790.9</v>
      </c>
      <c r="G8" s="31" t="s">
        <v>42</v>
      </c>
      <c r="H8" s="32">
        <v>796.8</v>
      </c>
      <c r="I8" s="2">
        <f>AVERAGE(B8,D8,F8,H8)</f>
        <v>900.40000000000009</v>
      </c>
      <c r="J8" s="19">
        <f>I8/$I$9</f>
        <v>3.4347537455323932E-3</v>
      </c>
      <c r="K8" s="9">
        <v>75</v>
      </c>
      <c r="L8" s="21">
        <f>J40</f>
        <v>0.82695674896240234</v>
      </c>
      <c r="M8" s="21">
        <f>J41</f>
        <v>0.13574132919311521</v>
      </c>
      <c r="N8" s="21">
        <f>J42</f>
        <v>3.5721778869628906E-2</v>
      </c>
      <c r="O8" s="21">
        <f>J43</f>
        <v>1.5801429748535157E-3</v>
      </c>
    </row>
    <row r="9" spans="1:15" ht="21" x14ac:dyDescent="0.2">
      <c r="H9" s="5" t="s">
        <v>143</v>
      </c>
      <c r="I9" s="2">
        <f>SUM(I5:I8)</f>
        <v>262143.97500000001</v>
      </c>
      <c r="J9" s="2">
        <f>I9/$I$9</f>
        <v>1</v>
      </c>
      <c r="K9" s="9">
        <v>100</v>
      </c>
      <c r="L9" s="22">
        <f>J57</f>
        <v>0.78725974209778027</v>
      </c>
      <c r="M9" s="22">
        <f>J58</f>
        <v>0.12089270161217286</v>
      </c>
      <c r="N9" s="22">
        <f>J59</f>
        <v>7.7981973308412764E-2</v>
      </c>
      <c r="O9" s="22">
        <f>J60</f>
        <v>1.3865582981634069E-2</v>
      </c>
    </row>
    <row r="10" spans="1:15" x14ac:dyDescent="0.2">
      <c r="K10" s="9">
        <v>125</v>
      </c>
      <c r="L10" s="22">
        <f>J75</f>
        <v>0.80171258942724122</v>
      </c>
      <c r="M10" s="22">
        <f>J76</f>
        <v>0.1134523499920225</v>
      </c>
      <c r="N10" s="22">
        <f>J77</f>
        <v>8.4346016344644198E-2</v>
      </c>
      <c r="O10" s="22">
        <f>J78</f>
        <v>4.8904423609201768E-4</v>
      </c>
    </row>
    <row r="11" spans="1:15" ht="84" x14ac:dyDescent="0.2">
      <c r="A11" s="1" t="s">
        <v>267</v>
      </c>
    </row>
    <row r="12" spans="1:15" ht="21" x14ac:dyDescent="0.2">
      <c r="A12" s="6" t="s">
        <v>5</v>
      </c>
      <c r="B12" s="6"/>
      <c r="C12" s="6" t="s">
        <v>13</v>
      </c>
      <c r="D12" s="6"/>
      <c r="E12" s="6" t="s">
        <v>14</v>
      </c>
      <c r="F12" s="6"/>
      <c r="G12" s="6" t="s">
        <v>15</v>
      </c>
      <c r="H12" s="6"/>
      <c r="K12" s="9"/>
      <c r="L12" s="41" t="s">
        <v>38</v>
      </c>
      <c r="M12" s="42"/>
      <c r="N12" s="42"/>
      <c r="O12" s="42"/>
    </row>
    <row r="13" spans="1:15" ht="21" x14ac:dyDescent="0.2">
      <c r="A13" s="6" t="s">
        <v>3</v>
      </c>
      <c r="B13" s="6" t="s">
        <v>4</v>
      </c>
      <c r="C13" s="6" t="s">
        <v>3</v>
      </c>
      <c r="D13" s="6" t="s">
        <v>4</v>
      </c>
      <c r="E13" s="6" t="s">
        <v>3</v>
      </c>
      <c r="F13" s="6" t="s">
        <v>4</v>
      </c>
      <c r="G13" s="6" t="s">
        <v>3</v>
      </c>
      <c r="H13" s="6" t="s">
        <v>4</v>
      </c>
      <c r="I13" s="7" t="s">
        <v>35</v>
      </c>
      <c r="K13" s="9" t="s">
        <v>36</v>
      </c>
      <c r="L13" s="9" t="s">
        <v>2</v>
      </c>
      <c r="M13" s="9" t="s">
        <v>268</v>
      </c>
      <c r="N13" s="9" t="s">
        <v>269</v>
      </c>
      <c r="O13" s="9" t="s">
        <v>270</v>
      </c>
    </row>
    <row r="14" spans="1:15" ht="21" x14ac:dyDescent="0.2">
      <c r="A14" s="3" t="s">
        <v>1</v>
      </c>
      <c r="B14" s="3">
        <v>168891.6</v>
      </c>
      <c r="C14" s="3" t="s">
        <v>1</v>
      </c>
      <c r="D14" s="3">
        <v>176726.1</v>
      </c>
      <c r="E14" s="3" t="s">
        <v>1</v>
      </c>
      <c r="F14" s="3">
        <v>173811.5</v>
      </c>
      <c r="G14" s="3" t="s">
        <v>1</v>
      </c>
      <c r="H14" s="3">
        <v>179303.6</v>
      </c>
      <c r="I14" s="2">
        <f>AVERAGE(B14,D14,F14,H14)</f>
        <v>174683.2</v>
      </c>
      <c r="J14" s="19">
        <f>I14/$I$19</f>
        <v>0.66636346184125306</v>
      </c>
      <c r="K14" s="9">
        <v>25</v>
      </c>
      <c r="L14" s="24">
        <f>J15</f>
        <v>0</v>
      </c>
      <c r="M14" s="21">
        <f>J16</f>
        <v>0.15774467871239864</v>
      </c>
      <c r="N14" s="21">
        <f>J17</f>
        <v>0.11480797626419294</v>
      </c>
      <c r="O14" s="21">
        <f>J18</f>
        <v>6.1083883182155296E-2</v>
      </c>
    </row>
    <row r="15" spans="1:15" ht="21" x14ac:dyDescent="0.2">
      <c r="A15" s="3" t="s">
        <v>2</v>
      </c>
      <c r="B15" s="3">
        <v>0</v>
      </c>
      <c r="C15" s="3" t="s">
        <v>2</v>
      </c>
      <c r="D15" s="3">
        <v>0</v>
      </c>
      <c r="E15" s="3" t="s">
        <v>2</v>
      </c>
      <c r="F15" s="3">
        <v>0</v>
      </c>
      <c r="G15" s="3" t="s">
        <v>2</v>
      </c>
      <c r="H15" s="3">
        <v>0</v>
      </c>
      <c r="I15" s="2">
        <f t="shared" ref="I15:I17" si="1">AVERAGE(B15,D15,F15,H15)</f>
        <v>0</v>
      </c>
      <c r="J15" s="19">
        <f t="shared" ref="J15:J17" si="2">I15/$I$19</f>
        <v>0</v>
      </c>
      <c r="K15" s="9">
        <v>50</v>
      </c>
      <c r="L15" s="24">
        <f>J32</f>
        <v>0</v>
      </c>
      <c r="M15" s="21">
        <f>J33</f>
        <v>0.23779637929950911</v>
      </c>
      <c r="N15" s="21">
        <f>J34</f>
        <v>0.1941358381141817</v>
      </c>
      <c r="O15" s="21">
        <f>J35</f>
        <v>0.12331589476433802</v>
      </c>
    </row>
    <row r="16" spans="1:15" ht="21" x14ac:dyDescent="0.2">
      <c r="A16" s="3" t="s">
        <v>271</v>
      </c>
      <c r="B16" s="3">
        <v>45248.3</v>
      </c>
      <c r="C16" s="3" t="s">
        <v>271</v>
      </c>
      <c r="D16" s="3">
        <v>38368.699999999997</v>
      </c>
      <c r="E16" s="3" t="s">
        <v>271</v>
      </c>
      <c r="F16" s="3">
        <v>43036.800000000003</v>
      </c>
      <c r="G16" s="3" t="s">
        <v>271</v>
      </c>
      <c r="H16" s="3">
        <v>38753.5</v>
      </c>
      <c r="I16" s="2">
        <f t="shared" si="1"/>
        <v>41351.824999999997</v>
      </c>
      <c r="J16" s="19">
        <f t="shared" si="2"/>
        <v>0.15774467871239864</v>
      </c>
      <c r="K16" s="9">
        <v>75</v>
      </c>
      <c r="L16" s="24">
        <f>J49</f>
        <v>0</v>
      </c>
      <c r="M16" s="21">
        <f>J50</f>
        <v>0.28378552647683708</v>
      </c>
      <c r="N16" s="21">
        <f>J51</f>
        <v>0.2774000381734632</v>
      </c>
      <c r="O16" s="21">
        <f>J52</f>
        <v>0.18490839993836963</v>
      </c>
    </row>
    <row r="17" spans="1:15" ht="42" x14ac:dyDescent="0.2">
      <c r="A17" s="3" t="s">
        <v>272</v>
      </c>
      <c r="B17" s="3">
        <v>31919.7</v>
      </c>
      <c r="C17" s="3" t="s">
        <v>272</v>
      </c>
      <c r="D17" s="3">
        <v>30951.7</v>
      </c>
      <c r="E17" s="3" t="s">
        <v>272</v>
      </c>
      <c r="F17" s="3">
        <v>29493.200000000001</v>
      </c>
      <c r="G17" s="3" t="s">
        <v>272</v>
      </c>
      <c r="H17" s="3">
        <v>28020.3</v>
      </c>
      <c r="I17" s="2">
        <f t="shared" si="1"/>
        <v>30096.225000000002</v>
      </c>
      <c r="J17" s="19">
        <f t="shared" si="2"/>
        <v>0.11480797626419294</v>
      </c>
      <c r="K17" s="9">
        <v>100</v>
      </c>
      <c r="L17" s="25">
        <f>J66</f>
        <v>0</v>
      </c>
      <c r="M17" s="22">
        <f>J67</f>
        <v>0.27573642730712888</v>
      </c>
      <c r="N17" s="22">
        <f>J68</f>
        <v>0.35044088363647463</v>
      </c>
      <c r="O17" s="22">
        <f>J69</f>
        <v>0.24661178588867189</v>
      </c>
    </row>
    <row r="18" spans="1:15" ht="42" x14ac:dyDescent="0.2">
      <c r="A18" s="3" t="s">
        <v>273</v>
      </c>
      <c r="B18" s="3">
        <v>16084.4</v>
      </c>
      <c r="C18" s="3" t="s">
        <v>273</v>
      </c>
      <c r="D18" s="3">
        <v>16097.5</v>
      </c>
      <c r="E18" s="3" t="s">
        <v>273</v>
      </c>
      <c r="F18" s="3">
        <v>15802.6</v>
      </c>
      <c r="G18" s="3" t="s">
        <v>273</v>
      </c>
      <c r="H18" s="3">
        <v>16066.6</v>
      </c>
      <c r="I18" s="2">
        <f>AVERAGE(B18,D18,F18,H18)</f>
        <v>16012.775</v>
      </c>
      <c r="J18" s="19">
        <f>I18/$I$19</f>
        <v>6.1083883182155296E-2</v>
      </c>
      <c r="K18" s="9">
        <v>125</v>
      </c>
      <c r="L18" s="24">
        <f>J84</f>
        <v>0</v>
      </c>
      <c r="M18" s="21">
        <f>J85</f>
        <v>0.28127672970549872</v>
      </c>
      <c r="N18" s="21">
        <f>J86</f>
        <v>0.38417619554292642</v>
      </c>
      <c r="O18" s="21">
        <f>J87</f>
        <v>0.3100035009387494</v>
      </c>
    </row>
    <row r="19" spans="1:15" ht="21" x14ac:dyDescent="0.2">
      <c r="H19" s="26" t="s">
        <v>143</v>
      </c>
      <c r="I19" s="2">
        <f>SUM(I14:I18)</f>
        <v>262144.02500000002</v>
      </c>
    </row>
    <row r="20" spans="1:15" ht="63" x14ac:dyDescent="0.2">
      <c r="A20" s="1" t="s">
        <v>274</v>
      </c>
    </row>
    <row r="21" spans="1:15" ht="21" x14ac:dyDescent="0.2">
      <c r="A21" s="6" t="s">
        <v>5</v>
      </c>
      <c r="B21" s="6"/>
      <c r="C21" s="6" t="s">
        <v>10</v>
      </c>
      <c r="D21" s="6"/>
      <c r="E21" s="6" t="s">
        <v>17</v>
      </c>
      <c r="F21" s="6"/>
      <c r="G21" s="6" t="s">
        <v>16</v>
      </c>
      <c r="H21" s="6"/>
    </row>
    <row r="22" spans="1:15" ht="21" x14ac:dyDescent="0.2">
      <c r="A22" s="6" t="s">
        <v>3</v>
      </c>
      <c r="B22" s="6" t="s">
        <v>4</v>
      </c>
      <c r="C22" s="6" t="s">
        <v>3</v>
      </c>
      <c r="D22" s="6" t="s">
        <v>4</v>
      </c>
      <c r="E22" s="6" t="s">
        <v>3</v>
      </c>
      <c r="F22" s="6" t="s">
        <v>4</v>
      </c>
      <c r="G22" s="6" t="s">
        <v>3</v>
      </c>
      <c r="H22" s="6" t="s">
        <v>4</v>
      </c>
      <c r="I22" s="7" t="s">
        <v>35</v>
      </c>
    </row>
    <row r="23" spans="1:15" ht="21" x14ac:dyDescent="0.2">
      <c r="A23" s="3" t="s">
        <v>6</v>
      </c>
      <c r="B23" s="3">
        <v>217838.2</v>
      </c>
      <c r="C23" s="3" t="s">
        <v>6</v>
      </c>
      <c r="D23" s="3">
        <v>217358.5</v>
      </c>
      <c r="E23" s="3" t="s">
        <v>6</v>
      </c>
      <c r="F23" s="3">
        <v>217681.9</v>
      </c>
      <c r="G23" s="3" t="s">
        <v>6</v>
      </c>
      <c r="H23" s="3">
        <v>216606.4</v>
      </c>
      <c r="I23" s="2">
        <f>AVERAGE(B23,D23,F23,H23)</f>
        <v>217371.25</v>
      </c>
      <c r="J23" s="19">
        <f>I23/$I$27</f>
        <v>0.82920551300048828</v>
      </c>
      <c r="L23" s="10"/>
    </row>
    <row r="24" spans="1:15" ht="21" x14ac:dyDescent="0.2">
      <c r="A24" s="3" t="s">
        <v>7</v>
      </c>
      <c r="B24" s="3">
        <v>38350</v>
      </c>
      <c r="C24" s="3" t="s">
        <v>7</v>
      </c>
      <c r="D24" s="3">
        <v>38168</v>
      </c>
      <c r="E24" s="3" t="s">
        <v>7</v>
      </c>
      <c r="F24" s="3">
        <v>38417.9</v>
      </c>
      <c r="G24" s="3" t="s">
        <v>7</v>
      </c>
      <c r="H24" s="3">
        <v>37870.800000000003</v>
      </c>
      <c r="I24" s="2">
        <f>AVERAGE(B24,D24,F24,H24)</f>
        <v>38201.675000000003</v>
      </c>
      <c r="J24" s="19">
        <f>I24/$I$27</f>
        <v>0.14572782516479493</v>
      </c>
      <c r="L24" s="11"/>
    </row>
    <row r="25" spans="1:15" ht="21" x14ac:dyDescent="0.2">
      <c r="A25" s="3" t="s">
        <v>8</v>
      </c>
      <c r="B25" s="3">
        <v>5169.1000000000004</v>
      </c>
      <c r="C25" s="3" t="s">
        <v>8</v>
      </c>
      <c r="D25" s="3">
        <v>5547.5</v>
      </c>
      <c r="E25" s="3" t="s">
        <v>8</v>
      </c>
      <c r="F25" s="3">
        <v>5292.2</v>
      </c>
      <c r="G25" s="3" t="s">
        <v>8</v>
      </c>
      <c r="H25" s="3">
        <v>6897.7</v>
      </c>
      <c r="I25" s="2">
        <f>AVERAGE(B25,D25,F25,H25)</f>
        <v>5726.625</v>
      </c>
      <c r="J25" s="19">
        <f>I25/$I$27</f>
        <v>2.1845340728759766E-2</v>
      </c>
      <c r="L25" s="11"/>
    </row>
    <row r="26" spans="1:15" ht="21" x14ac:dyDescent="0.2">
      <c r="A26" s="30" t="s">
        <v>42</v>
      </c>
      <c r="B26" s="31">
        <v>786.7</v>
      </c>
      <c r="C26" s="31" t="s">
        <v>42</v>
      </c>
      <c r="D26" s="31">
        <v>1070</v>
      </c>
      <c r="E26" s="31" t="s">
        <v>42</v>
      </c>
      <c r="F26" s="31">
        <v>751.9</v>
      </c>
      <c r="G26" s="31" t="s">
        <v>42</v>
      </c>
      <c r="H26" s="32">
        <v>769.2</v>
      </c>
      <c r="I26" s="2">
        <f>AVERAGE(B26,D26,F26,H26)</f>
        <v>844.45</v>
      </c>
      <c r="J26" s="19">
        <f>I26/$I$27</f>
        <v>3.2213211059570314E-3</v>
      </c>
      <c r="L26" s="11"/>
    </row>
    <row r="27" spans="1:15" ht="21" x14ac:dyDescent="0.2">
      <c r="H27" s="26" t="s">
        <v>143</v>
      </c>
      <c r="I27" s="2">
        <f>SUM(I23:I26)</f>
        <v>262144</v>
      </c>
      <c r="L27" s="11"/>
    </row>
    <row r="28" spans="1:15" ht="84" x14ac:dyDescent="0.2">
      <c r="A28" s="1" t="s">
        <v>275</v>
      </c>
      <c r="L28" s="11"/>
    </row>
    <row r="29" spans="1:15" ht="21" x14ac:dyDescent="0.2">
      <c r="A29" s="6" t="s">
        <v>5</v>
      </c>
      <c r="B29" s="6"/>
      <c r="C29" s="6" t="s">
        <v>13</v>
      </c>
      <c r="D29" s="6"/>
      <c r="E29" s="6" t="s">
        <v>14</v>
      </c>
      <c r="F29" s="6"/>
      <c r="G29" s="6" t="s">
        <v>15</v>
      </c>
      <c r="H29" s="6"/>
      <c r="L29" s="11"/>
    </row>
    <row r="30" spans="1:15" ht="21" x14ac:dyDescent="0.2">
      <c r="A30" s="6" t="s">
        <v>3</v>
      </c>
      <c r="B30" s="6" t="s">
        <v>4</v>
      </c>
      <c r="C30" s="6" t="s">
        <v>3</v>
      </c>
      <c r="D30" s="6" t="s">
        <v>4</v>
      </c>
      <c r="E30" s="6" t="s">
        <v>3</v>
      </c>
      <c r="F30" s="6" t="s">
        <v>4</v>
      </c>
      <c r="G30" s="6" t="s">
        <v>3</v>
      </c>
      <c r="H30" s="6" t="s">
        <v>4</v>
      </c>
      <c r="I30" s="7" t="s">
        <v>35</v>
      </c>
      <c r="L30" s="11"/>
    </row>
    <row r="31" spans="1:15" ht="21" x14ac:dyDescent="0.2">
      <c r="A31" s="3" t="s">
        <v>1</v>
      </c>
      <c r="B31" s="3">
        <v>119896.7</v>
      </c>
      <c r="C31" s="3" t="s">
        <v>1</v>
      </c>
      <c r="D31" s="3">
        <v>113722.5</v>
      </c>
      <c r="E31" s="3" t="s">
        <v>1</v>
      </c>
      <c r="F31" s="3">
        <v>113050.9</v>
      </c>
      <c r="G31" s="3" t="s">
        <v>1</v>
      </c>
      <c r="H31" s="3">
        <v>119686.1</v>
      </c>
      <c r="I31" s="2">
        <f>AVERAGE(B31,D31,F31,H31)</f>
        <v>116589.04999999999</v>
      </c>
      <c r="J31" s="19">
        <f>I31/$I$36</f>
        <v>0.44475188782197106</v>
      </c>
      <c r="L31" s="10"/>
    </row>
    <row r="32" spans="1:15" ht="21" x14ac:dyDescent="0.2">
      <c r="A32" s="3" t="s">
        <v>2</v>
      </c>
      <c r="B32" s="3">
        <v>0</v>
      </c>
      <c r="C32" s="3" t="s">
        <v>2</v>
      </c>
      <c r="D32" s="3">
        <v>0</v>
      </c>
      <c r="E32" s="3" t="s">
        <v>2</v>
      </c>
      <c r="F32" s="3">
        <v>0</v>
      </c>
      <c r="G32" s="3" t="s">
        <v>2</v>
      </c>
      <c r="H32" s="3">
        <v>0</v>
      </c>
      <c r="I32" s="2">
        <f t="shared" ref="I32:I34" si="3">AVERAGE(B32,D32,F32,H32)</f>
        <v>0</v>
      </c>
      <c r="J32" s="19">
        <f t="shared" ref="J32:J34" si="4">I32/$I$36</f>
        <v>0</v>
      </c>
      <c r="L32" s="11"/>
    </row>
    <row r="33" spans="1:12" ht="21" x14ac:dyDescent="0.2">
      <c r="A33" s="3" t="s">
        <v>271</v>
      </c>
      <c r="B33" s="3">
        <v>60538.3</v>
      </c>
      <c r="C33" s="3" t="s">
        <v>271</v>
      </c>
      <c r="D33" s="3">
        <v>64344.9</v>
      </c>
      <c r="E33" s="3" t="s">
        <v>271</v>
      </c>
      <c r="F33" s="3">
        <v>64123.1</v>
      </c>
      <c r="G33" s="3" t="s">
        <v>271</v>
      </c>
      <c r="H33" s="3">
        <v>60341.3</v>
      </c>
      <c r="I33" s="2">
        <f t="shared" si="3"/>
        <v>62336.900000000009</v>
      </c>
      <c r="J33" s="19">
        <f t="shared" si="4"/>
        <v>0.23779637929950911</v>
      </c>
      <c r="L33" s="11"/>
    </row>
    <row r="34" spans="1:12" ht="42" x14ac:dyDescent="0.2">
      <c r="A34" s="3" t="s">
        <v>272</v>
      </c>
      <c r="B34" s="3">
        <v>49555.6</v>
      </c>
      <c r="C34" s="3" t="s">
        <v>272</v>
      </c>
      <c r="D34" s="3">
        <v>51854.1</v>
      </c>
      <c r="E34" s="3" t="s">
        <v>272</v>
      </c>
      <c r="F34" s="3">
        <v>52342.7</v>
      </c>
      <c r="G34" s="3" t="s">
        <v>272</v>
      </c>
      <c r="H34" s="3">
        <v>49813.8</v>
      </c>
      <c r="I34" s="2">
        <f t="shared" si="3"/>
        <v>50891.55</v>
      </c>
      <c r="J34" s="19">
        <f t="shared" si="4"/>
        <v>0.1941358381141817</v>
      </c>
      <c r="L34" s="11"/>
    </row>
    <row r="35" spans="1:12" ht="42" x14ac:dyDescent="0.2">
      <c r="A35" s="3" t="s">
        <v>273</v>
      </c>
      <c r="B35" s="3">
        <v>32153.3</v>
      </c>
      <c r="C35" s="3" t="s">
        <v>273</v>
      </c>
      <c r="D35" s="3">
        <v>32222.6</v>
      </c>
      <c r="E35" s="3" t="s">
        <v>273</v>
      </c>
      <c r="F35" s="3">
        <v>32627.4</v>
      </c>
      <c r="G35" s="3" t="s">
        <v>273</v>
      </c>
      <c r="H35" s="3">
        <v>32302.799999999999</v>
      </c>
      <c r="I35" s="2">
        <f>AVERAGE(B35,D35,F35,H35)</f>
        <v>32326.524999999998</v>
      </c>
      <c r="J35" s="19">
        <f>I35/$I$36</f>
        <v>0.12331589476433802</v>
      </c>
      <c r="L35" s="11"/>
    </row>
    <row r="36" spans="1:12" ht="21" x14ac:dyDescent="0.2">
      <c r="H36" s="26" t="s">
        <v>143</v>
      </c>
      <c r="I36" s="2">
        <f>SUM(I31:I35)</f>
        <v>262144.02500000002</v>
      </c>
    </row>
    <row r="37" spans="1:12" ht="63" x14ac:dyDescent="0.2">
      <c r="A37" s="1" t="s">
        <v>276</v>
      </c>
    </row>
    <row r="38" spans="1:12" ht="21" x14ac:dyDescent="0.2">
      <c r="A38" s="6" t="s">
        <v>5</v>
      </c>
      <c r="B38" s="6"/>
      <c r="C38" s="6" t="s">
        <v>10</v>
      </c>
      <c r="D38" s="6"/>
      <c r="E38" s="6" t="s">
        <v>17</v>
      </c>
      <c r="F38" s="6"/>
      <c r="G38" s="6" t="s">
        <v>16</v>
      </c>
      <c r="H38" s="6"/>
    </row>
    <row r="39" spans="1:12" ht="21" x14ac:dyDescent="0.2">
      <c r="A39" s="6" t="s">
        <v>3</v>
      </c>
      <c r="B39" s="6" t="s">
        <v>4</v>
      </c>
      <c r="C39" s="6" t="s">
        <v>3</v>
      </c>
      <c r="D39" s="6" t="s">
        <v>4</v>
      </c>
      <c r="E39" s="6" t="s">
        <v>3</v>
      </c>
      <c r="F39" s="6" t="s">
        <v>4</v>
      </c>
      <c r="G39" s="6" t="s">
        <v>3</v>
      </c>
      <c r="H39" s="6" t="s">
        <v>4</v>
      </c>
      <c r="I39" s="7" t="s">
        <v>35</v>
      </c>
    </row>
    <row r="40" spans="1:12" ht="21" x14ac:dyDescent="0.2">
      <c r="A40" s="3" t="s">
        <v>6</v>
      </c>
      <c r="B40" s="3">
        <v>217116.4</v>
      </c>
      <c r="C40" s="3" t="s">
        <v>6</v>
      </c>
      <c r="D40" s="3">
        <v>217795</v>
      </c>
      <c r="E40" s="3" t="s">
        <v>6</v>
      </c>
      <c r="F40" s="3">
        <v>217101.3</v>
      </c>
      <c r="G40" s="3" t="s">
        <v>6</v>
      </c>
      <c r="H40" s="3">
        <v>215114.3</v>
      </c>
      <c r="I40" s="2">
        <f>AVERAGE(B40,D40,F40,H40)</f>
        <v>216781.75</v>
      </c>
      <c r="J40" s="19">
        <f>I40/$I$44</f>
        <v>0.82695674896240234</v>
      </c>
    </row>
    <row r="41" spans="1:12" ht="21" x14ac:dyDescent="0.2">
      <c r="A41" s="3" t="s">
        <v>7</v>
      </c>
      <c r="B41" s="3">
        <v>35596.5</v>
      </c>
      <c r="C41" s="3" t="s">
        <v>7</v>
      </c>
      <c r="D41" s="3">
        <v>35741.4</v>
      </c>
      <c r="E41" s="3" t="s">
        <v>7</v>
      </c>
      <c r="F41" s="3">
        <v>35471.4</v>
      </c>
      <c r="G41" s="3" t="s">
        <v>7</v>
      </c>
      <c r="H41" s="3">
        <v>35525.800000000003</v>
      </c>
      <c r="I41" s="2">
        <f t="shared" ref="I41:I42" si="5">AVERAGE(B41,D41,F41,H41)</f>
        <v>35583.774999999994</v>
      </c>
      <c r="J41" s="19">
        <f t="shared" ref="J41" si="6">I41/$I$44</f>
        <v>0.13574132919311521</v>
      </c>
    </row>
    <row r="42" spans="1:12" ht="21" x14ac:dyDescent="0.2">
      <c r="A42" s="3" t="s">
        <v>8</v>
      </c>
      <c r="B42" s="3">
        <v>8969</v>
      </c>
      <c r="C42" s="3" t="s">
        <v>8</v>
      </c>
      <c r="D42" s="3">
        <v>8344.7000000000007</v>
      </c>
      <c r="E42" s="3" t="s">
        <v>8</v>
      </c>
      <c r="F42" s="3">
        <v>9456.7000000000007</v>
      </c>
      <c r="G42" s="3" t="s">
        <v>8</v>
      </c>
      <c r="H42" s="3">
        <v>10686.6</v>
      </c>
      <c r="I42" s="2">
        <f t="shared" si="5"/>
        <v>9364.25</v>
      </c>
      <c r="J42" s="19">
        <f>I42/$I$44</f>
        <v>3.5721778869628906E-2</v>
      </c>
    </row>
    <row r="43" spans="1:12" ht="21" x14ac:dyDescent="0.2">
      <c r="A43" s="30" t="s">
        <v>42</v>
      </c>
      <c r="B43" s="31">
        <v>462.1</v>
      </c>
      <c r="C43" s="31" t="s">
        <v>42</v>
      </c>
      <c r="D43" s="31">
        <v>262.89999999999998</v>
      </c>
      <c r="E43" s="31" t="s">
        <v>42</v>
      </c>
      <c r="F43" s="31">
        <v>114.6</v>
      </c>
      <c r="G43" s="31" t="s">
        <v>42</v>
      </c>
      <c r="H43" s="32">
        <v>817.3</v>
      </c>
      <c r="I43" s="2">
        <f>AVERAGE(B43,D43,F43,H43)</f>
        <v>414.22500000000002</v>
      </c>
      <c r="J43" s="19">
        <f>I43/$I$44</f>
        <v>1.5801429748535157E-3</v>
      </c>
    </row>
    <row r="44" spans="1:12" ht="21" x14ac:dyDescent="0.2">
      <c r="H44" s="26" t="s">
        <v>143</v>
      </c>
      <c r="I44" s="2">
        <f>SUM(I40:I43)</f>
        <v>262144</v>
      </c>
    </row>
    <row r="45" spans="1:12" ht="84" x14ac:dyDescent="0.2">
      <c r="A45" s="1" t="s">
        <v>277</v>
      </c>
    </row>
    <row r="46" spans="1:12" ht="21" x14ac:dyDescent="0.2">
      <c r="A46" s="6" t="s">
        <v>5</v>
      </c>
      <c r="B46" s="6"/>
      <c r="C46" s="6" t="s">
        <v>13</v>
      </c>
      <c r="D46" s="6"/>
      <c r="E46" s="6" t="s">
        <v>14</v>
      </c>
      <c r="F46" s="6"/>
      <c r="G46" s="6" t="s">
        <v>15</v>
      </c>
      <c r="H46" s="6"/>
    </row>
    <row r="47" spans="1:12" ht="21" x14ac:dyDescent="0.2">
      <c r="A47" s="6" t="s">
        <v>3</v>
      </c>
      <c r="B47" s="6" t="s">
        <v>4</v>
      </c>
      <c r="C47" s="6" t="s">
        <v>3</v>
      </c>
      <c r="D47" s="6" t="s">
        <v>4</v>
      </c>
      <c r="E47" s="6" t="s">
        <v>3</v>
      </c>
      <c r="F47" s="6" t="s">
        <v>4</v>
      </c>
      <c r="G47" s="6" t="s">
        <v>3</v>
      </c>
      <c r="H47" s="6" t="s">
        <v>4</v>
      </c>
      <c r="I47" s="7" t="s">
        <v>35</v>
      </c>
    </row>
    <row r="48" spans="1:12" ht="21" x14ac:dyDescent="0.2">
      <c r="A48" s="3" t="s">
        <v>1</v>
      </c>
      <c r="B48" s="3">
        <v>68940.3</v>
      </c>
      <c r="C48" s="3" t="s">
        <v>1</v>
      </c>
      <c r="D48" s="3">
        <v>58738</v>
      </c>
      <c r="E48" s="3" t="s">
        <v>1</v>
      </c>
      <c r="F48" s="3">
        <v>65398.5</v>
      </c>
      <c r="G48" s="3" t="s">
        <v>1</v>
      </c>
      <c r="H48" s="3">
        <v>75151</v>
      </c>
      <c r="I48" s="2">
        <f>AVERAGE(B48,D48,F48,H48)</f>
        <v>67056.95</v>
      </c>
      <c r="J48" s="19">
        <f>I48/$I$53</f>
        <v>0.25390603541133011</v>
      </c>
    </row>
    <row r="49" spans="1:10" ht="21" x14ac:dyDescent="0.2">
      <c r="A49" s="3" t="s">
        <v>2</v>
      </c>
      <c r="B49" s="3">
        <v>0</v>
      </c>
      <c r="C49" s="3" t="s">
        <v>2</v>
      </c>
      <c r="D49" s="3">
        <v>0</v>
      </c>
      <c r="E49" s="3" t="s">
        <v>2</v>
      </c>
      <c r="F49" s="3">
        <v>0</v>
      </c>
      <c r="G49" s="3" t="s">
        <v>2</v>
      </c>
      <c r="H49" s="3">
        <v>0</v>
      </c>
      <c r="I49" s="2">
        <f t="shared" ref="I49:I51" si="7">AVERAGE(B49,D49,F49,H49)</f>
        <v>0</v>
      </c>
      <c r="J49" s="19">
        <f t="shared" ref="J49:J51" si="8">I49/$I$53</f>
        <v>0</v>
      </c>
    </row>
    <row r="50" spans="1:10" ht="21" x14ac:dyDescent="0.2">
      <c r="A50" s="3" t="s">
        <v>271</v>
      </c>
      <c r="B50" s="3">
        <v>71771.5</v>
      </c>
      <c r="C50" s="3" t="s">
        <v>271</v>
      </c>
      <c r="D50" s="3">
        <v>77927.7</v>
      </c>
      <c r="E50" s="3" t="s">
        <v>271</v>
      </c>
      <c r="F50" s="3">
        <v>75145.3</v>
      </c>
      <c r="G50" s="3" t="s">
        <v>271</v>
      </c>
      <c r="H50" s="3" t="s">
        <v>313</v>
      </c>
      <c r="I50" s="2">
        <f t="shared" si="7"/>
        <v>74948.166666666672</v>
      </c>
      <c r="J50" s="19">
        <f t="shared" si="8"/>
        <v>0.28378552647683708</v>
      </c>
    </row>
    <row r="51" spans="1:10" ht="42" x14ac:dyDescent="0.2">
      <c r="A51" s="3" t="s">
        <v>272</v>
      </c>
      <c r="B51" s="3">
        <v>72564.2</v>
      </c>
      <c r="C51" s="3" t="s">
        <v>272</v>
      </c>
      <c r="D51" s="3">
        <v>76609</v>
      </c>
      <c r="E51" s="3" t="s">
        <v>272</v>
      </c>
      <c r="F51" s="3">
        <v>73051.8</v>
      </c>
      <c r="G51" s="3" t="s">
        <v>272</v>
      </c>
      <c r="H51" s="3">
        <v>70822</v>
      </c>
      <c r="I51" s="2">
        <f t="shared" si="7"/>
        <v>73261.75</v>
      </c>
      <c r="J51" s="19">
        <f t="shared" si="8"/>
        <v>0.2774000381734632</v>
      </c>
    </row>
    <row r="52" spans="1:10" ht="42" x14ac:dyDescent="0.2">
      <c r="A52" s="3" t="s">
        <v>273</v>
      </c>
      <c r="B52" s="3">
        <v>48868.1</v>
      </c>
      <c r="C52" s="3" t="s">
        <v>273</v>
      </c>
      <c r="D52" s="3">
        <v>48869.3</v>
      </c>
      <c r="E52" s="3" t="s">
        <v>273</v>
      </c>
      <c r="F52" s="3">
        <v>48548.4</v>
      </c>
      <c r="G52" s="3" t="s">
        <v>273</v>
      </c>
      <c r="H52" s="3">
        <v>49052.5</v>
      </c>
      <c r="I52" s="2">
        <f>AVERAGE(B52,D52,F52,H52)</f>
        <v>48834.574999999997</v>
      </c>
      <c r="J52" s="19">
        <f>I52/$I$53</f>
        <v>0.18490839993836963</v>
      </c>
    </row>
    <row r="53" spans="1:10" ht="21" x14ac:dyDescent="0.2">
      <c r="H53" s="26" t="s">
        <v>143</v>
      </c>
      <c r="I53" s="2">
        <f>SUM(I48:I52)</f>
        <v>264101.44166666665</v>
      </c>
    </row>
    <row r="54" spans="1:10" ht="63" x14ac:dyDescent="0.2">
      <c r="A54" s="1" t="s">
        <v>278</v>
      </c>
    </row>
    <row r="55" spans="1:10" ht="21" x14ac:dyDescent="0.2">
      <c r="A55" s="6" t="s">
        <v>5</v>
      </c>
      <c r="B55" s="6"/>
      <c r="C55" s="6" t="s">
        <v>10</v>
      </c>
      <c r="D55" s="6"/>
      <c r="E55" s="6" t="s">
        <v>17</v>
      </c>
      <c r="F55" s="6"/>
      <c r="G55" s="6" t="s">
        <v>16</v>
      </c>
      <c r="H55" s="6"/>
    </row>
    <row r="56" spans="1:10" ht="21" x14ac:dyDescent="0.2">
      <c r="A56" s="6" t="s">
        <v>3</v>
      </c>
      <c r="B56" s="6" t="s">
        <v>4</v>
      </c>
      <c r="C56" s="6" t="s">
        <v>3</v>
      </c>
      <c r="D56" s="6" t="s">
        <v>4</v>
      </c>
      <c r="E56" s="6" t="s">
        <v>3</v>
      </c>
      <c r="F56" s="6" t="s">
        <v>4</v>
      </c>
      <c r="G56" s="6" t="s">
        <v>3</v>
      </c>
      <c r="H56" s="6" t="s">
        <v>4</v>
      </c>
      <c r="I56" s="7" t="s">
        <v>35</v>
      </c>
    </row>
    <row r="57" spans="1:10" ht="21" x14ac:dyDescent="0.2">
      <c r="A57" s="3" t="s">
        <v>6</v>
      </c>
      <c r="B57" s="3">
        <v>214800.9</v>
      </c>
      <c r="C57" s="3" t="s">
        <v>6</v>
      </c>
      <c r="D57" s="3">
        <v>212781.1</v>
      </c>
      <c r="E57" s="3" t="s">
        <v>6</v>
      </c>
      <c r="F57" s="3">
        <v>213807.1</v>
      </c>
      <c r="G57" s="3" t="s">
        <v>6</v>
      </c>
      <c r="H57" s="3">
        <v>213386.3</v>
      </c>
      <c r="I57" s="2">
        <f>AVERAGE(B57,D57,F57,H57)</f>
        <v>213693.84999999998</v>
      </c>
      <c r="J57" s="19">
        <f>I57/$I$61</f>
        <v>0.78725974209778027</v>
      </c>
    </row>
    <row r="58" spans="1:10" ht="21" x14ac:dyDescent="0.2">
      <c r="A58" s="3" t="s">
        <v>7</v>
      </c>
      <c r="B58" s="3">
        <v>32850.9</v>
      </c>
      <c r="C58" s="3" t="s">
        <v>7</v>
      </c>
      <c r="D58" s="3">
        <v>32595.599999999999</v>
      </c>
      <c r="E58" s="3" t="s">
        <v>7</v>
      </c>
      <c r="F58" s="3">
        <v>32732</v>
      </c>
      <c r="G58" s="3" t="s">
        <v>7</v>
      </c>
      <c r="H58" s="3">
        <v>33082</v>
      </c>
      <c r="I58" s="2">
        <f>AVERAGE(B58,D58,F58,H58)</f>
        <v>32815.125</v>
      </c>
      <c r="J58" s="19">
        <f>I58/$I$61</f>
        <v>0.12089270161217286</v>
      </c>
    </row>
    <row r="59" spans="1:10" ht="21" x14ac:dyDescent="0.2">
      <c r="A59" s="3" t="s">
        <v>8</v>
      </c>
      <c r="B59" s="3">
        <v>14307</v>
      </c>
      <c r="C59" s="3" t="s">
        <v>8</v>
      </c>
      <c r="D59" s="3" t="s">
        <v>314</v>
      </c>
      <c r="E59" s="3" t="s">
        <v>8</v>
      </c>
      <c r="F59" s="3">
        <v>15342.5</v>
      </c>
      <c r="G59" s="3" t="s">
        <v>8</v>
      </c>
      <c r="H59" s="3">
        <v>15308.9</v>
      </c>
      <c r="I59" s="2">
        <f>AVERAGE(B58,D59,F59,H59)</f>
        <v>21167.433333333334</v>
      </c>
      <c r="J59" s="19">
        <f>I59/$I$61</f>
        <v>7.7981973308412764E-2</v>
      </c>
    </row>
    <row r="60" spans="1:10" ht="21" x14ac:dyDescent="0.2">
      <c r="A60" s="30" t="s">
        <v>42</v>
      </c>
      <c r="B60" s="31">
        <v>185.2</v>
      </c>
      <c r="C60" s="31" t="s">
        <v>42</v>
      </c>
      <c r="D60" s="31">
        <v>118.4</v>
      </c>
      <c r="E60" s="31" t="s">
        <v>42</v>
      </c>
      <c r="F60" s="31">
        <v>262.39999999999998</v>
      </c>
      <c r="G60" s="31" t="s">
        <v>42</v>
      </c>
      <c r="H60" s="32">
        <v>366.9</v>
      </c>
      <c r="I60" s="2">
        <f>AVERAGE(B59,D60,F60,H60)</f>
        <v>3763.6749999999997</v>
      </c>
      <c r="J60" s="19">
        <f>I60/$I$61</f>
        <v>1.3865582981634069E-2</v>
      </c>
    </row>
    <row r="61" spans="1:10" ht="21" x14ac:dyDescent="0.2">
      <c r="H61" s="26" t="s">
        <v>143</v>
      </c>
      <c r="I61" s="2">
        <f>SUM(I57:I60)</f>
        <v>271440.08333333331</v>
      </c>
    </row>
    <row r="62" spans="1:10" ht="84" x14ac:dyDescent="0.2">
      <c r="A62" s="1" t="s">
        <v>279</v>
      </c>
    </row>
    <row r="63" spans="1:10" ht="21" x14ac:dyDescent="0.2">
      <c r="A63" s="6" t="s">
        <v>5</v>
      </c>
      <c r="B63" s="6"/>
      <c r="C63" s="6" t="s">
        <v>13</v>
      </c>
      <c r="D63" s="6"/>
      <c r="E63" s="6" t="s">
        <v>14</v>
      </c>
      <c r="F63" s="6"/>
      <c r="G63" s="6" t="s">
        <v>15</v>
      </c>
      <c r="H63" s="6"/>
    </row>
    <row r="64" spans="1:10" ht="21" x14ac:dyDescent="0.2">
      <c r="A64" s="6" t="s">
        <v>3</v>
      </c>
      <c r="B64" s="6" t="s">
        <v>4</v>
      </c>
      <c r="C64" s="6" t="s">
        <v>3</v>
      </c>
      <c r="D64" s="6" t="s">
        <v>4</v>
      </c>
      <c r="E64" s="6" t="s">
        <v>3</v>
      </c>
      <c r="F64" s="6" t="s">
        <v>4</v>
      </c>
      <c r="G64" s="6" t="s">
        <v>3</v>
      </c>
      <c r="H64" s="6" t="s">
        <v>4</v>
      </c>
      <c r="I64" s="7" t="s">
        <v>35</v>
      </c>
    </row>
    <row r="65" spans="1:10" ht="21" x14ac:dyDescent="0.2">
      <c r="A65" s="3" t="s">
        <v>1</v>
      </c>
      <c r="B65" s="3">
        <v>30726.2</v>
      </c>
      <c r="C65" s="3" t="s">
        <v>1</v>
      </c>
      <c r="D65" s="3">
        <v>35325.199999999997</v>
      </c>
      <c r="E65" s="3" t="s">
        <v>1</v>
      </c>
      <c r="F65" s="3">
        <v>30245.9</v>
      </c>
      <c r="G65" s="3" t="s">
        <v>1</v>
      </c>
      <c r="H65" s="3">
        <v>37093</v>
      </c>
      <c r="I65" s="2">
        <f>AVERAGE(B65,D65,F65,H65)</f>
        <v>33347.574999999997</v>
      </c>
      <c r="J65" s="19">
        <f>I65/$I$70</f>
        <v>0.1272109031677246</v>
      </c>
    </row>
    <row r="66" spans="1:10" ht="21" x14ac:dyDescent="0.2">
      <c r="A66" s="3" t="s">
        <v>2</v>
      </c>
      <c r="B66" s="3">
        <v>0</v>
      </c>
      <c r="C66" s="3" t="s">
        <v>2</v>
      </c>
      <c r="D66" s="3">
        <v>0</v>
      </c>
      <c r="E66" s="3" t="s">
        <v>2</v>
      </c>
      <c r="F66" s="3">
        <v>0</v>
      </c>
      <c r="G66" s="3" t="s">
        <v>2</v>
      </c>
      <c r="H66" s="3">
        <v>0</v>
      </c>
      <c r="I66" s="2">
        <f t="shared" ref="I66" si="9">AVERAGE(B66,D66,F66,H66)</f>
        <v>0</v>
      </c>
      <c r="J66" s="19">
        <f t="shared" ref="J66:J68" si="10">I66/$I$70</f>
        <v>0</v>
      </c>
    </row>
    <row r="67" spans="1:10" ht="21" x14ac:dyDescent="0.2">
      <c r="A67" s="3" t="s">
        <v>271</v>
      </c>
      <c r="B67" s="3">
        <v>71535.600000000006</v>
      </c>
      <c r="C67" s="3" t="s">
        <v>271</v>
      </c>
      <c r="D67" s="3">
        <v>71581.399999999994</v>
      </c>
      <c r="E67" s="3" t="s">
        <v>271</v>
      </c>
      <c r="F67" s="3">
        <v>74485.2</v>
      </c>
      <c r="G67" s="3" t="s">
        <v>271</v>
      </c>
      <c r="H67" s="3">
        <v>71528.399999999994</v>
      </c>
      <c r="I67" s="2">
        <f>AVERAGE(B67,D67,F67,H67)</f>
        <v>72282.649999999994</v>
      </c>
      <c r="J67" s="19">
        <f t="shared" si="10"/>
        <v>0.27573642730712888</v>
      </c>
    </row>
    <row r="68" spans="1:10" ht="42" x14ac:dyDescent="0.2">
      <c r="A68" s="3" t="s">
        <v>272</v>
      </c>
      <c r="B68" s="3">
        <v>94736.9</v>
      </c>
      <c r="C68" s="3" t="s">
        <v>272</v>
      </c>
      <c r="D68" s="3">
        <v>91152.4</v>
      </c>
      <c r="E68" s="3" t="s">
        <v>272</v>
      </c>
      <c r="F68" s="3">
        <v>92698.7</v>
      </c>
      <c r="G68" s="3" t="s">
        <v>272</v>
      </c>
      <c r="H68" s="3">
        <v>88875.9</v>
      </c>
      <c r="I68" s="2">
        <f>AVERAGE(B68,D68,F68,H68)</f>
        <v>91865.975000000006</v>
      </c>
      <c r="J68" s="19">
        <f t="shared" si="10"/>
        <v>0.35044088363647463</v>
      </c>
    </row>
    <row r="69" spans="1:10" ht="42" x14ac:dyDescent="0.2">
      <c r="A69" s="3" t="s">
        <v>273</v>
      </c>
      <c r="B69" s="3">
        <v>65145.3</v>
      </c>
      <c r="C69" s="3" t="s">
        <v>273</v>
      </c>
      <c r="D69" s="3">
        <v>64085</v>
      </c>
      <c r="E69" s="3" t="s">
        <v>273</v>
      </c>
      <c r="F69" s="3">
        <v>64714.2</v>
      </c>
      <c r="G69" s="3" t="s">
        <v>273</v>
      </c>
      <c r="H69" s="3">
        <v>64646.7</v>
      </c>
      <c r="I69" s="2">
        <f>AVERAGE(B69,D69,F69,H69)</f>
        <v>64647.8</v>
      </c>
      <c r="J69" s="19">
        <f>I69/$I$70</f>
        <v>0.24661178588867189</v>
      </c>
    </row>
    <row r="70" spans="1:10" ht="21" x14ac:dyDescent="0.2">
      <c r="H70" s="5" t="s">
        <v>143</v>
      </c>
      <c r="I70" s="2">
        <f>SUM(I65:I69)</f>
        <v>262144</v>
      </c>
    </row>
    <row r="72" spans="1:10" ht="63" x14ac:dyDescent="0.2">
      <c r="A72" s="1" t="s">
        <v>280</v>
      </c>
    </row>
    <row r="73" spans="1:10" ht="21" x14ac:dyDescent="0.2">
      <c r="A73" s="6" t="s">
        <v>5</v>
      </c>
      <c r="B73" s="6"/>
      <c r="C73" s="6" t="s">
        <v>10</v>
      </c>
      <c r="D73" s="6"/>
      <c r="E73" s="6" t="s">
        <v>17</v>
      </c>
      <c r="F73" s="6"/>
      <c r="G73" s="6" t="s">
        <v>16</v>
      </c>
      <c r="H73" s="6"/>
    </row>
    <row r="74" spans="1:10" ht="21" x14ac:dyDescent="0.2">
      <c r="A74" s="6" t="s">
        <v>3</v>
      </c>
      <c r="B74" s="6" t="s">
        <v>4</v>
      </c>
      <c r="C74" s="6" t="s">
        <v>3</v>
      </c>
      <c r="D74" s="6" t="s">
        <v>4</v>
      </c>
      <c r="E74" s="6" t="s">
        <v>3</v>
      </c>
      <c r="F74" s="6" t="s">
        <v>4</v>
      </c>
      <c r="G74" s="6" t="s">
        <v>3</v>
      </c>
      <c r="H74" s="6" t="s">
        <v>4</v>
      </c>
      <c r="I74" s="8" t="s">
        <v>35</v>
      </c>
    </row>
    <row r="75" spans="1:10" ht="21" x14ac:dyDescent="0.2">
      <c r="A75" s="3" t="s">
        <v>6</v>
      </c>
      <c r="B75" s="3">
        <v>210793.60000000001</v>
      </c>
      <c r="C75" s="3" t="s">
        <v>6</v>
      </c>
      <c r="D75" s="3">
        <v>209961.4</v>
      </c>
      <c r="E75" s="3" t="s">
        <v>6</v>
      </c>
      <c r="F75" s="3">
        <v>209123</v>
      </c>
      <c r="G75" s="3" t="s">
        <v>6</v>
      </c>
      <c r="H75" s="3">
        <v>210778.5</v>
      </c>
      <c r="I75" s="2">
        <f>AVERAGE(B75,D75,F75,H75)</f>
        <v>210164.125</v>
      </c>
      <c r="J75" s="19">
        <f>I75/$I$79</f>
        <v>0.80171258942724122</v>
      </c>
    </row>
    <row r="76" spans="1:10" ht="21" x14ac:dyDescent="0.2">
      <c r="A76" s="3" t="s">
        <v>7</v>
      </c>
      <c r="B76" s="3">
        <v>30042.1</v>
      </c>
      <c r="C76" s="3" t="s">
        <v>7</v>
      </c>
      <c r="D76" s="3">
        <v>29252.9</v>
      </c>
      <c r="E76" s="3" t="s">
        <v>7</v>
      </c>
      <c r="F76" s="3">
        <v>29361</v>
      </c>
      <c r="G76" s="3" t="s">
        <v>7</v>
      </c>
      <c r="H76" s="3">
        <v>30307.4</v>
      </c>
      <c r="I76" s="2">
        <f t="shared" ref="I76:I77" si="11">AVERAGE(B76,D76,F76,H76)</f>
        <v>29740.85</v>
      </c>
      <c r="J76" s="19">
        <f t="shared" ref="J76" si="12">I76/$I$79</f>
        <v>0.1134523499920225</v>
      </c>
    </row>
    <row r="77" spans="1:10" ht="21" x14ac:dyDescent="0.2">
      <c r="A77" s="3" t="s">
        <v>8</v>
      </c>
      <c r="B77" s="3">
        <v>21179.8</v>
      </c>
      <c r="C77" s="3" t="s">
        <v>8</v>
      </c>
      <c r="D77" s="3">
        <v>22694.799999999999</v>
      </c>
      <c r="E77" s="3" t="s">
        <v>8</v>
      </c>
      <c r="F77" s="3">
        <v>23569.3</v>
      </c>
      <c r="G77" s="3" t="s">
        <v>8</v>
      </c>
      <c r="H77" s="3">
        <v>20999.3</v>
      </c>
      <c r="I77" s="2">
        <f t="shared" si="11"/>
        <v>22110.799999999999</v>
      </c>
      <c r="J77" s="19">
        <f>I77/$I$79</f>
        <v>8.4346016344644198E-2</v>
      </c>
    </row>
    <row r="78" spans="1:10" ht="21" x14ac:dyDescent="0.2">
      <c r="A78" s="30" t="s">
        <v>42</v>
      </c>
      <c r="B78" s="31">
        <v>128.5</v>
      </c>
      <c r="C78" s="31" t="s">
        <v>42</v>
      </c>
      <c r="D78" s="31">
        <v>234.9</v>
      </c>
      <c r="E78" s="31" t="s">
        <v>42</v>
      </c>
      <c r="F78" s="31">
        <v>90.7</v>
      </c>
      <c r="G78" s="31" t="s">
        <v>42</v>
      </c>
      <c r="H78" s="32">
        <v>58.7</v>
      </c>
      <c r="I78" s="2">
        <f>AVERAGE(B78,D78,F78,H78)</f>
        <v>128.19999999999999</v>
      </c>
      <c r="J78" s="19">
        <f>I78/$I$79</f>
        <v>4.8904423609201768E-4</v>
      </c>
    </row>
    <row r="79" spans="1:10" ht="21" x14ac:dyDescent="0.2">
      <c r="H79" s="26" t="s">
        <v>143</v>
      </c>
      <c r="I79" s="2">
        <f>SUM(I75:I78)</f>
        <v>262143.97500000001</v>
      </c>
    </row>
    <row r="80" spans="1:10" ht="84" x14ac:dyDescent="0.2">
      <c r="A80" s="1" t="s">
        <v>281</v>
      </c>
    </row>
    <row r="81" spans="1:10" ht="21" x14ac:dyDescent="0.2">
      <c r="A81" s="6" t="s">
        <v>5</v>
      </c>
      <c r="B81" s="6"/>
      <c r="C81" s="6" t="s">
        <v>13</v>
      </c>
      <c r="D81" s="6"/>
      <c r="E81" s="6" t="s">
        <v>14</v>
      </c>
      <c r="F81" s="6"/>
      <c r="G81" s="6" t="s">
        <v>15</v>
      </c>
      <c r="H81" s="6"/>
    </row>
    <row r="82" spans="1:10" ht="21" x14ac:dyDescent="0.2">
      <c r="A82" s="6" t="s">
        <v>3</v>
      </c>
      <c r="B82" s="6" t="s">
        <v>4</v>
      </c>
      <c r="C82" s="6" t="s">
        <v>3</v>
      </c>
      <c r="D82" s="6" t="s">
        <v>4</v>
      </c>
      <c r="E82" s="6" t="s">
        <v>3</v>
      </c>
      <c r="F82" s="6" t="s">
        <v>4</v>
      </c>
      <c r="G82" s="6" t="s">
        <v>3</v>
      </c>
      <c r="H82" s="6" t="s">
        <v>4</v>
      </c>
      <c r="I82" s="7" t="s">
        <v>35</v>
      </c>
    </row>
    <row r="83" spans="1:10" ht="21" x14ac:dyDescent="0.2">
      <c r="A83" s="3" t="s">
        <v>1</v>
      </c>
      <c r="B83" s="3">
        <v>6472.7</v>
      </c>
      <c r="C83" s="3" t="s">
        <v>1</v>
      </c>
      <c r="D83" s="3">
        <v>2521.6</v>
      </c>
      <c r="E83" s="3" t="s">
        <v>1</v>
      </c>
      <c r="F83" s="3">
        <v>2717.5</v>
      </c>
      <c r="G83" s="3" t="s">
        <v>1</v>
      </c>
      <c r="H83" s="3">
        <v>14024</v>
      </c>
      <c r="I83" s="2">
        <f>AVERAGE(B83,D83,F83,H83)</f>
        <v>6433.95</v>
      </c>
      <c r="J83" s="19">
        <f>I83/$I$88</f>
        <v>2.4543573812825566E-2</v>
      </c>
    </row>
    <row r="84" spans="1:10" ht="21" x14ac:dyDescent="0.2">
      <c r="A84" s="3" t="s">
        <v>2</v>
      </c>
      <c r="B84" s="3">
        <v>0</v>
      </c>
      <c r="C84" s="3" t="s">
        <v>2</v>
      </c>
      <c r="D84" s="3">
        <v>0</v>
      </c>
      <c r="E84" s="3" t="s">
        <v>2</v>
      </c>
      <c r="F84" s="3">
        <v>0</v>
      </c>
      <c r="G84" s="3" t="s">
        <v>2</v>
      </c>
      <c r="H84" s="3">
        <v>0</v>
      </c>
      <c r="I84" s="2">
        <f t="shared" ref="I84:I86" si="13">AVERAGE(B84,D84,F84,H84)</f>
        <v>0</v>
      </c>
      <c r="J84" s="19">
        <f t="shared" ref="J84:J86" si="14">I84/$I$88</f>
        <v>0</v>
      </c>
    </row>
    <row r="85" spans="1:10" ht="21" x14ac:dyDescent="0.2">
      <c r="A85" s="3" t="s">
        <v>271</v>
      </c>
      <c r="B85" s="3">
        <v>73803.5</v>
      </c>
      <c r="C85" s="3" t="s">
        <v>271</v>
      </c>
      <c r="D85" s="3">
        <v>74561.2</v>
      </c>
      <c r="E85" s="3" t="s">
        <v>271</v>
      </c>
      <c r="F85" s="3">
        <v>78052.600000000006</v>
      </c>
      <c r="G85" s="3" t="s">
        <v>271</v>
      </c>
      <c r="H85" s="3">
        <v>68522.7</v>
      </c>
      <c r="I85" s="2">
        <f t="shared" si="13"/>
        <v>73735</v>
      </c>
      <c r="J85" s="19">
        <f t="shared" si="14"/>
        <v>0.28127672970549872</v>
      </c>
    </row>
    <row r="86" spans="1:10" ht="42" x14ac:dyDescent="0.2">
      <c r="A86" s="3" t="s">
        <v>272</v>
      </c>
      <c r="B86" s="3">
        <v>100516.5</v>
      </c>
      <c r="C86" s="3" t="s">
        <v>272</v>
      </c>
      <c r="D86" s="3">
        <v>104231.9</v>
      </c>
      <c r="E86" s="3" t="s">
        <v>272</v>
      </c>
      <c r="F86" s="3">
        <v>100079.6</v>
      </c>
      <c r="G86" s="3" t="s">
        <v>272</v>
      </c>
      <c r="H86" s="3">
        <v>98009.9</v>
      </c>
      <c r="I86" s="2">
        <f t="shared" si="13"/>
        <v>100709.47500000001</v>
      </c>
      <c r="J86" s="19">
        <f t="shared" si="14"/>
        <v>0.38417619554292642</v>
      </c>
    </row>
    <row r="87" spans="1:10" ht="42" x14ac:dyDescent="0.2">
      <c r="A87" s="3" t="s">
        <v>273</v>
      </c>
      <c r="B87" s="3">
        <v>81351.3</v>
      </c>
      <c r="C87" s="3" t="s">
        <v>273</v>
      </c>
      <c r="D87" s="3">
        <v>80829.2</v>
      </c>
      <c r="E87" s="3" t="s">
        <v>273</v>
      </c>
      <c r="F87" s="3">
        <v>81294.3</v>
      </c>
      <c r="G87" s="3" t="s">
        <v>273</v>
      </c>
      <c r="H87" s="3">
        <v>81587.399999999994</v>
      </c>
      <c r="I87" s="2">
        <f>AVERAGE(B87,D87,F87,H87)</f>
        <v>81265.549999999988</v>
      </c>
      <c r="J87" s="19">
        <f>I87/$I$88</f>
        <v>0.3100035009387494</v>
      </c>
    </row>
    <row r="88" spans="1:10" ht="21" x14ac:dyDescent="0.2">
      <c r="H88" s="5" t="s">
        <v>143</v>
      </c>
      <c r="I88" s="2">
        <f>SUM(I83:I87)</f>
        <v>262143.97499999998</v>
      </c>
    </row>
  </sheetData>
  <mergeCells count="2">
    <mergeCell ref="L3:O3"/>
    <mergeCell ref="L12:O12"/>
  </mergeCells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53BDB-2894-5544-8C46-21C8BFDF90CC}">
  <dimension ref="A1:O88"/>
  <sheetViews>
    <sheetView topLeftCell="G2" zoomScale="64" zoomScaleNormal="86" workbookViewId="0">
      <selection activeCell="N20" sqref="N20"/>
    </sheetView>
  </sheetViews>
  <sheetFormatPr baseColWidth="10" defaultColWidth="21.33203125" defaultRowHeight="20" x14ac:dyDescent="0.2"/>
  <cols>
    <col min="1" max="8" width="21.33203125" style="1"/>
    <col min="9" max="9" width="26" style="2" customWidth="1"/>
    <col min="10" max="16384" width="21.33203125" style="2"/>
  </cols>
  <sheetData>
    <row r="1" spans="1:15" ht="42" x14ac:dyDescent="0.2">
      <c r="A1" s="18" t="s">
        <v>299</v>
      </c>
      <c r="B1" s="18" t="s">
        <v>282</v>
      </c>
    </row>
    <row r="2" spans="1:15" ht="63" x14ac:dyDescent="0.2">
      <c r="A2" s="1" t="s">
        <v>283</v>
      </c>
      <c r="B2" s="5"/>
      <c r="C2" s="5"/>
      <c r="D2" s="5"/>
      <c r="E2" s="5"/>
      <c r="F2" s="5"/>
      <c r="G2" s="5"/>
      <c r="H2" s="5"/>
    </row>
    <row r="3" spans="1:15" ht="21" x14ac:dyDescent="0.2">
      <c r="A3" s="6" t="s">
        <v>5</v>
      </c>
      <c r="B3" s="6"/>
      <c r="C3" s="6" t="s">
        <v>10</v>
      </c>
      <c r="D3" s="6"/>
      <c r="E3" s="6" t="s">
        <v>17</v>
      </c>
      <c r="F3" s="6"/>
      <c r="G3" s="6" t="s">
        <v>16</v>
      </c>
      <c r="H3" s="6"/>
      <c r="K3" s="9"/>
      <c r="L3" s="41" t="s">
        <v>37</v>
      </c>
      <c r="M3" s="42"/>
      <c r="N3" s="42"/>
      <c r="O3" s="42"/>
    </row>
    <row r="4" spans="1:15" ht="21" x14ac:dyDescent="0.2">
      <c r="A4" s="6" t="s">
        <v>3</v>
      </c>
      <c r="B4" s="6" t="s">
        <v>4</v>
      </c>
      <c r="C4" s="6" t="s">
        <v>3</v>
      </c>
      <c r="D4" s="6" t="s">
        <v>4</v>
      </c>
      <c r="E4" s="6" t="s">
        <v>3</v>
      </c>
      <c r="F4" s="6" t="s">
        <v>4</v>
      </c>
      <c r="G4" s="6" t="s">
        <v>3</v>
      </c>
      <c r="H4" s="6" t="s">
        <v>4</v>
      </c>
      <c r="I4" s="7" t="s">
        <v>35</v>
      </c>
      <c r="K4" s="9" t="s">
        <v>36</v>
      </c>
      <c r="L4" s="9" t="s">
        <v>6</v>
      </c>
      <c r="M4" s="9" t="s">
        <v>7</v>
      </c>
      <c r="N4" s="9" t="s">
        <v>41</v>
      </c>
      <c r="O4" s="9" t="s">
        <v>42</v>
      </c>
    </row>
    <row r="5" spans="1:15" ht="21" x14ac:dyDescent="0.2">
      <c r="A5" s="3" t="s">
        <v>6</v>
      </c>
      <c r="B5" s="3">
        <v>220960.4</v>
      </c>
      <c r="C5" s="3" t="s">
        <v>6</v>
      </c>
      <c r="D5" s="3">
        <v>219998.6</v>
      </c>
      <c r="E5" s="3" t="s">
        <v>6</v>
      </c>
      <c r="F5" s="3">
        <v>220380.6</v>
      </c>
      <c r="G5" s="3" t="s">
        <v>6</v>
      </c>
      <c r="H5" s="3">
        <v>220005.5</v>
      </c>
      <c r="I5" s="2">
        <f>AVERAGE(B5,D5,F5,H5)</f>
        <v>220336.27499999999</v>
      </c>
      <c r="J5" s="19">
        <f>I5/$I$9</f>
        <v>0.84051634607626846</v>
      </c>
      <c r="K5" s="9" t="s">
        <v>45</v>
      </c>
      <c r="L5" s="21">
        <v>0.82899999999999996</v>
      </c>
      <c r="M5" s="21">
        <v>0.16600000000000001</v>
      </c>
      <c r="N5" s="9" t="s">
        <v>43</v>
      </c>
      <c r="O5" s="9"/>
    </row>
    <row r="6" spans="1:15" ht="21" x14ac:dyDescent="0.2">
      <c r="A6" s="3" t="s">
        <v>7</v>
      </c>
      <c r="B6" s="3">
        <v>39745.300000000003</v>
      </c>
      <c r="C6" s="3" t="s">
        <v>7</v>
      </c>
      <c r="D6" s="3">
        <v>40201.199999999997</v>
      </c>
      <c r="E6" s="3" t="s">
        <v>7</v>
      </c>
      <c r="F6" s="3">
        <v>40482.300000000003</v>
      </c>
      <c r="G6" s="3" t="s">
        <v>7</v>
      </c>
      <c r="H6" s="3">
        <v>40337</v>
      </c>
      <c r="I6" s="2">
        <f>AVERAGE(B6,D6,F6,H6)</f>
        <v>40191.449999999997</v>
      </c>
      <c r="J6" s="19">
        <f>I6/$I$9</f>
        <v>0.15331824365963814</v>
      </c>
      <c r="K6" s="9">
        <v>25</v>
      </c>
      <c r="L6" s="21">
        <f>J5</f>
        <v>0.84051634607626846</v>
      </c>
      <c r="M6" s="21">
        <f>J6</f>
        <v>0.15331824365963814</v>
      </c>
      <c r="N6" s="21">
        <f>J7</f>
        <v>4.0653236513755135E-3</v>
      </c>
      <c r="O6" s="21">
        <f>J8</f>
        <v>2.100086612717936E-3</v>
      </c>
    </row>
    <row r="7" spans="1:15" ht="21" x14ac:dyDescent="0.2">
      <c r="A7" s="3" t="s">
        <v>8</v>
      </c>
      <c r="B7" s="3">
        <v>929</v>
      </c>
      <c r="C7" s="3" t="s">
        <v>8</v>
      </c>
      <c r="D7" s="3">
        <v>1196.5</v>
      </c>
      <c r="E7" s="3" t="s">
        <v>8</v>
      </c>
      <c r="F7" s="3">
        <v>1054.9000000000001</v>
      </c>
      <c r="G7" s="3" t="s">
        <v>8</v>
      </c>
      <c r="H7" s="3">
        <v>1082.4000000000001</v>
      </c>
      <c r="I7" s="2">
        <f>AVERAGE(B7,D7,F7,H7)</f>
        <v>1065.7</v>
      </c>
      <c r="J7" s="19">
        <f>I7/$I$9</f>
        <v>4.0653236513755135E-3</v>
      </c>
      <c r="K7" s="9">
        <v>50</v>
      </c>
      <c r="L7" s="21">
        <f>J23</f>
        <v>0.84776039123535163</v>
      </c>
      <c r="M7" s="21">
        <f>J24</f>
        <v>0.13929557800292972</v>
      </c>
      <c r="N7" s="21">
        <f>J25</f>
        <v>1.0898303985595706E-2</v>
      </c>
      <c r="O7" s="21">
        <f>J26</f>
        <v>2.0457267761230472E-3</v>
      </c>
    </row>
    <row r="8" spans="1:15" ht="21" x14ac:dyDescent="0.2">
      <c r="A8" s="3" t="s">
        <v>42</v>
      </c>
      <c r="B8" s="3">
        <v>509.3</v>
      </c>
      <c r="C8" s="3" t="s">
        <v>42</v>
      </c>
      <c r="D8" s="3">
        <v>747.6</v>
      </c>
      <c r="E8" s="3" t="s">
        <v>42</v>
      </c>
      <c r="F8" s="3">
        <v>226.1</v>
      </c>
      <c r="G8" s="3" t="s">
        <v>42</v>
      </c>
      <c r="H8" s="30">
        <v>719.1</v>
      </c>
      <c r="I8" s="2">
        <f>AVERAGE(B8,D8,F8,H8)</f>
        <v>550.52499999999998</v>
      </c>
      <c r="J8" s="19">
        <f>I8/$I$9</f>
        <v>2.100086612717936E-3</v>
      </c>
      <c r="K8" s="9">
        <v>75</v>
      </c>
      <c r="L8" s="21">
        <f>J40</f>
        <v>0.84958028793334961</v>
      </c>
      <c r="M8" s="21">
        <f>J41</f>
        <v>0.12585983276367188</v>
      </c>
      <c r="N8" s="21">
        <f>J42</f>
        <v>2.3641872406005859E-2</v>
      </c>
      <c r="O8" s="21">
        <f>J43</f>
        <v>9.1800689697265627E-4</v>
      </c>
    </row>
    <row r="9" spans="1:15" ht="21" x14ac:dyDescent="0.2">
      <c r="H9" s="5" t="s">
        <v>143</v>
      </c>
      <c r="I9" s="2">
        <f>SUM(I5:I8)</f>
        <v>262143.94999999998</v>
      </c>
      <c r="K9" s="9">
        <v>100</v>
      </c>
      <c r="L9" s="22">
        <f>J57</f>
        <v>0.82941761190190877</v>
      </c>
      <c r="M9" s="22">
        <f>J58</f>
        <v>0.10617413375811852</v>
      </c>
      <c r="N9" s="22">
        <f>J59</f>
        <v>5.3710316253558127E-2</v>
      </c>
      <c r="O9" s="22">
        <f>J60</f>
        <v>1.0697938086414565E-2</v>
      </c>
    </row>
    <row r="10" spans="1:15" x14ac:dyDescent="0.2">
      <c r="K10" s="9">
        <v>125</v>
      </c>
      <c r="L10" s="22">
        <f>J75</f>
        <v>0.84368400573730473</v>
      </c>
      <c r="M10" s="22">
        <f>J76</f>
        <v>9.4777297973632824E-2</v>
      </c>
      <c r="N10" s="22">
        <f>J77</f>
        <v>6.1276817321777345E-2</v>
      </c>
      <c r="O10" s="22">
        <f>J78</f>
        <v>2.6187896728515627E-4</v>
      </c>
    </row>
    <row r="11" spans="1:15" ht="84" x14ac:dyDescent="0.2">
      <c r="A11" s="1" t="s">
        <v>284</v>
      </c>
    </row>
    <row r="12" spans="1:15" ht="21" x14ac:dyDescent="0.2">
      <c r="A12" s="6" t="s">
        <v>5</v>
      </c>
      <c r="B12" s="6"/>
      <c r="C12" s="6" t="s">
        <v>13</v>
      </c>
      <c r="D12" s="6"/>
      <c r="E12" s="6" t="s">
        <v>14</v>
      </c>
      <c r="F12" s="6"/>
      <c r="G12" s="6" t="s">
        <v>15</v>
      </c>
      <c r="H12" s="6"/>
      <c r="K12" s="9"/>
      <c r="L12" s="41" t="s">
        <v>38</v>
      </c>
      <c r="M12" s="42"/>
      <c r="N12" s="42"/>
      <c r="O12" s="42"/>
    </row>
    <row r="13" spans="1:15" ht="21" x14ac:dyDescent="0.2">
      <c r="A13" s="6" t="s">
        <v>3</v>
      </c>
      <c r="B13" s="6" t="s">
        <v>4</v>
      </c>
      <c r="C13" s="6" t="s">
        <v>3</v>
      </c>
      <c r="D13" s="6" t="s">
        <v>4</v>
      </c>
      <c r="E13" s="6" t="s">
        <v>3</v>
      </c>
      <c r="F13" s="6" t="s">
        <v>4</v>
      </c>
      <c r="G13" s="6" t="s">
        <v>3</v>
      </c>
      <c r="H13" s="6" t="s">
        <v>4</v>
      </c>
      <c r="I13" s="7" t="s">
        <v>35</v>
      </c>
      <c r="K13" s="9" t="s">
        <v>36</v>
      </c>
      <c r="L13" s="9" t="s">
        <v>2</v>
      </c>
      <c r="M13" s="9" t="s">
        <v>285</v>
      </c>
      <c r="N13" s="9" t="s">
        <v>286</v>
      </c>
      <c r="O13" s="9" t="s">
        <v>287</v>
      </c>
    </row>
    <row r="14" spans="1:15" ht="21" x14ac:dyDescent="0.2">
      <c r="A14" s="3" t="s">
        <v>1</v>
      </c>
      <c r="B14" s="3">
        <v>169315.9</v>
      </c>
      <c r="C14" s="3" t="s">
        <v>1</v>
      </c>
      <c r="D14" s="3">
        <v>177529.1</v>
      </c>
      <c r="E14" s="3" t="s">
        <v>1</v>
      </c>
      <c r="F14" s="3">
        <v>170380.3</v>
      </c>
      <c r="G14" s="3" t="s">
        <v>1</v>
      </c>
      <c r="H14" s="3">
        <v>168784.7</v>
      </c>
      <c r="I14" s="2">
        <f>AVERAGE(B14,D14,F14,H14)</f>
        <v>171502.5</v>
      </c>
      <c r="J14" s="19">
        <f>I14/$I$19</f>
        <v>0.65423011779785167</v>
      </c>
      <c r="K14" s="9">
        <v>25</v>
      </c>
      <c r="L14" s="24">
        <f>J15</f>
        <v>0</v>
      </c>
      <c r="M14" s="21">
        <f>J16</f>
        <v>0.15589828491210941</v>
      </c>
      <c r="N14" s="21">
        <f>J17</f>
        <v>6.2026214599609379E-2</v>
      </c>
      <c r="O14" s="21">
        <f>J18</f>
        <v>0.12784538269042972</v>
      </c>
    </row>
    <row r="15" spans="1:15" ht="21" x14ac:dyDescent="0.2">
      <c r="A15" s="3" t="s">
        <v>2</v>
      </c>
      <c r="B15" s="3">
        <v>0</v>
      </c>
      <c r="C15" s="3" t="s">
        <v>2</v>
      </c>
      <c r="D15" s="3">
        <v>0</v>
      </c>
      <c r="E15" s="3" t="s">
        <v>2</v>
      </c>
      <c r="F15" s="3">
        <v>0</v>
      </c>
      <c r="G15" s="3" t="s">
        <v>2</v>
      </c>
      <c r="H15" s="3">
        <v>0</v>
      </c>
      <c r="I15" s="2">
        <f t="shared" ref="I15:I17" si="0">AVERAGE(B15,D15,F15,H15)</f>
        <v>0</v>
      </c>
      <c r="J15" s="19">
        <f t="shared" ref="J15:J17" si="1">I15/$I$19</f>
        <v>0</v>
      </c>
      <c r="K15" s="9">
        <v>50</v>
      </c>
      <c r="L15" s="24">
        <f>J32</f>
        <v>0</v>
      </c>
      <c r="M15" s="21">
        <f>J33</f>
        <v>0.21287132017682642</v>
      </c>
      <c r="N15" s="21">
        <f>J34</f>
        <v>9.6872120500160114E-2</v>
      </c>
      <c r="O15" s="21">
        <f>J35</f>
        <v>0.25454735669186462</v>
      </c>
    </row>
    <row r="16" spans="1:15" ht="21" x14ac:dyDescent="0.2">
      <c r="A16" s="3" t="s">
        <v>288</v>
      </c>
      <c r="B16" s="3">
        <v>42204.6</v>
      </c>
      <c r="C16" s="3" t="s">
        <v>288</v>
      </c>
      <c r="D16" s="3">
        <v>36329.699999999997</v>
      </c>
      <c r="E16" s="3" t="s">
        <v>288</v>
      </c>
      <c r="F16" s="3">
        <v>42247.6</v>
      </c>
      <c r="G16" s="3" t="s">
        <v>288</v>
      </c>
      <c r="H16" s="3">
        <v>42689.3</v>
      </c>
      <c r="I16" s="2">
        <f t="shared" si="0"/>
        <v>40867.800000000003</v>
      </c>
      <c r="J16" s="19">
        <f t="shared" si="1"/>
        <v>0.15589828491210941</v>
      </c>
      <c r="K16" s="9">
        <v>75</v>
      </c>
      <c r="L16" s="24">
        <f>J49</f>
        <v>0</v>
      </c>
      <c r="M16" s="21">
        <f>J50</f>
        <v>0.24909553527832032</v>
      </c>
      <c r="N16" s="21">
        <f>J51</f>
        <v>0.12610626220703125</v>
      </c>
      <c r="O16" s="21">
        <f>J52</f>
        <v>0.38078508377075193</v>
      </c>
    </row>
    <row r="17" spans="1:15" ht="42" x14ac:dyDescent="0.2">
      <c r="A17" s="3" t="s">
        <v>289</v>
      </c>
      <c r="B17" s="3">
        <v>17295.5</v>
      </c>
      <c r="C17" s="3" t="s">
        <v>289</v>
      </c>
      <c r="D17" s="3">
        <v>14846.3</v>
      </c>
      <c r="E17" s="3" t="s">
        <v>289</v>
      </c>
      <c r="F17" s="3">
        <v>16017.8</v>
      </c>
      <c r="G17" s="3" t="s">
        <v>289</v>
      </c>
      <c r="H17" s="3">
        <v>16879.599999999999</v>
      </c>
      <c r="I17" s="2">
        <f t="shared" si="0"/>
        <v>16259.8</v>
      </c>
      <c r="J17" s="19">
        <f t="shared" si="1"/>
        <v>6.2026214599609379E-2</v>
      </c>
      <c r="K17" s="9">
        <v>100</v>
      </c>
      <c r="L17" s="25">
        <f>J66</f>
        <v>0</v>
      </c>
      <c r="M17" s="22">
        <f>J67</f>
        <v>0.25017261505126953</v>
      </c>
      <c r="N17" s="22">
        <f>J68</f>
        <v>0.14175424575805665</v>
      </c>
      <c r="O17" s="22">
        <f>J69</f>
        <v>0.50440778732299807</v>
      </c>
    </row>
    <row r="18" spans="1:15" ht="42" x14ac:dyDescent="0.2">
      <c r="A18" s="3" t="s">
        <v>290</v>
      </c>
      <c r="B18" s="3">
        <v>33328</v>
      </c>
      <c r="C18" s="3" t="s">
        <v>290</v>
      </c>
      <c r="D18" s="3">
        <v>33438.9</v>
      </c>
      <c r="E18" s="3" t="s">
        <v>290</v>
      </c>
      <c r="F18" s="3">
        <v>33498.300000000003</v>
      </c>
      <c r="G18" s="3" t="s">
        <v>290</v>
      </c>
      <c r="H18" s="3">
        <v>33790.400000000001</v>
      </c>
      <c r="I18" s="2">
        <f>AVERAGE(B18,D18,F18,H18)</f>
        <v>33513.9</v>
      </c>
      <c r="J18" s="19">
        <f>I18/$I$19</f>
        <v>0.12784538269042972</v>
      </c>
      <c r="K18" s="9">
        <v>125</v>
      </c>
      <c r="L18" s="24">
        <f>J84</f>
        <v>0</v>
      </c>
      <c r="M18" s="21">
        <f>J85</f>
        <v>0.21556556553215353</v>
      </c>
      <c r="N18" s="21">
        <f>J86</f>
        <v>0.14651726279094096</v>
      </c>
      <c r="O18" s="21">
        <f>J87</f>
        <v>0.62050803942603683</v>
      </c>
    </row>
    <row r="19" spans="1:15" ht="21" x14ac:dyDescent="0.2">
      <c r="H19" s="26" t="s">
        <v>143</v>
      </c>
      <c r="I19" s="2">
        <f>SUM(I14:I18)</f>
        <v>262143.99999999997</v>
      </c>
    </row>
    <row r="20" spans="1:15" ht="63" x14ac:dyDescent="0.2">
      <c r="A20" s="1" t="s">
        <v>291</v>
      </c>
    </row>
    <row r="21" spans="1:15" ht="21" x14ac:dyDescent="0.2">
      <c r="A21" s="6" t="s">
        <v>5</v>
      </c>
      <c r="B21" s="6"/>
      <c r="C21" s="6" t="s">
        <v>10</v>
      </c>
      <c r="D21" s="6"/>
      <c r="E21" s="6" t="s">
        <v>17</v>
      </c>
      <c r="F21" s="6"/>
      <c r="G21" s="6" t="s">
        <v>16</v>
      </c>
      <c r="H21" s="6"/>
    </row>
    <row r="22" spans="1:15" ht="21" x14ac:dyDescent="0.2">
      <c r="A22" s="6" t="s">
        <v>3</v>
      </c>
      <c r="B22" s="6" t="s">
        <v>4</v>
      </c>
      <c r="C22" s="6" t="s">
        <v>3</v>
      </c>
      <c r="D22" s="6" t="s">
        <v>4</v>
      </c>
      <c r="E22" s="6" t="s">
        <v>3</v>
      </c>
      <c r="F22" s="6" t="s">
        <v>4</v>
      </c>
      <c r="G22" s="6" t="s">
        <v>3</v>
      </c>
      <c r="H22" s="6" t="s">
        <v>4</v>
      </c>
      <c r="I22" s="7" t="s">
        <v>35</v>
      </c>
    </row>
    <row r="23" spans="1:15" ht="21" x14ac:dyDescent="0.2">
      <c r="A23" s="3" t="s">
        <v>6</v>
      </c>
      <c r="B23" s="3">
        <v>222163.3</v>
      </c>
      <c r="C23" s="3" t="s">
        <v>6</v>
      </c>
      <c r="D23" s="3">
        <v>222466.2</v>
      </c>
      <c r="E23" s="3" t="s">
        <v>6</v>
      </c>
      <c r="F23" s="3">
        <v>221606.39999999999</v>
      </c>
      <c r="G23" s="3" t="s">
        <v>6</v>
      </c>
      <c r="H23" s="3">
        <v>222705.3</v>
      </c>
      <c r="I23" s="2">
        <f>AVERAGE(B23,D23,F23,H23)</f>
        <v>222235.3</v>
      </c>
      <c r="J23" s="19">
        <f>I23/$I$27</f>
        <v>0.84776039123535163</v>
      </c>
      <c r="L23" s="10"/>
    </row>
    <row r="24" spans="1:15" ht="21" x14ac:dyDescent="0.2">
      <c r="A24" s="3" t="s">
        <v>7</v>
      </c>
      <c r="B24" s="3">
        <v>36805.5</v>
      </c>
      <c r="C24" s="3" t="s">
        <v>7</v>
      </c>
      <c r="D24" s="3">
        <v>36347.599999999999</v>
      </c>
      <c r="E24" s="3" t="s">
        <v>7</v>
      </c>
      <c r="F24" s="3">
        <v>36472.9</v>
      </c>
      <c r="G24" s="3" t="s">
        <v>7</v>
      </c>
      <c r="H24" s="3">
        <v>36436</v>
      </c>
      <c r="I24" s="2">
        <f>AVERAGE(B24,D24,F24,H24)</f>
        <v>36515.5</v>
      </c>
      <c r="J24" s="19">
        <f>I24/$I$27</f>
        <v>0.13929557800292972</v>
      </c>
      <c r="L24" s="11"/>
    </row>
    <row r="25" spans="1:15" ht="21" x14ac:dyDescent="0.2">
      <c r="A25" s="3" t="s">
        <v>8</v>
      </c>
      <c r="B25" s="3">
        <v>2765.5</v>
      </c>
      <c r="C25" s="3" t="s">
        <v>8</v>
      </c>
      <c r="D25" s="3">
        <v>2982.6</v>
      </c>
      <c r="E25" s="3" t="s">
        <v>8</v>
      </c>
      <c r="F25" s="3">
        <v>3048.3</v>
      </c>
      <c r="G25" s="3" t="s">
        <v>8</v>
      </c>
      <c r="H25" s="3">
        <v>2631.3</v>
      </c>
      <c r="I25" s="2">
        <f>AVERAGE(B25,D25,F25,H25)</f>
        <v>2856.9250000000002</v>
      </c>
      <c r="J25" s="19">
        <f>I25/$I$27</f>
        <v>1.0898303985595706E-2</v>
      </c>
      <c r="L25" s="11"/>
    </row>
    <row r="26" spans="1:15" ht="21" x14ac:dyDescent="0.2">
      <c r="A26" s="3" t="s">
        <v>42</v>
      </c>
      <c r="B26" s="3">
        <v>409.7</v>
      </c>
      <c r="C26" s="3" t="s">
        <v>42</v>
      </c>
      <c r="D26" s="3">
        <v>347.6</v>
      </c>
      <c r="E26" s="3" t="s">
        <v>42</v>
      </c>
      <c r="F26" s="3">
        <v>1016.4</v>
      </c>
      <c r="G26" s="3" t="s">
        <v>42</v>
      </c>
      <c r="H26" s="30">
        <v>371.4</v>
      </c>
      <c r="I26" s="2">
        <f>AVERAGE(B26,D26,F26,H26)</f>
        <v>536.27499999999998</v>
      </c>
      <c r="J26" s="19">
        <f>I26/$I$27</f>
        <v>2.0457267761230472E-3</v>
      </c>
      <c r="L26" s="11"/>
    </row>
    <row r="27" spans="1:15" ht="21" x14ac:dyDescent="0.2">
      <c r="H27" s="26" t="s">
        <v>143</v>
      </c>
      <c r="I27" s="2">
        <f>SUM(I23:I26)</f>
        <v>262143.99999999997</v>
      </c>
      <c r="L27" s="11"/>
    </row>
    <row r="28" spans="1:15" ht="84" x14ac:dyDescent="0.2">
      <c r="A28" s="1" t="s">
        <v>292</v>
      </c>
      <c r="L28" s="11"/>
    </row>
    <row r="29" spans="1:15" ht="21" x14ac:dyDescent="0.2">
      <c r="A29" s="6" t="s">
        <v>5</v>
      </c>
      <c r="B29" s="6"/>
      <c r="C29" s="6" t="s">
        <v>13</v>
      </c>
      <c r="D29" s="6"/>
      <c r="E29" s="6" t="s">
        <v>14</v>
      </c>
      <c r="F29" s="6"/>
      <c r="G29" s="6" t="s">
        <v>15</v>
      </c>
      <c r="H29" s="6"/>
      <c r="L29" s="11"/>
    </row>
    <row r="30" spans="1:15" ht="21" x14ac:dyDescent="0.2">
      <c r="A30" s="6" t="s">
        <v>3</v>
      </c>
      <c r="B30" s="6" t="s">
        <v>4</v>
      </c>
      <c r="C30" s="6" t="s">
        <v>3</v>
      </c>
      <c r="D30" s="6" t="s">
        <v>4</v>
      </c>
      <c r="E30" s="6" t="s">
        <v>3</v>
      </c>
      <c r="F30" s="6" t="s">
        <v>4</v>
      </c>
      <c r="G30" s="6" t="s">
        <v>3</v>
      </c>
      <c r="H30" s="6" t="s">
        <v>4</v>
      </c>
      <c r="I30" s="7" t="s">
        <v>35</v>
      </c>
      <c r="L30" s="11"/>
    </row>
    <row r="31" spans="1:15" ht="21" x14ac:dyDescent="0.2">
      <c r="A31" s="3" t="s">
        <v>1</v>
      </c>
      <c r="B31" s="3">
        <v>118723.7</v>
      </c>
      <c r="C31" s="3" t="s">
        <v>1</v>
      </c>
      <c r="D31" s="3">
        <v>114536.8</v>
      </c>
      <c r="E31" s="3" t="s">
        <v>1</v>
      </c>
      <c r="F31" s="3">
        <v>110576.5</v>
      </c>
      <c r="G31" s="3" t="s">
        <v>1</v>
      </c>
      <c r="H31" s="3">
        <v>113037.3</v>
      </c>
      <c r="I31" s="2">
        <f>AVERAGE(B31,D31,F31,H31)</f>
        <v>114218.575</v>
      </c>
      <c r="J31" s="19">
        <f>I31/$I$36</f>
        <v>0.43570920263114871</v>
      </c>
      <c r="L31" s="10"/>
    </row>
    <row r="32" spans="1:15" ht="21" x14ac:dyDescent="0.2">
      <c r="A32" s="3" t="s">
        <v>2</v>
      </c>
      <c r="B32" s="3">
        <v>0</v>
      </c>
      <c r="C32" s="3" t="s">
        <v>2</v>
      </c>
      <c r="D32" s="3">
        <v>0</v>
      </c>
      <c r="E32" s="3" t="s">
        <v>2</v>
      </c>
      <c r="F32" s="3">
        <v>0</v>
      </c>
      <c r="G32" s="3" t="s">
        <v>2</v>
      </c>
      <c r="H32" s="3">
        <v>0</v>
      </c>
      <c r="I32" s="2">
        <f t="shared" ref="I32:I34" si="2">AVERAGE(B32,D32,F32,H32)</f>
        <v>0</v>
      </c>
      <c r="J32" s="19">
        <f t="shared" ref="J32:J34" si="3">I32/$I$36</f>
        <v>0</v>
      </c>
      <c r="L32" s="11"/>
    </row>
    <row r="33" spans="1:12" ht="21" x14ac:dyDescent="0.2">
      <c r="A33" s="3" t="s">
        <v>288</v>
      </c>
      <c r="B33" s="3">
        <v>51603</v>
      </c>
      <c r="C33" s="3" t="s">
        <v>288</v>
      </c>
      <c r="D33" s="3">
        <v>56596.6</v>
      </c>
      <c r="E33" s="3" t="s">
        <v>288</v>
      </c>
      <c r="F33" s="3">
        <v>58347.8</v>
      </c>
      <c r="G33" s="3" t="s">
        <v>288</v>
      </c>
      <c r="H33" s="3">
        <v>56664.4</v>
      </c>
      <c r="I33" s="2">
        <f t="shared" si="2"/>
        <v>55802.950000000004</v>
      </c>
      <c r="J33" s="19">
        <f t="shared" si="3"/>
        <v>0.21287132017682642</v>
      </c>
      <c r="L33" s="11"/>
    </row>
    <row r="34" spans="1:12" ht="42" x14ac:dyDescent="0.2">
      <c r="A34" s="3" t="s">
        <v>289</v>
      </c>
      <c r="B34" s="3">
        <v>25082.2</v>
      </c>
      <c r="C34" s="3" t="s">
        <v>289</v>
      </c>
      <c r="D34" s="3">
        <v>24140.7</v>
      </c>
      <c r="E34" s="3" t="s">
        <v>289</v>
      </c>
      <c r="F34" s="3">
        <v>26777.7</v>
      </c>
      <c r="G34" s="3" t="s">
        <v>289</v>
      </c>
      <c r="H34" s="3">
        <v>25577.200000000001</v>
      </c>
      <c r="I34" s="2">
        <f t="shared" si="2"/>
        <v>25394.45</v>
      </c>
      <c r="J34" s="19">
        <f t="shared" si="3"/>
        <v>9.6872120500160114E-2</v>
      </c>
      <c r="L34" s="11"/>
    </row>
    <row r="35" spans="1:12" ht="42" x14ac:dyDescent="0.2">
      <c r="A35" s="3" t="s">
        <v>290</v>
      </c>
      <c r="B35" s="3">
        <v>66735.100000000006</v>
      </c>
      <c r="C35" s="3" t="s">
        <v>290</v>
      </c>
      <c r="D35" s="3">
        <v>66870.100000000006</v>
      </c>
      <c r="E35" s="3" t="s">
        <v>290</v>
      </c>
      <c r="F35" s="3">
        <v>66442</v>
      </c>
      <c r="G35" s="3" t="s">
        <v>290</v>
      </c>
      <c r="H35" s="3">
        <v>66865.100000000006</v>
      </c>
      <c r="I35" s="2">
        <f>AVERAGE(B35,D35,F35,H35)</f>
        <v>66728.075000000012</v>
      </c>
      <c r="J35" s="19">
        <f>I35/$I$36</f>
        <v>0.25454735669186462</v>
      </c>
      <c r="L35" s="11"/>
    </row>
    <row r="36" spans="1:12" ht="21" x14ac:dyDescent="0.2">
      <c r="H36" s="26" t="s">
        <v>143</v>
      </c>
      <c r="I36" s="2">
        <f>SUM(I31:I35)</f>
        <v>262144.05000000005</v>
      </c>
    </row>
    <row r="37" spans="1:12" ht="63" x14ac:dyDescent="0.2">
      <c r="A37" s="1" t="s">
        <v>293</v>
      </c>
    </row>
    <row r="38" spans="1:12" ht="21" x14ac:dyDescent="0.2">
      <c r="A38" s="6" t="s">
        <v>5</v>
      </c>
      <c r="B38" s="6"/>
      <c r="C38" s="6" t="s">
        <v>10</v>
      </c>
      <c r="D38" s="6"/>
      <c r="E38" s="6" t="s">
        <v>17</v>
      </c>
      <c r="F38" s="6"/>
      <c r="G38" s="6" t="s">
        <v>16</v>
      </c>
      <c r="H38" s="6"/>
    </row>
    <row r="39" spans="1:12" ht="21" x14ac:dyDescent="0.2">
      <c r="A39" s="6" t="s">
        <v>3</v>
      </c>
      <c r="B39" s="6" t="s">
        <v>4</v>
      </c>
      <c r="C39" s="6" t="s">
        <v>3</v>
      </c>
      <c r="D39" s="6" t="s">
        <v>4</v>
      </c>
      <c r="E39" s="6" t="s">
        <v>3</v>
      </c>
      <c r="F39" s="6" t="s">
        <v>4</v>
      </c>
      <c r="G39" s="6" t="s">
        <v>3</v>
      </c>
      <c r="H39" s="6" t="s">
        <v>4</v>
      </c>
      <c r="I39" s="7" t="s">
        <v>35</v>
      </c>
    </row>
    <row r="40" spans="1:12" ht="21" x14ac:dyDescent="0.2">
      <c r="A40" s="3" t="s">
        <v>6</v>
      </c>
      <c r="B40" s="3">
        <v>222171.7</v>
      </c>
      <c r="C40" s="3" t="s">
        <v>6</v>
      </c>
      <c r="D40" s="3">
        <v>224427.5</v>
      </c>
      <c r="E40" s="3" t="s">
        <v>6</v>
      </c>
      <c r="F40" s="3">
        <v>222727.2</v>
      </c>
      <c r="G40" s="3" t="s">
        <v>6</v>
      </c>
      <c r="H40" s="3">
        <v>221523.1</v>
      </c>
      <c r="I40" s="2">
        <f>AVERAGE(B40,D40,F40,H40)</f>
        <v>222712.375</v>
      </c>
      <c r="J40" s="19">
        <f>I40/$I$44</f>
        <v>0.84958028793334961</v>
      </c>
    </row>
    <row r="41" spans="1:12" ht="21" x14ac:dyDescent="0.2">
      <c r="A41" s="3" t="s">
        <v>7</v>
      </c>
      <c r="B41" s="3">
        <v>33034.300000000003</v>
      </c>
      <c r="C41" s="3" t="s">
        <v>7</v>
      </c>
      <c r="D41" s="3">
        <v>32809.9</v>
      </c>
      <c r="E41" s="3" t="s">
        <v>7</v>
      </c>
      <c r="F41" s="3">
        <v>32661.3</v>
      </c>
      <c r="G41" s="3" t="s">
        <v>7</v>
      </c>
      <c r="H41" s="3">
        <v>33468.1</v>
      </c>
      <c r="I41" s="2">
        <f t="shared" ref="I41:I43" si="4">AVERAGE(B41,D41,F41,H41)</f>
        <v>32993.4</v>
      </c>
      <c r="J41" s="19">
        <f>I41/$I$44</f>
        <v>0.12585983276367188</v>
      </c>
    </row>
    <row r="42" spans="1:12" ht="21" x14ac:dyDescent="0.2">
      <c r="A42" s="3" t="s">
        <v>8</v>
      </c>
      <c r="B42" s="3">
        <v>6696.7</v>
      </c>
      <c r="C42" s="3" t="s">
        <v>8</v>
      </c>
      <c r="D42" s="3">
        <v>4827.1000000000004</v>
      </c>
      <c r="E42" s="3" t="s">
        <v>8</v>
      </c>
      <c r="F42" s="3">
        <v>6496.2</v>
      </c>
      <c r="G42" s="3" t="s">
        <v>8</v>
      </c>
      <c r="H42" s="3">
        <v>6770.3</v>
      </c>
      <c r="I42" s="2">
        <f t="shared" si="4"/>
        <v>6197.5749999999998</v>
      </c>
      <c r="J42" s="19">
        <f>I42/$I$44</f>
        <v>2.3641872406005859E-2</v>
      </c>
    </row>
    <row r="43" spans="1:12" ht="21" x14ac:dyDescent="0.2">
      <c r="A43" s="3" t="s">
        <v>42</v>
      </c>
      <c r="B43" s="3">
        <v>241.3</v>
      </c>
      <c r="C43" s="3" t="s">
        <v>42</v>
      </c>
      <c r="D43" s="3">
        <v>79.5</v>
      </c>
      <c r="E43" s="3" t="s">
        <v>42</v>
      </c>
      <c r="F43" s="3">
        <v>259.3</v>
      </c>
      <c r="G43" s="3" t="s">
        <v>42</v>
      </c>
      <c r="H43" s="29">
        <v>382.5</v>
      </c>
      <c r="I43" s="2">
        <f t="shared" si="4"/>
        <v>240.65</v>
      </c>
      <c r="J43" s="19">
        <f>I43/$I$44</f>
        <v>9.1800689697265627E-4</v>
      </c>
    </row>
    <row r="44" spans="1:12" ht="21" x14ac:dyDescent="0.2">
      <c r="H44" s="26" t="s">
        <v>143</v>
      </c>
      <c r="I44" s="2">
        <f>SUM(I40:I43)</f>
        <v>262144</v>
      </c>
    </row>
    <row r="45" spans="1:12" ht="84" x14ac:dyDescent="0.2">
      <c r="A45" s="1" t="s">
        <v>294</v>
      </c>
    </row>
    <row r="46" spans="1:12" ht="21" x14ac:dyDescent="0.2">
      <c r="A46" s="6" t="s">
        <v>5</v>
      </c>
      <c r="B46" s="6"/>
      <c r="C46" s="6" t="s">
        <v>13</v>
      </c>
      <c r="D46" s="6"/>
      <c r="E46" s="6" t="s">
        <v>14</v>
      </c>
      <c r="F46" s="6"/>
      <c r="G46" s="6" t="s">
        <v>15</v>
      </c>
      <c r="H46" s="6"/>
    </row>
    <row r="47" spans="1:12" ht="21" x14ac:dyDescent="0.2">
      <c r="A47" s="6" t="s">
        <v>3</v>
      </c>
      <c r="B47" s="6" t="s">
        <v>4</v>
      </c>
      <c r="C47" s="6" t="s">
        <v>3</v>
      </c>
      <c r="D47" s="6" t="s">
        <v>4</v>
      </c>
      <c r="E47" s="6" t="s">
        <v>3</v>
      </c>
      <c r="F47" s="6" t="s">
        <v>4</v>
      </c>
      <c r="G47" s="6" t="s">
        <v>3</v>
      </c>
      <c r="H47" s="6" t="s">
        <v>4</v>
      </c>
      <c r="I47" s="7" t="s">
        <v>35</v>
      </c>
    </row>
    <row r="48" spans="1:12" ht="21" x14ac:dyDescent="0.2">
      <c r="A48" s="3" t="s">
        <v>1</v>
      </c>
      <c r="B48" s="3">
        <v>61409.3</v>
      </c>
      <c r="C48" s="3" t="s">
        <v>1</v>
      </c>
      <c r="D48" s="3">
        <v>55500.6</v>
      </c>
      <c r="E48" s="3" t="s">
        <v>1</v>
      </c>
      <c r="F48" s="3">
        <v>69262.600000000006</v>
      </c>
      <c r="G48" s="3" t="s">
        <v>1</v>
      </c>
      <c r="H48" s="3">
        <v>69693.8</v>
      </c>
      <c r="I48" s="2">
        <f>AVERAGE(B48,D48,F48,H48)</f>
        <v>63966.574999999997</v>
      </c>
      <c r="J48" s="19">
        <f>I48/$I$53</f>
        <v>0.24401311874389647</v>
      </c>
    </row>
    <row r="49" spans="1:10" ht="21" x14ac:dyDescent="0.2">
      <c r="A49" s="3" t="s">
        <v>2</v>
      </c>
      <c r="B49" s="3">
        <v>0</v>
      </c>
      <c r="C49" s="3" t="s">
        <v>2</v>
      </c>
      <c r="D49" s="3">
        <v>0</v>
      </c>
      <c r="E49" s="3" t="s">
        <v>2</v>
      </c>
      <c r="F49" s="3">
        <v>0</v>
      </c>
      <c r="G49" s="3" t="s">
        <v>2</v>
      </c>
      <c r="H49" s="3">
        <v>0</v>
      </c>
      <c r="I49" s="2">
        <f t="shared" ref="I49:I51" si="5">AVERAGE(B49,D49,F49,H49)</f>
        <v>0</v>
      </c>
      <c r="J49" s="19">
        <f t="shared" ref="J49:J51" si="6">I49/$I$53</f>
        <v>0</v>
      </c>
    </row>
    <row r="50" spans="1:10" ht="21" x14ac:dyDescent="0.2">
      <c r="A50" s="3" t="s">
        <v>288</v>
      </c>
      <c r="B50" s="3">
        <v>68218.2</v>
      </c>
      <c r="C50" s="3" t="s">
        <v>288</v>
      </c>
      <c r="D50" s="3">
        <v>71168.600000000006</v>
      </c>
      <c r="E50" s="3" t="s">
        <v>288</v>
      </c>
      <c r="F50" s="3">
        <v>60648.2</v>
      </c>
      <c r="G50" s="3" t="s">
        <v>288</v>
      </c>
      <c r="H50" s="3">
        <v>61160.6</v>
      </c>
      <c r="I50" s="2">
        <f t="shared" si="5"/>
        <v>65298.9</v>
      </c>
      <c r="J50" s="19">
        <f t="shared" si="6"/>
        <v>0.24909553527832032</v>
      </c>
    </row>
    <row r="51" spans="1:10" ht="42" x14ac:dyDescent="0.2">
      <c r="A51" s="3" t="s">
        <v>289</v>
      </c>
      <c r="B51" s="3">
        <v>32038.9</v>
      </c>
      <c r="C51" s="3" t="s">
        <v>289</v>
      </c>
      <c r="D51" s="3">
        <v>34830.199999999997</v>
      </c>
      <c r="E51" s="3" t="s">
        <v>289</v>
      </c>
      <c r="F51" s="3">
        <v>32451.200000000001</v>
      </c>
      <c r="G51" s="3" t="s">
        <v>289</v>
      </c>
      <c r="H51" s="3">
        <v>32911.699999999997</v>
      </c>
      <c r="I51" s="2">
        <f t="shared" si="5"/>
        <v>33058</v>
      </c>
      <c r="J51" s="19">
        <f t="shared" si="6"/>
        <v>0.12610626220703125</v>
      </c>
    </row>
    <row r="52" spans="1:10" ht="42" x14ac:dyDescent="0.2">
      <c r="A52" s="3" t="s">
        <v>290</v>
      </c>
      <c r="B52" s="3">
        <v>100477.6</v>
      </c>
      <c r="C52" s="3" t="s">
        <v>290</v>
      </c>
      <c r="D52" s="3">
        <v>100644.6</v>
      </c>
      <c r="E52" s="3" t="s">
        <v>290</v>
      </c>
      <c r="F52" s="3">
        <v>99782</v>
      </c>
      <c r="G52" s="3" t="s">
        <v>290</v>
      </c>
      <c r="H52" s="3">
        <v>98377.9</v>
      </c>
      <c r="I52" s="2">
        <f>AVERAGE(B52,D52,F52,H52)</f>
        <v>99820.524999999994</v>
      </c>
      <c r="J52" s="19">
        <f>I52/$I$53</f>
        <v>0.38078508377075193</v>
      </c>
    </row>
    <row r="53" spans="1:10" ht="21" x14ac:dyDescent="0.2">
      <c r="H53" s="26" t="s">
        <v>143</v>
      </c>
      <c r="I53" s="2">
        <f>SUM(I48:I52)</f>
        <v>262144</v>
      </c>
    </row>
    <row r="54" spans="1:10" ht="63" x14ac:dyDescent="0.2">
      <c r="A54" s="1" t="s">
        <v>295</v>
      </c>
    </row>
    <row r="55" spans="1:10" ht="21" x14ac:dyDescent="0.2">
      <c r="A55" s="6" t="s">
        <v>5</v>
      </c>
      <c r="B55" s="6"/>
      <c r="C55" s="6" t="s">
        <v>10</v>
      </c>
      <c r="D55" s="6"/>
      <c r="E55" s="6" t="s">
        <v>17</v>
      </c>
      <c r="F55" s="6"/>
      <c r="G55" s="6" t="s">
        <v>16</v>
      </c>
      <c r="H55" s="6"/>
    </row>
    <row r="56" spans="1:10" ht="21" x14ac:dyDescent="0.2">
      <c r="A56" s="6" t="s">
        <v>3</v>
      </c>
      <c r="B56" s="6" t="s">
        <v>4</v>
      </c>
      <c r="C56" s="6" t="s">
        <v>3</v>
      </c>
      <c r="D56" s="6" t="s">
        <v>4</v>
      </c>
      <c r="E56" s="6" t="s">
        <v>3</v>
      </c>
      <c r="F56" s="6" t="s">
        <v>4</v>
      </c>
      <c r="G56" s="6" t="s">
        <v>3</v>
      </c>
      <c r="H56" s="6" t="s">
        <v>4</v>
      </c>
      <c r="I56" s="7" t="s">
        <v>35</v>
      </c>
    </row>
    <row r="57" spans="1:10" ht="21" x14ac:dyDescent="0.2">
      <c r="A57" s="3" t="s">
        <v>6</v>
      </c>
      <c r="B57" s="3">
        <v>222525.1</v>
      </c>
      <c r="C57" s="3" t="s">
        <v>6</v>
      </c>
      <c r="D57" s="3">
        <v>224352.9</v>
      </c>
      <c r="E57" s="3" t="s">
        <v>6</v>
      </c>
      <c r="F57" s="3">
        <v>223566.7</v>
      </c>
      <c r="G57" s="3" t="s">
        <v>6</v>
      </c>
      <c r="H57" s="3">
        <v>222785.4</v>
      </c>
      <c r="I57" s="2">
        <f>AVERAGE(B57,D57,F57,H57)</f>
        <v>223307.52499999999</v>
      </c>
      <c r="J57" s="19">
        <f>I57/$I$61</f>
        <v>0.82941761190190877</v>
      </c>
    </row>
    <row r="58" spans="1:10" ht="21" x14ac:dyDescent="0.2">
      <c r="A58" s="3" t="s">
        <v>7</v>
      </c>
      <c r="B58" s="3">
        <v>28591</v>
      </c>
      <c r="C58" s="3" t="s">
        <v>7</v>
      </c>
      <c r="D58" s="3">
        <v>28837</v>
      </c>
      <c r="E58" s="3" t="s">
        <v>7</v>
      </c>
      <c r="F58" s="3">
        <v>28300.799999999999</v>
      </c>
      <c r="G58" s="3" t="s">
        <v>7</v>
      </c>
      <c r="H58" s="3">
        <v>28614</v>
      </c>
      <c r="I58" s="2">
        <f>AVERAGE(B58,D58,F58,H58)</f>
        <v>28585.7</v>
      </c>
      <c r="J58" s="19">
        <f t="shared" ref="J58" si="7">I58/$I$61</f>
        <v>0.10617413375811852</v>
      </c>
    </row>
    <row r="59" spans="1:10" ht="21" x14ac:dyDescent="0.2">
      <c r="A59" s="3" t="s">
        <v>8</v>
      </c>
      <c r="B59" s="3">
        <v>10797.5</v>
      </c>
      <c r="C59" s="3" t="s">
        <v>8</v>
      </c>
      <c r="D59" s="3">
        <v>8880.1</v>
      </c>
      <c r="E59" s="3" t="s">
        <v>8</v>
      </c>
      <c r="F59" s="3">
        <v>10037.5</v>
      </c>
      <c r="G59" s="3" t="s">
        <v>8</v>
      </c>
      <c r="H59" s="3">
        <v>10334</v>
      </c>
      <c r="I59" s="2">
        <f>AVERAGE(B58,D59,F59,H59)</f>
        <v>14460.65</v>
      </c>
      <c r="J59" s="19">
        <f>I59/$I$61</f>
        <v>5.3710316253558127E-2</v>
      </c>
    </row>
    <row r="60" spans="1:10" ht="21" x14ac:dyDescent="0.2">
      <c r="A60" s="30" t="s">
        <v>42</v>
      </c>
      <c r="B60" s="31">
        <v>230.3</v>
      </c>
      <c r="C60" s="31" t="s">
        <v>42</v>
      </c>
      <c r="D60" s="31">
        <v>73.900000000000006</v>
      </c>
      <c r="E60" s="31" t="s">
        <v>42</v>
      </c>
      <c r="F60" s="31">
        <v>239</v>
      </c>
      <c r="G60" s="31" t="s">
        <v>42</v>
      </c>
      <c r="H60" s="31">
        <v>410.6</v>
      </c>
      <c r="I60" s="2">
        <f>AVERAGE(B59,D60,F60,H60)</f>
        <v>2880.25</v>
      </c>
      <c r="J60" s="19">
        <f>I60/$I$61</f>
        <v>1.0697938086414565E-2</v>
      </c>
    </row>
    <row r="61" spans="1:10" ht="21" x14ac:dyDescent="0.2">
      <c r="H61" s="26" t="s">
        <v>143</v>
      </c>
      <c r="I61" s="2">
        <f>SUM(I57:I60)</f>
        <v>269234.125</v>
      </c>
    </row>
    <row r="62" spans="1:10" ht="84" x14ac:dyDescent="0.2">
      <c r="A62" s="1" t="s">
        <v>296</v>
      </c>
    </row>
    <row r="63" spans="1:10" ht="21" x14ac:dyDescent="0.2">
      <c r="A63" s="6" t="s">
        <v>5</v>
      </c>
      <c r="B63" s="6"/>
      <c r="C63" s="6" t="s">
        <v>13</v>
      </c>
      <c r="D63" s="6"/>
      <c r="E63" s="6" t="s">
        <v>14</v>
      </c>
      <c r="F63" s="6"/>
      <c r="G63" s="6" t="s">
        <v>15</v>
      </c>
      <c r="H63" s="6"/>
    </row>
    <row r="64" spans="1:10" ht="21" x14ac:dyDescent="0.2">
      <c r="A64" s="6" t="s">
        <v>3</v>
      </c>
      <c r="B64" s="6" t="s">
        <v>4</v>
      </c>
      <c r="C64" s="6" t="s">
        <v>3</v>
      </c>
      <c r="D64" s="6" t="s">
        <v>4</v>
      </c>
      <c r="E64" s="6" t="s">
        <v>3</v>
      </c>
      <c r="F64" s="6" t="s">
        <v>4</v>
      </c>
      <c r="G64" s="6" t="s">
        <v>3</v>
      </c>
      <c r="H64" s="6" t="s">
        <v>4</v>
      </c>
      <c r="I64" s="7" t="s">
        <v>35</v>
      </c>
    </row>
    <row r="65" spans="1:10" ht="21" x14ac:dyDescent="0.2">
      <c r="A65" s="3" t="s">
        <v>1</v>
      </c>
      <c r="B65" s="3">
        <v>27102</v>
      </c>
      <c r="C65" s="3" t="s">
        <v>1</v>
      </c>
      <c r="D65" s="3">
        <v>18936.3</v>
      </c>
      <c r="E65" s="3" t="s">
        <v>1</v>
      </c>
      <c r="F65" s="3">
        <v>33678.5</v>
      </c>
      <c r="G65" s="3" t="s">
        <v>1</v>
      </c>
      <c r="H65" s="3">
        <v>28984.2</v>
      </c>
      <c r="I65" s="2">
        <f>AVERAGE(B65,D65,F65,H65)</f>
        <v>27175.25</v>
      </c>
      <c r="J65" s="19">
        <f>I65/$I$70</f>
        <v>0.10366535186767578</v>
      </c>
    </row>
    <row r="66" spans="1:10" ht="21" x14ac:dyDescent="0.2">
      <c r="A66" s="3" t="s">
        <v>2</v>
      </c>
      <c r="B66" s="3">
        <v>0</v>
      </c>
      <c r="C66" s="3" t="s">
        <v>2</v>
      </c>
      <c r="D66" s="3">
        <v>0</v>
      </c>
      <c r="E66" s="3" t="s">
        <v>2</v>
      </c>
      <c r="F66" s="3">
        <v>0</v>
      </c>
      <c r="G66" s="3" t="s">
        <v>2</v>
      </c>
      <c r="H66" s="3">
        <v>0</v>
      </c>
      <c r="I66" s="2">
        <f t="shared" ref="I66:I68" si="8">AVERAGE(B66,D66,F66,H66)</f>
        <v>0</v>
      </c>
      <c r="J66" s="19">
        <f t="shared" ref="J66:J68" si="9">I66/$I$70</f>
        <v>0</v>
      </c>
    </row>
    <row r="67" spans="1:10" ht="21" x14ac:dyDescent="0.2">
      <c r="A67" s="3" t="s">
        <v>288</v>
      </c>
      <c r="B67" s="3">
        <v>66801.2</v>
      </c>
      <c r="C67" s="3" t="s">
        <v>288</v>
      </c>
      <c r="D67" s="3">
        <v>70546.100000000006</v>
      </c>
      <c r="E67" s="3" t="s">
        <v>288</v>
      </c>
      <c r="F67" s="3">
        <v>60391.9</v>
      </c>
      <c r="G67" s="3" t="s">
        <v>288</v>
      </c>
      <c r="H67" s="3">
        <v>64585.8</v>
      </c>
      <c r="I67" s="2">
        <f t="shared" si="8"/>
        <v>65581.25</v>
      </c>
      <c r="J67" s="19">
        <f t="shared" si="9"/>
        <v>0.25017261505126953</v>
      </c>
    </row>
    <row r="68" spans="1:10" ht="42" x14ac:dyDescent="0.2">
      <c r="A68" s="3" t="s">
        <v>289</v>
      </c>
      <c r="B68" s="3">
        <v>36494.6</v>
      </c>
      <c r="C68" s="3" t="s">
        <v>289</v>
      </c>
      <c r="D68" s="3">
        <v>39156.6</v>
      </c>
      <c r="E68" s="3" t="s">
        <v>289</v>
      </c>
      <c r="F68" s="3">
        <v>37294.5</v>
      </c>
      <c r="G68" s="3" t="s">
        <v>289</v>
      </c>
      <c r="H68" s="3">
        <v>35694.400000000001</v>
      </c>
      <c r="I68" s="2">
        <f t="shared" si="8"/>
        <v>37160.025000000001</v>
      </c>
      <c r="J68" s="19">
        <f t="shared" si="9"/>
        <v>0.14175424575805665</v>
      </c>
    </row>
    <row r="69" spans="1:10" ht="42" x14ac:dyDescent="0.2">
      <c r="A69" s="3" t="s">
        <v>290</v>
      </c>
      <c r="B69" s="3">
        <v>131746.20000000001</v>
      </c>
      <c r="C69" s="3" t="s">
        <v>290</v>
      </c>
      <c r="D69" s="3">
        <v>133505</v>
      </c>
      <c r="E69" s="3" t="s">
        <v>290</v>
      </c>
      <c r="F69" s="3">
        <v>130779.1</v>
      </c>
      <c r="G69" s="3" t="s">
        <v>290</v>
      </c>
      <c r="H69" s="3">
        <v>132879.6</v>
      </c>
      <c r="I69" s="2">
        <f>AVERAGE(B69,D69,F69,H69)</f>
        <v>132227.47500000001</v>
      </c>
      <c r="J69" s="19">
        <f>I69/$I$70</f>
        <v>0.50440778732299807</v>
      </c>
    </row>
    <row r="70" spans="1:10" ht="21" x14ac:dyDescent="0.2">
      <c r="H70" s="5" t="s">
        <v>143</v>
      </c>
      <c r="I70" s="2">
        <f>SUM(I65:I69)</f>
        <v>262144</v>
      </c>
    </row>
    <row r="72" spans="1:10" ht="63" x14ac:dyDescent="0.2">
      <c r="A72" s="1" t="s">
        <v>297</v>
      </c>
    </row>
    <row r="73" spans="1:10" ht="21" x14ac:dyDescent="0.2">
      <c r="A73" s="6" t="s">
        <v>5</v>
      </c>
      <c r="B73" s="6"/>
      <c r="C73" s="6" t="s">
        <v>10</v>
      </c>
      <c r="D73" s="6"/>
      <c r="E73" s="6" t="s">
        <v>17</v>
      </c>
      <c r="F73" s="6"/>
      <c r="G73" s="6" t="s">
        <v>16</v>
      </c>
      <c r="H73" s="6"/>
    </row>
    <row r="74" spans="1:10" ht="21" x14ac:dyDescent="0.2">
      <c r="A74" s="6" t="s">
        <v>3</v>
      </c>
      <c r="B74" s="6" t="s">
        <v>4</v>
      </c>
      <c r="C74" s="6" t="s">
        <v>3</v>
      </c>
      <c r="D74" s="6" t="s">
        <v>4</v>
      </c>
      <c r="E74" s="6" t="s">
        <v>3</v>
      </c>
      <c r="F74" s="6" t="s">
        <v>4</v>
      </c>
      <c r="G74" s="6" t="s">
        <v>3</v>
      </c>
      <c r="H74" s="6" t="s">
        <v>4</v>
      </c>
      <c r="I74" s="8" t="s">
        <v>35</v>
      </c>
    </row>
    <row r="75" spans="1:10" ht="21" x14ac:dyDescent="0.2">
      <c r="A75" s="3" t="s">
        <v>6</v>
      </c>
      <c r="B75" s="3">
        <v>220762.2</v>
      </c>
      <c r="C75" s="3" t="s">
        <v>6</v>
      </c>
      <c r="D75" s="3">
        <v>220951.8</v>
      </c>
      <c r="E75" s="3" t="s">
        <v>6</v>
      </c>
      <c r="F75" s="3">
        <v>221791.1</v>
      </c>
      <c r="G75" s="3" t="s">
        <v>6</v>
      </c>
      <c r="H75" s="3">
        <v>221161.7</v>
      </c>
      <c r="I75" s="2">
        <f>AVERAGE(B75,D75,F75,H75)</f>
        <v>221166.7</v>
      </c>
      <c r="J75" s="19">
        <f>I75/$I$79</f>
        <v>0.84368400573730473</v>
      </c>
    </row>
    <row r="76" spans="1:10" ht="21" x14ac:dyDescent="0.2">
      <c r="A76" s="3" t="s">
        <v>7</v>
      </c>
      <c r="B76" s="3">
        <v>24620.400000000001</v>
      </c>
      <c r="C76" s="3" t="s">
        <v>7</v>
      </c>
      <c r="D76" s="3">
        <v>24852.3</v>
      </c>
      <c r="E76" s="3" t="s">
        <v>7</v>
      </c>
      <c r="F76" s="3">
        <v>24951.9</v>
      </c>
      <c r="G76" s="3" t="s">
        <v>7</v>
      </c>
      <c r="H76" s="3">
        <v>24956.6</v>
      </c>
      <c r="I76" s="2">
        <f t="shared" ref="I76:I77" si="10">AVERAGE(B76,D76,F76,H76)</f>
        <v>24845.300000000003</v>
      </c>
      <c r="J76" s="19">
        <f t="shared" ref="J76" si="11">I76/$I$79</f>
        <v>9.4777297973632824E-2</v>
      </c>
    </row>
    <row r="77" spans="1:10" ht="21" x14ac:dyDescent="0.2">
      <c r="A77" s="3" t="s">
        <v>8</v>
      </c>
      <c r="B77" s="3">
        <v>16618.400000000001</v>
      </c>
      <c r="C77" s="3" t="s">
        <v>8</v>
      </c>
      <c r="D77" s="3">
        <v>16308.6</v>
      </c>
      <c r="E77" s="3" t="s">
        <v>8</v>
      </c>
      <c r="F77" s="3">
        <v>15393.4</v>
      </c>
      <c r="G77" s="3" t="s">
        <v>8</v>
      </c>
      <c r="H77" s="3">
        <v>15933</v>
      </c>
      <c r="I77" s="2">
        <f t="shared" si="10"/>
        <v>16063.35</v>
      </c>
      <c r="J77" s="19">
        <f>I77/$I$79</f>
        <v>6.1276817321777345E-2</v>
      </c>
    </row>
    <row r="78" spans="1:10" ht="21" x14ac:dyDescent="0.2">
      <c r="A78" s="30" t="s">
        <v>42</v>
      </c>
      <c r="B78" s="31">
        <v>143</v>
      </c>
      <c r="C78" s="31" t="s">
        <v>42</v>
      </c>
      <c r="D78" s="31">
        <v>31.3</v>
      </c>
      <c r="E78" s="31" t="s">
        <v>42</v>
      </c>
      <c r="F78" s="31">
        <v>7.6</v>
      </c>
      <c r="G78" s="31" t="s">
        <v>42</v>
      </c>
      <c r="H78" s="32">
        <v>92.7</v>
      </c>
      <c r="I78" s="2">
        <f>AVERAGE(B78,D78,F78,H78)</f>
        <v>68.650000000000006</v>
      </c>
      <c r="J78" s="19">
        <f>I78/$I$79</f>
        <v>2.6187896728515627E-4</v>
      </c>
    </row>
    <row r="79" spans="1:10" ht="21" x14ac:dyDescent="0.2">
      <c r="H79" s="26" t="s">
        <v>143</v>
      </c>
      <c r="I79" s="2">
        <f>SUM(I75:I78)</f>
        <v>262144</v>
      </c>
    </row>
    <row r="80" spans="1:10" ht="84" x14ac:dyDescent="0.2">
      <c r="A80" s="1" t="s">
        <v>298</v>
      </c>
    </row>
    <row r="81" spans="1:10" ht="21" x14ac:dyDescent="0.2">
      <c r="A81" s="6" t="s">
        <v>5</v>
      </c>
      <c r="B81" s="6"/>
      <c r="C81" s="6" t="s">
        <v>13</v>
      </c>
      <c r="D81" s="6"/>
      <c r="E81" s="6" t="s">
        <v>14</v>
      </c>
      <c r="F81" s="6"/>
      <c r="G81" s="6" t="s">
        <v>15</v>
      </c>
      <c r="H81" s="6"/>
    </row>
    <row r="82" spans="1:10" ht="21" x14ac:dyDescent="0.2">
      <c r="A82" s="6" t="s">
        <v>3</v>
      </c>
      <c r="B82" s="6" t="s">
        <v>4</v>
      </c>
      <c r="C82" s="6" t="s">
        <v>3</v>
      </c>
      <c r="D82" s="6" t="s">
        <v>4</v>
      </c>
      <c r="E82" s="6" t="s">
        <v>3</v>
      </c>
      <c r="F82" s="6" t="s">
        <v>4</v>
      </c>
      <c r="G82" s="6" t="s">
        <v>3</v>
      </c>
      <c r="H82" s="6" t="s">
        <v>4</v>
      </c>
      <c r="I82" s="7" t="s">
        <v>35</v>
      </c>
    </row>
    <row r="83" spans="1:10" ht="21" x14ac:dyDescent="0.2">
      <c r="A83" s="3" t="s">
        <v>1</v>
      </c>
      <c r="B83" s="3">
        <v>3994.1</v>
      </c>
      <c r="C83" s="3" t="s">
        <v>1</v>
      </c>
      <c r="D83" s="3">
        <v>3357.7</v>
      </c>
      <c r="E83" s="3" t="s">
        <v>1</v>
      </c>
      <c r="F83" s="3">
        <v>5803.1</v>
      </c>
      <c r="G83" s="3" t="s">
        <v>1</v>
      </c>
      <c r="H83" s="3">
        <v>5099.8999999999996</v>
      </c>
      <c r="I83" s="2">
        <f>AVERAGE(B83,D83,F83,H83)</f>
        <v>4563.7</v>
      </c>
      <c r="J83" s="19">
        <f>I83/$I$88</f>
        <v>1.740913225086858E-2</v>
      </c>
    </row>
    <row r="84" spans="1:10" ht="21" x14ac:dyDescent="0.2">
      <c r="A84" s="3" t="s">
        <v>2</v>
      </c>
      <c r="B84" s="3">
        <v>0</v>
      </c>
      <c r="C84" s="3" t="s">
        <v>2</v>
      </c>
      <c r="D84" s="3">
        <v>0</v>
      </c>
      <c r="E84" s="3" t="s">
        <v>2</v>
      </c>
      <c r="F84" s="3">
        <v>0</v>
      </c>
      <c r="G84" s="3" t="s">
        <v>2</v>
      </c>
      <c r="H84" s="3">
        <v>0</v>
      </c>
      <c r="I84" s="2">
        <f t="shared" ref="I84:I86" si="12">AVERAGE(B84,D84,F84,H84)</f>
        <v>0</v>
      </c>
      <c r="J84" s="19">
        <f t="shared" ref="J84:J86" si="13">I84/$I$88</f>
        <v>0</v>
      </c>
    </row>
    <row r="85" spans="1:10" ht="21" x14ac:dyDescent="0.2">
      <c r="A85" s="3" t="s">
        <v>288</v>
      </c>
      <c r="B85" s="3">
        <v>57739.6</v>
      </c>
      <c r="C85" s="3" t="s">
        <v>288</v>
      </c>
      <c r="D85" s="3">
        <v>57918.6</v>
      </c>
      <c r="E85" s="3" t="s">
        <v>288</v>
      </c>
      <c r="F85" s="3">
        <v>56004.2</v>
      </c>
      <c r="G85" s="3" t="s">
        <v>288</v>
      </c>
      <c r="H85" s="3">
        <v>54374.5</v>
      </c>
      <c r="I85" s="2">
        <f t="shared" si="12"/>
        <v>56509.224999999999</v>
      </c>
      <c r="J85" s="19">
        <f t="shared" si="13"/>
        <v>0.21556556553215353</v>
      </c>
    </row>
    <row r="86" spans="1:10" ht="42" x14ac:dyDescent="0.2">
      <c r="A86" s="3" t="s">
        <v>289</v>
      </c>
      <c r="B86" s="3">
        <v>37561.300000000003</v>
      </c>
      <c r="C86" s="3" t="s">
        <v>289</v>
      </c>
      <c r="D86" s="3">
        <v>38948.9</v>
      </c>
      <c r="E86" s="3" t="s">
        <v>289</v>
      </c>
      <c r="F86" s="3">
        <v>36937.199999999997</v>
      </c>
      <c r="G86" s="3" t="s">
        <v>289</v>
      </c>
      <c r="H86" s="3">
        <v>40187.1</v>
      </c>
      <c r="I86" s="2">
        <f t="shared" si="12"/>
        <v>38408.625</v>
      </c>
      <c r="J86" s="19">
        <f t="shared" si="13"/>
        <v>0.14651726279094096</v>
      </c>
    </row>
    <row r="87" spans="1:10" ht="42" x14ac:dyDescent="0.2">
      <c r="A87" s="3" t="s">
        <v>290</v>
      </c>
      <c r="B87" s="3">
        <v>162849</v>
      </c>
      <c r="C87" s="3" t="s">
        <v>290</v>
      </c>
      <c r="D87" s="3">
        <v>161918.9</v>
      </c>
      <c r="E87" s="3" t="s">
        <v>290</v>
      </c>
      <c r="F87" s="3">
        <v>163399.5</v>
      </c>
      <c r="G87" s="3" t="s">
        <v>290</v>
      </c>
      <c r="H87" s="3">
        <v>162482.5</v>
      </c>
      <c r="I87" s="2">
        <f>AVERAGE(B87,D87,F87,H87)</f>
        <v>162662.47500000001</v>
      </c>
      <c r="J87" s="19">
        <f>I87/$I$88</f>
        <v>0.62050803942603683</v>
      </c>
    </row>
    <row r="88" spans="1:10" ht="21" x14ac:dyDescent="0.2">
      <c r="H88" s="5" t="s">
        <v>143</v>
      </c>
      <c r="I88" s="2">
        <f>SUM(I83:I87)</f>
        <v>262144.02500000002</v>
      </c>
    </row>
  </sheetData>
  <mergeCells count="2">
    <mergeCell ref="L3:O3"/>
    <mergeCell ref="L12:O1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0DED9-4A29-1949-92D6-3E5454D64A57}">
  <dimension ref="A1:J17"/>
  <sheetViews>
    <sheetView zoomScale="60" zoomScaleNormal="174" workbookViewId="0">
      <selection activeCell="J11" sqref="J11"/>
    </sheetView>
  </sheetViews>
  <sheetFormatPr baseColWidth="10" defaultColWidth="22.33203125" defaultRowHeight="16" x14ac:dyDescent="0.2"/>
  <cols>
    <col min="9" max="9" width="25.83203125" customWidth="1"/>
  </cols>
  <sheetData>
    <row r="1" spans="1:10" ht="21" x14ac:dyDescent="0.25">
      <c r="A1" s="16" t="s">
        <v>31</v>
      </c>
      <c r="B1" s="16" t="s">
        <v>33</v>
      </c>
    </row>
    <row r="2" spans="1:10" ht="42" x14ac:dyDescent="0.2">
      <c r="A2" s="1" t="s">
        <v>44</v>
      </c>
      <c r="B2" s="5"/>
      <c r="C2" s="5"/>
      <c r="D2" s="5"/>
      <c r="E2" s="5"/>
      <c r="F2" s="5"/>
      <c r="G2" s="5"/>
      <c r="H2" s="5"/>
    </row>
    <row r="3" spans="1:10" ht="21" customHeight="1" x14ac:dyDescent="0.2">
      <c r="A3" s="6" t="s">
        <v>5</v>
      </c>
      <c r="B3" s="6"/>
      <c r="C3" s="6" t="s">
        <v>10</v>
      </c>
      <c r="D3" s="6"/>
      <c r="E3" s="6" t="s">
        <v>17</v>
      </c>
      <c r="F3" s="6"/>
      <c r="G3" s="6" t="s">
        <v>16</v>
      </c>
      <c r="H3" s="6"/>
    </row>
    <row r="4" spans="1:10" ht="26" customHeight="1" x14ac:dyDescent="0.2">
      <c r="A4" s="6" t="s">
        <v>3</v>
      </c>
      <c r="B4" s="6" t="s">
        <v>4</v>
      </c>
      <c r="C4" s="6" t="s">
        <v>3</v>
      </c>
      <c r="D4" s="6" t="s">
        <v>4</v>
      </c>
      <c r="E4" s="6" t="s">
        <v>3</v>
      </c>
      <c r="F4" s="6" t="s">
        <v>4</v>
      </c>
      <c r="G4" s="6" t="s">
        <v>3</v>
      </c>
      <c r="H4" s="6" t="s">
        <v>4</v>
      </c>
      <c r="I4" s="7" t="s">
        <v>35</v>
      </c>
    </row>
    <row r="5" spans="1:10" ht="21" x14ac:dyDescent="0.2">
      <c r="A5" s="3" t="s">
        <v>6</v>
      </c>
      <c r="B5" s="3">
        <v>217673.60000000001</v>
      </c>
      <c r="C5" s="3" t="s">
        <v>6</v>
      </c>
      <c r="D5" s="4">
        <v>217471.5</v>
      </c>
      <c r="E5" s="3" t="s">
        <v>6</v>
      </c>
      <c r="F5" s="3">
        <v>217319.3</v>
      </c>
      <c r="G5" s="3" t="s">
        <v>6</v>
      </c>
      <c r="H5" s="3">
        <v>217872.8</v>
      </c>
      <c r="I5" s="2">
        <f>AVERAGE(B5,D5,F5,H5)</f>
        <v>217584.3</v>
      </c>
      <c r="J5" s="20">
        <f>I5/$I$9</f>
        <v>0.83001863003665455</v>
      </c>
    </row>
    <row r="6" spans="1:10" ht="21" x14ac:dyDescent="0.2">
      <c r="A6" s="3" t="s">
        <v>7</v>
      </c>
      <c r="B6" s="3">
        <v>42749.7</v>
      </c>
      <c r="C6" s="3" t="s">
        <v>7</v>
      </c>
      <c r="D6" s="3">
        <v>43748.3</v>
      </c>
      <c r="E6" s="3" t="s">
        <v>7</v>
      </c>
      <c r="F6" s="3">
        <v>43437.1</v>
      </c>
      <c r="G6" s="3" t="s">
        <v>7</v>
      </c>
      <c r="H6" s="3">
        <v>43363.1</v>
      </c>
      <c r="I6" s="2">
        <f t="shared" ref="I6:I8" si="0">AVERAGE(B6,D6,F6,H6)</f>
        <v>43324.55</v>
      </c>
      <c r="J6" s="20">
        <f t="shared" ref="J6:J8" si="1">I6/$I$9</f>
        <v>0.16527012122636855</v>
      </c>
    </row>
    <row r="7" spans="1:10" ht="21" x14ac:dyDescent="0.2">
      <c r="A7" s="3" t="s">
        <v>8</v>
      </c>
      <c r="B7" s="3">
        <v>213.1</v>
      </c>
      <c r="C7" s="3" t="s">
        <v>8</v>
      </c>
      <c r="D7" s="3">
        <v>67.599999999999994</v>
      </c>
      <c r="E7" s="3" t="s">
        <v>8</v>
      </c>
      <c r="F7" s="3">
        <v>170</v>
      </c>
      <c r="G7" s="3" t="s">
        <v>8</v>
      </c>
      <c r="H7" s="3">
        <v>107</v>
      </c>
      <c r="I7" s="2">
        <f t="shared" si="0"/>
        <v>139.42500000000001</v>
      </c>
      <c r="J7" s="20">
        <f t="shared" si="1"/>
        <v>5.3186441987248428E-4</v>
      </c>
    </row>
    <row r="8" spans="1:10" ht="21" x14ac:dyDescent="0.2">
      <c r="A8" s="3" t="s">
        <v>9</v>
      </c>
      <c r="B8" s="3">
        <v>1507</v>
      </c>
      <c r="C8" s="3" t="s">
        <v>9</v>
      </c>
      <c r="D8" s="3">
        <v>856.6</v>
      </c>
      <c r="E8" s="3" t="s">
        <v>9</v>
      </c>
      <c r="F8" s="3">
        <v>1217.7</v>
      </c>
      <c r="G8" s="3" t="s">
        <v>9</v>
      </c>
      <c r="H8" s="3">
        <v>801.1</v>
      </c>
      <c r="I8" s="2">
        <f t="shared" si="0"/>
        <v>1095.6000000000001</v>
      </c>
      <c r="J8" s="20">
        <f t="shared" si="1"/>
        <v>4.1793843171044915E-3</v>
      </c>
    </row>
    <row r="9" spans="1:10" ht="21" x14ac:dyDescent="0.2">
      <c r="H9" s="26" t="s">
        <v>143</v>
      </c>
      <c r="I9" s="2">
        <f>SUM(I5:I8)</f>
        <v>262143.87499999997</v>
      </c>
    </row>
    <row r="11" spans="1:10" ht="63" x14ac:dyDescent="0.2">
      <c r="A11" s="1" t="s">
        <v>0</v>
      </c>
      <c r="B11" s="5"/>
      <c r="C11" s="5"/>
      <c r="D11" s="5"/>
      <c r="E11" s="5"/>
      <c r="F11" s="5"/>
      <c r="G11" s="5"/>
      <c r="H11" s="5"/>
    </row>
    <row r="12" spans="1:10" ht="22" customHeight="1" x14ac:dyDescent="0.2">
      <c r="A12" s="6" t="s">
        <v>5</v>
      </c>
      <c r="B12" s="6"/>
      <c r="C12" s="6" t="s">
        <v>10</v>
      </c>
      <c r="D12" s="6"/>
      <c r="E12" s="6" t="s">
        <v>17</v>
      </c>
      <c r="F12" s="6"/>
      <c r="G12" s="6" t="s">
        <v>16</v>
      </c>
      <c r="H12" s="6"/>
    </row>
    <row r="13" spans="1:10" ht="22" customHeight="1" x14ac:dyDescent="0.2">
      <c r="A13" s="6" t="s">
        <v>3</v>
      </c>
      <c r="B13" s="6" t="s">
        <v>4</v>
      </c>
      <c r="C13" s="6" t="s">
        <v>3</v>
      </c>
      <c r="D13" s="6" t="s">
        <v>4</v>
      </c>
      <c r="E13" s="6" t="s">
        <v>3</v>
      </c>
      <c r="F13" s="6" t="s">
        <v>4</v>
      </c>
      <c r="G13" s="6" t="s">
        <v>3</v>
      </c>
      <c r="H13" s="6" t="s">
        <v>4</v>
      </c>
      <c r="I13" s="7" t="s">
        <v>35</v>
      </c>
    </row>
    <row r="14" spans="1:10" ht="21" x14ac:dyDescent="0.2">
      <c r="A14" s="3" t="s">
        <v>1</v>
      </c>
      <c r="B14" s="3"/>
      <c r="C14" s="3" t="s">
        <v>1</v>
      </c>
      <c r="D14" s="4"/>
      <c r="E14" s="3" t="s">
        <v>1</v>
      </c>
      <c r="F14" s="3"/>
      <c r="G14" s="3" t="s">
        <v>1</v>
      </c>
      <c r="H14" s="3"/>
      <c r="I14" s="2"/>
    </row>
    <row r="15" spans="1:10" ht="21" x14ac:dyDescent="0.2">
      <c r="A15" s="3" t="s">
        <v>2</v>
      </c>
      <c r="B15" s="3"/>
      <c r="C15" s="3" t="s">
        <v>2</v>
      </c>
      <c r="D15" s="3"/>
      <c r="E15" s="3" t="s">
        <v>2</v>
      </c>
      <c r="F15" s="3"/>
      <c r="G15" s="3" t="s">
        <v>2</v>
      </c>
      <c r="H15" s="3"/>
      <c r="I15" s="2"/>
    </row>
    <row r="16" spans="1:10" ht="22" customHeight="1" x14ac:dyDescent="0.2">
      <c r="A16" s="3" t="s">
        <v>11</v>
      </c>
      <c r="B16" s="3"/>
      <c r="C16" s="3" t="s">
        <v>11</v>
      </c>
      <c r="D16" s="3"/>
      <c r="E16" s="3" t="s">
        <v>11</v>
      </c>
      <c r="F16" s="3"/>
      <c r="G16" s="3" t="s">
        <v>11</v>
      </c>
      <c r="H16" s="13"/>
      <c r="I16" s="14"/>
    </row>
    <row r="17" spans="1:9" ht="19" customHeight="1" x14ac:dyDescent="0.2">
      <c r="A17" s="3" t="s">
        <v>12</v>
      </c>
      <c r="B17" s="3"/>
      <c r="C17" s="3" t="s">
        <v>12</v>
      </c>
      <c r="D17" s="3"/>
      <c r="E17" s="3" t="s">
        <v>12</v>
      </c>
      <c r="F17" s="3"/>
      <c r="G17" s="3" t="s">
        <v>12</v>
      </c>
      <c r="H17" s="3"/>
      <c r="I17" s="14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C13A53-25CB-2C49-B435-C619C76553BA}">
  <dimension ref="A1:O85"/>
  <sheetViews>
    <sheetView topLeftCell="H1" zoomScale="57" zoomScaleNormal="109" workbookViewId="0">
      <selection activeCell="Q31" sqref="Q31"/>
    </sheetView>
  </sheetViews>
  <sheetFormatPr baseColWidth="10" defaultColWidth="21.33203125" defaultRowHeight="20" x14ac:dyDescent="0.2"/>
  <cols>
    <col min="1" max="8" width="21.33203125" style="1"/>
    <col min="9" max="9" width="26" style="2" customWidth="1"/>
    <col min="10" max="16384" width="21.33203125" style="2"/>
  </cols>
  <sheetData>
    <row r="1" spans="1:15" ht="42" x14ac:dyDescent="0.2">
      <c r="A1" s="18" t="s">
        <v>28</v>
      </c>
      <c r="B1" s="18" t="s">
        <v>302</v>
      </c>
    </row>
    <row r="2" spans="1:15" ht="84" x14ac:dyDescent="0.2">
      <c r="A2" s="1" t="s">
        <v>303</v>
      </c>
      <c r="B2" s="5"/>
      <c r="C2" s="5"/>
      <c r="D2" s="5"/>
      <c r="E2" s="5"/>
      <c r="F2" s="5"/>
      <c r="G2" s="5"/>
      <c r="H2" s="5"/>
    </row>
    <row r="3" spans="1:15" ht="21" x14ac:dyDescent="0.2">
      <c r="A3" s="6" t="s">
        <v>5</v>
      </c>
      <c r="B3" s="6"/>
      <c r="C3" s="6" t="s">
        <v>10</v>
      </c>
      <c r="D3" s="6"/>
      <c r="E3" s="6" t="s">
        <v>17</v>
      </c>
      <c r="F3" s="6"/>
      <c r="G3" s="6" t="s">
        <v>16</v>
      </c>
      <c r="H3" s="6"/>
      <c r="K3" s="9"/>
      <c r="L3" s="41" t="s">
        <v>37</v>
      </c>
      <c r="M3" s="42"/>
      <c r="N3" s="42"/>
      <c r="O3" s="42"/>
    </row>
    <row r="4" spans="1:15" ht="21" x14ac:dyDescent="0.2">
      <c r="A4" s="6" t="s">
        <v>3</v>
      </c>
      <c r="B4" s="6" t="s">
        <v>4</v>
      </c>
      <c r="C4" s="6" t="s">
        <v>3</v>
      </c>
      <c r="D4" s="6" t="s">
        <v>4</v>
      </c>
      <c r="E4" s="6" t="s">
        <v>3</v>
      </c>
      <c r="F4" s="6" t="s">
        <v>4</v>
      </c>
      <c r="G4" s="6" t="s">
        <v>3</v>
      </c>
      <c r="H4" s="6" t="s">
        <v>4</v>
      </c>
      <c r="I4" s="7" t="s">
        <v>35</v>
      </c>
      <c r="K4" s="9" t="s">
        <v>36</v>
      </c>
      <c r="L4" s="9" t="s">
        <v>6</v>
      </c>
      <c r="M4" s="9" t="s">
        <v>7</v>
      </c>
      <c r="N4" s="9" t="s">
        <v>41</v>
      </c>
      <c r="O4" s="9" t="s">
        <v>42</v>
      </c>
    </row>
    <row r="5" spans="1:15" ht="21" x14ac:dyDescent="0.2">
      <c r="A5" s="3" t="s">
        <v>6</v>
      </c>
      <c r="B5" s="3">
        <v>218735.5</v>
      </c>
      <c r="C5" s="3" t="s">
        <v>6</v>
      </c>
      <c r="D5" s="4">
        <v>218614.9</v>
      </c>
      <c r="E5" s="3" t="s">
        <v>6</v>
      </c>
      <c r="F5" s="3">
        <v>218700.3</v>
      </c>
      <c r="G5" s="3" t="s">
        <v>6</v>
      </c>
      <c r="H5" s="3">
        <v>218801.9</v>
      </c>
      <c r="I5" s="2">
        <f>AVERAGE(B5,D5,F5,H5)</f>
        <v>218713.15</v>
      </c>
      <c r="J5" s="19">
        <f>I5/$I$9</f>
        <v>0.83432429612649994</v>
      </c>
      <c r="K5" s="9" t="s">
        <v>45</v>
      </c>
      <c r="L5" s="21">
        <v>0.82899999999999996</v>
      </c>
      <c r="M5" s="21">
        <v>0.16600000000000001</v>
      </c>
      <c r="N5" s="9"/>
      <c r="O5" s="9"/>
    </row>
    <row r="6" spans="1:15" ht="21" x14ac:dyDescent="0.2">
      <c r="A6" s="3" t="s">
        <v>7</v>
      </c>
      <c r="B6" s="3">
        <v>41415.599999999999</v>
      </c>
      <c r="C6" s="3" t="s">
        <v>7</v>
      </c>
      <c r="D6" s="3">
        <v>41614.6</v>
      </c>
      <c r="E6" s="3" t="s">
        <v>7</v>
      </c>
      <c r="F6" s="3">
        <v>41876</v>
      </c>
      <c r="G6" s="3" t="s">
        <v>7</v>
      </c>
      <c r="H6" s="3">
        <v>42042.2</v>
      </c>
      <c r="I6" s="2">
        <f>AVERAGE(B6,D6,F6,H6)</f>
        <v>41737.1</v>
      </c>
      <c r="J6" s="19">
        <f>I6/$I$9</f>
        <v>0.15921437087738594</v>
      </c>
      <c r="K6" s="9">
        <v>25</v>
      </c>
      <c r="L6" s="21">
        <f>J5</f>
        <v>0.83432429612649994</v>
      </c>
      <c r="M6" s="21">
        <f>J6</f>
        <v>0.15921437087738594</v>
      </c>
      <c r="N6" s="21">
        <f>J7</f>
        <v>4.3007842443877715E-3</v>
      </c>
      <c r="O6" s="21">
        <f>J8</f>
        <v>2.1605487517263886E-3</v>
      </c>
    </row>
    <row r="7" spans="1:15" ht="21" x14ac:dyDescent="0.2">
      <c r="A7" s="3" t="s">
        <v>8</v>
      </c>
      <c r="B7" s="3">
        <v>1189.7</v>
      </c>
      <c r="C7" s="3" t="s">
        <v>8</v>
      </c>
      <c r="D7" s="3">
        <v>1180.9000000000001</v>
      </c>
      <c r="E7" s="3" t="s">
        <v>8</v>
      </c>
      <c r="F7" s="3">
        <v>1204.3</v>
      </c>
      <c r="G7" s="3" t="s">
        <v>8</v>
      </c>
      <c r="H7" s="3">
        <v>934.8</v>
      </c>
      <c r="I7" s="2">
        <f>AVERAGE(B7,D7,F7,H7)</f>
        <v>1127.4250000000002</v>
      </c>
      <c r="J7" s="19">
        <f>I7/$I$9</f>
        <v>4.3007842443877715E-3</v>
      </c>
      <c r="K7" s="9">
        <v>50</v>
      </c>
      <c r="L7" s="21">
        <f>J23</f>
        <v>0.83638898502454895</v>
      </c>
      <c r="M7" s="21">
        <f>J24</f>
        <v>0.15113543022771544</v>
      </c>
      <c r="N7" s="21">
        <f>J25</f>
        <v>1.0698794298286981E-2</v>
      </c>
      <c r="O7" s="21">
        <f>J26</f>
        <v>1.7767904494485425E-3</v>
      </c>
    </row>
    <row r="8" spans="1:15" ht="21" x14ac:dyDescent="0.2">
      <c r="A8" s="3" t="s">
        <v>9</v>
      </c>
      <c r="B8" s="3">
        <v>803.3</v>
      </c>
      <c r="C8" s="3" t="s">
        <v>9</v>
      </c>
      <c r="D8" s="3">
        <v>733.6</v>
      </c>
      <c r="E8" s="3" t="s">
        <v>9</v>
      </c>
      <c r="F8" s="3">
        <v>363.4</v>
      </c>
      <c r="G8" s="3" t="s">
        <v>9</v>
      </c>
      <c r="H8" s="3">
        <v>365.2</v>
      </c>
      <c r="I8" s="2">
        <f t="shared" ref="I8" si="0">AVERAGE(B8,D8,F8,H8)</f>
        <v>566.375</v>
      </c>
      <c r="J8" s="19">
        <f>I8/$I$9</f>
        <v>2.1605487517263886E-3</v>
      </c>
      <c r="K8" s="9">
        <v>75</v>
      </c>
      <c r="L8" s="21">
        <f>J40</f>
        <v>0.83337771098665447</v>
      </c>
      <c r="M8" s="21">
        <f>J41</f>
        <v>0.14325163712532754</v>
      </c>
      <c r="N8" s="21">
        <f>J42</f>
        <v>2.2204021874241232E-2</v>
      </c>
      <c r="O8" s="21">
        <f>J43</f>
        <v>1.1666300137767819E-3</v>
      </c>
    </row>
    <row r="9" spans="1:15" ht="21" x14ac:dyDescent="0.2">
      <c r="H9" s="1" t="s">
        <v>59</v>
      </c>
      <c r="I9" s="2">
        <f>SUM(I5:I8)</f>
        <v>262144.05</v>
      </c>
      <c r="K9" s="9">
        <v>100</v>
      </c>
      <c r="L9" s="22">
        <f>J57</f>
        <v>0.82669488652278067</v>
      </c>
      <c r="M9" s="22">
        <f>J58</f>
        <v>0.13519686363250125</v>
      </c>
      <c r="N9" s="22">
        <f>J59</f>
        <v>3.7616058576959745E-2</v>
      </c>
      <c r="O9" s="22">
        <f>J60</f>
        <v>4.9219126775824852E-4</v>
      </c>
    </row>
    <row r="10" spans="1:15" x14ac:dyDescent="0.2">
      <c r="K10" s="9">
        <v>125</v>
      </c>
      <c r="L10" s="22">
        <f>J73</f>
        <v>0.81534911962994394</v>
      </c>
      <c r="M10" s="22">
        <f>J74</f>
        <v>0.12589033833595867</v>
      </c>
      <c r="N10" s="22">
        <f>J75</f>
        <v>5.840978065397448E-2</v>
      </c>
      <c r="O10" s="22">
        <f>J76</f>
        <v>3.5076138012300685E-4</v>
      </c>
    </row>
    <row r="11" spans="1:15" ht="105" x14ac:dyDescent="0.2">
      <c r="A11" s="1" t="s">
        <v>304</v>
      </c>
    </row>
    <row r="12" spans="1:15" ht="21" x14ac:dyDescent="0.2">
      <c r="A12" s="6" t="s">
        <v>5</v>
      </c>
      <c r="B12" s="6"/>
      <c r="C12" s="6" t="s">
        <v>13</v>
      </c>
      <c r="D12" s="6"/>
      <c r="E12" s="6" t="s">
        <v>14</v>
      </c>
      <c r="F12" s="6"/>
      <c r="G12" s="6" t="s">
        <v>15</v>
      </c>
      <c r="H12" s="6"/>
      <c r="K12" s="9"/>
      <c r="L12" s="41" t="s">
        <v>38</v>
      </c>
      <c r="M12" s="42"/>
      <c r="N12" s="42"/>
      <c r="O12" s="42"/>
    </row>
    <row r="13" spans="1:15" ht="21" x14ac:dyDescent="0.2">
      <c r="A13" s="6" t="s">
        <v>3</v>
      </c>
      <c r="B13" s="6" t="s">
        <v>4</v>
      </c>
      <c r="C13" s="6" t="s">
        <v>3</v>
      </c>
      <c r="D13" s="6" t="s">
        <v>4</v>
      </c>
      <c r="E13" s="6" t="s">
        <v>3</v>
      </c>
      <c r="F13" s="6" t="s">
        <v>4</v>
      </c>
      <c r="G13" s="6" t="s">
        <v>3</v>
      </c>
      <c r="H13" s="6" t="s">
        <v>4</v>
      </c>
      <c r="I13" s="7" t="s">
        <v>35</v>
      </c>
      <c r="K13" s="9" t="s">
        <v>36</v>
      </c>
      <c r="L13" s="9" t="s">
        <v>2</v>
      </c>
      <c r="M13" s="9" t="s">
        <v>65</v>
      </c>
      <c r="N13" s="9" t="s">
        <v>66</v>
      </c>
      <c r="O13" s="9"/>
    </row>
    <row r="14" spans="1:15" ht="21" x14ac:dyDescent="0.2">
      <c r="A14" s="3" t="s">
        <v>1</v>
      </c>
      <c r="B14" s="3">
        <v>178996.7</v>
      </c>
      <c r="C14" s="3" t="s">
        <v>1</v>
      </c>
      <c r="D14" s="3">
        <v>178851.8</v>
      </c>
      <c r="E14" s="3" t="s">
        <v>1</v>
      </c>
      <c r="F14" s="3">
        <v>179315.4</v>
      </c>
      <c r="G14" s="3" t="s">
        <v>1</v>
      </c>
      <c r="H14" s="3">
        <v>178064.7</v>
      </c>
      <c r="I14" s="2">
        <f>AVERAGE(B14,D14,F14,H14)</f>
        <v>178807.15000000002</v>
      </c>
      <c r="J14" s="19">
        <f>I14/$I$18</f>
        <v>0.68209521122886763</v>
      </c>
      <c r="K14" s="9">
        <v>25</v>
      </c>
      <c r="L14" s="21">
        <f>J15</f>
        <v>0</v>
      </c>
      <c r="M14" s="21">
        <f>J16</f>
        <v>0.25605204163093959</v>
      </c>
      <c r="N14" s="21">
        <f>J17</f>
        <v>6.1852747140192704E-2</v>
      </c>
      <c r="O14" s="9"/>
    </row>
    <row r="15" spans="1:15" ht="21" x14ac:dyDescent="0.2">
      <c r="A15" s="3" t="s">
        <v>2</v>
      </c>
      <c r="B15" s="3">
        <v>0</v>
      </c>
      <c r="C15" s="3" t="s">
        <v>2</v>
      </c>
      <c r="D15" s="3">
        <v>0</v>
      </c>
      <c r="E15" s="3" t="s">
        <v>2</v>
      </c>
      <c r="F15" s="3">
        <v>0</v>
      </c>
      <c r="G15" s="3" t="s">
        <v>2</v>
      </c>
      <c r="H15" s="3">
        <v>0</v>
      </c>
      <c r="I15" s="2">
        <f t="shared" ref="I15:I17" si="1">AVERAGE(B15,D15,F15,H15)</f>
        <v>0</v>
      </c>
      <c r="J15" s="19">
        <f>I15/$I$18</f>
        <v>0</v>
      </c>
      <c r="K15" s="9">
        <v>50</v>
      </c>
      <c r="L15" s="21">
        <f>J32</f>
        <v>0</v>
      </c>
      <c r="M15" s="21">
        <f>J33</f>
        <v>0.42037010192871094</v>
      </c>
      <c r="N15" s="21">
        <f>J34</f>
        <v>0.12256879806518554</v>
      </c>
      <c r="O15" s="9"/>
    </row>
    <row r="16" spans="1:15" ht="21" x14ac:dyDescent="0.2">
      <c r="A16" s="3" t="s">
        <v>67</v>
      </c>
      <c r="B16" s="3">
        <v>66850.100000000006</v>
      </c>
      <c r="C16" s="3" t="s">
        <v>67</v>
      </c>
      <c r="D16" s="3">
        <v>67397.5</v>
      </c>
      <c r="E16" s="3" t="s">
        <v>67</v>
      </c>
      <c r="F16" s="3">
        <v>66565.5</v>
      </c>
      <c r="G16" s="3" t="s">
        <v>67</v>
      </c>
      <c r="H16" s="3">
        <v>67676.899999999994</v>
      </c>
      <c r="I16" s="2">
        <f t="shared" si="1"/>
        <v>67122.5</v>
      </c>
      <c r="J16" s="19">
        <f>I16/$I$18</f>
        <v>0.25605204163093959</v>
      </c>
      <c r="K16" s="9">
        <v>75</v>
      </c>
      <c r="L16" s="21">
        <f>J49</f>
        <v>0</v>
      </c>
      <c r="M16" s="21">
        <f>J50</f>
        <v>0.52129178250234431</v>
      </c>
      <c r="N16" s="21">
        <f>J51</f>
        <v>0.18169690911263553</v>
      </c>
      <c r="O16" s="9"/>
    </row>
    <row r="17" spans="1:15" ht="21" x14ac:dyDescent="0.2">
      <c r="A17" s="3" t="s">
        <v>68</v>
      </c>
      <c r="B17" s="3">
        <v>16297.2</v>
      </c>
      <c r="C17" s="3" t="s">
        <v>68</v>
      </c>
      <c r="D17" s="3">
        <v>15894.7</v>
      </c>
      <c r="E17" s="3" t="s">
        <v>68</v>
      </c>
      <c r="F17" s="3">
        <v>16263</v>
      </c>
      <c r="G17" s="3" t="s">
        <v>68</v>
      </c>
      <c r="H17" s="3">
        <v>16402.400000000001</v>
      </c>
      <c r="I17" s="2">
        <f t="shared" si="1"/>
        <v>16214.325000000001</v>
      </c>
      <c r="J17" s="19">
        <f>I17/$I$18</f>
        <v>6.1852747140192704E-2</v>
      </c>
      <c r="K17" s="9">
        <v>100</v>
      </c>
      <c r="L17" s="22">
        <f>J66</f>
        <v>0</v>
      </c>
      <c r="M17" s="22">
        <f>J67</f>
        <v>0.59158908683568701</v>
      </c>
      <c r="N17" s="22">
        <f>J68</f>
        <v>0.24080757919456083</v>
      </c>
      <c r="O17" s="12"/>
    </row>
    <row r="18" spans="1:15" ht="21" x14ac:dyDescent="0.2">
      <c r="H18" s="26" t="s">
        <v>143</v>
      </c>
      <c r="I18" s="2">
        <f>SUM(I14:I17)</f>
        <v>262143.97500000003</v>
      </c>
      <c r="K18" s="9">
        <v>125</v>
      </c>
      <c r="L18" s="21">
        <f>J82</f>
        <v>0</v>
      </c>
      <c r="M18" s="21">
        <f>J83</f>
        <v>0.61812099283971855</v>
      </c>
      <c r="N18" s="21">
        <f>J84</f>
        <v>0.29923007018756193</v>
      </c>
      <c r="O18" s="9"/>
    </row>
    <row r="20" spans="1:15" ht="84" x14ac:dyDescent="0.2">
      <c r="A20" s="1" t="s">
        <v>305</v>
      </c>
    </row>
    <row r="21" spans="1:15" ht="21" x14ac:dyDescent="0.2">
      <c r="A21" s="6" t="s">
        <v>5</v>
      </c>
      <c r="B21" s="6"/>
      <c r="C21" s="6" t="s">
        <v>10</v>
      </c>
      <c r="D21" s="6"/>
      <c r="E21" s="6" t="s">
        <v>17</v>
      </c>
      <c r="F21" s="6"/>
      <c r="G21" s="6" t="s">
        <v>16</v>
      </c>
      <c r="H21" s="6"/>
    </row>
    <row r="22" spans="1:15" ht="21" x14ac:dyDescent="0.2">
      <c r="A22" s="6" t="s">
        <v>3</v>
      </c>
      <c r="B22" s="6" t="s">
        <v>4</v>
      </c>
      <c r="C22" s="6" t="s">
        <v>3</v>
      </c>
      <c r="D22" s="6" t="s">
        <v>4</v>
      </c>
      <c r="E22" s="6" t="s">
        <v>3</v>
      </c>
      <c r="F22" s="6" t="s">
        <v>4</v>
      </c>
      <c r="G22" s="6" t="s">
        <v>3</v>
      </c>
      <c r="H22" s="6" t="s">
        <v>4</v>
      </c>
      <c r="I22" s="7" t="s">
        <v>35</v>
      </c>
    </row>
    <row r="23" spans="1:15" ht="21" x14ac:dyDescent="0.2">
      <c r="A23" s="3" t="s">
        <v>6</v>
      </c>
      <c r="B23" s="3">
        <v>219988.7</v>
      </c>
      <c r="C23" s="3" t="s">
        <v>6</v>
      </c>
      <c r="D23" s="4">
        <v>218643.8</v>
      </c>
      <c r="E23" s="3" t="s">
        <v>6</v>
      </c>
      <c r="F23" s="3">
        <v>219628.5</v>
      </c>
      <c r="G23" s="3" t="s">
        <v>6</v>
      </c>
      <c r="H23" s="3">
        <v>218756.5</v>
      </c>
      <c r="I23" s="2">
        <f>AVERAGE(B23,D23,F23,H23)</f>
        <v>219254.375</v>
      </c>
      <c r="J23" s="19">
        <f>I23/$I$27</f>
        <v>0.83638898502454895</v>
      </c>
      <c r="L23" s="10"/>
    </row>
    <row r="24" spans="1:15" ht="21" x14ac:dyDescent="0.2">
      <c r="A24" s="3" t="s">
        <v>7</v>
      </c>
      <c r="B24" s="3">
        <v>39317.1</v>
      </c>
      <c r="C24" s="3" t="s">
        <v>7</v>
      </c>
      <c r="D24" s="3">
        <v>39803.300000000003</v>
      </c>
      <c r="E24" s="3" t="s">
        <v>7</v>
      </c>
      <c r="F24" s="3">
        <v>39381.800000000003</v>
      </c>
      <c r="G24" s="3" t="s">
        <v>7</v>
      </c>
      <c r="H24" s="3">
        <v>39974.800000000003</v>
      </c>
      <c r="I24" s="2">
        <f>AVERAGE(B24,D24,F24,H24)</f>
        <v>39619.25</v>
      </c>
      <c r="J24" s="19">
        <f>I24/$I$27</f>
        <v>0.15113543022771544</v>
      </c>
      <c r="L24" s="11"/>
    </row>
    <row r="25" spans="1:15" ht="21" x14ac:dyDescent="0.2">
      <c r="A25" s="3" t="s">
        <v>8</v>
      </c>
      <c r="B25" s="3">
        <v>2658</v>
      </c>
      <c r="C25" s="3" t="s">
        <v>8</v>
      </c>
      <c r="D25" s="3">
        <v>2843.5</v>
      </c>
      <c r="E25" s="3" t="s">
        <v>8</v>
      </c>
      <c r="F25" s="3">
        <v>2648.8</v>
      </c>
      <c r="G25" s="3" t="s">
        <v>8</v>
      </c>
      <c r="H25" s="3">
        <v>3068.2</v>
      </c>
      <c r="I25" s="2">
        <f t="shared" ref="I25:I26" si="2">AVERAGE(B25,D25,F25,H25)</f>
        <v>2804.625</v>
      </c>
      <c r="J25" s="19">
        <f>I25/$I$27</f>
        <v>1.0698794298286981E-2</v>
      </c>
      <c r="L25" s="11"/>
    </row>
    <row r="26" spans="1:15" ht="21" x14ac:dyDescent="0.2">
      <c r="A26" s="3" t="s">
        <v>9</v>
      </c>
      <c r="B26" s="3">
        <v>180.2</v>
      </c>
      <c r="C26" s="3" t="s">
        <v>9</v>
      </c>
      <c r="D26" s="3">
        <v>853.5</v>
      </c>
      <c r="E26" s="3" t="s">
        <v>9</v>
      </c>
      <c r="F26" s="3">
        <v>484.9</v>
      </c>
      <c r="G26" s="3" t="s">
        <v>9</v>
      </c>
      <c r="H26" s="3">
        <v>344.5</v>
      </c>
      <c r="I26" s="2">
        <f t="shared" si="2"/>
        <v>465.77499999999998</v>
      </c>
      <c r="J26" s="19">
        <f>I26/$I$27</f>
        <v>1.7767904494485425E-3</v>
      </c>
      <c r="L26" s="11"/>
    </row>
    <row r="27" spans="1:15" ht="21" x14ac:dyDescent="0.2">
      <c r="H27" s="26" t="s">
        <v>143</v>
      </c>
      <c r="I27" s="2">
        <f>SUM(I23:I26)</f>
        <v>262144.02500000002</v>
      </c>
      <c r="L27" s="11"/>
    </row>
    <row r="28" spans="1:15" ht="105" x14ac:dyDescent="0.2">
      <c r="A28" s="1" t="s">
        <v>306</v>
      </c>
      <c r="L28" s="11"/>
    </row>
    <row r="29" spans="1:15" ht="21" x14ac:dyDescent="0.2">
      <c r="A29" s="6" t="s">
        <v>5</v>
      </c>
      <c r="B29" s="6"/>
      <c r="C29" s="6" t="s">
        <v>13</v>
      </c>
      <c r="D29" s="6"/>
      <c r="E29" s="6" t="s">
        <v>14</v>
      </c>
      <c r="F29" s="6"/>
      <c r="G29" s="6" t="s">
        <v>15</v>
      </c>
      <c r="H29" s="6"/>
      <c r="L29" s="11"/>
    </row>
    <row r="30" spans="1:15" ht="21" x14ac:dyDescent="0.2">
      <c r="A30" s="6" t="s">
        <v>3</v>
      </c>
      <c r="B30" s="6" t="s">
        <v>4</v>
      </c>
      <c r="C30" s="6" t="s">
        <v>3</v>
      </c>
      <c r="D30" s="6" t="s">
        <v>4</v>
      </c>
      <c r="E30" s="6" t="s">
        <v>3</v>
      </c>
      <c r="F30" s="6" t="s">
        <v>4</v>
      </c>
      <c r="G30" s="6" t="s">
        <v>3</v>
      </c>
      <c r="H30" s="6" t="s">
        <v>4</v>
      </c>
      <c r="I30" s="7" t="s">
        <v>35</v>
      </c>
      <c r="L30" s="11"/>
    </row>
    <row r="31" spans="1:15" ht="21" x14ac:dyDescent="0.2">
      <c r="A31" s="3" t="s">
        <v>1</v>
      </c>
      <c r="B31" s="3">
        <v>114417.5</v>
      </c>
      <c r="C31" s="3" t="s">
        <v>1</v>
      </c>
      <c r="D31" s="3">
        <v>124941.9</v>
      </c>
      <c r="E31" s="3" t="s">
        <v>1</v>
      </c>
      <c r="F31" s="3">
        <v>117188</v>
      </c>
      <c r="G31" s="3" t="s">
        <v>1</v>
      </c>
      <c r="H31" s="3">
        <v>122715.9</v>
      </c>
      <c r="I31" s="2">
        <f>AVERAGE(B31,D31,F31,H31)</f>
        <v>119815.82500000001</v>
      </c>
      <c r="J31" s="19">
        <f>I31/$I$35</f>
        <v>0.45706110000610356</v>
      </c>
      <c r="L31" s="10"/>
    </row>
    <row r="32" spans="1:15" ht="21" x14ac:dyDescent="0.2">
      <c r="A32" s="3" t="s">
        <v>2</v>
      </c>
      <c r="B32" s="3">
        <v>0</v>
      </c>
      <c r="C32" s="3" t="s">
        <v>2</v>
      </c>
      <c r="D32" s="3">
        <v>0</v>
      </c>
      <c r="E32" s="3" t="s">
        <v>2</v>
      </c>
      <c r="F32" s="3">
        <v>0</v>
      </c>
      <c r="G32" s="3" t="s">
        <v>2</v>
      </c>
      <c r="H32" s="3">
        <v>0</v>
      </c>
      <c r="I32" s="2">
        <f t="shared" ref="I32:I34" si="3">AVERAGE(B32,D32,F32,H32)</f>
        <v>0</v>
      </c>
      <c r="J32" s="19">
        <f t="shared" ref="J32:J34" si="4">I32/$I$35</f>
        <v>0</v>
      </c>
      <c r="L32" s="11"/>
    </row>
    <row r="33" spans="1:12" ht="21" x14ac:dyDescent="0.2">
      <c r="A33" s="3" t="s">
        <v>67</v>
      </c>
      <c r="B33" s="3">
        <v>115043.7</v>
      </c>
      <c r="C33" s="3" t="s">
        <v>67</v>
      </c>
      <c r="D33" s="3">
        <v>105574.8</v>
      </c>
      <c r="E33" s="3" t="s">
        <v>67</v>
      </c>
      <c r="F33" s="3">
        <v>112650.4</v>
      </c>
      <c r="G33" s="3" t="s">
        <v>67</v>
      </c>
      <c r="H33" s="3">
        <v>107521.1</v>
      </c>
      <c r="I33" s="2">
        <f>AVERAGE(B33,D33,F33,H33)</f>
        <v>110197.5</v>
      </c>
      <c r="J33" s="19">
        <f t="shared" si="4"/>
        <v>0.42037010192871094</v>
      </c>
      <c r="L33" s="11"/>
    </row>
    <row r="34" spans="1:12" ht="21" x14ac:dyDescent="0.2">
      <c r="A34" s="3" t="s">
        <v>68</v>
      </c>
      <c r="B34" s="3">
        <v>32682.799999999999</v>
      </c>
      <c r="C34" s="3" t="s">
        <v>68</v>
      </c>
      <c r="D34" s="3">
        <v>31627.4</v>
      </c>
      <c r="E34" s="3" t="s">
        <v>68</v>
      </c>
      <c r="F34" s="3">
        <v>32305.5</v>
      </c>
      <c r="G34" s="3" t="s">
        <v>68</v>
      </c>
      <c r="H34" s="3">
        <v>31907</v>
      </c>
      <c r="I34" s="2">
        <f t="shared" si="3"/>
        <v>32130.674999999999</v>
      </c>
      <c r="J34" s="19">
        <f t="shared" si="4"/>
        <v>0.12256879806518554</v>
      </c>
      <c r="L34" s="11"/>
    </row>
    <row r="35" spans="1:12" ht="21" x14ac:dyDescent="0.2">
      <c r="H35" s="26" t="s">
        <v>143</v>
      </c>
      <c r="I35" s="2">
        <f>SUM(I31:I34)</f>
        <v>262144</v>
      </c>
      <c r="L35" s="11"/>
    </row>
    <row r="37" spans="1:12" ht="84" x14ac:dyDescent="0.2">
      <c r="A37" s="1" t="s">
        <v>307</v>
      </c>
    </row>
    <row r="38" spans="1:12" ht="21" x14ac:dyDescent="0.2">
      <c r="A38" s="6" t="s">
        <v>5</v>
      </c>
      <c r="B38" s="6"/>
      <c r="C38" s="6" t="s">
        <v>10</v>
      </c>
      <c r="D38" s="6"/>
      <c r="E38" s="6" t="s">
        <v>17</v>
      </c>
      <c r="F38" s="6"/>
      <c r="G38" s="6" t="s">
        <v>16</v>
      </c>
      <c r="H38" s="6"/>
    </row>
    <row r="39" spans="1:12" ht="21" x14ac:dyDescent="0.2">
      <c r="A39" s="6" t="s">
        <v>3</v>
      </c>
      <c r="B39" s="6" t="s">
        <v>4</v>
      </c>
      <c r="C39" s="6" t="s">
        <v>3</v>
      </c>
      <c r="D39" s="6" t="s">
        <v>4</v>
      </c>
      <c r="E39" s="6" t="s">
        <v>3</v>
      </c>
      <c r="F39" s="6" t="s">
        <v>4</v>
      </c>
      <c r="G39" s="6" t="s">
        <v>3</v>
      </c>
      <c r="H39" s="6" t="s">
        <v>4</v>
      </c>
      <c r="I39" s="7" t="s">
        <v>35</v>
      </c>
    </row>
    <row r="40" spans="1:12" ht="21" x14ac:dyDescent="0.2">
      <c r="A40" s="3" t="s">
        <v>6</v>
      </c>
      <c r="B40" s="3">
        <v>217713.6</v>
      </c>
      <c r="C40" s="3" t="s">
        <v>6</v>
      </c>
      <c r="D40" s="4">
        <v>218441</v>
      </c>
      <c r="E40" s="3" t="s">
        <v>6</v>
      </c>
      <c r="F40" s="3">
        <v>218118.6</v>
      </c>
      <c r="G40" s="3" t="s">
        <v>6</v>
      </c>
      <c r="H40" s="3">
        <v>219586.5</v>
      </c>
      <c r="I40" s="2">
        <f>AVERAGE(B40,D40,F40,H40)</f>
        <v>218464.92499999999</v>
      </c>
      <c r="J40" s="19">
        <f>I40/$I$44</f>
        <v>0.83337771098665447</v>
      </c>
    </row>
    <row r="41" spans="1:12" ht="21" x14ac:dyDescent="0.2">
      <c r="A41" s="3" t="s">
        <v>7</v>
      </c>
      <c r="B41" s="3">
        <v>37724.300000000003</v>
      </c>
      <c r="C41" s="3" t="s">
        <v>7</v>
      </c>
      <c r="D41" s="3">
        <v>37624.9</v>
      </c>
      <c r="E41" s="3" t="s">
        <v>7</v>
      </c>
      <c r="F41" s="3">
        <v>37660.1</v>
      </c>
      <c r="G41" s="3" t="s">
        <v>7</v>
      </c>
      <c r="H41" s="3">
        <v>37200.9</v>
      </c>
      <c r="I41" s="2">
        <f t="shared" ref="I41" si="5">AVERAGE(B41,D41,F41,H41)</f>
        <v>37552.550000000003</v>
      </c>
      <c r="J41" s="19">
        <f>I41/$I$44</f>
        <v>0.14325163712532754</v>
      </c>
    </row>
    <row r="42" spans="1:12" ht="21" x14ac:dyDescent="0.2">
      <c r="A42" s="3" t="s">
        <v>8</v>
      </c>
      <c r="B42" s="3">
        <v>6525</v>
      </c>
      <c r="C42" s="3" t="s">
        <v>8</v>
      </c>
      <c r="D42" s="3">
        <v>5616.4</v>
      </c>
      <c r="E42" s="3" t="s">
        <v>8</v>
      </c>
      <c r="F42" s="3">
        <v>6150.9</v>
      </c>
      <c r="G42" s="3" t="s">
        <v>8</v>
      </c>
      <c r="H42" s="3">
        <v>4990.3</v>
      </c>
      <c r="I42" s="2">
        <f>AVERAGE(B42,D42,F42,H42)</f>
        <v>5820.65</v>
      </c>
      <c r="J42" s="19">
        <f>I42/$I$44</f>
        <v>2.2204021874241232E-2</v>
      </c>
    </row>
    <row r="43" spans="1:12" ht="21" x14ac:dyDescent="0.2">
      <c r="A43" s="3" t="s">
        <v>9</v>
      </c>
      <c r="B43" s="3">
        <v>181</v>
      </c>
      <c r="C43" s="3" t="s">
        <v>9</v>
      </c>
      <c r="D43" s="3">
        <v>461.6</v>
      </c>
      <c r="E43" s="3" t="s">
        <v>9</v>
      </c>
      <c r="F43" s="3">
        <v>214.4</v>
      </c>
      <c r="G43" s="3" t="s">
        <v>9</v>
      </c>
      <c r="H43" s="3">
        <v>366.3</v>
      </c>
      <c r="I43" s="2">
        <f>AVERAGE(B43,D43,F43,H43)</f>
        <v>305.82499999999999</v>
      </c>
      <c r="J43" s="19">
        <f>I43/$I$44</f>
        <v>1.1666300137767819E-3</v>
      </c>
    </row>
    <row r="44" spans="1:12" ht="21" x14ac:dyDescent="0.2">
      <c r="H44" s="26" t="s">
        <v>143</v>
      </c>
      <c r="I44" s="2">
        <f>SUM(I40:I43)</f>
        <v>262143.94999999998</v>
      </c>
    </row>
    <row r="45" spans="1:12" ht="105" x14ac:dyDescent="0.2">
      <c r="A45" s="1" t="s">
        <v>308</v>
      </c>
    </row>
    <row r="46" spans="1:12" ht="21" x14ac:dyDescent="0.2">
      <c r="A46" s="6" t="s">
        <v>5</v>
      </c>
      <c r="B46" s="6"/>
      <c r="C46" s="6" t="s">
        <v>13</v>
      </c>
      <c r="D46" s="6"/>
      <c r="E46" s="6" t="s">
        <v>14</v>
      </c>
      <c r="F46" s="6"/>
      <c r="G46" s="6" t="s">
        <v>15</v>
      </c>
      <c r="H46" s="6"/>
    </row>
    <row r="47" spans="1:12" ht="21" x14ac:dyDescent="0.2">
      <c r="A47" s="6" t="s">
        <v>3</v>
      </c>
      <c r="B47" s="6" t="s">
        <v>4</v>
      </c>
      <c r="C47" s="6" t="s">
        <v>3</v>
      </c>
      <c r="D47" s="6" t="s">
        <v>4</v>
      </c>
      <c r="E47" s="6" t="s">
        <v>3</v>
      </c>
      <c r="F47" s="6" t="s">
        <v>4</v>
      </c>
      <c r="G47" s="6" t="s">
        <v>3</v>
      </c>
      <c r="H47" s="6" t="s">
        <v>4</v>
      </c>
      <c r="I47" s="7" t="s">
        <v>35</v>
      </c>
    </row>
    <row r="48" spans="1:12" ht="21" x14ac:dyDescent="0.2">
      <c r="A48" s="3" t="s">
        <v>1</v>
      </c>
      <c r="B48" s="3">
        <v>81741.899999999994</v>
      </c>
      <c r="C48" s="3" t="s">
        <v>1</v>
      </c>
      <c r="D48" s="3">
        <v>78457.8</v>
      </c>
      <c r="E48" s="3" t="s">
        <v>1</v>
      </c>
      <c r="F48" s="3">
        <v>77389.2</v>
      </c>
      <c r="G48" s="3" t="s">
        <v>1</v>
      </c>
      <c r="H48" s="3">
        <v>73850</v>
      </c>
      <c r="I48" s="2">
        <f>AVERAGE(B48,D48,F48,H48)</f>
        <v>77859.725000000006</v>
      </c>
      <c r="J48" s="19">
        <f>I48/$I$52</f>
        <v>0.2970113083850201</v>
      </c>
    </row>
    <row r="49" spans="1:10" ht="21" x14ac:dyDescent="0.2">
      <c r="A49" s="3" t="s">
        <v>2</v>
      </c>
      <c r="B49" s="3">
        <v>0</v>
      </c>
      <c r="C49" s="3" t="s">
        <v>2</v>
      </c>
      <c r="D49" s="3">
        <v>0</v>
      </c>
      <c r="E49" s="3" t="s">
        <v>2</v>
      </c>
      <c r="F49" s="3">
        <v>0</v>
      </c>
      <c r="G49" s="3" t="s">
        <v>2</v>
      </c>
      <c r="H49" s="3">
        <v>0</v>
      </c>
      <c r="I49" s="2">
        <f>AVERAGE(B49,D49,F49,H49)</f>
        <v>0</v>
      </c>
      <c r="J49" s="19">
        <f>I49/$I$52</f>
        <v>0</v>
      </c>
    </row>
    <row r="50" spans="1:10" ht="21" x14ac:dyDescent="0.2">
      <c r="A50" s="3" t="s">
        <v>67</v>
      </c>
      <c r="B50" s="3">
        <v>132730.5</v>
      </c>
      <c r="C50" s="3" t="s">
        <v>67</v>
      </c>
      <c r="D50" s="3">
        <v>135835.1</v>
      </c>
      <c r="E50" s="3" t="s">
        <v>67</v>
      </c>
      <c r="F50" s="3">
        <v>136904.79999999999</v>
      </c>
      <c r="G50" s="3" t="s">
        <v>67</v>
      </c>
      <c r="H50" s="3">
        <v>141143.6</v>
      </c>
      <c r="I50" s="2">
        <f>AVERAGE(B50,D50,F50,H50)</f>
        <v>136653.5</v>
      </c>
      <c r="J50" s="19">
        <f>I50/$I$52</f>
        <v>0.52129178250234431</v>
      </c>
    </row>
    <row r="51" spans="1:10" ht="21" x14ac:dyDescent="0.2">
      <c r="A51" s="3" t="s">
        <v>68</v>
      </c>
      <c r="B51" s="3">
        <v>47671.6</v>
      </c>
      <c r="C51" s="3" t="s">
        <v>68</v>
      </c>
      <c r="D51" s="3">
        <v>47851.1</v>
      </c>
      <c r="E51" s="3" t="s">
        <v>68</v>
      </c>
      <c r="F51" s="3">
        <v>47850</v>
      </c>
      <c r="G51" s="3" t="s">
        <v>68</v>
      </c>
      <c r="H51" s="3">
        <v>47150.3</v>
      </c>
      <c r="I51" s="2">
        <f t="shared" ref="I51" si="6">AVERAGE(B51,D51,F51,H51)</f>
        <v>47630.75</v>
      </c>
      <c r="J51" s="19">
        <f>I51/$I$52</f>
        <v>0.18169690911263553</v>
      </c>
    </row>
    <row r="52" spans="1:10" ht="21" x14ac:dyDescent="0.2">
      <c r="H52" s="26" t="s">
        <v>143</v>
      </c>
      <c r="I52" s="2">
        <f>SUM(I48:I51)</f>
        <v>262143.97500000001</v>
      </c>
    </row>
    <row r="54" spans="1:10" ht="84" x14ac:dyDescent="0.2">
      <c r="A54" s="1" t="s">
        <v>309</v>
      </c>
    </row>
    <row r="55" spans="1:10" ht="21" x14ac:dyDescent="0.2">
      <c r="A55" s="6" t="s">
        <v>5</v>
      </c>
      <c r="B55" s="6"/>
      <c r="C55" s="6" t="s">
        <v>10</v>
      </c>
      <c r="D55" s="6"/>
      <c r="E55" s="6" t="s">
        <v>17</v>
      </c>
      <c r="F55" s="6"/>
      <c r="G55" s="6" t="s">
        <v>16</v>
      </c>
      <c r="H55" s="6"/>
    </row>
    <row r="56" spans="1:10" ht="21" x14ac:dyDescent="0.2">
      <c r="A56" s="6" t="s">
        <v>3</v>
      </c>
      <c r="B56" s="6" t="s">
        <v>4</v>
      </c>
      <c r="C56" s="6" t="s">
        <v>3</v>
      </c>
      <c r="D56" s="6" t="s">
        <v>4</v>
      </c>
      <c r="E56" s="6" t="s">
        <v>3</v>
      </c>
      <c r="F56" s="6" t="s">
        <v>4</v>
      </c>
      <c r="G56" s="6" t="s">
        <v>3</v>
      </c>
      <c r="H56" s="6" t="s">
        <v>4</v>
      </c>
      <c r="I56" s="7" t="s">
        <v>35</v>
      </c>
    </row>
    <row r="57" spans="1:10" ht="21" x14ac:dyDescent="0.2">
      <c r="A57" s="3" t="s">
        <v>6</v>
      </c>
      <c r="B57" s="3">
        <v>216723.8</v>
      </c>
      <c r="C57" s="3" t="s">
        <v>6</v>
      </c>
      <c r="D57" s="4">
        <v>216078.7</v>
      </c>
      <c r="E57" s="3" t="s">
        <v>6</v>
      </c>
      <c r="F57" s="3">
        <v>216791.5</v>
      </c>
      <c r="G57" s="3" t="s">
        <v>6</v>
      </c>
      <c r="H57" s="3">
        <v>217258.5</v>
      </c>
      <c r="I57" s="2">
        <f>AVERAGE(B57,D57,F57,H57)</f>
        <v>216713.125</v>
      </c>
      <c r="J57" s="19">
        <f>I57/$I$61</f>
        <v>0.82669488652278067</v>
      </c>
    </row>
    <row r="58" spans="1:10" ht="21" x14ac:dyDescent="0.2">
      <c r="A58" s="3" t="s">
        <v>7</v>
      </c>
      <c r="B58" s="3">
        <v>35709.800000000003</v>
      </c>
      <c r="C58" s="3" t="s">
        <v>7</v>
      </c>
      <c r="D58" s="3">
        <v>35557.699999999997</v>
      </c>
      <c r="E58" s="3" t="s">
        <v>7</v>
      </c>
      <c r="F58" s="3">
        <v>35158.800000000003</v>
      </c>
      <c r="G58" s="3" t="s">
        <v>7</v>
      </c>
      <c r="H58" s="3">
        <v>35337.9</v>
      </c>
      <c r="I58" s="2">
        <f t="shared" ref="I58:I60" si="7">AVERAGE(B58,D58,F58,H58)</f>
        <v>35441.050000000003</v>
      </c>
      <c r="J58" s="19">
        <f>I58/$I$61</f>
        <v>0.13519686363250125</v>
      </c>
    </row>
    <row r="59" spans="1:10" ht="21" x14ac:dyDescent="0.2">
      <c r="A59" s="3" t="s">
        <v>8</v>
      </c>
      <c r="B59" s="3">
        <v>9439.7000000000007</v>
      </c>
      <c r="C59" s="3" t="s">
        <v>8</v>
      </c>
      <c r="D59" s="3">
        <v>10433.700000000001</v>
      </c>
      <c r="E59" s="3" t="s">
        <v>8</v>
      </c>
      <c r="F59" s="3">
        <v>10127.299999999999</v>
      </c>
      <c r="G59" s="3" t="s">
        <v>8</v>
      </c>
      <c r="H59" s="3">
        <v>9442.6</v>
      </c>
      <c r="I59" s="2">
        <f>AVERAGE(B59,D59,F59,H59)</f>
        <v>9860.8250000000007</v>
      </c>
      <c r="J59" s="19">
        <f>I59/$I$61</f>
        <v>3.7616058576959745E-2</v>
      </c>
    </row>
    <row r="60" spans="1:10" ht="21" x14ac:dyDescent="0.2">
      <c r="A60" s="3" t="s">
        <v>9</v>
      </c>
      <c r="B60" s="3">
        <v>270.7</v>
      </c>
      <c r="C60" s="3" t="s">
        <v>9</v>
      </c>
      <c r="D60" s="3">
        <v>74</v>
      </c>
      <c r="E60" s="3" t="s">
        <v>9</v>
      </c>
      <c r="F60" s="3">
        <v>66.400000000000006</v>
      </c>
      <c r="G60" s="3" t="s">
        <v>9</v>
      </c>
      <c r="H60" s="3">
        <v>105</v>
      </c>
      <c r="I60" s="2">
        <f t="shared" si="7"/>
        <v>129.02500000000001</v>
      </c>
      <c r="J60" s="19">
        <f>I60/$I$61</f>
        <v>4.9219126775824852E-4</v>
      </c>
    </row>
    <row r="61" spans="1:10" x14ac:dyDescent="0.2">
      <c r="I61" s="2">
        <f>SUM(I57:I60)</f>
        <v>262144.02500000002</v>
      </c>
    </row>
    <row r="62" spans="1:10" ht="105" x14ac:dyDescent="0.2">
      <c r="A62" s="1" t="s">
        <v>310</v>
      </c>
    </row>
    <row r="63" spans="1:10" ht="21" x14ac:dyDescent="0.2">
      <c r="A63" s="6" t="s">
        <v>5</v>
      </c>
      <c r="B63" s="6"/>
      <c r="C63" s="6" t="s">
        <v>13</v>
      </c>
      <c r="D63" s="6"/>
      <c r="E63" s="6" t="s">
        <v>14</v>
      </c>
      <c r="F63" s="6"/>
      <c r="G63" s="6" t="s">
        <v>15</v>
      </c>
      <c r="H63" s="6"/>
    </row>
    <row r="64" spans="1:10" ht="21" x14ac:dyDescent="0.2">
      <c r="A64" s="6" t="s">
        <v>3</v>
      </c>
      <c r="B64" s="6" t="s">
        <v>4</v>
      </c>
      <c r="C64" s="6" t="s">
        <v>3</v>
      </c>
      <c r="D64" s="6" t="s">
        <v>4</v>
      </c>
      <c r="E64" s="6" t="s">
        <v>3</v>
      </c>
      <c r="F64" s="6" t="s">
        <v>4</v>
      </c>
      <c r="G64" s="6" t="s">
        <v>3</v>
      </c>
      <c r="H64" s="6" t="s">
        <v>4</v>
      </c>
      <c r="I64" s="8" t="s">
        <v>35</v>
      </c>
    </row>
    <row r="65" spans="1:10" ht="21" x14ac:dyDescent="0.2">
      <c r="A65" s="3" t="s">
        <v>1</v>
      </c>
      <c r="B65" s="3">
        <v>45237.2</v>
      </c>
      <c r="C65" s="3" t="s">
        <v>1</v>
      </c>
      <c r="D65" s="3">
        <v>45250.400000000001</v>
      </c>
      <c r="E65" s="3" t="s">
        <v>1</v>
      </c>
      <c r="F65" s="3">
        <v>41922.9</v>
      </c>
      <c r="G65" s="3" t="s">
        <v>1</v>
      </c>
      <c r="H65" s="3">
        <v>43334.3</v>
      </c>
      <c r="I65" s="2">
        <f>AVERAGE(B65,D65,F65,H65)</f>
        <v>43936.2</v>
      </c>
      <c r="J65" s="19">
        <f>I65/$I$69</f>
        <v>0.16760333396975211</v>
      </c>
    </row>
    <row r="66" spans="1:10" ht="21" x14ac:dyDescent="0.2">
      <c r="A66" s="3" t="s">
        <v>2</v>
      </c>
      <c r="B66" s="3">
        <v>0</v>
      </c>
      <c r="C66" s="3" t="s">
        <v>2</v>
      </c>
      <c r="D66" s="3">
        <v>0</v>
      </c>
      <c r="E66" s="3" t="s">
        <v>2</v>
      </c>
      <c r="F66" s="3">
        <v>0</v>
      </c>
      <c r="G66" s="3" t="s">
        <v>2</v>
      </c>
      <c r="H66" s="3">
        <v>0</v>
      </c>
      <c r="I66" s="2">
        <f>AVERAGE(B66,D66,F66,H66)</f>
        <v>0</v>
      </c>
      <c r="J66" s="19">
        <f>I66/$I$69</f>
        <v>0</v>
      </c>
    </row>
    <row r="67" spans="1:10" ht="21" x14ac:dyDescent="0.2">
      <c r="A67" s="3" t="s">
        <v>67</v>
      </c>
      <c r="B67" s="3">
        <v>153767.5</v>
      </c>
      <c r="C67" s="3" t="s">
        <v>67</v>
      </c>
      <c r="D67" s="3">
        <v>154169.60000000001</v>
      </c>
      <c r="E67" s="3" t="s">
        <v>67</v>
      </c>
      <c r="F67" s="3">
        <v>156755.29999999999</v>
      </c>
      <c r="G67" s="3" t="s">
        <v>67</v>
      </c>
      <c r="H67" s="3">
        <v>155633.60000000001</v>
      </c>
      <c r="I67" s="2">
        <f>AVERAGE(B67,D67,F67,H67)</f>
        <v>155081.5</v>
      </c>
      <c r="J67" s="19">
        <f>I67/$I$69</f>
        <v>0.59158908683568701</v>
      </c>
    </row>
    <row r="68" spans="1:10" ht="21" x14ac:dyDescent="0.2">
      <c r="A68" s="3" t="s">
        <v>68</v>
      </c>
      <c r="B68" s="3">
        <v>63139.199999999997</v>
      </c>
      <c r="C68" s="3" t="s">
        <v>68</v>
      </c>
      <c r="D68" s="3">
        <v>62724</v>
      </c>
      <c r="E68" s="3" t="s">
        <v>68</v>
      </c>
      <c r="F68" s="3">
        <v>63465.8</v>
      </c>
      <c r="G68" s="3" t="s">
        <v>68</v>
      </c>
      <c r="H68" s="3">
        <v>63176</v>
      </c>
      <c r="I68" s="2">
        <f t="shared" ref="I68" si="8">AVERAGE(B68,D68,F68,H68)</f>
        <v>63126.25</v>
      </c>
      <c r="J68" s="19">
        <f>I68/$I$69</f>
        <v>0.24080757919456083</v>
      </c>
    </row>
    <row r="69" spans="1:10" ht="21" x14ac:dyDescent="0.2">
      <c r="H69" s="26" t="s">
        <v>143</v>
      </c>
      <c r="I69" s="2">
        <f>SUM(I65:I68)</f>
        <v>262143.95</v>
      </c>
    </row>
    <row r="70" spans="1:10" ht="84" x14ac:dyDescent="0.2">
      <c r="A70" s="1" t="s">
        <v>311</v>
      </c>
    </row>
    <row r="71" spans="1:10" ht="21" x14ac:dyDescent="0.2">
      <c r="A71" s="6" t="s">
        <v>5</v>
      </c>
      <c r="B71" s="6"/>
      <c r="C71" s="6" t="s">
        <v>10</v>
      </c>
      <c r="D71" s="6"/>
      <c r="E71" s="6" t="s">
        <v>17</v>
      </c>
      <c r="F71" s="6"/>
      <c r="G71" s="6" t="s">
        <v>16</v>
      </c>
      <c r="H71" s="6"/>
    </row>
    <row r="72" spans="1:10" ht="21" x14ac:dyDescent="0.2">
      <c r="A72" s="6" t="s">
        <v>3</v>
      </c>
      <c r="B72" s="6" t="s">
        <v>4</v>
      </c>
      <c r="C72" s="6" t="s">
        <v>3</v>
      </c>
      <c r="D72" s="6" t="s">
        <v>4</v>
      </c>
      <c r="E72" s="6" t="s">
        <v>3</v>
      </c>
      <c r="F72" s="6" t="s">
        <v>4</v>
      </c>
      <c r="G72" s="6" t="s">
        <v>3</v>
      </c>
      <c r="H72" s="6" t="s">
        <v>4</v>
      </c>
      <c r="I72" s="8" t="s">
        <v>35</v>
      </c>
    </row>
    <row r="73" spans="1:10" ht="21" x14ac:dyDescent="0.2">
      <c r="A73" s="3" t="s">
        <v>6</v>
      </c>
      <c r="B73" s="3">
        <v>213438.9</v>
      </c>
      <c r="C73" s="3" t="s">
        <v>6</v>
      </c>
      <c r="D73" s="4">
        <v>215238.8</v>
      </c>
      <c r="E73" s="3" t="s">
        <v>6</v>
      </c>
      <c r="F73" s="3">
        <v>213451.9</v>
      </c>
      <c r="G73" s="3" t="s">
        <v>6</v>
      </c>
      <c r="H73" s="3">
        <v>212826</v>
      </c>
      <c r="I73" s="2">
        <f>AVERAGE(B73,D73,F73,H73)</f>
        <v>213738.9</v>
      </c>
      <c r="J73" s="19">
        <f>I73/$I$77</f>
        <v>0.81534911962994394</v>
      </c>
    </row>
    <row r="74" spans="1:10" ht="21" x14ac:dyDescent="0.2">
      <c r="A74" s="3" t="s">
        <v>7</v>
      </c>
      <c r="B74" s="3">
        <v>33128.5</v>
      </c>
      <c r="C74" s="3" t="s">
        <v>7</v>
      </c>
      <c r="D74" s="3">
        <v>33046.400000000001</v>
      </c>
      <c r="E74" s="3" t="s">
        <v>7</v>
      </c>
      <c r="F74" s="3">
        <v>33022.1</v>
      </c>
      <c r="G74" s="3" t="s">
        <v>7</v>
      </c>
      <c r="H74" s="3">
        <v>32808.6</v>
      </c>
      <c r="I74" s="2">
        <f t="shared" ref="I74:I76" si="9">AVERAGE(B74,D74,F74,H74)</f>
        <v>33001.4</v>
      </c>
      <c r="J74" s="19">
        <f>I74/$I$77</f>
        <v>0.12589033833595867</v>
      </c>
    </row>
    <row r="75" spans="1:10" ht="21" x14ac:dyDescent="0.2">
      <c r="A75" s="3" t="s">
        <v>8</v>
      </c>
      <c r="B75" s="3">
        <v>15485.7</v>
      </c>
      <c r="C75" s="3" t="s">
        <v>8</v>
      </c>
      <c r="D75" s="3">
        <v>13791.1</v>
      </c>
      <c r="E75" s="3" t="s">
        <v>8</v>
      </c>
      <c r="F75" s="3">
        <v>15585.7</v>
      </c>
      <c r="G75" s="3" t="s">
        <v>8</v>
      </c>
      <c r="H75" s="3">
        <v>16384.599999999999</v>
      </c>
      <c r="I75" s="2">
        <f t="shared" si="9"/>
        <v>15311.775</v>
      </c>
      <c r="J75" s="19">
        <f>I75/$I$77</f>
        <v>5.840978065397448E-2</v>
      </c>
    </row>
    <row r="76" spans="1:10" ht="21" x14ac:dyDescent="0.2">
      <c r="A76" s="3" t="s">
        <v>9</v>
      </c>
      <c r="B76" s="3">
        <v>90.9</v>
      </c>
      <c r="C76" s="3" t="s">
        <v>9</v>
      </c>
      <c r="D76" s="3">
        <v>67.8</v>
      </c>
      <c r="E76" s="3" t="s">
        <v>9</v>
      </c>
      <c r="F76" s="3">
        <v>84.3</v>
      </c>
      <c r="G76" s="3" t="s">
        <v>9</v>
      </c>
      <c r="H76" s="3">
        <v>124.8</v>
      </c>
      <c r="I76" s="2">
        <f t="shared" si="9"/>
        <v>91.95</v>
      </c>
      <c r="J76" s="19">
        <f>I76/$I$77</f>
        <v>3.5076138012300685E-4</v>
      </c>
    </row>
    <row r="77" spans="1:10" ht="21" x14ac:dyDescent="0.2">
      <c r="H77" s="26" t="s">
        <v>143</v>
      </c>
      <c r="I77" s="2">
        <f>SUM(I73:I76)</f>
        <v>262144.02499999997</v>
      </c>
    </row>
    <row r="78" spans="1:10" ht="105" x14ac:dyDescent="0.2">
      <c r="A78" s="1" t="s">
        <v>312</v>
      </c>
    </row>
    <row r="79" spans="1:10" ht="21" x14ac:dyDescent="0.2">
      <c r="A79" s="6" t="s">
        <v>5</v>
      </c>
      <c r="B79" s="6"/>
      <c r="C79" s="6" t="s">
        <v>13</v>
      </c>
      <c r="D79" s="6"/>
      <c r="E79" s="6" t="s">
        <v>14</v>
      </c>
      <c r="F79" s="6"/>
      <c r="G79" s="6" t="s">
        <v>15</v>
      </c>
      <c r="H79" s="6"/>
    </row>
    <row r="80" spans="1:10" ht="21" x14ac:dyDescent="0.2">
      <c r="A80" s="6" t="s">
        <v>3</v>
      </c>
      <c r="B80" s="6" t="s">
        <v>4</v>
      </c>
      <c r="C80" s="6" t="s">
        <v>3</v>
      </c>
      <c r="D80" s="6" t="s">
        <v>4</v>
      </c>
      <c r="E80" s="6" t="s">
        <v>3</v>
      </c>
      <c r="F80" s="6" t="s">
        <v>4</v>
      </c>
      <c r="G80" s="6" t="s">
        <v>3</v>
      </c>
      <c r="H80" s="6" t="s">
        <v>4</v>
      </c>
      <c r="I80" s="8" t="s">
        <v>35</v>
      </c>
    </row>
    <row r="81" spans="1:10" ht="21" x14ac:dyDescent="0.2">
      <c r="A81" s="3" t="s">
        <v>1</v>
      </c>
      <c r="B81" s="3">
        <v>25385.599999999999</v>
      </c>
      <c r="C81" s="3" t="s">
        <v>1</v>
      </c>
      <c r="D81" s="3">
        <v>22293.4</v>
      </c>
      <c r="E81" s="3" t="s">
        <v>1</v>
      </c>
      <c r="F81" s="3">
        <v>19431</v>
      </c>
      <c r="G81" s="3" t="s">
        <v>1</v>
      </c>
      <c r="H81" s="3">
        <v>19553.7</v>
      </c>
      <c r="I81" s="2">
        <f>AVERAGE(B81,D81,F81,H81)</f>
        <v>21665.924999999999</v>
      </c>
      <c r="J81" s="19">
        <f>I81/$I$85</f>
        <v>8.2648936972719467E-2</v>
      </c>
    </row>
    <row r="82" spans="1:10" ht="21" x14ac:dyDescent="0.2">
      <c r="A82" s="3" t="s">
        <v>2</v>
      </c>
      <c r="B82" s="3">
        <v>0</v>
      </c>
      <c r="C82" s="3" t="s">
        <v>2</v>
      </c>
      <c r="D82" s="3">
        <v>0</v>
      </c>
      <c r="E82" s="3" t="s">
        <v>2</v>
      </c>
      <c r="F82" s="3">
        <v>0</v>
      </c>
      <c r="G82" s="3" t="s">
        <v>2</v>
      </c>
      <c r="H82" s="3">
        <v>0</v>
      </c>
      <c r="I82" s="2">
        <f t="shared" ref="I82:I84" si="10">AVERAGE(B82,D82,F82,H82)</f>
        <v>0</v>
      </c>
      <c r="J82" s="19">
        <f>I82/$I$85</f>
        <v>0</v>
      </c>
    </row>
    <row r="83" spans="1:10" ht="21" x14ac:dyDescent="0.2">
      <c r="A83" s="3" t="s">
        <v>67</v>
      </c>
      <c r="B83" s="3">
        <v>158938.20000000001</v>
      </c>
      <c r="C83" s="3" t="s">
        <v>67</v>
      </c>
      <c r="D83" s="3">
        <v>161217.79999999999</v>
      </c>
      <c r="E83" s="3" t="s">
        <v>67</v>
      </c>
      <c r="F83" s="3">
        <v>163529.9</v>
      </c>
      <c r="G83" s="3" t="s">
        <v>67</v>
      </c>
      <c r="H83" s="3">
        <v>164461</v>
      </c>
      <c r="I83" s="2">
        <f t="shared" si="10"/>
        <v>162036.72500000001</v>
      </c>
      <c r="J83" s="19">
        <f>I83/$I$85</f>
        <v>0.61812099283971855</v>
      </c>
    </row>
    <row r="84" spans="1:10" ht="21" x14ac:dyDescent="0.2">
      <c r="A84" s="3" t="s">
        <v>68</v>
      </c>
      <c r="B84" s="3">
        <v>77820.2</v>
      </c>
      <c r="C84" s="3" t="s">
        <v>68</v>
      </c>
      <c r="D84" s="3">
        <v>78632.800000000003</v>
      </c>
      <c r="E84" s="3" t="s">
        <v>68</v>
      </c>
      <c r="F84" s="3">
        <v>79183.100000000006</v>
      </c>
      <c r="G84" s="3" t="s">
        <v>68</v>
      </c>
      <c r="H84" s="3">
        <v>78129.399999999994</v>
      </c>
      <c r="I84" s="2">
        <f t="shared" si="10"/>
        <v>78441.375</v>
      </c>
      <c r="J84" s="19">
        <f>I84/$I$85</f>
        <v>0.29923007018756193</v>
      </c>
    </row>
    <row r="85" spans="1:10" ht="21" x14ac:dyDescent="0.2">
      <c r="H85" s="26" t="s">
        <v>143</v>
      </c>
      <c r="I85" s="2">
        <f>SUM(I81:I84)</f>
        <v>262144.02500000002</v>
      </c>
    </row>
  </sheetData>
  <mergeCells count="2">
    <mergeCell ref="L3:O3"/>
    <mergeCell ref="L12:O12"/>
  </mergeCells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57AAA-9A6D-5344-94B0-C9D909B7E395}">
  <dimension ref="A1:O85"/>
  <sheetViews>
    <sheetView topLeftCell="B1" zoomScale="50" workbookViewId="0">
      <selection activeCell="M32" sqref="M32"/>
    </sheetView>
  </sheetViews>
  <sheetFormatPr baseColWidth="10" defaultColWidth="21.33203125" defaultRowHeight="20" x14ac:dyDescent="0.2"/>
  <cols>
    <col min="1" max="8" width="21.33203125" style="1"/>
    <col min="9" max="9" width="26" style="2" customWidth="1"/>
    <col min="10" max="16384" width="21.33203125" style="2"/>
  </cols>
  <sheetData>
    <row r="1" spans="1:15" ht="42" x14ac:dyDescent="0.2">
      <c r="A1" s="18" t="s">
        <v>28</v>
      </c>
      <c r="B1" s="18" t="s">
        <v>316</v>
      </c>
    </row>
    <row r="2" spans="1:15" ht="84" x14ac:dyDescent="0.2">
      <c r="A2" s="1" t="s">
        <v>317</v>
      </c>
      <c r="B2" s="5"/>
      <c r="C2" s="5"/>
      <c r="D2" s="5"/>
      <c r="E2" s="5"/>
      <c r="F2" s="5"/>
      <c r="G2" s="5"/>
      <c r="H2" s="5"/>
    </row>
    <row r="3" spans="1:15" ht="21" x14ac:dyDescent="0.2">
      <c r="A3" s="6" t="s">
        <v>5</v>
      </c>
      <c r="B3" s="6"/>
      <c r="C3" s="6" t="s">
        <v>10</v>
      </c>
      <c r="D3" s="6"/>
      <c r="E3" s="6" t="s">
        <v>17</v>
      </c>
      <c r="F3" s="6"/>
      <c r="G3" s="6" t="s">
        <v>16</v>
      </c>
      <c r="H3" s="6"/>
      <c r="K3" s="9"/>
      <c r="L3" s="41" t="s">
        <v>37</v>
      </c>
      <c r="M3" s="42"/>
      <c r="N3" s="42"/>
      <c r="O3" s="42"/>
    </row>
    <row r="4" spans="1:15" ht="21" x14ac:dyDescent="0.2">
      <c r="A4" s="6" t="s">
        <v>3</v>
      </c>
      <c r="B4" s="6" t="s">
        <v>4</v>
      </c>
      <c r="C4" s="6" t="s">
        <v>3</v>
      </c>
      <c r="D4" s="6" t="s">
        <v>4</v>
      </c>
      <c r="E4" s="6" t="s">
        <v>3</v>
      </c>
      <c r="F4" s="6" t="s">
        <v>4</v>
      </c>
      <c r="G4" s="6" t="s">
        <v>3</v>
      </c>
      <c r="H4" s="6" t="s">
        <v>4</v>
      </c>
      <c r="I4" s="7" t="s">
        <v>35</v>
      </c>
      <c r="K4" s="9" t="s">
        <v>36</v>
      </c>
      <c r="L4" s="9" t="s">
        <v>6</v>
      </c>
      <c r="M4" s="9" t="s">
        <v>7</v>
      </c>
      <c r="N4" s="9" t="s">
        <v>41</v>
      </c>
      <c r="O4" s="9" t="s">
        <v>42</v>
      </c>
    </row>
    <row r="5" spans="1:15" ht="21" x14ac:dyDescent="0.2">
      <c r="A5" s="3" t="s">
        <v>6</v>
      </c>
      <c r="B5" s="3">
        <v>212481.9</v>
      </c>
      <c r="C5" s="3" t="s">
        <v>6</v>
      </c>
      <c r="D5" s="4">
        <v>212635.8</v>
      </c>
      <c r="E5" s="3" t="s">
        <v>6</v>
      </c>
      <c r="F5" s="3">
        <v>210448.3</v>
      </c>
      <c r="G5" s="3" t="s">
        <v>6</v>
      </c>
      <c r="H5" s="3">
        <v>212288.5</v>
      </c>
      <c r="I5" s="2">
        <f>AVERAGE(B5,D5,F5,H5)</f>
        <v>211963.625</v>
      </c>
      <c r="J5" s="19">
        <f>I5/$I$9</f>
        <v>0.80857706069946289</v>
      </c>
      <c r="K5" s="9" t="s">
        <v>45</v>
      </c>
      <c r="L5" s="21">
        <v>0.82899999999999996</v>
      </c>
      <c r="M5" s="21">
        <v>0.16600000000000001</v>
      </c>
      <c r="N5" s="9"/>
      <c r="O5" s="9"/>
    </row>
    <row r="6" spans="1:15" ht="21" x14ac:dyDescent="0.2">
      <c r="A6" s="3" t="s">
        <v>7</v>
      </c>
      <c r="B6" s="3">
        <v>44785.5</v>
      </c>
      <c r="C6" s="3" t="s">
        <v>7</v>
      </c>
      <c r="D6" s="3">
        <v>45610.2</v>
      </c>
      <c r="E6" s="3" t="s">
        <v>7</v>
      </c>
      <c r="F6" s="3">
        <v>44154.5</v>
      </c>
      <c r="G6" s="3" t="s">
        <v>7</v>
      </c>
      <c r="H6" s="3">
        <v>46271.8</v>
      </c>
      <c r="I6" s="2">
        <f>AVERAGE(B6,D6,F6,H6)</f>
        <v>45205.5</v>
      </c>
      <c r="J6" s="19">
        <f>I6/$I$9</f>
        <v>0.17244529724121094</v>
      </c>
      <c r="K6" s="9">
        <v>25</v>
      </c>
      <c r="L6" s="21">
        <f>J5</f>
        <v>0.80857706069946289</v>
      </c>
      <c r="M6" s="21">
        <f>J6</f>
        <v>0.17244529724121094</v>
      </c>
      <c r="N6" s="21">
        <f>J7</f>
        <v>1.2447643280029296E-2</v>
      </c>
      <c r="O6" s="21">
        <f>J8</f>
        <v>6.5299987792968748E-3</v>
      </c>
    </row>
    <row r="7" spans="1:15" ht="21" x14ac:dyDescent="0.2">
      <c r="A7" s="3" t="s">
        <v>8</v>
      </c>
      <c r="B7" s="3">
        <v>2804.7</v>
      </c>
      <c r="C7" s="3" t="s">
        <v>8</v>
      </c>
      <c r="D7" s="3">
        <v>2533.9</v>
      </c>
      <c r="E7" s="3" t="s">
        <v>8</v>
      </c>
      <c r="F7" s="3">
        <v>5330</v>
      </c>
      <c r="G7" s="3" t="s">
        <v>8</v>
      </c>
      <c r="H7" s="3">
        <v>2383.6999999999998</v>
      </c>
      <c r="I7" s="2">
        <f>AVERAGE(B7,D7,F7,H7)</f>
        <v>3263.0749999999998</v>
      </c>
      <c r="J7" s="19">
        <f>I7/$I$9</f>
        <v>1.2447643280029296E-2</v>
      </c>
      <c r="K7" s="9">
        <v>50</v>
      </c>
      <c r="L7" s="21">
        <f>J23</f>
        <v>0.78332308930294392</v>
      </c>
      <c r="M7" s="21">
        <f>J24</f>
        <v>0.17351720043679611</v>
      </c>
      <c r="N7" s="21">
        <f>J25</f>
        <v>3.3888089423711312E-2</v>
      </c>
      <c r="O7" s="21">
        <f>J26</f>
        <v>9.2716208365484949E-3</v>
      </c>
    </row>
    <row r="8" spans="1:15" ht="21" x14ac:dyDescent="0.2">
      <c r="A8" s="3" t="s">
        <v>9</v>
      </c>
      <c r="B8" s="3">
        <v>2071.9</v>
      </c>
      <c r="C8" s="3" t="s">
        <v>9</v>
      </c>
      <c r="D8" s="3">
        <v>1364.1</v>
      </c>
      <c r="E8" s="3" t="s">
        <v>9</v>
      </c>
      <c r="F8" s="3">
        <v>2211.1999999999998</v>
      </c>
      <c r="G8" s="3" t="s">
        <v>9</v>
      </c>
      <c r="H8" s="3">
        <v>1200</v>
      </c>
      <c r="I8" s="2">
        <f t="shared" ref="I8" si="0">AVERAGE(B8,D8,F8,H8)</f>
        <v>1711.8</v>
      </c>
      <c r="J8" s="19">
        <f>I8/$I$9</f>
        <v>6.5299987792968748E-3</v>
      </c>
      <c r="K8" s="9">
        <v>75</v>
      </c>
      <c r="L8" s="21">
        <f>J40</f>
        <v>0.7640794529036955</v>
      </c>
      <c r="M8" s="21">
        <f>J41</f>
        <v>0.18957635780109006</v>
      </c>
      <c r="N8" s="21">
        <f>J42</f>
        <v>3.9236740039514544E-2</v>
      </c>
      <c r="O8" s="21">
        <f>J43</f>
        <v>7.1074492557000402E-3</v>
      </c>
    </row>
    <row r="9" spans="1:15" ht="21" x14ac:dyDescent="0.2">
      <c r="H9" s="1" t="s">
        <v>59</v>
      </c>
      <c r="I9" s="2">
        <f>SUM(I5:I8)</f>
        <v>262144</v>
      </c>
      <c r="K9" s="9">
        <v>100</v>
      </c>
      <c r="L9" s="22">
        <f>J57</f>
        <v>0.73481686260062573</v>
      </c>
      <c r="M9" s="22">
        <f>J58</f>
        <v>0.17362774146769128</v>
      </c>
      <c r="N9" s="22">
        <f>J59</f>
        <v>7.8430645138679006E-2</v>
      </c>
      <c r="O9" s="22">
        <f>J60</f>
        <v>1.3124750793003959E-2</v>
      </c>
    </row>
    <row r="10" spans="1:15" x14ac:dyDescent="0.2">
      <c r="K10" s="9">
        <v>125</v>
      </c>
      <c r="L10" s="22">
        <f>J73</f>
        <v>0.70105582267450983</v>
      </c>
      <c r="M10" s="22">
        <f>J74</f>
        <v>0.19984689708144107</v>
      </c>
      <c r="N10" s="22">
        <f>J75</f>
        <v>8.1208347666267694E-2</v>
      </c>
      <c r="O10" s="22">
        <f>J76</f>
        <v>1.7888932577781465E-2</v>
      </c>
    </row>
    <row r="11" spans="1:15" ht="105" x14ac:dyDescent="0.2">
      <c r="A11" s="1" t="s">
        <v>318</v>
      </c>
    </row>
    <row r="12" spans="1:15" ht="21" x14ac:dyDescent="0.2">
      <c r="A12" s="6" t="s">
        <v>5</v>
      </c>
      <c r="B12" s="6"/>
      <c r="C12" s="6" t="s">
        <v>13</v>
      </c>
      <c r="D12" s="6"/>
      <c r="E12" s="6" t="s">
        <v>14</v>
      </c>
      <c r="F12" s="6"/>
      <c r="G12" s="6" t="s">
        <v>15</v>
      </c>
      <c r="H12" s="6"/>
      <c r="K12" s="9"/>
      <c r="L12" s="41" t="s">
        <v>38</v>
      </c>
      <c r="M12" s="42"/>
      <c r="N12" s="42"/>
      <c r="O12" s="42"/>
    </row>
    <row r="13" spans="1:15" ht="21" x14ac:dyDescent="0.2">
      <c r="A13" s="6" t="s">
        <v>3</v>
      </c>
      <c r="B13" s="6" t="s">
        <v>4</v>
      </c>
      <c r="C13" s="6" t="s">
        <v>3</v>
      </c>
      <c r="D13" s="6" t="s">
        <v>4</v>
      </c>
      <c r="E13" s="6" t="s">
        <v>3</v>
      </c>
      <c r="F13" s="6" t="s">
        <v>4</v>
      </c>
      <c r="G13" s="6" t="s">
        <v>3</v>
      </c>
      <c r="H13" s="6" t="s">
        <v>4</v>
      </c>
      <c r="I13" s="7" t="s">
        <v>35</v>
      </c>
      <c r="K13" s="9" t="s">
        <v>36</v>
      </c>
      <c r="L13" s="9" t="s">
        <v>2</v>
      </c>
      <c r="M13" s="9" t="s">
        <v>65</v>
      </c>
      <c r="N13" s="9" t="s">
        <v>66</v>
      </c>
      <c r="O13" s="9"/>
    </row>
    <row r="14" spans="1:15" ht="21" x14ac:dyDescent="0.2">
      <c r="A14" s="3" t="s">
        <v>1</v>
      </c>
      <c r="B14" s="3">
        <v>194449.3</v>
      </c>
      <c r="C14" s="3" t="s">
        <v>1</v>
      </c>
      <c r="D14" s="3">
        <v>201072.9</v>
      </c>
      <c r="E14" s="3" t="s">
        <v>1</v>
      </c>
      <c r="F14" s="3">
        <v>197489.2</v>
      </c>
      <c r="G14" s="3" t="s">
        <v>1</v>
      </c>
      <c r="H14" s="3">
        <v>198040.1</v>
      </c>
      <c r="I14" s="2">
        <f>AVERAGE(B14,D14,F14,H14)</f>
        <v>197762.87499999997</v>
      </c>
      <c r="J14" s="19">
        <f>I14/$I$18</f>
        <v>0.75440557045036027</v>
      </c>
      <c r="K14" s="9">
        <v>25</v>
      </c>
      <c r="L14" s="21">
        <f>J15</f>
        <v>0</v>
      </c>
      <c r="M14" s="21">
        <f>J16</f>
        <v>0.16500836992343618</v>
      </c>
      <c r="N14" s="21">
        <f>J17</f>
        <v>8.0586059626203507E-2</v>
      </c>
      <c r="O14" s="9"/>
    </row>
    <row r="15" spans="1:15" ht="21" x14ac:dyDescent="0.2">
      <c r="A15" s="3" t="s">
        <v>2</v>
      </c>
      <c r="B15" s="3">
        <v>0</v>
      </c>
      <c r="C15" s="3" t="s">
        <v>2</v>
      </c>
      <c r="D15" s="3">
        <v>0</v>
      </c>
      <c r="E15" s="3" t="s">
        <v>2</v>
      </c>
      <c r="F15" s="3">
        <v>0</v>
      </c>
      <c r="G15" s="3" t="s">
        <v>2</v>
      </c>
      <c r="H15" s="3">
        <v>0</v>
      </c>
      <c r="I15" s="2">
        <f t="shared" ref="I15:I17" si="1">AVERAGE(B15,D15,F15,H15)</f>
        <v>0</v>
      </c>
      <c r="J15" s="19">
        <f>I15/$I$18</f>
        <v>0</v>
      </c>
      <c r="K15" s="9">
        <v>50</v>
      </c>
      <c r="L15" s="21">
        <f>J32</f>
        <v>0</v>
      </c>
      <c r="M15" s="21">
        <f>J33</f>
        <v>0.27051643933936326</v>
      </c>
      <c r="N15" s="21">
        <f>J34</f>
        <v>0.15880886863539342</v>
      </c>
      <c r="O15" s="9"/>
    </row>
    <row r="16" spans="1:15" ht="21" x14ac:dyDescent="0.2">
      <c r="A16" s="3" t="s">
        <v>67</v>
      </c>
      <c r="B16" s="3">
        <v>44420</v>
      </c>
      <c r="C16" s="3" t="s">
        <v>67</v>
      </c>
      <c r="D16" s="3">
        <v>44332.7</v>
      </c>
      <c r="E16" s="3" t="s">
        <v>67</v>
      </c>
      <c r="F16" s="3">
        <v>43239.5</v>
      </c>
      <c r="G16" s="3" t="s">
        <v>67</v>
      </c>
      <c r="H16" s="3">
        <v>41031.599999999999</v>
      </c>
      <c r="I16" s="2">
        <f t="shared" si="1"/>
        <v>43255.950000000004</v>
      </c>
      <c r="J16" s="19">
        <f>I16/$I$18</f>
        <v>0.16500836992343618</v>
      </c>
      <c r="K16" s="9">
        <v>75</v>
      </c>
      <c r="L16" s="21">
        <f>J49</f>
        <v>0</v>
      </c>
      <c r="M16" s="21">
        <f>J50</f>
        <v>0.30146973623940815</v>
      </c>
      <c r="N16" s="21">
        <f>J51</f>
        <v>0.25898172941033643</v>
      </c>
      <c r="O16" s="9"/>
    </row>
    <row r="17" spans="1:15" ht="21" x14ac:dyDescent="0.2">
      <c r="A17" s="3" t="s">
        <v>68</v>
      </c>
      <c r="B17" s="3">
        <v>23274.7</v>
      </c>
      <c r="C17" s="3" t="s">
        <v>68</v>
      </c>
      <c r="D17" s="3">
        <v>16738.400000000001</v>
      </c>
      <c r="E17" s="3" t="s">
        <v>68</v>
      </c>
      <c r="F17" s="3">
        <v>21415.200000000001</v>
      </c>
      <c r="G17" s="3" t="s">
        <v>68</v>
      </c>
      <c r="H17" s="3">
        <v>23072.3</v>
      </c>
      <c r="I17" s="2">
        <f t="shared" si="1"/>
        <v>21125.15</v>
      </c>
      <c r="J17" s="19">
        <f>I17/$I$18</f>
        <v>8.0586059626203507E-2</v>
      </c>
      <c r="K17" s="9">
        <v>100</v>
      </c>
      <c r="L17" s="22">
        <f>J66</f>
        <v>0</v>
      </c>
      <c r="M17" s="22">
        <f>J67</f>
        <v>0.43096628189086916</v>
      </c>
      <c r="N17" s="22">
        <f>J68</f>
        <v>0.30616445541381837</v>
      </c>
      <c r="O17" s="12"/>
    </row>
    <row r="18" spans="1:15" ht="21" x14ac:dyDescent="0.2">
      <c r="H18" s="26" t="s">
        <v>143</v>
      </c>
      <c r="I18" s="2">
        <f>SUM(I14:I17)</f>
        <v>262143.97499999998</v>
      </c>
      <c r="K18" s="9">
        <v>125</v>
      </c>
      <c r="L18" s="21">
        <f>J82</f>
        <v>0</v>
      </c>
      <c r="M18" s="21">
        <f>J83</f>
        <v>0.42066007417105922</v>
      </c>
      <c r="N18" s="21">
        <f>J84</f>
        <v>0.43028770157931318</v>
      </c>
      <c r="O18" s="9"/>
    </row>
    <row r="20" spans="1:15" ht="84" x14ac:dyDescent="0.2">
      <c r="A20" s="1" t="s">
        <v>319</v>
      </c>
    </row>
    <row r="21" spans="1:15" ht="21" x14ac:dyDescent="0.2">
      <c r="A21" s="6" t="s">
        <v>5</v>
      </c>
      <c r="B21" s="6"/>
      <c r="C21" s="6" t="s">
        <v>10</v>
      </c>
      <c r="D21" s="6"/>
      <c r="E21" s="6" t="s">
        <v>17</v>
      </c>
      <c r="F21" s="6"/>
      <c r="G21" s="6" t="s">
        <v>16</v>
      </c>
      <c r="H21" s="6"/>
    </row>
    <row r="22" spans="1:15" ht="21" x14ac:dyDescent="0.2">
      <c r="A22" s="6" t="s">
        <v>3</v>
      </c>
      <c r="B22" s="6" t="s">
        <v>4</v>
      </c>
      <c r="C22" s="6" t="s">
        <v>3</v>
      </c>
      <c r="D22" s="6" t="s">
        <v>4</v>
      </c>
      <c r="E22" s="6" t="s">
        <v>3</v>
      </c>
      <c r="F22" s="6" t="s">
        <v>4</v>
      </c>
      <c r="G22" s="6" t="s">
        <v>3</v>
      </c>
      <c r="H22" s="6" t="s">
        <v>4</v>
      </c>
      <c r="I22" s="7" t="s">
        <v>35</v>
      </c>
    </row>
    <row r="23" spans="1:15" ht="21" x14ac:dyDescent="0.2">
      <c r="A23" s="3" t="s">
        <v>6</v>
      </c>
      <c r="B23" s="3">
        <v>207010.9</v>
      </c>
      <c r="C23" s="3" t="s">
        <v>6</v>
      </c>
      <c r="D23" s="4">
        <v>200898.7</v>
      </c>
      <c r="E23" s="3" t="s">
        <v>6</v>
      </c>
      <c r="F23" s="3">
        <v>208158.2</v>
      </c>
      <c r="G23" s="3" t="s">
        <v>6</v>
      </c>
      <c r="H23" s="3">
        <v>205520.1</v>
      </c>
      <c r="I23" s="2">
        <f>AVERAGE(B23,D23,F23,H23)</f>
        <v>205396.97500000001</v>
      </c>
      <c r="J23" s="19">
        <f>I23/$I$27</f>
        <v>0.78332308930294392</v>
      </c>
      <c r="L23" s="10"/>
    </row>
    <row r="24" spans="1:15" ht="21" x14ac:dyDescent="0.2">
      <c r="A24" s="3" t="s">
        <v>7</v>
      </c>
      <c r="B24" s="3">
        <v>45299.199999999997</v>
      </c>
      <c r="C24" s="3" t="s">
        <v>7</v>
      </c>
      <c r="D24" s="3">
        <v>45912.9</v>
      </c>
      <c r="E24" s="3" t="s">
        <v>7</v>
      </c>
      <c r="F24" s="3">
        <v>46280.4</v>
      </c>
      <c r="G24" s="3" t="s">
        <v>7</v>
      </c>
      <c r="H24" s="3">
        <v>44500.9</v>
      </c>
      <c r="I24" s="2">
        <f>AVERAGE(B24,D24,F24,H24)</f>
        <v>45498.35</v>
      </c>
      <c r="J24" s="19">
        <f>I24/$I$27</f>
        <v>0.17351720043679611</v>
      </c>
      <c r="L24" s="11"/>
    </row>
    <row r="25" spans="1:15" ht="21" x14ac:dyDescent="0.2">
      <c r="A25" s="3" t="s">
        <v>8</v>
      </c>
      <c r="B25" s="3">
        <v>7676.1</v>
      </c>
      <c r="C25" s="3" t="s">
        <v>8</v>
      </c>
      <c r="D25" s="3">
        <v>11983.3</v>
      </c>
      <c r="E25" s="3" t="s">
        <v>8</v>
      </c>
      <c r="F25" s="3">
        <v>6816.8</v>
      </c>
      <c r="G25" s="3" t="s">
        <v>8</v>
      </c>
      <c r="H25" s="3">
        <v>9067.2999999999993</v>
      </c>
      <c r="I25" s="2">
        <f t="shared" ref="I25" si="2">AVERAGE(B25,D25,F25,H25)</f>
        <v>8885.875</v>
      </c>
      <c r="J25" s="19">
        <f>I25/$I$27</f>
        <v>3.3888089423711312E-2</v>
      </c>
      <c r="L25" s="11"/>
    </row>
    <row r="26" spans="1:15" ht="21" x14ac:dyDescent="0.2">
      <c r="A26" s="3" t="s">
        <v>9</v>
      </c>
      <c r="B26" s="1">
        <v>2157.1999999999998</v>
      </c>
      <c r="C26" s="3" t="s">
        <v>9</v>
      </c>
      <c r="D26" s="3">
        <v>3349.1</v>
      </c>
      <c r="E26" s="3" t="s">
        <v>9</v>
      </c>
      <c r="F26" s="3">
        <v>888.6</v>
      </c>
      <c r="G26" s="3" t="s">
        <v>9</v>
      </c>
      <c r="H26" s="3">
        <v>3055.7</v>
      </c>
      <c r="I26" s="2">
        <f>AVERAGE(B27,D26,F26,H26)</f>
        <v>2431.1333333333332</v>
      </c>
      <c r="J26" s="19">
        <f>I26/$I$27</f>
        <v>9.2716208365484949E-3</v>
      </c>
      <c r="L26" s="11"/>
    </row>
    <row r="27" spans="1:15" ht="21" x14ac:dyDescent="0.2">
      <c r="B27" s="3"/>
      <c r="H27" s="26" t="s">
        <v>143</v>
      </c>
      <c r="I27" s="2">
        <f>SUM(I23:I26)</f>
        <v>262212.33333333337</v>
      </c>
      <c r="L27" s="11"/>
    </row>
    <row r="28" spans="1:15" ht="105" x14ac:dyDescent="0.2">
      <c r="A28" s="1" t="s">
        <v>320</v>
      </c>
      <c r="L28" s="11"/>
    </row>
    <row r="29" spans="1:15" ht="21" x14ac:dyDescent="0.2">
      <c r="A29" s="6" t="s">
        <v>5</v>
      </c>
      <c r="B29" s="6"/>
      <c r="C29" s="6" t="s">
        <v>13</v>
      </c>
      <c r="D29" s="6"/>
      <c r="E29" s="6" t="s">
        <v>14</v>
      </c>
      <c r="F29" s="6"/>
      <c r="G29" s="6" t="s">
        <v>15</v>
      </c>
      <c r="H29" s="6"/>
      <c r="L29" s="11"/>
    </row>
    <row r="30" spans="1:15" ht="21" x14ac:dyDescent="0.2">
      <c r="A30" s="6" t="s">
        <v>3</v>
      </c>
      <c r="B30" s="6" t="s">
        <v>4</v>
      </c>
      <c r="C30" s="6" t="s">
        <v>3</v>
      </c>
      <c r="D30" s="6" t="s">
        <v>4</v>
      </c>
      <c r="E30" s="6" t="s">
        <v>3</v>
      </c>
      <c r="F30" s="6" t="s">
        <v>4</v>
      </c>
      <c r="G30" s="6" t="s">
        <v>3</v>
      </c>
      <c r="H30" s="6" t="s">
        <v>4</v>
      </c>
      <c r="I30" s="7" t="s">
        <v>35</v>
      </c>
      <c r="L30" s="11"/>
    </row>
    <row r="31" spans="1:15" ht="21" x14ac:dyDescent="0.2">
      <c r="A31" s="3" t="s">
        <v>1</v>
      </c>
      <c r="B31" s="3">
        <v>143073.5</v>
      </c>
      <c r="C31" s="3" t="s">
        <v>1</v>
      </c>
      <c r="D31" s="3">
        <v>150127.1</v>
      </c>
      <c r="E31" s="3" t="s">
        <v>1</v>
      </c>
      <c r="F31" s="3">
        <v>152422.9</v>
      </c>
      <c r="G31" s="3" t="s">
        <v>1</v>
      </c>
      <c r="H31" s="3">
        <v>152772.4</v>
      </c>
      <c r="I31" s="2">
        <f>AVERAGE(B31,D31,F31,H31)</f>
        <v>149598.97500000001</v>
      </c>
      <c r="J31" s="19">
        <f>I31/$I$35</f>
        <v>0.57067469202524346</v>
      </c>
      <c r="L31" s="10"/>
    </row>
    <row r="32" spans="1:15" ht="21" x14ac:dyDescent="0.2">
      <c r="A32" s="3" t="s">
        <v>2</v>
      </c>
      <c r="B32" s="3">
        <v>0</v>
      </c>
      <c r="C32" s="3" t="s">
        <v>2</v>
      </c>
      <c r="D32" s="3">
        <v>0</v>
      </c>
      <c r="E32" s="3" t="s">
        <v>2</v>
      </c>
      <c r="F32" s="3">
        <v>0</v>
      </c>
      <c r="G32" s="3" t="s">
        <v>2</v>
      </c>
      <c r="H32" s="3">
        <v>0</v>
      </c>
      <c r="I32" s="2">
        <f t="shared" ref="I32:I34" si="3">AVERAGE(B32,D32,F32,H32)</f>
        <v>0</v>
      </c>
      <c r="J32" s="19">
        <f t="shared" ref="J32:J34" si="4">I32/$I$35</f>
        <v>0</v>
      </c>
      <c r="L32" s="11"/>
    </row>
    <row r="33" spans="1:12" ht="21" x14ac:dyDescent="0.2">
      <c r="A33" s="3" t="s">
        <v>67</v>
      </c>
      <c r="B33" s="3">
        <v>75508.600000000006</v>
      </c>
      <c r="C33" s="3" t="s">
        <v>67</v>
      </c>
      <c r="D33" s="3">
        <v>67103.600000000006</v>
      </c>
      <c r="E33" s="3" t="s">
        <v>67</v>
      </c>
      <c r="F33" s="3">
        <v>69372.600000000006</v>
      </c>
      <c r="G33" s="3" t="s">
        <v>67</v>
      </c>
      <c r="H33" s="3">
        <v>71672.3</v>
      </c>
      <c r="I33" s="2">
        <f>AVERAGE(B33,D33,F33,H33)</f>
        <v>70914.275000000009</v>
      </c>
      <c r="J33" s="19">
        <f t="shared" si="4"/>
        <v>0.27051643933936326</v>
      </c>
      <c r="L33" s="11"/>
    </row>
    <row r="34" spans="1:12" ht="21" x14ac:dyDescent="0.2">
      <c r="A34" s="3" t="s">
        <v>68</v>
      </c>
      <c r="B34" s="3">
        <v>43562</v>
      </c>
      <c r="C34" s="3" t="s">
        <v>68</v>
      </c>
      <c r="D34" s="3">
        <v>44913.3</v>
      </c>
      <c r="E34" s="3" t="s">
        <v>68</v>
      </c>
      <c r="F34" s="3">
        <v>40348.5</v>
      </c>
      <c r="G34" s="3" t="s">
        <v>68</v>
      </c>
      <c r="H34" s="3">
        <v>37699.4</v>
      </c>
      <c r="I34" s="2">
        <f t="shared" si="3"/>
        <v>41630.800000000003</v>
      </c>
      <c r="J34" s="19">
        <f t="shared" si="4"/>
        <v>0.15880886863539342</v>
      </c>
      <c r="L34" s="11"/>
    </row>
    <row r="35" spans="1:12" ht="21" x14ac:dyDescent="0.2">
      <c r="H35" s="26" t="s">
        <v>143</v>
      </c>
      <c r="I35" s="2">
        <f>SUM(I31:I34)</f>
        <v>262144.05</v>
      </c>
      <c r="L35" s="11"/>
    </row>
    <row r="37" spans="1:12" ht="84" x14ac:dyDescent="0.2">
      <c r="A37" s="1" t="s">
        <v>321</v>
      </c>
    </row>
    <row r="38" spans="1:12" ht="21" x14ac:dyDescent="0.2">
      <c r="A38" s="6" t="s">
        <v>5</v>
      </c>
      <c r="B38" s="6"/>
      <c r="C38" s="6" t="s">
        <v>10</v>
      </c>
      <c r="D38" s="6"/>
      <c r="E38" s="6" t="s">
        <v>17</v>
      </c>
      <c r="F38" s="6"/>
      <c r="G38" s="6" t="s">
        <v>16</v>
      </c>
      <c r="H38" s="6"/>
    </row>
    <row r="39" spans="1:12" ht="21" x14ac:dyDescent="0.2">
      <c r="A39" s="6" t="s">
        <v>3</v>
      </c>
      <c r="B39" s="6" t="s">
        <v>4</v>
      </c>
      <c r="C39" s="6" t="s">
        <v>3</v>
      </c>
      <c r="D39" s="6" t="s">
        <v>4</v>
      </c>
      <c r="E39" s="6" t="s">
        <v>3</v>
      </c>
      <c r="F39" s="6" t="s">
        <v>4</v>
      </c>
      <c r="G39" s="6" t="s">
        <v>3</v>
      </c>
      <c r="H39" s="6" t="s">
        <v>4</v>
      </c>
      <c r="I39" s="7" t="s">
        <v>35</v>
      </c>
    </row>
    <row r="40" spans="1:12" ht="21" x14ac:dyDescent="0.2">
      <c r="A40" s="3" t="s">
        <v>6</v>
      </c>
      <c r="B40" s="3">
        <v>200316.4</v>
      </c>
      <c r="C40" s="3" t="s">
        <v>6</v>
      </c>
      <c r="D40" s="4">
        <v>199294.2</v>
      </c>
      <c r="E40" s="3" t="s">
        <v>6</v>
      </c>
      <c r="F40" s="3">
        <v>199914.2</v>
      </c>
      <c r="G40" s="3" t="s">
        <v>6</v>
      </c>
      <c r="H40" s="3">
        <v>201670.5</v>
      </c>
      <c r="I40" s="2">
        <f>AVERAGE(B40,D40,F40,H40)</f>
        <v>200298.82500000001</v>
      </c>
      <c r="J40" s="19">
        <f>I40/$I$44</f>
        <v>0.7640794529036955</v>
      </c>
    </row>
    <row r="41" spans="1:12" ht="21" x14ac:dyDescent="0.2">
      <c r="A41" s="3" t="s">
        <v>7</v>
      </c>
      <c r="B41" s="3">
        <v>49575.8</v>
      </c>
      <c r="C41" s="3" t="s">
        <v>7</v>
      </c>
      <c r="D41" s="3">
        <v>52152.3</v>
      </c>
      <c r="E41" s="3" t="s">
        <v>7</v>
      </c>
      <c r="F41" s="3">
        <v>48846.5</v>
      </c>
      <c r="G41" s="3" t="s">
        <v>7</v>
      </c>
      <c r="H41" s="3">
        <v>48210.6</v>
      </c>
      <c r="I41" s="2">
        <f t="shared" ref="I41" si="5">AVERAGE(B41,D41,F41,H41)</f>
        <v>49696.3</v>
      </c>
      <c r="J41" s="19">
        <f>I41/$I$44</f>
        <v>0.18957635780109006</v>
      </c>
    </row>
    <row r="42" spans="1:12" ht="21" x14ac:dyDescent="0.2">
      <c r="A42" s="3" t="s">
        <v>8</v>
      </c>
      <c r="B42" s="3">
        <v>10436.299999999999</v>
      </c>
      <c r="C42" s="3" t="s">
        <v>8</v>
      </c>
      <c r="D42" s="3">
        <v>9395.2999999999993</v>
      </c>
      <c r="E42" s="3" t="s">
        <v>8</v>
      </c>
      <c r="F42" s="3">
        <v>11102.6</v>
      </c>
      <c r="G42" s="3" t="s">
        <v>8</v>
      </c>
      <c r="H42" s="3">
        <v>10208.5</v>
      </c>
      <c r="I42" s="2">
        <f>AVERAGE(B42,D42,F42,H42)</f>
        <v>10285.674999999999</v>
      </c>
      <c r="J42" s="19">
        <f>I42/$I$44</f>
        <v>3.9236740039514544E-2</v>
      </c>
    </row>
    <row r="43" spans="1:12" ht="21" x14ac:dyDescent="0.2">
      <c r="A43" s="3" t="s">
        <v>9</v>
      </c>
      <c r="B43" s="3">
        <v>1815.5</v>
      </c>
      <c r="C43" s="3" t="s">
        <v>9</v>
      </c>
      <c r="D43" s="3">
        <v>1302.0999999999999</v>
      </c>
      <c r="E43" s="3" t="s">
        <v>9</v>
      </c>
      <c r="F43" s="3">
        <v>2280.6999999999998</v>
      </c>
      <c r="G43" s="3" t="s">
        <v>9</v>
      </c>
      <c r="H43" s="3">
        <v>2054.4</v>
      </c>
      <c r="I43" s="2">
        <f>AVERAGE(B43,D43,F43,H43)</f>
        <v>1863.1749999999997</v>
      </c>
      <c r="J43" s="19">
        <f>I43/$I$44</f>
        <v>7.1074492557000402E-3</v>
      </c>
    </row>
    <row r="44" spans="1:12" ht="21" x14ac:dyDescent="0.2">
      <c r="H44" s="26" t="s">
        <v>143</v>
      </c>
      <c r="I44" s="2">
        <f>SUM(I40:I43)</f>
        <v>262143.97499999998</v>
      </c>
    </row>
    <row r="45" spans="1:12" ht="105" x14ac:dyDescent="0.2">
      <c r="A45" s="1" t="s">
        <v>322</v>
      </c>
    </row>
    <row r="46" spans="1:12" ht="21" x14ac:dyDescent="0.2">
      <c r="A46" s="6" t="s">
        <v>5</v>
      </c>
      <c r="B46" s="6"/>
      <c r="C46" s="6" t="s">
        <v>13</v>
      </c>
      <c r="D46" s="6"/>
      <c r="E46" s="6" t="s">
        <v>14</v>
      </c>
      <c r="F46" s="6"/>
      <c r="G46" s="6" t="s">
        <v>15</v>
      </c>
      <c r="H46" s="6"/>
    </row>
    <row r="47" spans="1:12" ht="21" x14ac:dyDescent="0.2">
      <c r="A47" s="6" t="s">
        <v>3</v>
      </c>
      <c r="B47" s="6" t="s">
        <v>4</v>
      </c>
      <c r="C47" s="6" t="s">
        <v>3</v>
      </c>
      <c r="D47" s="6" t="s">
        <v>4</v>
      </c>
      <c r="E47" s="6" t="s">
        <v>3</v>
      </c>
      <c r="F47" s="6" t="s">
        <v>4</v>
      </c>
      <c r="G47" s="6" t="s">
        <v>3</v>
      </c>
      <c r="H47" s="6" t="s">
        <v>4</v>
      </c>
      <c r="I47" s="7" t="s">
        <v>35</v>
      </c>
    </row>
    <row r="48" spans="1:12" ht="21" x14ac:dyDescent="0.2">
      <c r="A48" s="3" t="s">
        <v>1</v>
      </c>
      <c r="B48" s="3">
        <v>120817.7</v>
      </c>
      <c r="C48" s="3" t="s">
        <v>1</v>
      </c>
      <c r="D48" s="3">
        <v>106544.4</v>
      </c>
      <c r="E48" s="3" t="s">
        <v>1</v>
      </c>
      <c r="F48" s="3">
        <v>120642.8</v>
      </c>
      <c r="G48" s="3" t="s">
        <v>1</v>
      </c>
      <c r="H48" s="3">
        <v>112895.1</v>
      </c>
      <c r="I48" s="2">
        <f>AVERAGE(B48,D48,F48,H48)</f>
        <v>115225</v>
      </c>
      <c r="J48" s="19">
        <f>I48/$I$52</f>
        <v>0.43954853435025543</v>
      </c>
    </row>
    <row r="49" spans="1:10" ht="21" x14ac:dyDescent="0.2">
      <c r="A49" s="3" t="s">
        <v>2</v>
      </c>
      <c r="B49" s="3">
        <v>0</v>
      </c>
      <c r="C49" s="3" t="s">
        <v>2</v>
      </c>
      <c r="D49" s="3">
        <v>0</v>
      </c>
      <c r="E49" s="3" t="s">
        <v>2</v>
      </c>
      <c r="F49" s="3">
        <v>0</v>
      </c>
      <c r="G49" s="3" t="s">
        <v>2</v>
      </c>
      <c r="H49" s="3">
        <v>0</v>
      </c>
      <c r="I49" s="2">
        <f>AVERAGE(B49,D49,F49,H49)</f>
        <v>0</v>
      </c>
      <c r="J49" s="19">
        <f>I49/$I$52</f>
        <v>0</v>
      </c>
    </row>
    <row r="50" spans="1:10" ht="21" x14ac:dyDescent="0.2">
      <c r="A50" s="3" t="s">
        <v>67</v>
      </c>
      <c r="B50" s="3">
        <v>76756.899999999994</v>
      </c>
      <c r="C50" s="3" t="s">
        <v>67</v>
      </c>
      <c r="D50" s="3">
        <v>83766.3</v>
      </c>
      <c r="E50" s="3" t="s">
        <v>67</v>
      </c>
      <c r="F50" s="3">
        <v>73923.899999999994</v>
      </c>
      <c r="G50" s="3" t="s">
        <v>67</v>
      </c>
      <c r="H50" s="3">
        <v>81666.8</v>
      </c>
      <c r="I50" s="2">
        <f>AVERAGE(B50,D50,F50,H50)</f>
        <v>79028.475000000006</v>
      </c>
      <c r="J50" s="19">
        <f>I50/$I$52</f>
        <v>0.30146973623940815</v>
      </c>
    </row>
    <row r="51" spans="1:10" ht="21" x14ac:dyDescent="0.2">
      <c r="A51" s="3" t="s">
        <v>68</v>
      </c>
      <c r="B51" s="3">
        <v>64569.4</v>
      </c>
      <c r="C51" s="3" t="s">
        <v>68</v>
      </c>
      <c r="D51" s="3">
        <v>71833.3</v>
      </c>
      <c r="E51" s="3" t="s">
        <v>68</v>
      </c>
      <c r="F51" s="3">
        <v>67577.2</v>
      </c>
      <c r="G51" s="3" t="s">
        <v>68</v>
      </c>
      <c r="H51" s="3">
        <v>67582.100000000006</v>
      </c>
      <c r="I51" s="2">
        <f t="shared" ref="I51" si="6">AVERAGE(B51,D51,F51,H51)</f>
        <v>67890.5</v>
      </c>
      <c r="J51" s="19">
        <f>I51/$I$52</f>
        <v>0.25898172941033643</v>
      </c>
    </row>
    <row r="52" spans="1:10" ht="21" x14ac:dyDescent="0.2">
      <c r="H52" s="26" t="s">
        <v>143</v>
      </c>
      <c r="I52" s="2">
        <f>SUM(I48:I51)</f>
        <v>262143.97500000001</v>
      </c>
    </row>
    <row r="54" spans="1:10" ht="84" x14ac:dyDescent="0.2">
      <c r="A54" s="1" t="s">
        <v>323</v>
      </c>
    </row>
    <row r="55" spans="1:10" ht="21" x14ac:dyDescent="0.2">
      <c r="A55" s="6" t="s">
        <v>5</v>
      </c>
      <c r="B55" s="6"/>
      <c r="C55" s="6" t="s">
        <v>10</v>
      </c>
      <c r="D55" s="6"/>
      <c r="E55" s="6" t="s">
        <v>17</v>
      </c>
      <c r="F55" s="6"/>
      <c r="G55" s="6" t="s">
        <v>16</v>
      </c>
      <c r="H55" s="6"/>
    </row>
    <row r="56" spans="1:10" ht="21" x14ac:dyDescent="0.2">
      <c r="A56" s="6" t="s">
        <v>3</v>
      </c>
      <c r="B56" s="6" t="s">
        <v>4</v>
      </c>
      <c r="C56" s="6" t="s">
        <v>3</v>
      </c>
      <c r="D56" s="6" t="s">
        <v>4</v>
      </c>
      <c r="E56" s="6" t="s">
        <v>3</v>
      </c>
      <c r="F56" s="6" t="s">
        <v>4</v>
      </c>
      <c r="G56" s="6" t="s">
        <v>3</v>
      </c>
      <c r="H56" s="6" t="s">
        <v>4</v>
      </c>
      <c r="I56" s="7" t="s">
        <v>35</v>
      </c>
    </row>
    <row r="57" spans="1:10" ht="21" x14ac:dyDescent="0.2">
      <c r="A57" s="3" t="s">
        <v>6</v>
      </c>
      <c r="B57" s="3">
        <v>194385.7</v>
      </c>
      <c r="C57" s="3" t="s">
        <v>6</v>
      </c>
      <c r="D57" s="4">
        <v>188171.9</v>
      </c>
      <c r="E57" s="3" t="s">
        <v>6</v>
      </c>
      <c r="F57" s="3">
        <v>199651.7</v>
      </c>
      <c r="G57" s="3" t="s">
        <v>6</v>
      </c>
      <c r="H57" s="3">
        <v>188302.1</v>
      </c>
      <c r="I57" s="2">
        <f>AVERAGE(B57,D57,F57,H57)</f>
        <v>192627.85</v>
      </c>
      <c r="J57" s="19">
        <f>I57/$I$61</f>
        <v>0.73481686260062573</v>
      </c>
    </row>
    <row r="58" spans="1:10" ht="21" x14ac:dyDescent="0.2">
      <c r="A58" s="3" t="s">
        <v>7</v>
      </c>
      <c r="B58" s="3">
        <v>45456.9</v>
      </c>
      <c r="C58" s="3" t="s">
        <v>7</v>
      </c>
      <c r="D58" s="3">
        <v>45854.6</v>
      </c>
      <c r="E58" s="3" t="s">
        <v>7</v>
      </c>
      <c r="F58" s="3">
        <v>45105.1</v>
      </c>
      <c r="G58" s="3" t="s">
        <v>7</v>
      </c>
      <c r="H58" s="3">
        <v>45645.3</v>
      </c>
      <c r="I58" s="2">
        <f t="shared" ref="I58:I60" si="7">AVERAGE(B58,D58,F58,H58)</f>
        <v>45515.475000000006</v>
      </c>
      <c r="J58" s="19">
        <f>I58/$I$61</f>
        <v>0.17362774146769128</v>
      </c>
    </row>
    <row r="59" spans="1:10" ht="21" x14ac:dyDescent="0.2">
      <c r="A59" s="3" t="s">
        <v>8</v>
      </c>
      <c r="B59" s="3">
        <v>21007.599999999999</v>
      </c>
      <c r="C59" s="3" t="s">
        <v>8</v>
      </c>
      <c r="D59" s="3">
        <v>22782.799999999999</v>
      </c>
      <c r="E59" s="3" t="s">
        <v>8</v>
      </c>
      <c r="F59" s="3">
        <v>15689.3</v>
      </c>
      <c r="G59" s="3" t="s">
        <v>8</v>
      </c>
      <c r="H59" s="3">
        <v>22760.799999999999</v>
      </c>
      <c r="I59" s="2">
        <f>AVERAGE(B59,D59,F59,H59)</f>
        <v>20560.125</v>
      </c>
      <c r="J59" s="19">
        <f>I59/$I$61</f>
        <v>7.8430645138679006E-2</v>
      </c>
    </row>
    <row r="60" spans="1:10" ht="21" x14ac:dyDescent="0.2">
      <c r="A60" s="3" t="s">
        <v>9</v>
      </c>
      <c r="B60" s="3">
        <v>1293.8</v>
      </c>
      <c r="C60" s="3" t="s">
        <v>9</v>
      </c>
      <c r="D60" s="3">
        <v>5334.8</v>
      </c>
      <c r="E60" s="3" t="s">
        <v>9</v>
      </c>
      <c r="F60" s="3">
        <v>1697.9</v>
      </c>
      <c r="G60" s="3" t="s">
        <v>9</v>
      </c>
      <c r="H60" s="3">
        <v>5435.8</v>
      </c>
      <c r="I60" s="2">
        <f t="shared" si="7"/>
        <v>3440.5749999999998</v>
      </c>
      <c r="J60" s="19">
        <f>I60/$I$61</f>
        <v>1.3124750793003959E-2</v>
      </c>
    </row>
    <row r="61" spans="1:10" x14ac:dyDescent="0.2">
      <c r="I61" s="2">
        <f>SUM(I57:I60)</f>
        <v>262144.02500000002</v>
      </c>
    </row>
    <row r="62" spans="1:10" ht="105" x14ac:dyDescent="0.2">
      <c r="A62" s="1" t="s">
        <v>324</v>
      </c>
    </row>
    <row r="63" spans="1:10" ht="21" x14ac:dyDescent="0.2">
      <c r="A63" s="6" t="s">
        <v>5</v>
      </c>
      <c r="B63" s="6"/>
      <c r="C63" s="6" t="s">
        <v>13</v>
      </c>
      <c r="D63" s="6"/>
      <c r="E63" s="6" t="s">
        <v>14</v>
      </c>
      <c r="F63" s="6"/>
      <c r="G63" s="6" t="s">
        <v>15</v>
      </c>
      <c r="H63" s="6"/>
    </row>
    <row r="64" spans="1:10" ht="21" x14ac:dyDescent="0.2">
      <c r="A64" s="6" t="s">
        <v>3</v>
      </c>
      <c r="B64" s="6" t="s">
        <v>4</v>
      </c>
      <c r="C64" s="6" t="s">
        <v>3</v>
      </c>
      <c r="D64" s="6" t="s">
        <v>4</v>
      </c>
      <c r="E64" s="6" t="s">
        <v>3</v>
      </c>
      <c r="F64" s="6" t="s">
        <v>4</v>
      </c>
      <c r="G64" s="6" t="s">
        <v>3</v>
      </c>
      <c r="H64" s="6" t="s">
        <v>4</v>
      </c>
      <c r="I64" s="8" t="s">
        <v>35</v>
      </c>
    </row>
    <row r="65" spans="1:10" ht="21" x14ac:dyDescent="0.2">
      <c r="A65" s="3" t="s">
        <v>1</v>
      </c>
      <c r="B65" s="3">
        <v>68084.2</v>
      </c>
      <c r="C65" s="3" t="s">
        <v>1</v>
      </c>
      <c r="D65" s="3">
        <v>64815</v>
      </c>
      <c r="E65" s="3" t="s">
        <v>1</v>
      </c>
      <c r="F65" s="3">
        <v>75558.8</v>
      </c>
      <c r="G65" s="3" t="s">
        <v>1</v>
      </c>
      <c r="H65" s="3">
        <v>67180.399999999994</v>
      </c>
      <c r="I65" s="2">
        <f>AVERAGE(B65,D65,F65,H65)</f>
        <v>68909.600000000006</v>
      </c>
      <c r="J65" s="19">
        <f>I65/$I$69</f>
        <v>0.26286926269531252</v>
      </c>
    </row>
    <row r="66" spans="1:10" ht="21" x14ac:dyDescent="0.2">
      <c r="A66" s="3" t="s">
        <v>2</v>
      </c>
      <c r="B66" s="3">
        <v>0</v>
      </c>
      <c r="C66" s="3" t="s">
        <v>2</v>
      </c>
      <c r="D66" s="3">
        <v>0</v>
      </c>
      <c r="E66" s="3" t="s">
        <v>2</v>
      </c>
      <c r="F66" s="3">
        <v>0</v>
      </c>
      <c r="G66" s="3" t="s">
        <v>2</v>
      </c>
      <c r="H66" s="3">
        <v>0</v>
      </c>
      <c r="I66" s="2">
        <f>AVERAGE(B66,D66,F66,H66)</f>
        <v>0</v>
      </c>
      <c r="J66" s="19">
        <f>I66/$I$69</f>
        <v>0</v>
      </c>
    </row>
    <row r="67" spans="1:10" ht="21" x14ac:dyDescent="0.2">
      <c r="A67" s="3" t="s">
        <v>67</v>
      </c>
      <c r="B67" s="3">
        <v>116041.7</v>
      </c>
      <c r="C67" s="3" t="s">
        <v>67</v>
      </c>
      <c r="D67" s="3">
        <v>116314</v>
      </c>
      <c r="E67" s="3" t="s">
        <v>67</v>
      </c>
      <c r="F67" s="3">
        <v>110778.2</v>
      </c>
      <c r="G67" s="3" t="s">
        <v>67</v>
      </c>
      <c r="H67" s="3">
        <v>108767</v>
      </c>
      <c r="I67" s="2">
        <f>AVERAGE(B67,D67,F67,H67)</f>
        <v>112975.22500000001</v>
      </c>
      <c r="J67" s="19">
        <f>I67/$I$69</f>
        <v>0.43096628189086916</v>
      </c>
    </row>
    <row r="68" spans="1:10" ht="21" x14ac:dyDescent="0.2">
      <c r="A68" s="3" t="s">
        <v>68</v>
      </c>
      <c r="B68" s="3">
        <v>78018.100000000006</v>
      </c>
      <c r="C68" s="3" t="s">
        <v>68</v>
      </c>
      <c r="D68" s="3">
        <v>81015</v>
      </c>
      <c r="E68" s="3" t="s">
        <v>68</v>
      </c>
      <c r="F68" s="3">
        <v>75807</v>
      </c>
      <c r="G68" s="3" t="s">
        <v>68</v>
      </c>
      <c r="H68" s="3">
        <v>86196.6</v>
      </c>
      <c r="I68" s="2">
        <f t="shared" ref="I68" si="8">AVERAGE(B68,D68,F68,H68)</f>
        <v>80259.175000000003</v>
      </c>
      <c r="J68" s="19">
        <f>I68/$I$69</f>
        <v>0.30616445541381837</v>
      </c>
    </row>
    <row r="69" spans="1:10" ht="21" x14ac:dyDescent="0.2">
      <c r="H69" s="26" t="s">
        <v>143</v>
      </c>
      <c r="I69" s="2">
        <f>SUM(I65:I68)</f>
        <v>262144</v>
      </c>
    </row>
    <row r="70" spans="1:10" ht="84" x14ac:dyDescent="0.2">
      <c r="A70" s="1" t="s">
        <v>325</v>
      </c>
    </row>
    <row r="71" spans="1:10" ht="21" x14ac:dyDescent="0.2">
      <c r="A71" s="6" t="s">
        <v>5</v>
      </c>
      <c r="B71" s="6"/>
      <c r="C71" s="6" t="s">
        <v>10</v>
      </c>
      <c r="D71" s="6"/>
      <c r="E71" s="6" t="s">
        <v>17</v>
      </c>
      <c r="F71" s="6"/>
      <c r="G71" s="6" t="s">
        <v>16</v>
      </c>
      <c r="H71" s="6"/>
    </row>
    <row r="72" spans="1:10" ht="21" x14ac:dyDescent="0.2">
      <c r="A72" s="6" t="s">
        <v>3</v>
      </c>
      <c r="B72" s="6" t="s">
        <v>4</v>
      </c>
      <c r="C72" s="6" t="s">
        <v>3</v>
      </c>
      <c r="D72" s="6" t="s">
        <v>4</v>
      </c>
      <c r="E72" s="6" t="s">
        <v>3</v>
      </c>
      <c r="F72" s="6" t="s">
        <v>4</v>
      </c>
      <c r="G72" s="6" t="s">
        <v>3</v>
      </c>
      <c r="H72" s="6" t="s">
        <v>4</v>
      </c>
      <c r="I72" s="8" t="s">
        <v>35</v>
      </c>
    </row>
    <row r="73" spans="1:10" ht="21" x14ac:dyDescent="0.2">
      <c r="A73" s="3" t="s">
        <v>6</v>
      </c>
      <c r="B73" s="3">
        <v>182536.4</v>
      </c>
      <c r="C73" s="3" t="s">
        <v>6</v>
      </c>
      <c r="D73" s="4">
        <v>185005.3</v>
      </c>
      <c r="E73" s="3" t="s">
        <v>6</v>
      </c>
      <c r="F73" s="3">
        <v>182007.4</v>
      </c>
      <c r="G73" s="3" t="s">
        <v>6</v>
      </c>
      <c r="H73" s="3">
        <v>185561</v>
      </c>
      <c r="I73" s="2">
        <f>AVERAGE(B73,D73,F73,H73)</f>
        <v>183777.52499999999</v>
      </c>
      <c r="J73" s="19">
        <f>I73/$I$77</f>
        <v>0.70105582267450983</v>
      </c>
    </row>
    <row r="74" spans="1:10" ht="21" x14ac:dyDescent="0.2">
      <c r="A74" s="3" t="s">
        <v>7</v>
      </c>
      <c r="B74" s="3">
        <v>52730.9</v>
      </c>
      <c r="C74" s="3" t="s">
        <v>7</v>
      </c>
      <c r="D74" s="3">
        <v>52134.3</v>
      </c>
      <c r="E74" s="3" t="s">
        <v>7</v>
      </c>
      <c r="F74" s="3">
        <v>50487.3</v>
      </c>
      <c r="G74" s="3" t="s">
        <v>7</v>
      </c>
      <c r="H74" s="3">
        <v>54202.1</v>
      </c>
      <c r="I74" s="2">
        <f t="shared" ref="I74:I76" si="9">AVERAGE(B74,D74,F74,H74)</f>
        <v>52388.65</v>
      </c>
      <c r="J74" s="19">
        <f>I74/$I$77</f>
        <v>0.19984689708144107</v>
      </c>
    </row>
    <row r="75" spans="1:10" ht="21" x14ac:dyDescent="0.2">
      <c r="A75" s="3" t="s">
        <v>8</v>
      </c>
      <c r="B75" s="3">
        <v>21877.9</v>
      </c>
      <c r="C75" s="3" t="s">
        <v>8</v>
      </c>
      <c r="D75" s="3">
        <v>20385.5</v>
      </c>
      <c r="E75" s="3" t="s">
        <v>8</v>
      </c>
      <c r="F75" s="3">
        <v>23167.7</v>
      </c>
      <c r="G75" s="3" t="s">
        <v>8</v>
      </c>
      <c r="H75" s="3">
        <v>19722</v>
      </c>
      <c r="I75" s="2">
        <f t="shared" si="9"/>
        <v>21288.275000000001</v>
      </c>
      <c r="J75" s="19">
        <f>I75/$I$77</f>
        <v>8.1208347666267694E-2</v>
      </c>
    </row>
    <row r="76" spans="1:10" ht="21" x14ac:dyDescent="0.2">
      <c r="A76" s="3" t="s">
        <v>9</v>
      </c>
      <c r="B76" s="3">
        <v>4998.8</v>
      </c>
      <c r="C76" s="3" t="s">
        <v>9</v>
      </c>
      <c r="D76" s="3">
        <v>4618.8</v>
      </c>
      <c r="E76" s="3" t="s">
        <v>9</v>
      </c>
      <c r="F76" s="3">
        <v>6481.5</v>
      </c>
      <c r="G76" s="3" t="s">
        <v>9</v>
      </c>
      <c r="H76" s="3">
        <v>2658.8</v>
      </c>
      <c r="I76" s="2">
        <f t="shared" si="9"/>
        <v>4689.4750000000004</v>
      </c>
      <c r="J76" s="19">
        <f>I76/$I$77</f>
        <v>1.7888932577781465E-2</v>
      </c>
    </row>
    <row r="77" spans="1:10" ht="21" x14ac:dyDescent="0.2">
      <c r="H77" s="26" t="s">
        <v>143</v>
      </c>
      <c r="I77" s="2">
        <f>SUM(I73:I76)</f>
        <v>262143.92499999999</v>
      </c>
    </row>
    <row r="78" spans="1:10" ht="105" x14ac:dyDescent="0.2">
      <c r="A78" s="1" t="s">
        <v>326</v>
      </c>
    </row>
    <row r="79" spans="1:10" ht="21" x14ac:dyDescent="0.2">
      <c r="A79" s="6" t="s">
        <v>5</v>
      </c>
      <c r="B79" s="6"/>
      <c r="C79" s="6" t="s">
        <v>13</v>
      </c>
      <c r="D79" s="6"/>
      <c r="E79" s="6" t="s">
        <v>14</v>
      </c>
      <c r="F79" s="6"/>
      <c r="G79" s="6" t="s">
        <v>15</v>
      </c>
      <c r="H79" s="6"/>
    </row>
    <row r="80" spans="1:10" ht="21" x14ac:dyDescent="0.2">
      <c r="A80" s="6" t="s">
        <v>3</v>
      </c>
      <c r="B80" s="6" t="s">
        <v>4</v>
      </c>
      <c r="C80" s="6" t="s">
        <v>3</v>
      </c>
      <c r="D80" s="6" t="s">
        <v>4</v>
      </c>
      <c r="E80" s="6" t="s">
        <v>3</v>
      </c>
      <c r="F80" s="6" t="s">
        <v>4</v>
      </c>
      <c r="G80" s="6" t="s">
        <v>3</v>
      </c>
      <c r="H80" s="6" t="s">
        <v>4</v>
      </c>
      <c r="I80" s="8" t="s">
        <v>35</v>
      </c>
    </row>
    <row r="81" spans="1:10" ht="21" x14ac:dyDescent="0.2">
      <c r="A81" s="3" t="s">
        <v>1</v>
      </c>
      <c r="B81" s="3">
        <v>37098.199999999997</v>
      </c>
      <c r="C81" s="3" t="s">
        <v>1</v>
      </c>
      <c r="D81" s="3">
        <v>36483</v>
      </c>
      <c r="E81" s="3" t="s">
        <v>1</v>
      </c>
      <c r="F81" s="3">
        <v>42699.7</v>
      </c>
      <c r="G81" s="3" t="s">
        <v>1</v>
      </c>
      <c r="H81" s="3">
        <v>40011.699999999997</v>
      </c>
      <c r="I81" s="2">
        <f>AVERAGE(B81,D81,F81,H81)</f>
        <v>39073.149999999994</v>
      </c>
      <c r="J81" s="19">
        <f>I81/$I$85</f>
        <v>0.14905222424962766</v>
      </c>
    </row>
    <row r="82" spans="1:10" ht="21" x14ac:dyDescent="0.2">
      <c r="A82" s="3" t="s">
        <v>2</v>
      </c>
      <c r="B82" s="3">
        <v>0</v>
      </c>
      <c r="C82" s="3" t="s">
        <v>2</v>
      </c>
      <c r="D82" s="3">
        <v>0</v>
      </c>
      <c r="E82" s="3" t="s">
        <v>2</v>
      </c>
      <c r="F82" s="3">
        <v>0</v>
      </c>
      <c r="G82" s="3" t="s">
        <v>2</v>
      </c>
      <c r="H82" s="3">
        <v>0</v>
      </c>
      <c r="I82" s="2">
        <f t="shared" ref="I82:I84" si="10">AVERAGE(B82,D82,F82,H82)</f>
        <v>0</v>
      </c>
      <c r="J82" s="19">
        <f>I82/$I$85</f>
        <v>0</v>
      </c>
    </row>
    <row r="83" spans="1:10" ht="21" x14ac:dyDescent="0.2">
      <c r="A83" s="3" t="s">
        <v>67</v>
      </c>
      <c r="B83" s="3">
        <v>107363.6</v>
      </c>
      <c r="C83" s="3" t="s">
        <v>67</v>
      </c>
      <c r="D83" s="3">
        <v>112389.5</v>
      </c>
      <c r="E83" s="3" t="s">
        <v>67</v>
      </c>
      <c r="F83" s="3">
        <v>109432.4</v>
      </c>
      <c r="G83" s="3" t="s">
        <v>67</v>
      </c>
      <c r="H83" s="3">
        <v>111908.6</v>
      </c>
      <c r="I83" s="2">
        <f t="shared" si="10"/>
        <v>110273.52499999999</v>
      </c>
      <c r="J83" s="19">
        <f>I83/$I$85</f>
        <v>0.42066007417105922</v>
      </c>
    </row>
    <row r="84" spans="1:10" ht="21" x14ac:dyDescent="0.2">
      <c r="A84" s="3" t="s">
        <v>68</v>
      </c>
      <c r="B84" s="3">
        <v>117682.2</v>
      </c>
      <c r="C84" s="3" t="s">
        <v>68</v>
      </c>
      <c r="D84" s="3">
        <v>113271.5</v>
      </c>
      <c r="E84" s="3" t="s">
        <v>68</v>
      </c>
      <c r="F84" s="3">
        <v>110011.9</v>
      </c>
      <c r="G84" s="3" t="s">
        <v>68</v>
      </c>
      <c r="H84" s="3">
        <v>110223.8</v>
      </c>
      <c r="I84" s="2">
        <f t="shared" si="10"/>
        <v>112797.34999999999</v>
      </c>
      <c r="J84" s="19">
        <f>I84/$I$85</f>
        <v>0.43028770157931318</v>
      </c>
    </row>
    <row r="85" spans="1:10" ht="21" x14ac:dyDescent="0.2">
      <c r="H85" s="26" t="s">
        <v>143</v>
      </c>
      <c r="I85" s="2">
        <f>SUM(I81:I84)</f>
        <v>262144.02499999997</v>
      </c>
    </row>
  </sheetData>
  <mergeCells count="2">
    <mergeCell ref="L3:O3"/>
    <mergeCell ref="L12:O12"/>
  </mergeCell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197996-CF64-E845-85CF-41EA300F8305}">
  <dimension ref="A1:AH42"/>
  <sheetViews>
    <sheetView zoomScale="61" workbookViewId="0">
      <selection activeCell="H25" sqref="H25"/>
    </sheetView>
  </sheetViews>
  <sheetFormatPr baseColWidth="10" defaultRowHeight="16" x14ac:dyDescent="0.2"/>
  <cols>
    <col min="1" max="1" width="30.1640625" style="38" customWidth="1"/>
    <col min="2" max="3" width="16.83203125" style="38" customWidth="1"/>
    <col min="4" max="4" width="25.5" style="38" customWidth="1"/>
    <col min="5" max="5" width="22.1640625" style="38" customWidth="1"/>
    <col min="6" max="6" width="22" style="38" customWidth="1"/>
    <col min="7" max="16384" width="10.83203125" style="38"/>
  </cols>
  <sheetData>
    <row r="1" spans="1:34" ht="23" x14ac:dyDescent="0.25">
      <c r="A1" s="43" t="s">
        <v>351</v>
      </c>
      <c r="B1" s="43"/>
      <c r="C1" s="43"/>
      <c r="D1" s="43"/>
      <c r="E1" s="43"/>
    </row>
    <row r="2" spans="1:34" ht="23" x14ac:dyDescent="0.25">
      <c r="A2" s="34"/>
      <c r="B2" s="34" t="s">
        <v>6</v>
      </c>
      <c r="C2" s="34" t="s">
        <v>329</v>
      </c>
      <c r="D2" s="34" t="s">
        <v>41</v>
      </c>
      <c r="E2" s="34" t="s">
        <v>42</v>
      </c>
      <c r="F2" s="38" t="s">
        <v>354</v>
      </c>
    </row>
    <row r="3" spans="1:34" ht="23" x14ac:dyDescent="0.25">
      <c r="A3" s="34" t="s">
        <v>327</v>
      </c>
      <c r="B3" s="36">
        <v>0.83299999999999996</v>
      </c>
      <c r="C3" s="36">
        <v>0.16700000000000001</v>
      </c>
      <c r="D3" s="39">
        <v>4.8646926879882804E-4</v>
      </c>
      <c r="E3" s="39">
        <v>4.8646926879882804E-4</v>
      </c>
    </row>
    <row r="4" spans="1:34" ht="23" x14ac:dyDescent="0.25">
      <c r="A4" s="34" t="s">
        <v>328</v>
      </c>
      <c r="B4" s="36">
        <v>0.82899999999999996</v>
      </c>
      <c r="C4" s="36">
        <v>0.16600000000000001</v>
      </c>
      <c r="D4" s="39">
        <v>4.8646926879882804E-4</v>
      </c>
      <c r="E4" s="39">
        <v>4.8646926879882804E-4</v>
      </c>
    </row>
    <row r="5" spans="1:34" ht="23" x14ac:dyDescent="0.25">
      <c r="A5" s="34" t="s">
        <v>330</v>
      </c>
      <c r="B5" s="36">
        <v>0.82099999999999995</v>
      </c>
      <c r="C5" s="36">
        <v>0.123</v>
      </c>
      <c r="D5" s="36">
        <v>5.6000000000000001E-2</v>
      </c>
      <c r="E5" s="39">
        <v>4.8646926879882804E-4</v>
      </c>
      <c r="F5" s="38">
        <v>0.31929999999999997</v>
      </c>
      <c r="G5" s="38">
        <v>4.3E-3</v>
      </c>
    </row>
    <row r="6" spans="1:34" ht="23" x14ac:dyDescent="0.25">
      <c r="A6" s="34" t="s">
        <v>331</v>
      </c>
      <c r="B6" s="39">
        <v>0.8151796340942381</v>
      </c>
      <c r="C6" s="39">
        <v>0.12383680343627927</v>
      </c>
      <c r="D6" s="39">
        <v>6.0497093200683583E-2</v>
      </c>
      <c r="E6" s="39">
        <v>4.8646926879882804E-4</v>
      </c>
      <c r="F6" s="38">
        <v>0.31969999999999998</v>
      </c>
      <c r="G6" s="38">
        <v>4.0000000000000001E-3</v>
      </c>
    </row>
    <row r="7" spans="1:34" ht="23" x14ac:dyDescent="0.25">
      <c r="A7" s="34" t="s">
        <v>332</v>
      </c>
      <c r="B7" s="36">
        <v>0.82099999999999995</v>
      </c>
      <c r="C7" s="36">
        <v>0.127</v>
      </c>
      <c r="D7" s="36">
        <v>5.1999999999999998E-2</v>
      </c>
      <c r="E7" s="39">
        <v>4.8646926879882804E-4</v>
      </c>
      <c r="F7" s="38">
        <v>0.37030000000000002</v>
      </c>
      <c r="G7" s="38">
        <v>4.5999999999999999E-3</v>
      </c>
    </row>
    <row r="8" spans="1:34" ht="23" x14ac:dyDescent="0.25">
      <c r="A8" s="34" t="s">
        <v>349</v>
      </c>
      <c r="B8" s="36">
        <v>0.81499999999999995</v>
      </c>
      <c r="C8" s="36">
        <v>0.126</v>
      </c>
      <c r="D8" s="36">
        <v>5.8000000000000003E-2</v>
      </c>
      <c r="E8" s="36">
        <v>0</v>
      </c>
      <c r="F8" s="38">
        <v>0.3715</v>
      </c>
      <c r="G8" s="38">
        <v>5.4999999999999997E-3</v>
      </c>
    </row>
    <row r="9" spans="1:34" ht="23" x14ac:dyDescent="0.25">
      <c r="A9" s="34" t="s">
        <v>333</v>
      </c>
      <c r="B9" s="36">
        <v>0.78900000000000003</v>
      </c>
      <c r="C9" s="36">
        <v>0.191</v>
      </c>
      <c r="D9" s="36">
        <v>0.02</v>
      </c>
      <c r="E9" s="39">
        <v>4.8646926879882804E-4</v>
      </c>
      <c r="F9" s="38">
        <v>0.35899999999999999</v>
      </c>
      <c r="G9" s="38">
        <v>6.1000000000000004E-3</v>
      </c>
    </row>
    <row r="10" spans="1:34" ht="23" x14ac:dyDescent="0.25">
      <c r="A10" s="34" t="s">
        <v>334</v>
      </c>
      <c r="B10" s="36">
        <v>0.78600000000000003</v>
      </c>
      <c r="C10" s="36">
        <v>0.189</v>
      </c>
      <c r="D10" s="36">
        <v>2.1999999999999999E-2</v>
      </c>
      <c r="E10" s="36">
        <v>3.0000000000000001E-3</v>
      </c>
      <c r="F10" s="38">
        <v>0.36209999999999998</v>
      </c>
      <c r="G10" s="38">
        <v>5.0000000000000001E-3</v>
      </c>
    </row>
    <row r="11" spans="1:34" ht="23" x14ac:dyDescent="0.25">
      <c r="A11" s="34" t="s">
        <v>335</v>
      </c>
      <c r="B11" s="36">
        <v>0.72399999999999998</v>
      </c>
      <c r="C11" s="36">
        <v>0.20200000000000001</v>
      </c>
      <c r="D11" s="36">
        <v>7.3999999999999996E-2</v>
      </c>
      <c r="E11" s="39">
        <v>4.8646926879882804E-4</v>
      </c>
      <c r="F11" s="38">
        <v>0.3498</v>
      </c>
      <c r="G11" s="38">
        <v>3.8E-3</v>
      </c>
      <c r="AH11" s="38" t="s">
        <v>353</v>
      </c>
    </row>
    <row r="12" spans="1:34" ht="23" x14ac:dyDescent="0.25">
      <c r="A12" s="34" t="s">
        <v>348</v>
      </c>
      <c r="B12" s="39">
        <v>0.70105582267450983</v>
      </c>
      <c r="C12" s="39">
        <v>0.19984689708144107</v>
      </c>
      <c r="D12" s="39">
        <v>8.1208347666267694E-2</v>
      </c>
      <c r="E12" s="39">
        <v>1.7888932577781465E-2</v>
      </c>
      <c r="F12" s="38">
        <v>0.3266</v>
      </c>
      <c r="G12" s="38">
        <v>6.4999999999999997E-3</v>
      </c>
    </row>
    <row r="13" spans="1:34" ht="23" x14ac:dyDescent="0.25">
      <c r="A13" s="35" t="s">
        <v>336</v>
      </c>
      <c r="B13" s="36">
        <v>0.79600000000000004</v>
      </c>
      <c r="C13" s="36">
        <v>0.112</v>
      </c>
      <c r="D13" s="36">
        <v>9.1999999999999998E-2</v>
      </c>
      <c r="E13" s="39">
        <v>4.8646926879882804E-4</v>
      </c>
      <c r="F13" s="38">
        <v>0.29370000000000002</v>
      </c>
      <c r="G13" s="38">
        <v>3.0999999999999999E-3</v>
      </c>
    </row>
    <row r="14" spans="1:34" ht="23" x14ac:dyDescent="0.25">
      <c r="A14" s="35" t="s">
        <v>337</v>
      </c>
      <c r="B14" s="36">
        <v>0.79</v>
      </c>
      <c r="C14" s="36">
        <v>0.111</v>
      </c>
      <c r="D14" s="36">
        <v>9.9000000000000005E-2</v>
      </c>
      <c r="E14" s="36">
        <v>1E-3</v>
      </c>
      <c r="F14" s="38">
        <v>0.29549999999999998</v>
      </c>
      <c r="G14" s="38">
        <v>4.1000000000000003E-3</v>
      </c>
    </row>
    <row r="15" spans="1:34" ht="23" x14ac:dyDescent="0.25">
      <c r="A15" s="35" t="s">
        <v>338</v>
      </c>
      <c r="B15" s="36">
        <v>0.79900000000000004</v>
      </c>
      <c r="C15" s="36">
        <v>0.11700000000000001</v>
      </c>
      <c r="D15" s="36">
        <v>8.4000000000000005E-2</v>
      </c>
      <c r="E15" s="39">
        <v>4.8646926879882804E-4</v>
      </c>
      <c r="F15" s="38">
        <v>0.33860000000000001</v>
      </c>
      <c r="G15" s="38">
        <v>4.4000000000000003E-3</v>
      </c>
    </row>
    <row r="16" spans="1:34" ht="23" x14ac:dyDescent="0.25">
      <c r="A16" s="35" t="s">
        <v>346</v>
      </c>
      <c r="B16" s="37">
        <v>0.80200000000000005</v>
      </c>
      <c r="C16" s="40">
        <v>0.113</v>
      </c>
      <c r="D16" s="40">
        <v>8.4000000000000005E-2</v>
      </c>
      <c r="E16" s="40">
        <v>0</v>
      </c>
      <c r="F16" s="38">
        <v>0.31509999999999999</v>
      </c>
      <c r="G16" s="38">
        <v>4.3E-3</v>
      </c>
    </row>
    <row r="17" spans="1:7" ht="23" x14ac:dyDescent="0.25">
      <c r="A17" s="35" t="s">
        <v>339</v>
      </c>
      <c r="B17" s="36">
        <v>0.85</v>
      </c>
      <c r="C17" s="36">
        <v>9.1999999999999998E-2</v>
      </c>
      <c r="D17" s="36">
        <v>5.8000000000000003E-2</v>
      </c>
      <c r="E17" s="39">
        <v>4.8646926879882804E-4</v>
      </c>
      <c r="F17" s="38">
        <v>0.31669999999999998</v>
      </c>
      <c r="G17" s="38">
        <v>3.0999999999999999E-3</v>
      </c>
    </row>
    <row r="18" spans="1:7" ht="23" x14ac:dyDescent="0.25">
      <c r="A18" s="35" t="s">
        <v>340</v>
      </c>
      <c r="B18" s="36">
        <v>0.84099999999999997</v>
      </c>
      <c r="C18" s="36">
        <v>9.0999999999999998E-2</v>
      </c>
      <c r="D18" s="36">
        <v>6.8000000000000005E-2</v>
      </c>
      <c r="E18" s="36">
        <v>0</v>
      </c>
      <c r="F18" s="38">
        <v>0.29110000000000003</v>
      </c>
      <c r="G18" s="38">
        <v>3.7000000000000002E-3</v>
      </c>
    </row>
    <row r="19" spans="1:7" ht="23" x14ac:dyDescent="0.25">
      <c r="A19" s="35" t="s">
        <v>341</v>
      </c>
      <c r="B19" s="36">
        <v>0.84799999999999998</v>
      </c>
      <c r="C19" s="36">
        <v>9.5000000000000001E-2</v>
      </c>
      <c r="D19" s="36">
        <v>5.6000000000000001E-2</v>
      </c>
      <c r="E19" s="39">
        <v>4.8646926879882804E-4</v>
      </c>
      <c r="F19" s="38">
        <v>0.3347</v>
      </c>
      <c r="G19" s="38">
        <v>3.0000000000000001E-3</v>
      </c>
    </row>
    <row r="20" spans="1:7" ht="23" x14ac:dyDescent="0.25">
      <c r="A20" s="35" t="s">
        <v>347</v>
      </c>
      <c r="B20" s="36">
        <v>0.84399999999999997</v>
      </c>
      <c r="C20" s="36">
        <v>9.5000000000000001E-2</v>
      </c>
      <c r="D20" s="36">
        <v>6.0999999999999999E-2</v>
      </c>
      <c r="E20" s="36">
        <v>0</v>
      </c>
      <c r="F20" s="38">
        <v>0.32429999999999998</v>
      </c>
      <c r="G20" s="38">
        <v>3.8E-3</v>
      </c>
    </row>
    <row r="23" spans="1:7" ht="23" x14ac:dyDescent="0.25">
      <c r="A23" s="44" t="s">
        <v>352</v>
      </c>
      <c r="B23" s="45"/>
      <c r="C23" s="45"/>
      <c r="D23" s="45"/>
      <c r="E23" s="45"/>
      <c r="F23" s="46"/>
    </row>
    <row r="24" spans="1:7" ht="23" x14ac:dyDescent="0.25">
      <c r="A24" s="34"/>
      <c r="B24" s="34" t="s">
        <v>345</v>
      </c>
      <c r="C24" s="34" t="s">
        <v>2</v>
      </c>
      <c r="D24" s="34" t="s">
        <v>342</v>
      </c>
      <c r="E24" s="34" t="s">
        <v>343</v>
      </c>
      <c r="F24" s="34" t="s">
        <v>344</v>
      </c>
    </row>
    <row r="25" spans="1:7" ht="23" x14ac:dyDescent="0.25">
      <c r="A25" s="34" t="s">
        <v>327</v>
      </c>
      <c r="B25" s="39">
        <v>4.8646926879882804E-4</v>
      </c>
      <c r="C25" s="39">
        <v>4.8646926879882804E-4</v>
      </c>
      <c r="D25" s="39">
        <v>4.8646926879882804E-4</v>
      </c>
      <c r="E25" s="39">
        <v>4.8646926879882804E-4</v>
      </c>
      <c r="F25" s="39">
        <v>4.8646926879882804E-4</v>
      </c>
    </row>
    <row r="26" spans="1:7" ht="23" x14ac:dyDescent="0.25">
      <c r="A26" s="34" t="s">
        <v>328</v>
      </c>
      <c r="B26" s="39">
        <v>4.8646926879882804E-4</v>
      </c>
      <c r="C26" s="36">
        <v>1</v>
      </c>
      <c r="D26" s="39">
        <v>4.8646926879882804E-4</v>
      </c>
      <c r="E26" s="39">
        <v>4.8646926879882804E-4</v>
      </c>
      <c r="F26" s="39">
        <v>4.8646926879882804E-4</v>
      </c>
    </row>
    <row r="27" spans="1:7" ht="23" x14ac:dyDescent="0.25">
      <c r="A27" s="34" t="s">
        <v>330</v>
      </c>
      <c r="B27" s="39">
        <v>4.8646926879882804E-4</v>
      </c>
      <c r="C27" s="36">
        <v>8.4000000000000005E-2</v>
      </c>
      <c r="D27" s="36">
        <v>0.61699999999999999</v>
      </c>
      <c r="E27" s="39">
        <v>4.8646926879882804E-4</v>
      </c>
      <c r="F27" s="36">
        <v>0.29899999999999999</v>
      </c>
    </row>
    <row r="28" spans="1:7" ht="23" x14ac:dyDescent="0.25">
      <c r="A28" s="34" t="s">
        <v>331</v>
      </c>
      <c r="B28" s="39">
        <v>4.8646926879882804E-4</v>
      </c>
      <c r="C28" s="39">
        <v>7.5999999999999998E-2</v>
      </c>
      <c r="D28" s="39">
        <v>0.624</v>
      </c>
      <c r="E28" s="39">
        <v>4.8646926879882804E-4</v>
      </c>
      <c r="F28" s="39">
        <v>0.30099999999999999</v>
      </c>
    </row>
    <row r="29" spans="1:7" ht="23" x14ac:dyDescent="0.25">
      <c r="A29" s="34" t="s">
        <v>332</v>
      </c>
      <c r="B29" s="39">
        <v>4.8646926879882804E-4</v>
      </c>
      <c r="C29" s="39">
        <v>4.8646926879882804E-4</v>
      </c>
      <c r="D29" s="36">
        <v>0.63600000000000001</v>
      </c>
      <c r="E29" s="39">
        <v>4.8646926879882804E-4</v>
      </c>
      <c r="F29" s="36">
        <v>0.29499999999999998</v>
      </c>
    </row>
    <row r="30" spans="1:7" ht="23" x14ac:dyDescent="0.25">
      <c r="A30" s="34" t="s">
        <v>349</v>
      </c>
      <c r="B30" s="39">
        <v>4.8646926879882804E-4</v>
      </c>
      <c r="C30" s="36">
        <v>0</v>
      </c>
      <c r="D30" s="36">
        <v>0.61799999999999999</v>
      </c>
      <c r="E30" s="39">
        <v>4.8646926879882804E-4</v>
      </c>
      <c r="F30" s="36">
        <v>0.29899999999999999</v>
      </c>
    </row>
    <row r="31" spans="1:7" ht="23" x14ac:dyDescent="0.25">
      <c r="A31" s="34" t="s">
        <v>333</v>
      </c>
      <c r="B31" s="36">
        <v>0</v>
      </c>
      <c r="C31" s="36">
        <v>0.223</v>
      </c>
      <c r="D31" s="36">
        <v>0.27500000000000002</v>
      </c>
      <c r="E31" s="39">
        <v>4.8646926879882804E-4</v>
      </c>
      <c r="F31" s="36">
        <v>0.502</v>
      </c>
    </row>
    <row r="32" spans="1:7" ht="23" x14ac:dyDescent="0.25">
      <c r="A32" s="34" t="s">
        <v>334</v>
      </c>
      <c r="B32" s="39">
        <v>4.8646926879882804E-4</v>
      </c>
      <c r="C32" s="36">
        <v>8.5999999999999993E-2</v>
      </c>
      <c r="D32" s="36">
        <v>0.32</v>
      </c>
      <c r="E32" s="39">
        <v>4.8646926879882804E-4</v>
      </c>
      <c r="F32" s="36">
        <v>0.59499999999999997</v>
      </c>
    </row>
    <row r="33" spans="1:6" ht="23" x14ac:dyDescent="0.25">
      <c r="A33" s="34" t="s">
        <v>335</v>
      </c>
      <c r="B33" s="39">
        <v>4.8646926879882804E-4</v>
      </c>
      <c r="C33" s="39">
        <v>4.8646926879882804E-4</v>
      </c>
      <c r="D33" s="36">
        <v>0.41</v>
      </c>
      <c r="E33" s="39">
        <v>4.8646926879882804E-4</v>
      </c>
      <c r="F33" s="36">
        <v>0.40300000000000002</v>
      </c>
    </row>
    <row r="34" spans="1:6" ht="23" x14ac:dyDescent="0.25">
      <c r="A34" s="34" t="s">
        <v>348</v>
      </c>
      <c r="B34" s="39">
        <v>4.8646926879882804E-4</v>
      </c>
      <c r="C34" s="39">
        <v>0</v>
      </c>
      <c r="D34" s="39">
        <v>0.42066007417105922</v>
      </c>
      <c r="E34" s="39">
        <v>4.8646926879882804E-4</v>
      </c>
      <c r="F34" s="39">
        <v>0.43028770157931318</v>
      </c>
    </row>
    <row r="35" spans="1:6" ht="23" x14ac:dyDescent="0.25">
      <c r="A35" s="35" t="s">
        <v>336</v>
      </c>
      <c r="B35" s="39">
        <v>4.8646926879882804E-4</v>
      </c>
      <c r="C35" s="36">
        <v>0.05</v>
      </c>
      <c r="D35" s="36">
        <v>0.27500000000000002</v>
      </c>
      <c r="E35" s="36">
        <v>0.375</v>
      </c>
      <c r="F35" s="36">
        <v>0.29899999999999999</v>
      </c>
    </row>
    <row r="36" spans="1:6" ht="23" x14ac:dyDescent="0.25">
      <c r="A36" s="35" t="s">
        <v>337</v>
      </c>
      <c r="B36" s="39">
        <v>4.8646926879882804E-4</v>
      </c>
      <c r="C36" s="36">
        <v>4.2000000000000003E-2</v>
      </c>
      <c r="D36" s="36">
        <v>0.28100000000000003</v>
      </c>
      <c r="E36" s="36">
        <v>0.36599999999999999</v>
      </c>
      <c r="F36" s="36">
        <v>0.311</v>
      </c>
    </row>
    <row r="37" spans="1:6" ht="23" x14ac:dyDescent="0.25">
      <c r="A37" s="35" t="s">
        <v>338</v>
      </c>
      <c r="B37" s="39">
        <v>4.8646926879882804E-4</v>
      </c>
      <c r="C37" s="39">
        <v>4.8646926879882804E-4</v>
      </c>
      <c r="D37" s="36">
        <v>0.28399999999999997</v>
      </c>
      <c r="E37" s="36">
        <v>0.38100000000000001</v>
      </c>
      <c r="F37" s="36">
        <v>0.30499999999999999</v>
      </c>
    </row>
    <row r="38" spans="1:6" ht="23" x14ac:dyDescent="0.25">
      <c r="A38" s="35" t="s">
        <v>346</v>
      </c>
      <c r="B38" s="39">
        <v>4.8646926879882804E-4</v>
      </c>
      <c r="C38" s="40">
        <v>0</v>
      </c>
      <c r="D38" s="40">
        <v>0.28100000000000003</v>
      </c>
      <c r="E38" s="40">
        <v>0.38400000000000001</v>
      </c>
      <c r="F38" s="36">
        <v>0.31</v>
      </c>
    </row>
    <row r="39" spans="1:6" ht="23" x14ac:dyDescent="0.25">
      <c r="A39" s="35" t="s">
        <v>339</v>
      </c>
      <c r="B39" s="39">
        <v>4.8646926879882804E-4</v>
      </c>
      <c r="C39" s="36">
        <v>0.05</v>
      </c>
      <c r="D39" s="36">
        <v>0.187</v>
      </c>
      <c r="E39" s="36">
        <v>0.13800000000000001</v>
      </c>
      <c r="F39" s="36">
        <v>0.624</v>
      </c>
    </row>
    <row r="40" spans="1:6" ht="23" x14ac:dyDescent="0.25">
      <c r="A40" s="35" t="s">
        <v>340</v>
      </c>
      <c r="B40" s="39">
        <v>4.8646926879882804E-4</v>
      </c>
      <c r="C40" s="36">
        <v>4.1000000000000002E-2</v>
      </c>
      <c r="D40" s="36">
        <v>0.19800000000000001</v>
      </c>
      <c r="E40" s="36">
        <v>0.13300000000000001</v>
      </c>
      <c r="F40" s="36">
        <v>0.627</v>
      </c>
    </row>
    <row r="41" spans="1:6" ht="23" x14ac:dyDescent="0.25">
      <c r="A41" s="35" t="s">
        <v>341</v>
      </c>
      <c r="B41" s="39">
        <v>4.8646926879882804E-4</v>
      </c>
      <c r="C41" s="39">
        <v>4.8646926879882804E-4</v>
      </c>
      <c r="D41" s="36">
        <v>0.216</v>
      </c>
      <c r="E41" s="36">
        <v>0.151</v>
      </c>
      <c r="F41" s="36">
        <v>0.61599999999999999</v>
      </c>
    </row>
    <row r="42" spans="1:6" ht="23" x14ac:dyDescent="0.25">
      <c r="A42" s="35" t="s">
        <v>350</v>
      </c>
      <c r="B42" s="39">
        <v>4.8646926879882804E-4</v>
      </c>
      <c r="C42" s="36">
        <v>0</v>
      </c>
      <c r="D42" s="36">
        <v>0.216</v>
      </c>
      <c r="E42" s="36">
        <v>0.14699999999999999</v>
      </c>
      <c r="F42" s="36">
        <v>0.621</v>
      </c>
    </row>
  </sheetData>
  <mergeCells count="2">
    <mergeCell ref="A1:E1"/>
    <mergeCell ref="A23:F23"/>
  </mergeCells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B14C2-97DB-1C4B-B454-603ED78FF985}">
  <dimension ref="A1:G24"/>
  <sheetViews>
    <sheetView tabSelected="1" topLeftCell="D2" zoomScale="74" workbookViewId="0">
      <selection activeCell="R23" sqref="R23"/>
    </sheetView>
  </sheetViews>
  <sheetFormatPr baseColWidth="10" defaultRowHeight="16" x14ac:dyDescent="0.2"/>
  <cols>
    <col min="1" max="1" width="21.5" bestFit="1" customWidth="1"/>
    <col min="2" max="2" width="11.33203125" bestFit="1" customWidth="1"/>
    <col min="3" max="3" width="12.33203125" bestFit="1" customWidth="1"/>
    <col min="4" max="4" width="16.6640625" bestFit="1" customWidth="1"/>
    <col min="5" max="5" width="23.33203125" bestFit="1" customWidth="1"/>
    <col min="6" max="6" width="18.6640625" bestFit="1" customWidth="1"/>
  </cols>
  <sheetData>
    <row r="1" spans="1:7" ht="23" x14ac:dyDescent="0.25">
      <c r="A1" s="43" t="s">
        <v>351</v>
      </c>
      <c r="B1" s="43"/>
      <c r="C1" s="43"/>
      <c r="D1" s="43"/>
      <c r="E1" s="43"/>
      <c r="F1" s="38"/>
      <c r="G1" s="38"/>
    </row>
    <row r="2" spans="1:7" ht="23" x14ac:dyDescent="0.25">
      <c r="A2" s="34"/>
      <c r="B2" s="34" t="s">
        <v>6</v>
      </c>
      <c r="C2" s="34" t="s">
        <v>329</v>
      </c>
      <c r="D2" s="34" t="s">
        <v>41</v>
      </c>
      <c r="E2" s="34" t="s">
        <v>42</v>
      </c>
      <c r="F2" s="38" t="s">
        <v>354</v>
      </c>
      <c r="G2" s="38"/>
    </row>
    <row r="3" spans="1:7" ht="23" x14ac:dyDescent="0.25">
      <c r="A3" s="34" t="s">
        <v>45</v>
      </c>
      <c r="B3" s="36">
        <v>0.83299999999999996</v>
      </c>
      <c r="C3" s="36">
        <v>0.16700000000000001</v>
      </c>
      <c r="D3" s="39">
        <v>4.8646926879882804E-4</v>
      </c>
      <c r="E3" s="39">
        <v>4.8646926879882804E-4</v>
      </c>
      <c r="F3" s="38"/>
      <c r="G3" s="38"/>
    </row>
    <row r="4" spans="1:7" ht="23" x14ac:dyDescent="0.25">
      <c r="A4" s="34" t="s">
        <v>330</v>
      </c>
      <c r="B4" s="36">
        <v>0.82099999999999995</v>
      </c>
      <c r="C4" s="36">
        <v>0.123</v>
      </c>
      <c r="D4" s="36">
        <v>5.6000000000000001E-2</v>
      </c>
      <c r="E4" s="39">
        <v>4.8646926879882804E-4</v>
      </c>
      <c r="F4" s="38">
        <v>0.31929999999999997</v>
      </c>
      <c r="G4" s="38">
        <v>4.3E-3</v>
      </c>
    </row>
    <row r="5" spans="1:7" ht="23" x14ac:dyDescent="0.25">
      <c r="A5" s="34" t="s">
        <v>332</v>
      </c>
      <c r="B5" s="36">
        <v>0.82099999999999995</v>
      </c>
      <c r="C5" s="36">
        <v>0.127</v>
      </c>
      <c r="D5" s="36">
        <v>5.1999999999999998E-2</v>
      </c>
      <c r="E5" s="39">
        <v>4.8646926879882804E-4</v>
      </c>
      <c r="F5" s="38">
        <v>0.37030000000000002</v>
      </c>
      <c r="G5" s="38">
        <v>4.5999999999999999E-3</v>
      </c>
    </row>
    <row r="6" spans="1:7" ht="23" x14ac:dyDescent="0.25">
      <c r="A6" s="34" t="s">
        <v>333</v>
      </c>
      <c r="B6" s="36">
        <v>0.78900000000000003</v>
      </c>
      <c r="C6" s="36">
        <v>0.191</v>
      </c>
      <c r="D6" s="36">
        <v>0.02</v>
      </c>
      <c r="E6" s="39">
        <v>4.8646926879882804E-4</v>
      </c>
      <c r="F6" s="38">
        <v>0.35899999999999999</v>
      </c>
      <c r="G6" s="38">
        <v>6.1000000000000004E-3</v>
      </c>
    </row>
    <row r="7" spans="1:7" ht="23" x14ac:dyDescent="0.25">
      <c r="A7" s="34" t="s">
        <v>335</v>
      </c>
      <c r="B7" s="36">
        <v>0.72399999999999998</v>
      </c>
      <c r="C7" s="36">
        <v>0.20200000000000001</v>
      </c>
      <c r="D7" s="36">
        <v>7.3999999999999996E-2</v>
      </c>
      <c r="E7" s="39">
        <v>4.8646926879882804E-4</v>
      </c>
      <c r="F7" s="38">
        <v>0.3498</v>
      </c>
      <c r="G7" s="38">
        <v>3.8E-3</v>
      </c>
    </row>
    <row r="8" spans="1:7" ht="23" x14ac:dyDescent="0.25">
      <c r="A8" s="35" t="s">
        <v>336</v>
      </c>
      <c r="B8" s="36">
        <v>0.79600000000000004</v>
      </c>
      <c r="C8" s="36">
        <v>0.112</v>
      </c>
      <c r="D8" s="36">
        <v>9.1999999999999998E-2</v>
      </c>
      <c r="E8" s="39">
        <v>4.8646926879882804E-4</v>
      </c>
      <c r="F8" s="38">
        <v>0.29370000000000002</v>
      </c>
      <c r="G8" s="38">
        <v>3.0999999999999999E-3</v>
      </c>
    </row>
    <row r="9" spans="1:7" ht="23" x14ac:dyDescent="0.25">
      <c r="A9" s="35" t="s">
        <v>338</v>
      </c>
      <c r="B9" s="36">
        <v>0.79900000000000004</v>
      </c>
      <c r="C9" s="36">
        <v>0.11700000000000001</v>
      </c>
      <c r="D9" s="36">
        <v>8.4000000000000005E-2</v>
      </c>
      <c r="E9" s="39">
        <v>4.8646926879882804E-4</v>
      </c>
      <c r="F9" s="38">
        <v>0.33860000000000001</v>
      </c>
      <c r="G9" s="38">
        <v>4.4000000000000003E-3</v>
      </c>
    </row>
    <row r="10" spans="1:7" ht="23" x14ac:dyDescent="0.25">
      <c r="A10" s="35" t="s">
        <v>339</v>
      </c>
      <c r="B10" s="36">
        <v>0.85</v>
      </c>
      <c r="C10" s="36">
        <v>9.1999999999999998E-2</v>
      </c>
      <c r="D10" s="36">
        <v>5.8000000000000003E-2</v>
      </c>
      <c r="E10" s="39">
        <v>4.8646926879882804E-4</v>
      </c>
      <c r="F10" s="38">
        <v>0.31669999999999998</v>
      </c>
      <c r="G10" s="38">
        <v>3.0999999999999999E-3</v>
      </c>
    </row>
    <row r="11" spans="1:7" ht="23" x14ac:dyDescent="0.25">
      <c r="A11" s="35" t="s">
        <v>341</v>
      </c>
      <c r="B11" s="36">
        <v>0.84799999999999998</v>
      </c>
      <c r="C11" s="36">
        <v>9.5000000000000001E-2</v>
      </c>
      <c r="D11" s="36">
        <v>5.6000000000000001E-2</v>
      </c>
      <c r="E11" s="39">
        <v>4.8646926879882804E-4</v>
      </c>
      <c r="F11" s="38">
        <v>0.3347</v>
      </c>
      <c r="G11" s="38">
        <v>3.0000000000000001E-3</v>
      </c>
    </row>
    <row r="12" spans="1:7" x14ac:dyDescent="0.2">
      <c r="A12" s="38"/>
      <c r="B12" s="38"/>
      <c r="C12" s="38"/>
      <c r="D12" s="38"/>
      <c r="E12" s="38"/>
      <c r="F12" s="38"/>
      <c r="G12" s="38"/>
    </row>
    <row r="13" spans="1:7" x14ac:dyDescent="0.2">
      <c r="A13" s="38"/>
      <c r="B13" s="38"/>
      <c r="C13" s="38"/>
      <c r="D13" s="38"/>
      <c r="E13" s="38"/>
      <c r="F13" s="38"/>
      <c r="G13" s="38"/>
    </row>
    <row r="14" spans="1:7" ht="23" x14ac:dyDescent="0.25">
      <c r="A14" s="44" t="s">
        <v>352</v>
      </c>
      <c r="B14" s="45"/>
      <c r="C14" s="45"/>
      <c r="D14" s="45"/>
      <c r="E14" s="45"/>
      <c r="F14" s="46"/>
      <c r="G14" s="38"/>
    </row>
    <row r="15" spans="1:7" ht="23" x14ac:dyDescent="0.25">
      <c r="A15" s="34"/>
      <c r="B15" s="34" t="s">
        <v>345</v>
      </c>
      <c r="C15" s="34" t="s">
        <v>2</v>
      </c>
      <c r="D15" s="34" t="s">
        <v>342</v>
      </c>
      <c r="E15" s="34" t="s">
        <v>343</v>
      </c>
      <c r="F15" s="34" t="s">
        <v>344</v>
      </c>
      <c r="G15" s="38" t="s">
        <v>354</v>
      </c>
    </row>
    <row r="16" spans="1:7" ht="23" x14ac:dyDescent="0.25">
      <c r="A16" s="34" t="s">
        <v>45</v>
      </c>
      <c r="B16" s="39">
        <v>4.8646926879882804E-4</v>
      </c>
      <c r="C16" s="39">
        <v>4.8646926879882804E-4</v>
      </c>
      <c r="D16" s="39">
        <v>4.8646926879882804E-4</v>
      </c>
      <c r="E16" s="39">
        <v>4.8646926879882804E-4</v>
      </c>
      <c r="F16" s="39">
        <v>4.8646926879882804E-4</v>
      </c>
      <c r="G16" s="38"/>
    </row>
    <row r="17" spans="1:7" ht="23" x14ac:dyDescent="0.25">
      <c r="A17" s="34" t="s">
        <v>330</v>
      </c>
      <c r="B17" s="39">
        <v>4.8646926879882804E-4</v>
      </c>
      <c r="C17" s="36">
        <v>8.4000000000000005E-2</v>
      </c>
      <c r="D17" s="36">
        <v>0.61699999999999999</v>
      </c>
      <c r="E17" s="39">
        <v>4.8646926879882804E-4</v>
      </c>
      <c r="F17" s="36">
        <v>0.29899999999999999</v>
      </c>
      <c r="G17" s="38"/>
    </row>
    <row r="18" spans="1:7" ht="23" x14ac:dyDescent="0.25">
      <c r="A18" s="34" t="s">
        <v>332</v>
      </c>
      <c r="B18" s="39">
        <v>4.8646926879882804E-4</v>
      </c>
      <c r="C18" s="39">
        <v>4.8646926879882804E-4</v>
      </c>
      <c r="D18" s="36">
        <v>0.63600000000000001</v>
      </c>
      <c r="E18" s="39">
        <v>4.8646926879882804E-4</v>
      </c>
      <c r="F18" s="36">
        <v>0.29499999999999998</v>
      </c>
      <c r="G18" s="38"/>
    </row>
    <row r="19" spans="1:7" ht="23" x14ac:dyDescent="0.25">
      <c r="A19" s="34" t="s">
        <v>333</v>
      </c>
      <c r="B19" s="36">
        <v>0</v>
      </c>
      <c r="C19" s="36">
        <v>0.223</v>
      </c>
      <c r="D19" s="36">
        <v>0.27500000000000002</v>
      </c>
      <c r="E19" s="39">
        <v>4.8646926879882804E-4</v>
      </c>
      <c r="F19" s="36">
        <v>0.502</v>
      </c>
      <c r="G19" s="38"/>
    </row>
    <row r="20" spans="1:7" ht="23" x14ac:dyDescent="0.25">
      <c r="A20" s="34" t="s">
        <v>335</v>
      </c>
      <c r="B20" s="39">
        <v>4.8646926879882804E-4</v>
      </c>
      <c r="C20" s="39">
        <v>4.8646926879882804E-4</v>
      </c>
      <c r="D20" s="36">
        <v>0.41</v>
      </c>
      <c r="E20" s="39">
        <v>4.8646926879882804E-4</v>
      </c>
      <c r="F20" s="36">
        <v>0.40300000000000002</v>
      </c>
      <c r="G20" s="38"/>
    </row>
    <row r="21" spans="1:7" ht="23" x14ac:dyDescent="0.25">
      <c r="A21" s="35" t="s">
        <v>336</v>
      </c>
      <c r="B21" s="39">
        <v>4.8646926879882804E-4</v>
      </c>
      <c r="C21" s="36">
        <v>0.05</v>
      </c>
      <c r="D21" s="36">
        <v>0.27500000000000002</v>
      </c>
      <c r="E21" s="36">
        <v>0.375</v>
      </c>
      <c r="F21" s="36">
        <v>0.29899999999999999</v>
      </c>
      <c r="G21" s="38"/>
    </row>
    <row r="22" spans="1:7" ht="23" x14ac:dyDescent="0.25">
      <c r="A22" s="35" t="s">
        <v>338</v>
      </c>
      <c r="B22" s="39">
        <v>4.8646926879882804E-4</v>
      </c>
      <c r="C22" s="39">
        <v>4.8646926879882804E-4</v>
      </c>
      <c r="D22" s="36">
        <v>0.28399999999999997</v>
      </c>
      <c r="E22" s="36">
        <v>0.38100000000000001</v>
      </c>
      <c r="F22" s="36">
        <v>0.30499999999999999</v>
      </c>
      <c r="G22" s="38"/>
    </row>
    <row r="23" spans="1:7" ht="23" x14ac:dyDescent="0.25">
      <c r="A23" s="35" t="s">
        <v>339</v>
      </c>
      <c r="B23" s="39">
        <v>4.8646926879882804E-4</v>
      </c>
      <c r="C23" s="36">
        <v>0.05</v>
      </c>
      <c r="D23" s="36">
        <v>0.187</v>
      </c>
      <c r="E23" s="36">
        <v>0.13800000000000001</v>
      </c>
      <c r="F23" s="36">
        <v>0.624</v>
      </c>
      <c r="G23" s="38"/>
    </row>
    <row r="24" spans="1:7" ht="23" x14ac:dyDescent="0.25">
      <c r="A24" s="35" t="s">
        <v>341</v>
      </c>
      <c r="B24" s="39">
        <v>4.8646926879882804E-4</v>
      </c>
      <c r="C24" s="39">
        <v>4.8646926879882804E-4</v>
      </c>
      <c r="D24" s="36">
        <v>0.216</v>
      </c>
      <c r="E24" s="36">
        <v>0.151</v>
      </c>
      <c r="F24" s="36">
        <v>0.61599999999999999</v>
      </c>
      <c r="G24" s="38"/>
    </row>
  </sheetData>
  <mergeCells count="2">
    <mergeCell ref="A1:E1"/>
    <mergeCell ref="A14:F14"/>
  </mergeCells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8A876-4BC8-1544-8A24-2B5E55173CF8}">
  <dimension ref="A1:K24"/>
  <sheetViews>
    <sheetView topLeftCell="D1" workbookViewId="0">
      <selection activeCell="P11" sqref="P11"/>
    </sheetView>
  </sheetViews>
  <sheetFormatPr baseColWidth="10" defaultRowHeight="16" x14ac:dyDescent="0.2"/>
  <cols>
    <col min="1" max="1" width="20.6640625" bestFit="1" customWidth="1"/>
  </cols>
  <sheetData>
    <row r="1" spans="1:11" ht="23" x14ac:dyDescent="0.25">
      <c r="A1" s="43" t="s">
        <v>355</v>
      </c>
      <c r="B1" s="43"/>
      <c r="C1" s="43"/>
      <c r="D1" s="43"/>
      <c r="E1" s="43"/>
      <c r="F1" s="38"/>
    </row>
    <row r="2" spans="1:11" ht="23" x14ac:dyDescent="0.25">
      <c r="A2" s="34"/>
      <c r="B2" s="34" t="s">
        <v>6</v>
      </c>
      <c r="C2" s="34" t="s">
        <v>329</v>
      </c>
      <c r="D2" s="34" t="s">
        <v>41</v>
      </c>
      <c r="E2" s="34" t="s">
        <v>42</v>
      </c>
      <c r="F2" s="38"/>
    </row>
    <row r="3" spans="1:11" ht="23" x14ac:dyDescent="0.25">
      <c r="A3" s="34" t="s">
        <v>45</v>
      </c>
      <c r="B3" s="36">
        <v>0.83299999999999996</v>
      </c>
      <c r="C3" s="36">
        <v>0.16700000000000001</v>
      </c>
      <c r="D3" s="39">
        <v>4.8646926879882804E-4</v>
      </c>
      <c r="E3" s="39">
        <v>4.8646926879882804E-4</v>
      </c>
      <c r="F3" s="38"/>
    </row>
    <row r="4" spans="1:11" ht="23" x14ac:dyDescent="0.25">
      <c r="A4" s="34" t="s">
        <v>330</v>
      </c>
      <c r="B4" s="36">
        <v>0.84299999999999997</v>
      </c>
      <c r="C4" s="36">
        <v>0.14799999999999999</v>
      </c>
      <c r="D4" s="36">
        <v>8.0000000000000002E-3</v>
      </c>
      <c r="E4" s="39">
        <v>0</v>
      </c>
      <c r="F4" s="38"/>
    </row>
    <row r="5" spans="1:11" ht="23" x14ac:dyDescent="0.25">
      <c r="A5" s="34" t="s">
        <v>332</v>
      </c>
      <c r="B5" s="36">
        <v>0.84</v>
      </c>
      <c r="C5" s="36">
        <v>0.152</v>
      </c>
      <c r="D5" s="36">
        <v>8.0000000000000002E-3</v>
      </c>
      <c r="E5" s="39">
        <v>0</v>
      </c>
      <c r="F5" s="38"/>
    </row>
    <row r="6" spans="1:11" ht="23" x14ac:dyDescent="0.25">
      <c r="A6" s="34" t="s">
        <v>333</v>
      </c>
      <c r="B6" s="36">
        <v>0.82</v>
      </c>
      <c r="C6" s="36">
        <v>0.17599999999999999</v>
      </c>
      <c r="D6" s="36">
        <v>4.0000000000000001E-3</v>
      </c>
      <c r="E6" s="39">
        <v>0</v>
      </c>
      <c r="F6" s="38"/>
    </row>
    <row r="7" spans="1:11" ht="23" customHeight="1" x14ac:dyDescent="0.25">
      <c r="A7" s="34" t="s">
        <v>335</v>
      </c>
      <c r="B7" s="36">
        <v>0.80300000000000005</v>
      </c>
      <c r="C7" s="36">
        <v>0.17599999999999999</v>
      </c>
      <c r="D7" s="36">
        <v>2.1000000000000001E-2</v>
      </c>
      <c r="E7" s="39">
        <v>0</v>
      </c>
      <c r="F7" s="38"/>
    </row>
    <row r="8" spans="1:11" ht="23" x14ac:dyDescent="0.25">
      <c r="A8" s="35" t="s">
        <v>336</v>
      </c>
      <c r="B8" s="36">
        <v>0.84199999999999997</v>
      </c>
      <c r="C8" s="36">
        <v>0.14000000000000001</v>
      </c>
      <c r="D8" s="36">
        <v>1.7999999999999999E-2</v>
      </c>
      <c r="E8" s="39">
        <v>0</v>
      </c>
      <c r="F8" s="38"/>
    </row>
    <row r="9" spans="1:11" ht="23" x14ac:dyDescent="0.25">
      <c r="A9" s="35" t="s">
        <v>338</v>
      </c>
      <c r="B9" s="36">
        <v>0.83799999999999997</v>
      </c>
      <c r="C9" s="36">
        <v>0.14799999999999999</v>
      </c>
      <c r="D9" s="36">
        <v>1.4999999999999999E-2</v>
      </c>
      <c r="E9" s="39">
        <v>0</v>
      </c>
      <c r="F9" s="38"/>
    </row>
    <row r="10" spans="1:11" ht="23" x14ac:dyDescent="0.25">
      <c r="A10" s="35" t="s">
        <v>339</v>
      </c>
      <c r="B10" s="36">
        <v>0.85699999999999998</v>
      </c>
      <c r="C10" s="36">
        <v>0.13300000000000001</v>
      </c>
      <c r="D10" s="36">
        <v>0.01</v>
      </c>
      <c r="E10" s="39">
        <v>0</v>
      </c>
      <c r="F10" s="38"/>
    </row>
    <row r="11" spans="1:11" ht="23" x14ac:dyDescent="0.25">
      <c r="A11" s="35" t="s">
        <v>341</v>
      </c>
      <c r="B11" s="36">
        <v>0.84899999999999998</v>
      </c>
      <c r="C11" s="36">
        <v>0.14099999999999999</v>
      </c>
      <c r="D11" s="36">
        <v>0.01</v>
      </c>
      <c r="E11" s="39">
        <v>0</v>
      </c>
      <c r="F11" s="38"/>
      <c r="K11" s="47"/>
    </row>
    <row r="12" spans="1:11" x14ac:dyDescent="0.2">
      <c r="A12" s="38"/>
      <c r="B12" s="38"/>
      <c r="C12" s="38"/>
      <c r="D12" s="38"/>
      <c r="E12" s="38"/>
      <c r="F12" s="38"/>
    </row>
    <row r="13" spans="1:11" x14ac:dyDescent="0.2">
      <c r="A13" s="38"/>
      <c r="B13" s="38"/>
      <c r="C13" s="38"/>
      <c r="D13" s="38"/>
      <c r="E13" s="38"/>
      <c r="F13" s="38"/>
    </row>
    <row r="14" spans="1:11" ht="23" x14ac:dyDescent="0.25">
      <c r="A14" s="44" t="s">
        <v>356</v>
      </c>
      <c r="B14" s="45"/>
      <c r="C14" s="45"/>
      <c r="D14" s="45"/>
      <c r="E14" s="45"/>
      <c r="F14" s="46"/>
    </row>
    <row r="15" spans="1:11" ht="23" x14ac:dyDescent="0.25">
      <c r="A15" s="34"/>
      <c r="B15" s="34" t="s">
        <v>345</v>
      </c>
      <c r="C15" s="34" t="s">
        <v>2</v>
      </c>
      <c r="D15" s="34" t="s">
        <v>342</v>
      </c>
      <c r="E15" s="34" t="s">
        <v>343</v>
      </c>
      <c r="F15" s="34" t="s">
        <v>344</v>
      </c>
    </row>
    <row r="16" spans="1:11" ht="23" customHeight="1" x14ac:dyDescent="0.25">
      <c r="A16" s="34" t="s">
        <v>45</v>
      </c>
      <c r="B16" s="39">
        <v>4.8646926879882804E-4</v>
      </c>
      <c r="C16" s="39">
        <v>4.8646926879882804E-4</v>
      </c>
      <c r="D16" s="39">
        <v>4.8646926879882804E-4</v>
      </c>
      <c r="E16" s="39">
        <v>4.8646926879882804E-4</v>
      </c>
      <c r="F16" s="39">
        <v>4.8646926879882804E-4</v>
      </c>
    </row>
    <row r="17" spans="1:11" ht="23" x14ac:dyDescent="0.25">
      <c r="A17" s="34" t="s">
        <v>330</v>
      </c>
      <c r="B17" s="39">
        <v>0</v>
      </c>
      <c r="C17" s="36">
        <v>0.434</v>
      </c>
      <c r="D17" s="36">
        <v>0.442</v>
      </c>
      <c r="E17" s="39">
        <v>0</v>
      </c>
      <c r="F17" s="36">
        <v>0.123</v>
      </c>
    </row>
    <row r="18" spans="1:11" ht="23" x14ac:dyDescent="0.25">
      <c r="A18" s="34" t="s">
        <v>332</v>
      </c>
      <c r="B18" s="39">
        <v>0</v>
      </c>
      <c r="C18" s="39">
        <v>0</v>
      </c>
      <c r="D18" s="36">
        <v>0.42799999999999999</v>
      </c>
      <c r="E18" s="39">
        <v>0</v>
      </c>
      <c r="F18" s="36">
        <v>0.122</v>
      </c>
      <c r="K18" s="47"/>
    </row>
    <row r="19" spans="1:11" ht="23" x14ac:dyDescent="0.25">
      <c r="A19" s="34" t="s">
        <v>333</v>
      </c>
      <c r="B19" s="36">
        <v>0</v>
      </c>
      <c r="C19" s="36">
        <v>0.40699999999999997</v>
      </c>
      <c r="D19" s="36">
        <v>0.33900000000000002</v>
      </c>
      <c r="E19" s="39">
        <v>0</v>
      </c>
      <c r="F19" s="36">
        <v>0.255</v>
      </c>
      <c r="K19" s="47"/>
    </row>
    <row r="20" spans="1:11" ht="23" x14ac:dyDescent="0.25">
      <c r="A20" s="34" t="s">
        <v>335</v>
      </c>
      <c r="B20" s="39">
        <v>0</v>
      </c>
      <c r="C20" s="39">
        <v>0</v>
      </c>
      <c r="D20" s="36">
        <v>0.254</v>
      </c>
      <c r="E20" s="39">
        <v>0</v>
      </c>
      <c r="F20" s="36">
        <v>0.158</v>
      </c>
    </row>
    <row r="21" spans="1:11" ht="23" x14ac:dyDescent="0.25">
      <c r="A21" s="35" t="s">
        <v>336</v>
      </c>
      <c r="B21" s="39">
        <v>0</v>
      </c>
      <c r="C21" s="36">
        <v>0.4</v>
      </c>
      <c r="D21" s="36">
        <v>0.248</v>
      </c>
      <c r="E21" s="36">
        <v>0.223</v>
      </c>
      <c r="F21" s="36">
        <v>0.126</v>
      </c>
    </row>
    <row r="22" spans="1:11" ht="23" x14ac:dyDescent="0.25">
      <c r="A22" s="35" t="s">
        <v>338</v>
      </c>
      <c r="B22" s="39">
        <v>0</v>
      </c>
      <c r="C22" s="39">
        <v>0</v>
      </c>
      <c r="D22" s="36">
        <v>0.24</v>
      </c>
      <c r="E22" s="36">
        <v>0.21299999999999999</v>
      </c>
      <c r="F22" s="36">
        <v>0.123</v>
      </c>
    </row>
    <row r="23" spans="1:11" ht="23" x14ac:dyDescent="0.25">
      <c r="A23" s="35" t="s">
        <v>339</v>
      </c>
      <c r="B23" s="39">
        <v>0</v>
      </c>
      <c r="C23" s="36">
        <v>0.36399999999999999</v>
      </c>
      <c r="D23" s="36">
        <v>0.26500000000000001</v>
      </c>
      <c r="E23" s="36">
        <v>0.11</v>
      </c>
      <c r="F23" s="36">
        <v>0.26100000000000001</v>
      </c>
    </row>
    <row r="24" spans="1:11" ht="23" x14ac:dyDescent="0.25">
      <c r="A24" s="35" t="s">
        <v>341</v>
      </c>
      <c r="B24" s="39">
        <v>0</v>
      </c>
      <c r="C24" s="39">
        <v>0</v>
      </c>
      <c r="D24" s="36">
        <v>0.21</v>
      </c>
      <c r="E24" s="36">
        <v>9.6000000000000002E-2</v>
      </c>
      <c r="F24" s="36">
        <v>0.255</v>
      </c>
    </row>
  </sheetData>
  <mergeCells count="2">
    <mergeCell ref="A1:E1"/>
    <mergeCell ref="A14:F1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2E5B5-29E7-D249-BBAF-6864B2B9366F}">
  <dimension ref="A1:J139"/>
  <sheetViews>
    <sheetView workbookViewId="0">
      <selection sqref="A1:J9"/>
    </sheetView>
  </sheetViews>
  <sheetFormatPr baseColWidth="10" defaultColWidth="24.6640625" defaultRowHeight="38" customHeight="1" x14ac:dyDescent="0.2"/>
  <sheetData>
    <row r="1" spans="1:10" ht="38" customHeight="1" x14ac:dyDescent="0.2">
      <c r="A1" s="18" t="s">
        <v>31</v>
      </c>
      <c r="B1" s="18" t="s">
        <v>34</v>
      </c>
      <c r="C1" s="1"/>
      <c r="D1" s="1"/>
      <c r="E1" s="1"/>
      <c r="F1" s="1"/>
      <c r="G1" s="1"/>
      <c r="H1" s="1"/>
    </row>
    <row r="2" spans="1:10" ht="38" customHeight="1" x14ac:dyDescent="0.2">
      <c r="A2" s="1" t="s">
        <v>44</v>
      </c>
      <c r="B2" s="5"/>
      <c r="C2" s="5"/>
      <c r="D2" s="5"/>
      <c r="E2" s="5"/>
      <c r="F2" s="5"/>
      <c r="G2" s="5"/>
      <c r="H2" s="5"/>
    </row>
    <row r="3" spans="1:10" ht="16" customHeight="1" x14ac:dyDescent="0.2">
      <c r="A3" s="6" t="s">
        <v>5</v>
      </c>
      <c r="B3" s="6"/>
      <c r="C3" s="6" t="s">
        <v>10</v>
      </c>
      <c r="D3" s="6"/>
      <c r="E3" s="6" t="s">
        <v>17</v>
      </c>
      <c r="F3" s="6"/>
      <c r="G3" s="6" t="s">
        <v>16</v>
      </c>
      <c r="H3" s="6"/>
    </row>
    <row r="4" spans="1:10" ht="16" customHeight="1" x14ac:dyDescent="0.2">
      <c r="A4" s="6" t="s">
        <v>3</v>
      </c>
      <c r="B4" s="6" t="s">
        <v>4</v>
      </c>
      <c r="C4" s="6" t="s">
        <v>3</v>
      </c>
      <c r="D4" s="6" t="s">
        <v>4</v>
      </c>
      <c r="E4" s="6" t="s">
        <v>3</v>
      </c>
      <c r="F4" s="6" t="s">
        <v>4</v>
      </c>
      <c r="G4" s="6" t="s">
        <v>3</v>
      </c>
      <c r="H4" s="6" t="s">
        <v>4</v>
      </c>
      <c r="I4" s="7" t="s">
        <v>35</v>
      </c>
    </row>
    <row r="5" spans="1:10" ht="16" customHeight="1" x14ac:dyDescent="0.2">
      <c r="A5" s="3" t="s">
        <v>6</v>
      </c>
      <c r="B5" s="3">
        <v>218372.8</v>
      </c>
      <c r="C5" s="3" t="s">
        <v>6</v>
      </c>
      <c r="D5" s="4">
        <v>218338.5</v>
      </c>
      <c r="E5" s="3" t="s">
        <v>6</v>
      </c>
      <c r="F5" s="3">
        <v>218034.2</v>
      </c>
      <c r="G5" s="3" t="s">
        <v>6</v>
      </c>
      <c r="H5" s="3">
        <v>218337.5</v>
      </c>
      <c r="I5" s="2">
        <f>AVERAGE(B5,D5,F5,H5)</f>
        <v>218270.75</v>
      </c>
      <c r="J5" s="20">
        <f>I5/I9</f>
        <v>0.83263691259736183</v>
      </c>
    </row>
    <row r="6" spans="1:10" ht="16" customHeight="1" x14ac:dyDescent="0.2">
      <c r="A6" s="3" t="s">
        <v>7</v>
      </c>
      <c r="B6" s="3">
        <v>43771.199999999997</v>
      </c>
      <c r="C6" s="3" t="s">
        <v>7</v>
      </c>
      <c r="D6" s="3">
        <v>43805.5</v>
      </c>
      <c r="E6" s="3" t="s">
        <v>7</v>
      </c>
      <c r="F6" s="3">
        <v>44109.8</v>
      </c>
      <c r="G6" s="3" t="s">
        <v>7</v>
      </c>
      <c r="H6" s="3">
        <v>43806.400000000001</v>
      </c>
      <c r="I6" s="2">
        <f>AVERAGE(B6,D6,F6,H6)</f>
        <v>43873.224999999999</v>
      </c>
      <c r="J6" s="20">
        <f>I6/I9</f>
        <v>0.16736308740263817</v>
      </c>
    </row>
    <row r="7" spans="1:10" ht="16" customHeight="1" x14ac:dyDescent="0.2">
      <c r="A7" s="3" t="s">
        <v>8</v>
      </c>
      <c r="B7" s="3" t="s">
        <v>43</v>
      </c>
      <c r="C7" s="3" t="s">
        <v>8</v>
      </c>
      <c r="D7" s="3" t="s">
        <v>43</v>
      </c>
      <c r="E7" s="3" t="s">
        <v>8</v>
      </c>
      <c r="F7" s="3" t="s">
        <v>43</v>
      </c>
      <c r="G7" s="3" t="s">
        <v>8</v>
      </c>
      <c r="H7" s="3" t="s">
        <v>43</v>
      </c>
      <c r="I7" s="2" t="s">
        <v>43</v>
      </c>
    </row>
    <row r="8" spans="1:10" ht="16" customHeight="1" x14ac:dyDescent="0.2">
      <c r="A8" s="3" t="s">
        <v>9</v>
      </c>
      <c r="B8" s="3" t="s">
        <v>43</v>
      </c>
      <c r="C8" s="3" t="s">
        <v>9</v>
      </c>
      <c r="D8" s="3" t="s">
        <v>43</v>
      </c>
      <c r="E8" s="3" t="s">
        <v>9</v>
      </c>
      <c r="F8" s="3" t="s">
        <v>43</v>
      </c>
      <c r="G8" s="3" t="s">
        <v>9</v>
      </c>
      <c r="H8" s="3" t="s">
        <v>43</v>
      </c>
      <c r="I8" s="2" t="s">
        <v>43</v>
      </c>
    </row>
    <row r="9" spans="1:10" ht="14" customHeight="1" x14ac:dyDescent="0.2">
      <c r="H9" s="26" t="s">
        <v>143</v>
      </c>
      <c r="I9">
        <f>SUM(I5:I6)</f>
        <v>262143.97500000001</v>
      </c>
    </row>
    <row r="10" spans="1:10" ht="16" customHeight="1" x14ac:dyDescent="0.2"/>
    <row r="11" spans="1:10" ht="43" customHeight="1" x14ac:dyDescent="0.2">
      <c r="A11" s="1" t="s">
        <v>0</v>
      </c>
      <c r="B11" s="5"/>
      <c r="C11" s="5"/>
      <c r="D11" s="5"/>
      <c r="E11" s="5"/>
      <c r="F11" s="5"/>
      <c r="G11" s="5"/>
      <c r="H11" s="5"/>
    </row>
    <row r="12" spans="1:10" ht="16" customHeight="1" x14ac:dyDescent="0.2">
      <c r="A12" s="6" t="s">
        <v>5</v>
      </c>
      <c r="B12" s="6"/>
      <c r="C12" s="6" t="s">
        <v>10</v>
      </c>
      <c r="D12" s="6"/>
      <c r="E12" s="6" t="s">
        <v>17</v>
      </c>
      <c r="F12" s="6"/>
      <c r="G12" s="6" t="s">
        <v>16</v>
      </c>
      <c r="H12" s="6"/>
    </row>
    <row r="13" spans="1:10" ht="16" customHeight="1" x14ac:dyDescent="0.2">
      <c r="A13" s="6" t="s">
        <v>3</v>
      </c>
      <c r="B13" s="6" t="s">
        <v>4</v>
      </c>
      <c r="C13" s="6" t="s">
        <v>3</v>
      </c>
      <c r="D13" s="6" t="s">
        <v>4</v>
      </c>
      <c r="E13" s="6" t="s">
        <v>3</v>
      </c>
      <c r="F13" s="6" t="s">
        <v>4</v>
      </c>
      <c r="G13" s="6" t="s">
        <v>3</v>
      </c>
      <c r="H13" s="6" t="s">
        <v>4</v>
      </c>
      <c r="I13" s="7" t="s">
        <v>35</v>
      </c>
    </row>
    <row r="14" spans="1:10" ht="16" customHeight="1" x14ac:dyDescent="0.2">
      <c r="A14" s="3" t="s">
        <v>1</v>
      </c>
      <c r="B14" s="3">
        <v>0.6</v>
      </c>
      <c r="C14" s="3" t="s">
        <v>1</v>
      </c>
      <c r="D14" s="4">
        <v>0.5</v>
      </c>
      <c r="E14" s="3" t="s">
        <v>1</v>
      </c>
      <c r="F14" s="3">
        <v>0.7</v>
      </c>
      <c r="G14" s="3" t="s">
        <v>1</v>
      </c>
      <c r="H14" s="3">
        <v>0.3</v>
      </c>
      <c r="I14" s="2">
        <f>AVERAGE(B14,D14,F14,H14)</f>
        <v>0.52500000000000002</v>
      </c>
      <c r="J14" s="20">
        <f>I14/I18</f>
        <v>2.0027160644531255E-6</v>
      </c>
    </row>
    <row r="15" spans="1:10" ht="16" customHeight="1" x14ac:dyDescent="0.2">
      <c r="A15" s="3" t="s">
        <v>2</v>
      </c>
      <c r="B15" s="3">
        <v>262143.4</v>
      </c>
      <c r="C15" s="3" t="s">
        <v>2</v>
      </c>
      <c r="D15" s="3">
        <v>262143.5</v>
      </c>
      <c r="E15" s="3" t="s">
        <v>2</v>
      </c>
      <c r="F15" s="3">
        <v>262143.3</v>
      </c>
      <c r="G15" s="3" t="s">
        <v>2</v>
      </c>
      <c r="H15" s="3">
        <v>262143.7</v>
      </c>
      <c r="I15" s="2">
        <f>AVERAGE(B15,D15,F15,H15)</f>
        <v>262143.47499999998</v>
      </c>
      <c r="J15" s="20">
        <f>I15/I18</f>
        <v>0.99999799728393557</v>
      </c>
    </row>
    <row r="16" spans="1:10" ht="16" customHeight="1" x14ac:dyDescent="0.2">
      <c r="A16" s="3" t="s">
        <v>11</v>
      </c>
      <c r="B16" s="3" t="s">
        <v>43</v>
      </c>
      <c r="C16" s="3" t="s">
        <v>11</v>
      </c>
      <c r="D16" s="3" t="s">
        <v>43</v>
      </c>
      <c r="E16" s="3" t="s">
        <v>11</v>
      </c>
      <c r="F16" s="3" t="s">
        <v>43</v>
      </c>
      <c r="G16" s="3" t="s">
        <v>11</v>
      </c>
      <c r="H16" s="13" t="s">
        <v>43</v>
      </c>
      <c r="I16" s="14" t="s">
        <v>43</v>
      </c>
    </row>
    <row r="17" spans="1:9" ht="16" customHeight="1" x14ac:dyDescent="0.2">
      <c r="A17" s="3" t="s">
        <v>12</v>
      </c>
      <c r="B17" s="3" t="s">
        <v>43</v>
      </c>
      <c r="C17" s="3" t="s">
        <v>12</v>
      </c>
      <c r="D17" s="3" t="s">
        <v>43</v>
      </c>
      <c r="E17" s="3" t="s">
        <v>12</v>
      </c>
      <c r="F17" s="3" t="s">
        <v>43</v>
      </c>
      <c r="G17" s="3" t="s">
        <v>12</v>
      </c>
      <c r="H17" s="15" t="s">
        <v>43</v>
      </c>
      <c r="I17" s="14" t="s">
        <v>43</v>
      </c>
    </row>
    <row r="18" spans="1:9" ht="16" customHeight="1" x14ac:dyDescent="0.2">
      <c r="H18" s="26" t="s">
        <v>143</v>
      </c>
      <c r="I18">
        <f>SUM(I14:I15)</f>
        <v>262143.99999999997</v>
      </c>
    </row>
    <row r="19" spans="1:9" ht="16" customHeight="1" x14ac:dyDescent="0.2"/>
    <row r="20" spans="1:9" ht="16" customHeight="1" x14ac:dyDescent="0.2"/>
    <row r="21" spans="1:9" ht="16" customHeight="1" x14ac:dyDescent="0.2"/>
    <row r="22" spans="1:9" ht="16" customHeight="1" x14ac:dyDescent="0.2"/>
    <row r="23" spans="1:9" ht="16" customHeight="1" x14ac:dyDescent="0.2"/>
    <row r="24" spans="1:9" ht="16" customHeight="1" x14ac:dyDescent="0.2"/>
    <row r="25" spans="1:9" ht="16" customHeight="1" x14ac:dyDescent="0.2"/>
    <row r="26" spans="1:9" ht="16" customHeight="1" x14ac:dyDescent="0.2"/>
    <row r="27" spans="1:9" ht="16" customHeight="1" x14ac:dyDescent="0.2"/>
    <row r="28" spans="1:9" ht="16" customHeight="1" x14ac:dyDescent="0.2"/>
    <row r="29" spans="1:9" ht="16" customHeight="1" x14ac:dyDescent="0.2"/>
    <row r="30" spans="1:9" ht="16" customHeight="1" x14ac:dyDescent="0.2"/>
    <row r="31" spans="1:9" ht="16" customHeight="1" x14ac:dyDescent="0.2"/>
    <row r="32" spans="1:9" ht="16" customHeight="1" x14ac:dyDescent="0.2"/>
    <row r="33" ht="16" customHeight="1" x14ac:dyDescent="0.2"/>
    <row r="34" ht="16" customHeight="1" x14ac:dyDescent="0.2"/>
    <row r="35" ht="16" customHeight="1" x14ac:dyDescent="0.2"/>
    <row r="36" ht="16" customHeight="1" x14ac:dyDescent="0.2"/>
    <row r="37" ht="16" customHeight="1" x14ac:dyDescent="0.2"/>
    <row r="38" ht="16" customHeight="1" x14ac:dyDescent="0.2"/>
    <row r="39" ht="16" customHeight="1" x14ac:dyDescent="0.2"/>
    <row r="40" ht="16" customHeight="1" x14ac:dyDescent="0.2"/>
    <row r="41" ht="16" customHeight="1" x14ac:dyDescent="0.2"/>
    <row r="42" ht="16" customHeight="1" x14ac:dyDescent="0.2"/>
    <row r="43" ht="16" customHeight="1" x14ac:dyDescent="0.2"/>
    <row r="44" ht="16" customHeight="1" x14ac:dyDescent="0.2"/>
    <row r="45" ht="16" customHeight="1" x14ac:dyDescent="0.2"/>
    <row r="46" ht="16" customHeight="1" x14ac:dyDescent="0.2"/>
    <row r="47" ht="16" customHeight="1" x14ac:dyDescent="0.2"/>
    <row r="48" ht="16" customHeight="1" x14ac:dyDescent="0.2"/>
    <row r="49" ht="16" customHeight="1" x14ac:dyDescent="0.2"/>
    <row r="50" ht="16" customHeight="1" x14ac:dyDescent="0.2"/>
    <row r="51" ht="16" customHeight="1" x14ac:dyDescent="0.2"/>
    <row r="52" ht="16" customHeight="1" x14ac:dyDescent="0.2"/>
    <row r="53" ht="16" customHeight="1" x14ac:dyDescent="0.2"/>
    <row r="54" ht="16" customHeight="1" x14ac:dyDescent="0.2"/>
    <row r="55" ht="16" customHeight="1" x14ac:dyDescent="0.2"/>
    <row r="56" ht="16" customHeight="1" x14ac:dyDescent="0.2"/>
    <row r="57" ht="16" customHeight="1" x14ac:dyDescent="0.2"/>
    <row r="58" ht="16" customHeight="1" x14ac:dyDescent="0.2"/>
    <row r="59" ht="16" customHeight="1" x14ac:dyDescent="0.2"/>
    <row r="60" ht="16" customHeight="1" x14ac:dyDescent="0.2"/>
    <row r="61" ht="16" customHeight="1" x14ac:dyDescent="0.2"/>
    <row r="62" ht="16" customHeight="1" x14ac:dyDescent="0.2"/>
    <row r="63" ht="16" customHeight="1" x14ac:dyDescent="0.2"/>
    <row r="64" ht="16" customHeight="1" x14ac:dyDescent="0.2"/>
    <row r="65" ht="16" customHeight="1" x14ac:dyDescent="0.2"/>
    <row r="66" ht="16" customHeight="1" x14ac:dyDescent="0.2"/>
    <row r="67" ht="16" customHeight="1" x14ac:dyDescent="0.2"/>
    <row r="68" ht="16" customHeight="1" x14ac:dyDescent="0.2"/>
    <row r="69" ht="16" customHeight="1" x14ac:dyDescent="0.2"/>
    <row r="70" ht="16" customHeight="1" x14ac:dyDescent="0.2"/>
    <row r="71" ht="16" customHeight="1" x14ac:dyDescent="0.2"/>
    <row r="72" ht="16" customHeight="1" x14ac:dyDescent="0.2"/>
    <row r="73" ht="16" customHeight="1" x14ac:dyDescent="0.2"/>
    <row r="74" ht="16" customHeight="1" x14ac:dyDescent="0.2"/>
    <row r="75" ht="16" customHeight="1" x14ac:dyDescent="0.2"/>
    <row r="76" ht="16" customHeight="1" x14ac:dyDescent="0.2"/>
    <row r="77" ht="16" customHeight="1" x14ac:dyDescent="0.2"/>
    <row r="78" ht="16" customHeight="1" x14ac:dyDescent="0.2"/>
    <row r="79" ht="16" customHeight="1" x14ac:dyDescent="0.2"/>
    <row r="80" ht="16" customHeight="1" x14ac:dyDescent="0.2"/>
    <row r="81" ht="16" customHeight="1" x14ac:dyDescent="0.2"/>
    <row r="82" ht="16" customHeight="1" x14ac:dyDescent="0.2"/>
    <row r="83" ht="16" customHeight="1" x14ac:dyDescent="0.2"/>
    <row r="84" ht="16" customHeight="1" x14ac:dyDescent="0.2"/>
    <row r="85" ht="16" customHeight="1" x14ac:dyDescent="0.2"/>
    <row r="86" ht="16" customHeight="1" x14ac:dyDescent="0.2"/>
    <row r="87" ht="16" customHeight="1" x14ac:dyDescent="0.2"/>
    <row r="88" ht="16" customHeight="1" x14ac:dyDescent="0.2"/>
    <row r="89" ht="16" customHeight="1" x14ac:dyDescent="0.2"/>
    <row r="90" ht="16" customHeight="1" x14ac:dyDescent="0.2"/>
    <row r="91" ht="16" customHeight="1" x14ac:dyDescent="0.2"/>
    <row r="92" ht="16" customHeight="1" x14ac:dyDescent="0.2"/>
    <row r="93" ht="16" customHeight="1" x14ac:dyDescent="0.2"/>
    <row r="94" ht="16" customHeight="1" x14ac:dyDescent="0.2"/>
    <row r="95" ht="16" customHeight="1" x14ac:dyDescent="0.2"/>
    <row r="96" ht="16" customHeight="1" x14ac:dyDescent="0.2"/>
    <row r="97" ht="16" customHeight="1" x14ac:dyDescent="0.2"/>
    <row r="98" ht="16" customHeight="1" x14ac:dyDescent="0.2"/>
    <row r="99" ht="16" customHeight="1" x14ac:dyDescent="0.2"/>
    <row r="100" ht="16" customHeight="1" x14ac:dyDescent="0.2"/>
    <row r="101" ht="16" customHeight="1" x14ac:dyDescent="0.2"/>
    <row r="102" ht="16" customHeight="1" x14ac:dyDescent="0.2"/>
    <row r="103" ht="16" customHeight="1" x14ac:dyDescent="0.2"/>
    <row r="104" ht="16" customHeight="1" x14ac:dyDescent="0.2"/>
    <row r="105" ht="16" customHeight="1" x14ac:dyDescent="0.2"/>
    <row r="106" ht="16" customHeight="1" x14ac:dyDescent="0.2"/>
    <row r="107" ht="16" customHeight="1" x14ac:dyDescent="0.2"/>
    <row r="108" ht="16" customHeight="1" x14ac:dyDescent="0.2"/>
    <row r="109" ht="16" customHeight="1" x14ac:dyDescent="0.2"/>
    <row r="110" ht="16" customHeight="1" x14ac:dyDescent="0.2"/>
    <row r="111" ht="16" customHeight="1" x14ac:dyDescent="0.2"/>
    <row r="112" ht="16" customHeight="1" x14ac:dyDescent="0.2"/>
    <row r="113" ht="16" customHeight="1" x14ac:dyDescent="0.2"/>
    <row r="114" ht="16" customHeight="1" x14ac:dyDescent="0.2"/>
    <row r="115" ht="16" customHeight="1" x14ac:dyDescent="0.2"/>
    <row r="116" ht="16" customHeight="1" x14ac:dyDescent="0.2"/>
    <row r="117" ht="16" customHeight="1" x14ac:dyDescent="0.2"/>
    <row r="118" ht="16" customHeight="1" x14ac:dyDescent="0.2"/>
    <row r="119" ht="16" customHeight="1" x14ac:dyDescent="0.2"/>
    <row r="120" ht="16" customHeight="1" x14ac:dyDescent="0.2"/>
    <row r="121" ht="16" customHeight="1" x14ac:dyDescent="0.2"/>
    <row r="122" ht="16" customHeight="1" x14ac:dyDescent="0.2"/>
    <row r="123" ht="16" customHeight="1" x14ac:dyDescent="0.2"/>
    <row r="124" ht="16" customHeight="1" x14ac:dyDescent="0.2"/>
    <row r="125" ht="16" customHeight="1" x14ac:dyDescent="0.2"/>
    <row r="126" ht="16" customHeight="1" x14ac:dyDescent="0.2"/>
    <row r="127" ht="16" customHeight="1" x14ac:dyDescent="0.2"/>
    <row r="128" ht="16" customHeight="1" x14ac:dyDescent="0.2"/>
    <row r="129" ht="16" customHeight="1" x14ac:dyDescent="0.2"/>
    <row r="130" ht="16" customHeight="1" x14ac:dyDescent="0.2"/>
    <row r="131" ht="16" customHeight="1" x14ac:dyDescent="0.2"/>
    <row r="132" ht="16" customHeight="1" x14ac:dyDescent="0.2"/>
    <row r="133" ht="16" customHeight="1" x14ac:dyDescent="0.2"/>
    <row r="134" ht="16" customHeight="1" x14ac:dyDescent="0.2"/>
    <row r="135" ht="16" customHeight="1" x14ac:dyDescent="0.2"/>
    <row r="136" ht="16" customHeight="1" x14ac:dyDescent="0.2"/>
    <row r="137" ht="16" customHeight="1" x14ac:dyDescent="0.2"/>
    <row r="138" ht="16" customHeight="1" x14ac:dyDescent="0.2"/>
    <row r="139" ht="16" customHeight="1" x14ac:dyDescent="0.2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2195C8-7CAC-1C4A-B97B-57A967C0C11B}">
  <dimension ref="A1:J9"/>
  <sheetViews>
    <sheetView workbookViewId="0">
      <selection activeCell="J9" sqref="J9"/>
    </sheetView>
  </sheetViews>
  <sheetFormatPr baseColWidth="10" defaultColWidth="22.5" defaultRowHeight="16" x14ac:dyDescent="0.2"/>
  <sheetData>
    <row r="1" spans="1:10" ht="21" x14ac:dyDescent="0.2">
      <c r="A1" s="18" t="s">
        <v>31</v>
      </c>
      <c r="B1" s="18" t="s">
        <v>315</v>
      </c>
      <c r="C1" s="1"/>
      <c r="D1" s="1"/>
      <c r="E1" s="1"/>
      <c r="F1" s="1"/>
      <c r="G1" s="1"/>
      <c r="H1" s="1"/>
    </row>
    <row r="2" spans="1:10" ht="54" customHeight="1" x14ac:dyDescent="0.2">
      <c r="A2" s="1" t="s">
        <v>44</v>
      </c>
      <c r="B2" s="5"/>
      <c r="C2" s="5"/>
      <c r="D2" s="5"/>
      <c r="E2" s="5"/>
      <c r="F2" s="5"/>
      <c r="G2" s="5"/>
      <c r="H2" s="5"/>
    </row>
    <row r="3" spans="1:10" ht="33" customHeight="1" x14ac:dyDescent="0.2">
      <c r="A3" s="6" t="s">
        <v>5</v>
      </c>
      <c r="B3" s="6"/>
      <c r="C3" s="6" t="s">
        <v>10</v>
      </c>
      <c r="D3" s="6"/>
      <c r="E3" s="6" t="s">
        <v>17</v>
      </c>
      <c r="F3" s="6"/>
      <c r="G3" s="6" t="s">
        <v>16</v>
      </c>
      <c r="H3" s="6"/>
    </row>
    <row r="4" spans="1:10" ht="33" customHeight="1" x14ac:dyDescent="0.2">
      <c r="A4" s="6" t="s">
        <v>3</v>
      </c>
      <c r="B4" s="6" t="s">
        <v>4</v>
      </c>
      <c r="C4" s="6" t="s">
        <v>3</v>
      </c>
      <c r="D4" s="6" t="s">
        <v>4</v>
      </c>
      <c r="E4" s="6" t="s">
        <v>3</v>
      </c>
      <c r="F4" s="6" t="s">
        <v>4</v>
      </c>
      <c r="G4" s="6" t="s">
        <v>3</v>
      </c>
      <c r="H4" s="6" t="s">
        <v>4</v>
      </c>
      <c r="I4" s="7" t="s">
        <v>35</v>
      </c>
    </row>
    <row r="5" spans="1:10" ht="21" x14ac:dyDescent="0.2">
      <c r="A5" s="3" t="s">
        <v>6</v>
      </c>
      <c r="B5" s="3">
        <v>217889.3</v>
      </c>
      <c r="C5" s="3" t="s">
        <v>6</v>
      </c>
      <c r="D5" s="4">
        <v>218061.7</v>
      </c>
      <c r="E5" s="3" t="s">
        <v>6</v>
      </c>
      <c r="F5" s="3">
        <v>218140.79999999999</v>
      </c>
      <c r="G5" s="3" t="s">
        <v>6</v>
      </c>
      <c r="H5" s="3">
        <v>217833.9</v>
      </c>
      <c r="I5" s="2">
        <f>AVERAGE(B5,D5,F5,H5)</f>
        <v>217981.42500000002</v>
      </c>
      <c r="J5" s="20">
        <f>I5/I9</f>
        <v>0.83153314590454108</v>
      </c>
    </row>
    <row r="6" spans="1:10" ht="21" x14ac:dyDescent="0.2">
      <c r="A6" s="3" t="s">
        <v>7</v>
      </c>
      <c r="B6" s="3">
        <v>44254.7</v>
      </c>
      <c r="C6" s="3" t="s">
        <v>7</v>
      </c>
      <c r="D6" s="3">
        <v>44082.3</v>
      </c>
      <c r="E6" s="3" t="s">
        <v>7</v>
      </c>
      <c r="F6" s="3">
        <v>44003.199999999997</v>
      </c>
      <c r="G6" s="3" t="s">
        <v>7</v>
      </c>
      <c r="H6" s="3">
        <v>44310.1</v>
      </c>
      <c r="I6" s="2">
        <f>AVERAGE(B6,D6,F6,H6)</f>
        <v>44162.575000000004</v>
      </c>
      <c r="J6" s="20">
        <f>I6/I9</f>
        <v>0.168466854095459</v>
      </c>
    </row>
    <row r="7" spans="1:10" ht="21" x14ac:dyDescent="0.2">
      <c r="A7" s="3" t="s">
        <v>8</v>
      </c>
      <c r="B7" s="3" t="s">
        <v>43</v>
      </c>
      <c r="C7" s="3" t="s">
        <v>8</v>
      </c>
      <c r="D7" s="3" t="s">
        <v>43</v>
      </c>
      <c r="E7" s="3" t="s">
        <v>8</v>
      </c>
      <c r="F7" s="3" t="s">
        <v>43</v>
      </c>
      <c r="G7" s="3" t="s">
        <v>8</v>
      </c>
      <c r="H7" s="3" t="s">
        <v>43</v>
      </c>
      <c r="I7" s="2" t="s">
        <v>43</v>
      </c>
    </row>
    <row r="8" spans="1:10" ht="21" x14ac:dyDescent="0.2">
      <c r="A8" s="3" t="s">
        <v>9</v>
      </c>
      <c r="B8" s="3" t="s">
        <v>43</v>
      </c>
      <c r="C8" s="3" t="s">
        <v>9</v>
      </c>
      <c r="D8" s="3" t="s">
        <v>43</v>
      </c>
      <c r="E8" s="3" t="s">
        <v>9</v>
      </c>
      <c r="F8" s="3" t="s">
        <v>43</v>
      </c>
      <c r="G8" s="3" t="s">
        <v>9</v>
      </c>
      <c r="H8" s="3" t="s">
        <v>43</v>
      </c>
      <c r="I8" s="2" t="s">
        <v>43</v>
      </c>
    </row>
    <row r="9" spans="1:10" ht="21" x14ac:dyDescent="0.2">
      <c r="H9" s="26" t="s">
        <v>143</v>
      </c>
      <c r="I9">
        <f>SUM(I5:I6)</f>
        <v>262144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DE1594-27F5-7041-A14D-B5FA30F24AEB}">
  <dimension ref="A1:J17"/>
  <sheetViews>
    <sheetView topLeftCell="C1" zoomScale="57" workbookViewId="0">
      <selection activeCell="H30" sqref="H30"/>
    </sheetView>
  </sheetViews>
  <sheetFormatPr baseColWidth="10" defaultColWidth="21.83203125" defaultRowHeight="16" x14ac:dyDescent="0.2"/>
  <cols>
    <col min="9" max="9" width="29.1640625" customWidth="1"/>
  </cols>
  <sheetData>
    <row r="1" spans="1:10" ht="20" customHeight="1" x14ac:dyDescent="0.2">
      <c r="A1" s="18" t="s">
        <v>28</v>
      </c>
      <c r="B1" s="18" t="s">
        <v>30</v>
      </c>
    </row>
    <row r="2" spans="1:10" ht="42" x14ac:dyDescent="0.2">
      <c r="A2" s="1" t="s">
        <v>44</v>
      </c>
      <c r="B2" s="5"/>
      <c r="C2" s="5"/>
      <c r="D2" s="5"/>
      <c r="E2" s="5"/>
      <c r="F2" s="5"/>
      <c r="G2" s="5"/>
      <c r="H2" s="5"/>
    </row>
    <row r="3" spans="1:10" ht="24" customHeight="1" x14ac:dyDescent="0.2">
      <c r="A3" s="6" t="s">
        <v>5</v>
      </c>
      <c r="B3" s="6"/>
      <c r="C3" s="6" t="s">
        <v>10</v>
      </c>
      <c r="D3" s="6"/>
      <c r="E3" s="6" t="s">
        <v>17</v>
      </c>
      <c r="F3" s="6"/>
      <c r="G3" s="6" t="s">
        <v>16</v>
      </c>
      <c r="H3" s="6"/>
    </row>
    <row r="4" spans="1:10" ht="20" customHeight="1" x14ac:dyDescent="0.2">
      <c r="A4" s="6" t="s">
        <v>3</v>
      </c>
      <c r="B4" s="6" t="s">
        <v>4</v>
      </c>
      <c r="C4" s="6" t="s">
        <v>3</v>
      </c>
      <c r="D4" s="6" t="s">
        <v>4</v>
      </c>
      <c r="E4" s="6" t="s">
        <v>3</v>
      </c>
      <c r="F4" s="6" t="s">
        <v>4</v>
      </c>
      <c r="G4" s="6" t="s">
        <v>3</v>
      </c>
      <c r="H4" s="6" t="s">
        <v>4</v>
      </c>
      <c r="I4" s="7" t="s">
        <v>35</v>
      </c>
    </row>
    <row r="5" spans="1:10" ht="21" x14ac:dyDescent="0.2">
      <c r="A5" s="3" t="s">
        <v>6</v>
      </c>
      <c r="B5" s="3">
        <v>217399.1</v>
      </c>
      <c r="C5" s="3" t="s">
        <v>6</v>
      </c>
      <c r="D5" s="4">
        <v>217370.4</v>
      </c>
      <c r="E5" s="3" t="s">
        <v>6</v>
      </c>
      <c r="F5" s="3">
        <v>217505.7</v>
      </c>
      <c r="G5" s="3" t="s">
        <v>6</v>
      </c>
      <c r="H5" s="3">
        <v>217362.8</v>
      </c>
      <c r="I5" s="2">
        <f>AVERAGE(B5,D5,F5,H5)</f>
        <v>217409.5</v>
      </c>
      <c r="J5" s="20">
        <f>I5/$I$9</f>
        <v>0.82935134607779071</v>
      </c>
    </row>
    <row r="6" spans="1:10" ht="21" x14ac:dyDescent="0.2">
      <c r="A6" s="3" t="s">
        <v>7</v>
      </c>
      <c r="B6" s="3">
        <v>43569.599999999999</v>
      </c>
      <c r="C6" s="3" t="s">
        <v>7</v>
      </c>
      <c r="D6" s="3">
        <v>43450.400000000001</v>
      </c>
      <c r="E6" s="3" t="s">
        <v>7</v>
      </c>
      <c r="F6" s="3">
        <v>43664.6</v>
      </c>
      <c r="G6" s="3" t="s">
        <v>7</v>
      </c>
      <c r="H6" s="3">
        <v>43683.1</v>
      </c>
      <c r="I6" s="2">
        <f t="shared" ref="I6:I8" si="0">AVERAGE(B6,D6,F6,H6)</f>
        <v>43591.925000000003</v>
      </c>
      <c r="J6" s="20">
        <f>I6/$I$9</f>
        <v>0.16628998124218169</v>
      </c>
    </row>
    <row r="7" spans="1:10" ht="21" x14ac:dyDescent="0.2">
      <c r="A7" s="3" t="s">
        <v>8</v>
      </c>
      <c r="B7" s="3">
        <v>115.2</v>
      </c>
      <c r="C7" s="3" t="s">
        <v>8</v>
      </c>
      <c r="D7" s="3">
        <v>135.5</v>
      </c>
      <c r="E7" s="3" t="s">
        <v>8</v>
      </c>
      <c r="F7" s="3">
        <v>127</v>
      </c>
      <c r="G7" s="3" t="s">
        <v>8</v>
      </c>
      <c r="H7" s="3">
        <v>113.8</v>
      </c>
      <c r="I7" s="2">
        <f t="shared" si="0"/>
        <v>122.875</v>
      </c>
      <c r="J7" s="20">
        <f>I7/$I$9</f>
        <v>4.6873088181201159E-4</v>
      </c>
    </row>
    <row r="8" spans="1:10" ht="21" x14ac:dyDescent="0.2">
      <c r="A8" s="3" t="s">
        <v>9</v>
      </c>
      <c r="B8" s="3">
        <v>1060.2</v>
      </c>
      <c r="C8" s="3" t="s">
        <v>9</v>
      </c>
      <c r="D8" s="3">
        <v>1187.7</v>
      </c>
      <c r="E8" s="3" t="s">
        <v>9</v>
      </c>
      <c r="F8" s="3">
        <v>846.6</v>
      </c>
      <c r="G8" s="3" t="s">
        <v>9</v>
      </c>
      <c r="H8" s="3">
        <v>984.4</v>
      </c>
      <c r="I8" s="2">
        <f t="shared" si="0"/>
        <v>1019.725</v>
      </c>
      <c r="J8" s="20">
        <f>I8/$I$9</f>
        <v>3.889941798215695E-3</v>
      </c>
    </row>
    <row r="9" spans="1:10" ht="21" x14ac:dyDescent="0.2">
      <c r="H9" s="26" t="s">
        <v>143</v>
      </c>
      <c r="I9" s="2">
        <f>SUM(I5:I8)</f>
        <v>262144.02499999997</v>
      </c>
    </row>
    <row r="11" spans="1:10" ht="63" x14ac:dyDescent="0.2">
      <c r="A11" s="1" t="s">
        <v>0</v>
      </c>
      <c r="B11" s="5"/>
      <c r="C11" s="5"/>
      <c r="D11" s="5"/>
      <c r="E11" s="5"/>
      <c r="F11" s="5"/>
      <c r="G11" s="5"/>
      <c r="H11" s="5"/>
    </row>
    <row r="12" spans="1:10" ht="24" customHeight="1" x14ac:dyDescent="0.2">
      <c r="A12" s="6" t="s">
        <v>5</v>
      </c>
      <c r="B12" s="6"/>
      <c r="C12" s="6" t="s">
        <v>10</v>
      </c>
      <c r="D12" s="6"/>
      <c r="E12" s="6" t="s">
        <v>17</v>
      </c>
      <c r="F12" s="6"/>
      <c r="G12" s="6" t="s">
        <v>16</v>
      </c>
      <c r="H12" s="6"/>
    </row>
    <row r="13" spans="1:10" ht="19" customHeight="1" x14ac:dyDescent="0.2">
      <c r="A13" s="6" t="s">
        <v>3</v>
      </c>
      <c r="B13" s="6" t="s">
        <v>4</v>
      </c>
      <c r="C13" s="6" t="s">
        <v>3</v>
      </c>
      <c r="D13" s="6" t="s">
        <v>4</v>
      </c>
      <c r="E13" s="6" t="s">
        <v>3</v>
      </c>
      <c r="F13" s="6" t="s">
        <v>4</v>
      </c>
      <c r="G13" s="6" t="s">
        <v>3</v>
      </c>
      <c r="H13" s="6" t="s">
        <v>4</v>
      </c>
      <c r="I13" s="7" t="s">
        <v>35</v>
      </c>
    </row>
    <row r="14" spans="1:10" ht="21" x14ac:dyDescent="0.2">
      <c r="A14" s="3" t="s">
        <v>1</v>
      </c>
      <c r="B14" s="3"/>
      <c r="C14" s="3" t="s">
        <v>1</v>
      </c>
      <c r="D14" s="4"/>
      <c r="E14" s="3" t="s">
        <v>1</v>
      </c>
      <c r="F14" s="3"/>
      <c r="G14" s="3" t="s">
        <v>1</v>
      </c>
      <c r="H14" s="3"/>
      <c r="I14" s="2"/>
    </row>
    <row r="15" spans="1:10" ht="21" x14ac:dyDescent="0.2">
      <c r="A15" s="3" t="s">
        <v>2</v>
      </c>
      <c r="B15" s="3">
        <v>262144</v>
      </c>
      <c r="C15" s="3" t="s">
        <v>2</v>
      </c>
      <c r="D15" s="3">
        <v>262144</v>
      </c>
      <c r="E15" s="3" t="s">
        <v>2</v>
      </c>
      <c r="F15" s="3">
        <v>262144</v>
      </c>
      <c r="G15" s="3" t="s">
        <v>2</v>
      </c>
      <c r="H15" s="3">
        <v>262144</v>
      </c>
      <c r="I15" s="2" t="s">
        <v>301</v>
      </c>
    </row>
    <row r="16" spans="1:10" ht="21" x14ac:dyDescent="0.2">
      <c r="A16" s="3" t="s">
        <v>11</v>
      </c>
      <c r="B16" s="3"/>
      <c r="C16" s="3" t="s">
        <v>11</v>
      </c>
      <c r="D16" s="3"/>
      <c r="E16" s="3" t="s">
        <v>11</v>
      </c>
      <c r="F16" s="3"/>
      <c r="G16" s="3" t="s">
        <v>11</v>
      </c>
      <c r="H16" s="13"/>
      <c r="I16" s="14"/>
    </row>
    <row r="17" spans="1:9" ht="20" customHeight="1" x14ac:dyDescent="0.2">
      <c r="A17" s="3" t="s">
        <v>12</v>
      </c>
      <c r="B17" s="3"/>
      <c r="C17" s="3" t="s">
        <v>12</v>
      </c>
      <c r="D17" s="3"/>
      <c r="E17" s="3" t="s">
        <v>12</v>
      </c>
      <c r="F17" s="3"/>
      <c r="G17" s="3" t="s">
        <v>12</v>
      </c>
      <c r="H17" s="3"/>
      <c r="I17" s="1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5FFA7-8363-F546-915A-06D918828191}">
  <dimension ref="A1:O85"/>
  <sheetViews>
    <sheetView topLeftCell="G1" zoomScale="70" zoomScaleNormal="70" workbookViewId="0">
      <selection activeCell="L10" sqref="L10:O10"/>
    </sheetView>
  </sheetViews>
  <sheetFormatPr baseColWidth="10" defaultColWidth="21.33203125" defaultRowHeight="20" x14ac:dyDescent="0.2"/>
  <cols>
    <col min="1" max="8" width="21.33203125" style="1"/>
    <col min="9" max="9" width="26" style="2" customWidth="1"/>
    <col min="10" max="16384" width="21.33203125" style="2"/>
  </cols>
  <sheetData>
    <row r="1" spans="1:15" ht="21" x14ac:dyDescent="0.2">
      <c r="A1" s="18" t="s">
        <v>28</v>
      </c>
      <c r="B1" s="18" t="s">
        <v>29</v>
      </c>
    </row>
    <row r="2" spans="1:15" ht="63" x14ac:dyDescent="0.2">
      <c r="A2" s="1" t="s">
        <v>18</v>
      </c>
      <c r="B2" s="5"/>
      <c r="C2" s="5"/>
      <c r="D2" s="5"/>
      <c r="E2" s="5"/>
      <c r="F2" s="5"/>
      <c r="G2" s="5"/>
      <c r="H2" s="5"/>
    </row>
    <row r="3" spans="1:15" ht="21" x14ac:dyDescent="0.2">
      <c r="A3" s="6" t="s">
        <v>5</v>
      </c>
      <c r="B3" s="6"/>
      <c r="C3" s="6" t="s">
        <v>10</v>
      </c>
      <c r="D3" s="6"/>
      <c r="E3" s="6" t="s">
        <v>17</v>
      </c>
      <c r="F3" s="6"/>
      <c r="G3" s="6" t="s">
        <v>16</v>
      </c>
      <c r="H3" s="6"/>
      <c r="K3" s="9"/>
      <c r="L3" s="41" t="s">
        <v>37</v>
      </c>
      <c r="M3" s="42"/>
      <c r="N3" s="42"/>
      <c r="O3" s="42"/>
    </row>
    <row r="4" spans="1:15" ht="21" x14ac:dyDescent="0.2">
      <c r="A4" s="6" t="s">
        <v>3</v>
      </c>
      <c r="B4" s="6" t="s">
        <v>4</v>
      </c>
      <c r="C4" s="6" t="s">
        <v>3</v>
      </c>
      <c r="D4" s="6" t="s">
        <v>4</v>
      </c>
      <c r="E4" s="6" t="s">
        <v>3</v>
      </c>
      <c r="F4" s="6" t="s">
        <v>4</v>
      </c>
      <c r="G4" s="6" t="s">
        <v>3</v>
      </c>
      <c r="H4" s="6" t="s">
        <v>4</v>
      </c>
      <c r="I4" s="7" t="s">
        <v>35</v>
      </c>
      <c r="K4" s="9" t="s">
        <v>36</v>
      </c>
      <c r="L4" s="9" t="s">
        <v>6</v>
      </c>
      <c r="M4" s="9" t="s">
        <v>7</v>
      </c>
      <c r="N4" s="9" t="s">
        <v>41</v>
      </c>
      <c r="O4" s="9" t="s">
        <v>42</v>
      </c>
    </row>
    <row r="5" spans="1:15" ht="21" x14ac:dyDescent="0.2">
      <c r="A5" s="3" t="s">
        <v>6</v>
      </c>
      <c r="B5" s="3">
        <v>219265.1</v>
      </c>
      <c r="C5" s="3" t="s">
        <v>6</v>
      </c>
      <c r="D5" s="4">
        <v>219420.9</v>
      </c>
      <c r="E5" s="3" t="s">
        <v>6</v>
      </c>
      <c r="F5" s="3">
        <v>220275.7</v>
      </c>
      <c r="G5" s="3" t="s">
        <v>6</v>
      </c>
      <c r="H5" s="3">
        <v>219622.1</v>
      </c>
      <c r="I5" s="2">
        <f>AVERAGE(B5,D5,F5,H5)</f>
        <v>219645.94999999998</v>
      </c>
      <c r="J5" s="19">
        <f>I5/$I$9</f>
        <v>0.83788280487060551</v>
      </c>
      <c r="K5" s="9" t="s">
        <v>45</v>
      </c>
      <c r="L5" s="21">
        <v>0.82899999999999996</v>
      </c>
      <c r="M5" s="21">
        <v>0.16600000000000001</v>
      </c>
      <c r="N5" s="9"/>
      <c r="O5" s="9"/>
    </row>
    <row r="6" spans="1:15" ht="21" x14ac:dyDescent="0.2">
      <c r="A6" s="3" t="s">
        <v>7</v>
      </c>
      <c r="B6" s="3">
        <v>40889.9</v>
      </c>
      <c r="C6" s="3" t="s">
        <v>7</v>
      </c>
      <c r="D6" s="3">
        <v>40415.9</v>
      </c>
      <c r="E6" s="3" t="s">
        <v>7</v>
      </c>
      <c r="F6" s="3">
        <v>40536.800000000003</v>
      </c>
      <c r="G6" s="3" t="s">
        <v>7</v>
      </c>
      <c r="H6" s="3">
        <v>40312.699999999997</v>
      </c>
      <c r="I6" s="2">
        <f>AVERAGE(B6,D6,F6,H6)</f>
        <v>40538.824999999997</v>
      </c>
      <c r="J6" s="19">
        <f t="shared" ref="J6:J7" si="0">I6/$I$9</f>
        <v>0.15464334487915041</v>
      </c>
      <c r="K6" s="9">
        <v>25</v>
      </c>
      <c r="L6" s="21">
        <f>J5</f>
        <v>0.83788280487060551</v>
      </c>
      <c r="M6" s="21">
        <f>J6</f>
        <v>0.15464334487915041</v>
      </c>
      <c r="N6" s="21">
        <f>J7</f>
        <v>4.2342185974121099E-3</v>
      </c>
      <c r="O6" s="21">
        <f>J8</f>
        <v>3.2396316528320317E-3</v>
      </c>
    </row>
    <row r="7" spans="1:15" ht="21" x14ac:dyDescent="0.2">
      <c r="A7" s="3" t="s">
        <v>8</v>
      </c>
      <c r="B7" s="3">
        <v>1133.5999999999999</v>
      </c>
      <c r="C7" s="3" t="s">
        <v>8</v>
      </c>
      <c r="D7" s="3">
        <v>1336</v>
      </c>
      <c r="E7" s="3" t="s">
        <v>8</v>
      </c>
      <c r="F7" s="3">
        <v>848.8</v>
      </c>
      <c r="G7" s="3" t="s">
        <v>8</v>
      </c>
      <c r="H7" s="3">
        <v>1121.5</v>
      </c>
      <c r="I7" s="2">
        <f>AVERAGE(B7,D7,F7,H7)</f>
        <v>1109.9749999999999</v>
      </c>
      <c r="J7" s="19">
        <f t="shared" si="0"/>
        <v>4.2342185974121099E-3</v>
      </c>
      <c r="K7" s="9">
        <v>50</v>
      </c>
      <c r="L7" s="21">
        <f>J23</f>
        <v>0.83933679205543588</v>
      </c>
      <c r="M7" s="21">
        <f>J24</f>
        <v>0.14736174131758295</v>
      </c>
      <c r="N7" s="21">
        <f>J25</f>
        <v>1.1119269264290878E-2</v>
      </c>
      <c r="O7" s="21">
        <f>J26</f>
        <v>2.1821973626902232E-3</v>
      </c>
    </row>
    <row r="8" spans="1:15" ht="21" x14ac:dyDescent="0.2">
      <c r="A8" s="3" t="s">
        <v>9</v>
      </c>
      <c r="B8" s="3">
        <v>855.4</v>
      </c>
      <c r="C8" s="3" t="s">
        <v>9</v>
      </c>
      <c r="D8" s="3">
        <v>971.2</v>
      </c>
      <c r="E8" s="3" t="s">
        <v>9</v>
      </c>
      <c r="F8" s="3">
        <v>482.7</v>
      </c>
      <c r="G8" s="3" t="s">
        <v>9</v>
      </c>
      <c r="H8" s="3">
        <v>1087.7</v>
      </c>
      <c r="I8" s="2">
        <f t="shared" ref="I8" si="1">AVERAGE(B8,D8,F8,H8)</f>
        <v>849.25</v>
      </c>
      <c r="J8" s="19">
        <f>I8/$I$9</f>
        <v>3.2396316528320317E-3</v>
      </c>
      <c r="K8" s="9">
        <v>75</v>
      </c>
      <c r="L8" s="21">
        <f>J40</f>
        <v>0.83826476685859996</v>
      </c>
      <c r="M8" s="21">
        <f>J41</f>
        <v>0.13885792361660729</v>
      </c>
      <c r="N8" s="21">
        <f>J42</f>
        <v>2.1549318165844135E-2</v>
      </c>
      <c r="O8" s="21">
        <f>J43</f>
        <v>1.3279913589485778E-3</v>
      </c>
    </row>
    <row r="9" spans="1:15" ht="21" x14ac:dyDescent="0.2">
      <c r="H9" s="1" t="s">
        <v>59</v>
      </c>
      <c r="I9" s="2">
        <f>SUM(I5:I8)</f>
        <v>262143.99999999997</v>
      </c>
      <c r="K9" s="9">
        <v>100</v>
      </c>
      <c r="L9" s="22">
        <f>J57</f>
        <v>0.83095701512880471</v>
      </c>
      <c r="M9" s="22">
        <f>J58</f>
        <v>0.13169366185127851</v>
      </c>
      <c r="N9" s="22">
        <f>J59</f>
        <v>3.6510184908884524E-2</v>
      </c>
      <c r="O9" s="22">
        <f>J60</f>
        <v>8.3913811103230598E-4</v>
      </c>
    </row>
    <row r="10" spans="1:15" x14ac:dyDescent="0.2">
      <c r="K10" s="9">
        <v>125</v>
      </c>
      <c r="L10" s="22">
        <f>J73</f>
        <v>0.8151796340942381</v>
      </c>
      <c r="M10" s="22">
        <f>J74</f>
        <v>0.12383680343627927</v>
      </c>
      <c r="N10" s="22">
        <f>J75</f>
        <v>6.0497093200683583E-2</v>
      </c>
      <c r="O10" s="22">
        <f>J76</f>
        <v>4.8646926879882804E-4</v>
      </c>
    </row>
    <row r="11" spans="1:15" ht="84" x14ac:dyDescent="0.2">
      <c r="A11" s="1" t="s">
        <v>19</v>
      </c>
    </row>
    <row r="12" spans="1:15" ht="21" x14ac:dyDescent="0.2">
      <c r="A12" s="6" t="s">
        <v>5</v>
      </c>
      <c r="B12" s="6"/>
      <c r="C12" s="6" t="s">
        <v>13</v>
      </c>
      <c r="D12" s="6"/>
      <c r="E12" s="6" t="s">
        <v>14</v>
      </c>
      <c r="F12" s="6"/>
      <c r="G12" s="6" t="s">
        <v>15</v>
      </c>
      <c r="H12" s="6"/>
      <c r="K12" s="9"/>
      <c r="L12" s="41" t="s">
        <v>38</v>
      </c>
      <c r="M12" s="42"/>
      <c r="N12" s="42"/>
      <c r="O12" s="42"/>
    </row>
    <row r="13" spans="1:15" ht="21" x14ac:dyDescent="0.2">
      <c r="A13" s="6" t="s">
        <v>3</v>
      </c>
      <c r="B13" s="6" t="s">
        <v>4</v>
      </c>
      <c r="C13" s="6" t="s">
        <v>3</v>
      </c>
      <c r="D13" s="6" t="s">
        <v>4</v>
      </c>
      <c r="E13" s="6" t="s">
        <v>3</v>
      </c>
      <c r="F13" s="6" t="s">
        <v>4</v>
      </c>
      <c r="G13" s="6" t="s">
        <v>3</v>
      </c>
      <c r="H13" s="6" t="s">
        <v>4</v>
      </c>
      <c r="I13" s="7" t="s">
        <v>35</v>
      </c>
      <c r="K13" s="9" t="s">
        <v>36</v>
      </c>
      <c r="L13" s="9" t="s">
        <v>2</v>
      </c>
      <c r="M13" s="9" t="s">
        <v>39</v>
      </c>
      <c r="N13" s="9" t="s">
        <v>40</v>
      </c>
      <c r="O13" s="9"/>
    </row>
    <row r="14" spans="1:15" ht="21" x14ac:dyDescent="0.2">
      <c r="A14" s="3" t="s">
        <v>1</v>
      </c>
      <c r="B14" s="3">
        <v>0.2</v>
      </c>
      <c r="C14" s="3" t="s">
        <v>1</v>
      </c>
      <c r="D14" s="3">
        <v>0.8</v>
      </c>
      <c r="E14" s="3" t="s">
        <v>1</v>
      </c>
      <c r="F14" s="3">
        <v>0.5</v>
      </c>
      <c r="G14" s="3" t="s">
        <v>1</v>
      </c>
      <c r="H14" s="3">
        <v>0.9</v>
      </c>
      <c r="I14" s="2">
        <f>AVERAGE(B14,D14,F14,H14)</f>
        <v>0.6</v>
      </c>
      <c r="J14" s="19">
        <f>I14/$I$18</f>
        <v>2.2888187959325398E-6</v>
      </c>
      <c r="K14" s="9" t="s">
        <v>45</v>
      </c>
      <c r="L14" s="24">
        <v>1</v>
      </c>
      <c r="M14" s="9"/>
      <c r="N14" s="9"/>
      <c r="O14" s="9"/>
    </row>
    <row r="15" spans="1:15" ht="21" x14ac:dyDescent="0.2">
      <c r="A15" s="3" t="s">
        <v>2</v>
      </c>
      <c r="B15" s="3">
        <v>176458.8</v>
      </c>
      <c r="C15" s="3" t="s">
        <v>2</v>
      </c>
      <c r="D15" s="3">
        <v>182738.5</v>
      </c>
      <c r="E15" s="3" t="s">
        <v>2</v>
      </c>
      <c r="F15" s="3">
        <v>180116.3</v>
      </c>
      <c r="G15" s="3" t="s">
        <v>2</v>
      </c>
      <c r="H15" s="3">
        <v>179763</v>
      </c>
      <c r="I15" s="2">
        <f t="shared" ref="I15:I17" si="2">AVERAGE(B15,D15,F15,H15)</f>
        <v>179769.15</v>
      </c>
      <c r="J15" s="19">
        <f>I15/$I$18</f>
        <v>0.68576501574802695</v>
      </c>
      <c r="K15" s="9">
        <v>25</v>
      </c>
      <c r="L15" s="21">
        <f>J15</f>
        <v>0.68576501574802695</v>
      </c>
      <c r="M15" s="21">
        <f>J16</f>
        <v>0.25204558411513978</v>
      </c>
      <c r="N15" s="21">
        <f>J17</f>
        <v>6.2187111318037273E-2</v>
      </c>
      <c r="O15" s="9"/>
    </row>
    <row r="16" spans="1:15" ht="21" x14ac:dyDescent="0.2">
      <c r="A16" s="3" t="s">
        <v>11</v>
      </c>
      <c r="B16" s="3">
        <v>69433.5</v>
      </c>
      <c r="C16" s="3" t="s">
        <v>11</v>
      </c>
      <c r="D16" s="3">
        <v>63172.7</v>
      </c>
      <c r="E16" s="3" t="s">
        <v>11</v>
      </c>
      <c r="F16" s="3">
        <v>65742.399999999994</v>
      </c>
      <c r="G16" s="3" t="s">
        <v>11</v>
      </c>
      <c r="H16" s="3">
        <v>65940.3</v>
      </c>
      <c r="I16" s="2">
        <f t="shared" si="2"/>
        <v>66072.225000000006</v>
      </c>
      <c r="J16" s="19">
        <f>I16/$I$18</f>
        <v>0.25204558411513978</v>
      </c>
      <c r="K16" s="9">
        <v>50</v>
      </c>
      <c r="L16" s="21">
        <f>J32</f>
        <v>0.44375391006469722</v>
      </c>
      <c r="M16" s="21">
        <f>J33</f>
        <v>0.43409328460693358</v>
      </c>
      <c r="N16" s="21">
        <f>J34</f>
        <v>0.12215204238891603</v>
      </c>
      <c r="O16" s="9"/>
    </row>
    <row r="17" spans="1:15" ht="21" x14ac:dyDescent="0.2">
      <c r="A17" s="3" t="s">
        <v>12</v>
      </c>
      <c r="B17" s="3">
        <v>16251.5</v>
      </c>
      <c r="C17" s="3" t="s">
        <v>12</v>
      </c>
      <c r="D17" s="3">
        <v>16232</v>
      </c>
      <c r="E17" s="3" t="s">
        <v>12</v>
      </c>
      <c r="F17" s="3">
        <v>16284.7</v>
      </c>
      <c r="G17" s="3" t="s">
        <v>12</v>
      </c>
      <c r="H17" s="3">
        <v>16439.7</v>
      </c>
      <c r="I17" s="2">
        <f t="shared" si="2"/>
        <v>16301.974999999999</v>
      </c>
      <c r="J17" s="19">
        <f>I17/$I$18</f>
        <v>6.2187111318037273E-2</v>
      </c>
      <c r="K17" s="9">
        <v>75</v>
      </c>
      <c r="L17" s="21">
        <f>J49</f>
        <v>0.25944533528238967</v>
      </c>
      <c r="M17" s="21">
        <f>J50</f>
        <v>0.55730191370046878</v>
      </c>
      <c r="N17" s="21">
        <f>J51</f>
        <v>0.18325236954734223</v>
      </c>
      <c r="O17" s="9"/>
    </row>
    <row r="18" spans="1:15" ht="21" x14ac:dyDescent="0.2">
      <c r="H18" s="26" t="s">
        <v>143</v>
      </c>
      <c r="I18" s="2">
        <f>SUM(I14:I17)</f>
        <v>262143.95</v>
      </c>
      <c r="K18" s="9">
        <v>100</v>
      </c>
      <c r="L18" s="22">
        <f>J66</f>
        <v>0.15420634189484753</v>
      </c>
      <c r="M18" s="22">
        <f>J67</f>
        <v>0.60414207379492313</v>
      </c>
      <c r="N18" s="22">
        <f>J68</f>
        <v>0.24165053526868149</v>
      </c>
      <c r="O18" s="12"/>
    </row>
    <row r="19" spans="1:15" x14ac:dyDescent="0.2">
      <c r="K19" s="9">
        <v>125</v>
      </c>
      <c r="L19" s="21">
        <f>J82</f>
        <v>7.5617225228998677E-2</v>
      </c>
      <c r="M19" s="21">
        <f>J83</f>
        <v>0.62383466947886179</v>
      </c>
      <c r="N19" s="21">
        <f>J84</f>
        <v>0.30054800992469882</v>
      </c>
      <c r="O19" s="9"/>
    </row>
    <row r="20" spans="1:15" ht="63" x14ac:dyDescent="0.2">
      <c r="A20" s="1" t="s">
        <v>26</v>
      </c>
    </row>
    <row r="21" spans="1:15" ht="21" x14ac:dyDescent="0.2">
      <c r="A21" s="6" t="s">
        <v>5</v>
      </c>
      <c r="B21" s="6"/>
      <c r="C21" s="6" t="s">
        <v>10</v>
      </c>
      <c r="D21" s="6"/>
      <c r="E21" s="6" t="s">
        <v>17</v>
      </c>
      <c r="F21" s="6"/>
      <c r="G21" s="6" t="s">
        <v>16</v>
      </c>
      <c r="H21" s="6"/>
    </row>
    <row r="22" spans="1:15" ht="21" x14ac:dyDescent="0.2">
      <c r="A22" s="6" t="s">
        <v>3</v>
      </c>
      <c r="B22" s="6" t="s">
        <v>4</v>
      </c>
      <c r="C22" s="6" t="s">
        <v>3</v>
      </c>
      <c r="D22" s="6" t="s">
        <v>4</v>
      </c>
      <c r="E22" s="6" t="s">
        <v>3</v>
      </c>
      <c r="F22" s="6" t="s">
        <v>4</v>
      </c>
      <c r="G22" s="6" t="s">
        <v>3</v>
      </c>
      <c r="H22" s="6" t="s">
        <v>4</v>
      </c>
      <c r="I22" s="7" t="s">
        <v>35</v>
      </c>
    </row>
    <row r="23" spans="1:15" ht="21" x14ac:dyDescent="0.2">
      <c r="A23" s="3" t="s">
        <v>6</v>
      </c>
      <c r="B23" s="3">
        <v>220457.7</v>
      </c>
      <c r="C23" s="3" t="s">
        <v>6</v>
      </c>
      <c r="D23" s="3">
        <v>219753.8</v>
      </c>
      <c r="E23" s="3" t="s">
        <v>6</v>
      </c>
      <c r="F23" s="3">
        <v>220270.5</v>
      </c>
      <c r="G23" s="3" t="s">
        <v>6</v>
      </c>
      <c r="H23" s="3">
        <v>219626.5</v>
      </c>
      <c r="I23" s="2">
        <f>AVERAGE(B23,D23,F23,H23)</f>
        <v>220027.125</v>
      </c>
      <c r="J23" s="19">
        <f>I23/$I$27</f>
        <v>0.83933679205543588</v>
      </c>
      <c r="L23" s="11"/>
    </row>
    <row r="24" spans="1:15" ht="21" x14ac:dyDescent="0.2">
      <c r="A24" s="3" t="s">
        <v>7</v>
      </c>
      <c r="B24" s="3">
        <v>38484.800000000003</v>
      </c>
      <c r="C24" s="3" t="s">
        <v>7</v>
      </c>
      <c r="D24" s="3">
        <v>38946.5</v>
      </c>
      <c r="E24" s="3" t="s">
        <v>7</v>
      </c>
      <c r="F24" s="3">
        <v>38446.9</v>
      </c>
      <c r="G24" s="3" t="s">
        <v>7</v>
      </c>
      <c r="H24" s="3">
        <v>38641.800000000003</v>
      </c>
      <c r="I24" s="2">
        <f>AVERAGE(B24,D24,F24,H24)</f>
        <v>38630</v>
      </c>
      <c r="J24" s="19">
        <f t="shared" ref="J24:J26" si="3">I24/$I$27</f>
        <v>0.14736174131758295</v>
      </c>
      <c r="L24" s="10"/>
    </row>
    <row r="25" spans="1:15" ht="21" x14ac:dyDescent="0.2">
      <c r="A25" s="3" t="s">
        <v>8</v>
      </c>
      <c r="B25" s="3">
        <v>2735.9</v>
      </c>
      <c r="C25" s="3" t="s">
        <v>8</v>
      </c>
      <c r="D25" s="3">
        <v>3113</v>
      </c>
      <c r="E25" s="3" t="s">
        <v>8</v>
      </c>
      <c r="F25" s="3">
        <v>2673</v>
      </c>
      <c r="G25" s="3" t="s">
        <v>8</v>
      </c>
      <c r="H25" s="3">
        <v>3137.5</v>
      </c>
      <c r="I25" s="2">
        <f t="shared" ref="I25:I26" si="4">AVERAGE(B25,D25,F25,H25)</f>
        <v>2914.85</v>
      </c>
      <c r="J25" s="19">
        <f t="shared" si="3"/>
        <v>1.1119269264290878E-2</v>
      </c>
      <c r="L25" s="11"/>
    </row>
    <row r="26" spans="1:15" ht="21" x14ac:dyDescent="0.2">
      <c r="A26" s="3" t="s">
        <v>9</v>
      </c>
      <c r="B26" s="3">
        <v>465.6</v>
      </c>
      <c r="C26" s="3" t="s">
        <v>9</v>
      </c>
      <c r="D26" s="3">
        <v>330.7</v>
      </c>
      <c r="E26" s="3" t="s">
        <v>9</v>
      </c>
      <c r="F26" s="3">
        <v>753.6</v>
      </c>
      <c r="G26" s="3" t="s">
        <v>9</v>
      </c>
      <c r="H26" s="3">
        <v>738.3</v>
      </c>
      <c r="I26" s="2">
        <f t="shared" si="4"/>
        <v>572.04999999999995</v>
      </c>
      <c r="J26" s="19">
        <f t="shared" si="3"/>
        <v>2.1821973626902232E-3</v>
      </c>
      <c r="L26" s="11"/>
    </row>
    <row r="27" spans="1:15" ht="21" x14ac:dyDescent="0.2">
      <c r="H27" s="26" t="s">
        <v>143</v>
      </c>
      <c r="I27" s="2">
        <f>SUM(I23:I26)</f>
        <v>262144.02500000002</v>
      </c>
      <c r="L27" s="11"/>
    </row>
    <row r="28" spans="1:15" ht="84" x14ac:dyDescent="0.2">
      <c r="A28" s="1" t="s">
        <v>27</v>
      </c>
      <c r="L28" s="11"/>
    </row>
    <row r="29" spans="1:15" ht="21" x14ac:dyDescent="0.2">
      <c r="A29" s="6" t="s">
        <v>5</v>
      </c>
      <c r="B29" s="6"/>
      <c r="C29" s="6" t="s">
        <v>13</v>
      </c>
      <c r="D29" s="6"/>
      <c r="E29" s="6" t="s">
        <v>14</v>
      </c>
      <c r="F29" s="6"/>
      <c r="G29" s="6" t="s">
        <v>15</v>
      </c>
      <c r="H29" s="6"/>
      <c r="L29" s="11"/>
    </row>
    <row r="30" spans="1:15" ht="21" x14ac:dyDescent="0.2">
      <c r="A30" s="6" t="s">
        <v>3</v>
      </c>
      <c r="B30" s="6" t="s">
        <v>4</v>
      </c>
      <c r="C30" s="6" t="s">
        <v>3</v>
      </c>
      <c r="D30" s="6" t="s">
        <v>4</v>
      </c>
      <c r="E30" s="6" t="s">
        <v>3</v>
      </c>
      <c r="F30" s="6" t="s">
        <v>4</v>
      </c>
      <c r="G30" s="6" t="s">
        <v>3</v>
      </c>
      <c r="H30" s="6" t="s">
        <v>4</v>
      </c>
      <c r="I30" s="7" t="s">
        <v>35</v>
      </c>
      <c r="L30" s="11"/>
    </row>
    <row r="31" spans="1:15" ht="21" x14ac:dyDescent="0.2">
      <c r="A31" s="3" t="s">
        <v>1</v>
      </c>
      <c r="B31" s="3">
        <v>0.7</v>
      </c>
      <c r="C31" s="3" t="s">
        <v>1</v>
      </c>
      <c r="D31" s="3">
        <v>0.1</v>
      </c>
      <c r="E31" s="3" t="s">
        <v>1</v>
      </c>
      <c r="F31" s="3">
        <v>0</v>
      </c>
      <c r="G31" s="3" t="s">
        <v>1</v>
      </c>
      <c r="H31" s="3">
        <v>0</v>
      </c>
      <c r="I31" s="2">
        <f>AVERAGE(B31,D31,F31,H31)</f>
        <v>0.19999999999999998</v>
      </c>
      <c r="J31" s="19">
        <f>I31/$I$35</f>
        <v>7.6293945312499994E-7</v>
      </c>
      <c r="L31" s="11"/>
    </row>
    <row r="32" spans="1:15" ht="21" x14ac:dyDescent="0.2">
      <c r="A32" s="3" t="s">
        <v>2</v>
      </c>
      <c r="B32" s="3">
        <v>117506.4</v>
      </c>
      <c r="C32" s="3" t="s">
        <v>2</v>
      </c>
      <c r="D32" s="3">
        <v>119199</v>
      </c>
      <c r="E32" s="3" t="s">
        <v>2</v>
      </c>
      <c r="F32" s="3">
        <v>113816.4</v>
      </c>
      <c r="G32" s="3" t="s">
        <v>2</v>
      </c>
      <c r="H32" s="3">
        <v>114787.9</v>
      </c>
      <c r="I32" s="2">
        <f t="shared" ref="I32:I34" si="5">AVERAGE(B32,D32,F32,H32)</f>
        <v>116327.42499999999</v>
      </c>
      <c r="J32" s="19">
        <f t="shared" ref="J32:J34" si="6">I32/$I$35</f>
        <v>0.44375391006469722</v>
      </c>
      <c r="L32" s="10"/>
    </row>
    <row r="33" spans="1:12" ht="21" x14ac:dyDescent="0.2">
      <c r="A33" s="3" t="s">
        <v>11</v>
      </c>
      <c r="B33" s="3">
        <v>112439.4</v>
      </c>
      <c r="C33" s="3" t="s">
        <v>11</v>
      </c>
      <c r="D33" s="3">
        <v>111020.5</v>
      </c>
      <c r="E33" s="3" t="s">
        <v>11</v>
      </c>
      <c r="F33" s="3">
        <v>116465.9</v>
      </c>
      <c r="G33" s="3" t="s">
        <v>11</v>
      </c>
      <c r="H33" s="3">
        <v>115254</v>
      </c>
      <c r="I33" s="2">
        <f t="shared" si="5"/>
        <v>113794.95</v>
      </c>
      <c r="J33" s="19">
        <f t="shared" si="6"/>
        <v>0.43409328460693358</v>
      </c>
      <c r="L33" s="11"/>
    </row>
    <row r="34" spans="1:12" ht="21" x14ac:dyDescent="0.2">
      <c r="A34" s="3" t="s">
        <v>12</v>
      </c>
      <c r="B34" s="3">
        <v>32197.5</v>
      </c>
      <c r="C34" s="3" t="s">
        <v>12</v>
      </c>
      <c r="D34" s="3">
        <v>31924.400000000001</v>
      </c>
      <c r="E34" s="3" t="s">
        <v>12</v>
      </c>
      <c r="F34" s="3">
        <v>31861.7</v>
      </c>
      <c r="G34" s="3" t="s">
        <v>12</v>
      </c>
      <c r="H34" s="3">
        <v>32102.1</v>
      </c>
      <c r="I34" s="2">
        <f t="shared" si="5"/>
        <v>32021.425000000003</v>
      </c>
      <c r="J34" s="19">
        <f t="shared" si="6"/>
        <v>0.12215204238891603</v>
      </c>
      <c r="L34" s="11"/>
    </row>
    <row r="35" spans="1:12" ht="21" x14ac:dyDescent="0.2">
      <c r="H35" s="26" t="s">
        <v>143</v>
      </c>
      <c r="I35" s="2">
        <f>SUM(I31:I34)</f>
        <v>262144</v>
      </c>
      <c r="L35" s="11"/>
    </row>
    <row r="36" spans="1:12" x14ac:dyDescent="0.2">
      <c r="L36" s="11"/>
    </row>
    <row r="37" spans="1:12" ht="63" x14ac:dyDescent="0.2">
      <c r="A37" s="1" t="s">
        <v>20</v>
      </c>
    </row>
    <row r="38" spans="1:12" ht="21" x14ac:dyDescent="0.2">
      <c r="A38" s="6" t="s">
        <v>5</v>
      </c>
      <c r="B38" s="6"/>
      <c r="C38" s="6" t="s">
        <v>10</v>
      </c>
      <c r="D38" s="6"/>
      <c r="E38" s="6" t="s">
        <v>17</v>
      </c>
      <c r="F38" s="6"/>
      <c r="G38" s="6" t="s">
        <v>16</v>
      </c>
      <c r="H38" s="6"/>
    </row>
    <row r="39" spans="1:12" ht="21" x14ac:dyDescent="0.2">
      <c r="A39" s="6" t="s">
        <v>3</v>
      </c>
      <c r="B39" s="6" t="s">
        <v>4</v>
      </c>
      <c r="C39" s="6" t="s">
        <v>3</v>
      </c>
      <c r="D39" s="6" t="s">
        <v>4</v>
      </c>
      <c r="E39" s="6" t="s">
        <v>3</v>
      </c>
      <c r="F39" s="6" t="s">
        <v>4</v>
      </c>
      <c r="G39" s="6" t="s">
        <v>3</v>
      </c>
      <c r="H39" s="6" t="s">
        <v>4</v>
      </c>
      <c r="I39" s="7" t="s">
        <v>35</v>
      </c>
    </row>
    <row r="40" spans="1:12" ht="21" x14ac:dyDescent="0.2">
      <c r="A40" s="3" t="s">
        <v>6</v>
      </c>
      <c r="B40" s="3">
        <v>220131.20000000001</v>
      </c>
      <c r="C40" s="3" t="s">
        <v>6</v>
      </c>
      <c r="D40" s="3">
        <v>219808.7</v>
      </c>
      <c r="E40" s="3" t="s">
        <v>6</v>
      </c>
      <c r="F40" s="3">
        <v>219703.4</v>
      </c>
      <c r="G40" s="3" t="s">
        <v>6</v>
      </c>
      <c r="H40" s="3">
        <v>219341.1</v>
      </c>
      <c r="I40" s="2">
        <f>AVERAGE(B40,D40,F40,H40)</f>
        <v>219746.1</v>
      </c>
      <c r="J40" s="19">
        <f>I40/$I$44</f>
        <v>0.83826476685859996</v>
      </c>
    </row>
    <row r="41" spans="1:12" ht="21" x14ac:dyDescent="0.2">
      <c r="A41" s="3" t="s">
        <v>7</v>
      </c>
      <c r="B41" s="3">
        <v>36195.9</v>
      </c>
      <c r="C41" s="3" t="s">
        <v>7</v>
      </c>
      <c r="D41" s="3">
        <v>36514.5</v>
      </c>
      <c r="E41" s="3" t="s">
        <v>7</v>
      </c>
      <c r="F41" s="3">
        <v>36345.199999999997</v>
      </c>
      <c r="G41" s="3" t="s">
        <v>7</v>
      </c>
      <c r="H41" s="3">
        <v>36547.5</v>
      </c>
      <c r="I41" s="2">
        <f t="shared" ref="I41:I43" si="7">AVERAGE(B41,D41,F41,H41)</f>
        <v>36400.774999999994</v>
      </c>
      <c r="J41" s="19">
        <f t="shared" ref="J41:J43" si="8">I41/$I$44</f>
        <v>0.13885792361660729</v>
      </c>
    </row>
    <row r="42" spans="1:12" ht="21" x14ac:dyDescent="0.2">
      <c r="A42" s="3" t="s">
        <v>8</v>
      </c>
      <c r="B42" s="3">
        <v>5017</v>
      </c>
      <c r="C42" s="3" t="s">
        <v>8</v>
      </c>
      <c r="D42" s="3">
        <v>5543.4</v>
      </c>
      <c r="E42" s="3" t="s">
        <v>8</v>
      </c>
      <c r="F42" s="3">
        <v>5964.2</v>
      </c>
      <c r="G42" s="3" t="s">
        <v>8</v>
      </c>
      <c r="H42" s="3">
        <v>6071.5</v>
      </c>
      <c r="I42" s="2">
        <f t="shared" si="7"/>
        <v>5649.0249999999996</v>
      </c>
      <c r="J42" s="19">
        <f t="shared" si="8"/>
        <v>2.1549318165844135E-2</v>
      </c>
    </row>
    <row r="43" spans="1:12" ht="21" x14ac:dyDescent="0.2">
      <c r="A43" s="3" t="s">
        <v>9</v>
      </c>
      <c r="B43" s="3">
        <v>799.9</v>
      </c>
      <c r="C43" s="3" t="s">
        <v>9</v>
      </c>
      <c r="D43" s="3">
        <v>277.39999999999998</v>
      </c>
      <c r="E43" s="3" t="s">
        <v>9</v>
      </c>
      <c r="F43" s="3">
        <v>131.30000000000001</v>
      </c>
      <c r="G43" s="3" t="s">
        <v>9</v>
      </c>
      <c r="H43" s="3">
        <v>183.9</v>
      </c>
      <c r="I43" s="2">
        <f t="shared" si="7"/>
        <v>348.125</v>
      </c>
      <c r="J43" s="19">
        <f t="shared" si="8"/>
        <v>1.3279913589485778E-3</v>
      </c>
    </row>
    <row r="44" spans="1:12" ht="21" x14ac:dyDescent="0.2">
      <c r="H44" s="26" t="s">
        <v>143</v>
      </c>
      <c r="I44" s="2">
        <f>SUM(I40:I43)</f>
        <v>262144.02500000002</v>
      </c>
    </row>
    <row r="45" spans="1:12" ht="84" x14ac:dyDescent="0.2">
      <c r="A45" s="1" t="s">
        <v>21</v>
      </c>
    </row>
    <row r="46" spans="1:12" ht="21" x14ac:dyDescent="0.2">
      <c r="A46" s="6" t="s">
        <v>5</v>
      </c>
      <c r="B46" s="6"/>
      <c r="C46" s="6" t="s">
        <v>13</v>
      </c>
      <c r="D46" s="6"/>
      <c r="E46" s="6" t="s">
        <v>14</v>
      </c>
      <c r="F46" s="6"/>
      <c r="G46" s="6" t="s">
        <v>15</v>
      </c>
      <c r="H46" s="6"/>
    </row>
    <row r="47" spans="1:12" ht="21" x14ac:dyDescent="0.2">
      <c r="A47" s="6" t="s">
        <v>3</v>
      </c>
      <c r="B47" s="6" t="s">
        <v>4</v>
      </c>
      <c r="C47" s="6" t="s">
        <v>3</v>
      </c>
      <c r="D47" s="6" t="s">
        <v>4</v>
      </c>
      <c r="E47" s="6" t="s">
        <v>3</v>
      </c>
      <c r="F47" s="6" t="s">
        <v>4</v>
      </c>
      <c r="G47" s="6" t="s">
        <v>3</v>
      </c>
      <c r="H47" s="6" t="s">
        <v>4</v>
      </c>
      <c r="I47" s="7" t="s">
        <v>35</v>
      </c>
    </row>
    <row r="48" spans="1:12" ht="21" x14ac:dyDescent="0.2">
      <c r="A48" s="3" t="s">
        <v>1</v>
      </c>
      <c r="B48" s="3">
        <v>0</v>
      </c>
      <c r="C48" s="3" t="s">
        <v>1</v>
      </c>
      <c r="D48" s="3">
        <v>0</v>
      </c>
      <c r="E48" s="3" t="s">
        <v>1</v>
      </c>
      <c r="F48" s="3">
        <v>0.4</v>
      </c>
      <c r="G48" s="3" t="s">
        <v>1</v>
      </c>
      <c r="H48" s="3">
        <v>0</v>
      </c>
      <c r="I48" s="2">
        <f>AVERAGE(B48,D48,F48,H48)</f>
        <v>0.1</v>
      </c>
      <c r="J48" s="19">
        <f>I48/$I$52</f>
        <v>3.8146979932209005E-7</v>
      </c>
    </row>
    <row r="49" spans="1:10" ht="21" x14ac:dyDescent="0.2">
      <c r="A49" s="3" t="s">
        <v>2</v>
      </c>
      <c r="B49" s="3">
        <v>68790.899999999994</v>
      </c>
      <c r="C49" s="3" t="s">
        <v>2</v>
      </c>
      <c r="D49" s="3">
        <v>64566.8</v>
      </c>
      <c r="E49" s="3" t="s">
        <v>2</v>
      </c>
      <c r="F49" s="3">
        <v>68423.399999999994</v>
      </c>
      <c r="G49" s="3" t="s">
        <v>2</v>
      </c>
      <c r="H49" s="3">
        <v>70267</v>
      </c>
      <c r="I49" s="2">
        <f t="shared" ref="I49:I51" si="9">AVERAGE(B49,D49,F49,H49)</f>
        <v>68012.024999999994</v>
      </c>
      <c r="J49" s="19">
        <f t="shared" ref="J49:J51" si="10">I49/$I$52</f>
        <v>0.25944533528238967</v>
      </c>
    </row>
    <row r="50" spans="1:10" ht="21" x14ac:dyDescent="0.2">
      <c r="A50" s="3" t="s">
        <v>11</v>
      </c>
      <c r="B50" s="3">
        <v>145269.5</v>
      </c>
      <c r="C50" s="3" t="s">
        <v>11</v>
      </c>
      <c r="D50" s="3">
        <v>149392.29999999999</v>
      </c>
      <c r="E50" s="3" t="s">
        <v>11</v>
      </c>
      <c r="F50" s="3">
        <v>145875.9</v>
      </c>
      <c r="G50" s="3" t="s">
        <v>11</v>
      </c>
      <c r="H50" s="3">
        <v>143835.6</v>
      </c>
      <c r="I50" s="2">
        <f t="shared" si="9"/>
        <v>146093.32499999998</v>
      </c>
      <c r="J50" s="19">
        <f t="shared" si="10"/>
        <v>0.55730191370046878</v>
      </c>
    </row>
    <row r="51" spans="1:10" ht="21" x14ac:dyDescent="0.2">
      <c r="A51" s="3" t="s">
        <v>12</v>
      </c>
      <c r="B51" s="3">
        <v>48083.5</v>
      </c>
      <c r="C51" s="3" t="s">
        <v>12</v>
      </c>
      <c r="D51" s="3">
        <v>48184.9</v>
      </c>
      <c r="E51" s="3" t="s">
        <v>12</v>
      </c>
      <c r="F51" s="3">
        <v>47844.3</v>
      </c>
      <c r="G51" s="3" t="s">
        <v>12</v>
      </c>
      <c r="H51" s="3">
        <v>48041.3</v>
      </c>
      <c r="I51" s="2">
        <f t="shared" si="9"/>
        <v>48038.5</v>
      </c>
      <c r="J51" s="19">
        <f t="shared" si="10"/>
        <v>0.18325236954734223</v>
      </c>
    </row>
    <row r="52" spans="1:10" ht="21" x14ac:dyDescent="0.2">
      <c r="H52" s="26" t="s">
        <v>143</v>
      </c>
      <c r="I52" s="2">
        <f>SUM(I48:I51)</f>
        <v>262143.94999999998</v>
      </c>
    </row>
    <row r="54" spans="1:10" ht="63" x14ac:dyDescent="0.2">
      <c r="A54" s="1" t="s">
        <v>22</v>
      </c>
    </row>
    <row r="55" spans="1:10" ht="21" x14ac:dyDescent="0.2">
      <c r="A55" s="6" t="s">
        <v>5</v>
      </c>
      <c r="B55" s="6"/>
      <c r="C55" s="6" t="s">
        <v>10</v>
      </c>
      <c r="D55" s="6"/>
      <c r="E55" s="6" t="s">
        <v>17</v>
      </c>
      <c r="F55" s="6"/>
      <c r="G55" s="6" t="s">
        <v>16</v>
      </c>
      <c r="H55" s="6"/>
    </row>
    <row r="56" spans="1:10" ht="21" x14ac:dyDescent="0.2">
      <c r="A56" s="6" t="s">
        <v>3</v>
      </c>
      <c r="B56" s="6" t="s">
        <v>4</v>
      </c>
      <c r="C56" s="6" t="s">
        <v>3</v>
      </c>
      <c r="D56" s="6" t="s">
        <v>4</v>
      </c>
      <c r="E56" s="6" t="s">
        <v>3</v>
      </c>
      <c r="F56" s="6" t="s">
        <v>4</v>
      </c>
      <c r="G56" s="6" t="s">
        <v>3</v>
      </c>
      <c r="H56" s="6" t="s">
        <v>4</v>
      </c>
      <c r="I56" s="7" t="s">
        <v>35</v>
      </c>
    </row>
    <row r="57" spans="1:10" ht="21" x14ac:dyDescent="0.2">
      <c r="A57" s="3" t="s">
        <v>6</v>
      </c>
      <c r="B57" s="3">
        <v>217523.8</v>
      </c>
      <c r="C57" s="3" t="s">
        <v>6</v>
      </c>
      <c r="D57" s="3">
        <v>217887.8</v>
      </c>
      <c r="E57" s="3" t="s">
        <v>6</v>
      </c>
      <c r="F57" s="3">
        <v>217879.8</v>
      </c>
      <c r="G57" s="3" t="s">
        <v>6</v>
      </c>
      <c r="H57" s="3">
        <v>218030.1</v>
      </c>
      <c r="I57" s="2">
        <f>AVERAGE(B57,D57,F57,H57)</f>
        <v>217830.37499999997</v>
      </c>
      <c r="J57" s="19">
        <f>I57/$I$61</f>
        <v>0.83095701512880471</v>
      </c>
    </row>
    <row r="58" spans="1:10" ht="21" x14ac:dyDescent="0.2">
      <c r="A58" s="3" t="s">
        <v>7</v>
      </c>
      <c r="B58" s="3">
        <v>34085.300000000003</v>
      </c>
      <c r="C58" s="3" t="s">
        <v>7</v>
      </c>
      <c r="D58" s="3">
        <v>34763.199999999997</v>
      </c>
      <c r="E58" s="3" t="s">
        <v>7</v>
      </c>
      <c r="F58" s="3">
        <v>34999.4</v>
      </c>
      <c r="G58" s="3" t="s">
        <v>7</v>
      </c>
      <c r="H58" s="3">
        <v>34242.9</v>
      </c>
      <c r="I58" s="2">
        <f t="shared" ref="I58:I60" si="11">AVERAGE(B58,D58,F58,H58)</f>
        <v>34522.699999999997</v>
      </c>
      <c r="J58" s="19">
        <f t="shared" ref="J58:J60" si="12">I58/$I$61</f>
        <v>0.13169366185127851</v>
      </c>
    </row>
    <row r="59" spans="1:10" ht="21" x14ac:dyDescent="0.2">
      <c r="A59" s="3" t="s">
        <v>8</v>
      </c>
      <c r="B59" s="3">
        <v>10507.7</v>
      </c>
      <c r="C59" s="3" t="s">
        <v>8</v>
      </c>
      <c r="D59" s="3">
        <v>9296</v>
      </c>
      <c r="E59" s="3" t="s">
        <v>8</v>
      </c>
      <c r="F59" s="3">
        <v>8854.5</v>
      </c>
      <c r="G59" s="3" t="s">
        <v>8</v>
      </c>
      <c r="H59" s="3">
        <v>9625.5</v>
      </c>
      <c r="I59" s="2">
        <f t="shared" si="11"/>
        <v>9570.9249999999993</v>
      </c>
      <c r="J59" s="19">
        <f t="shared" si="12"/>
        <v>3.6510184908884524E-2</v>
      </c>
    </row>
    <row r="60" spans="1:10" ht="21" x14ac:dyDescent="0.2">
      <c r="A60" s="3" t="s">
        <v>9</v>
      </c>
      <c r="B60" s="3">
        <v>27.1</v>
      </c>
      <c r="C60" s="3" t="s">
        <v>9</v>
      </c>
      <c r="D60" s="3">
        <v>196.9</v>
      </c>
      <c r="E60" s="3" t="s">
        <v>9</v>
      </c>
      <c r="F60" s="3">
        <v>410.4</v>
      </c>
      <c r="G60" s="3" t="s">
        <v>9</v>
      </c>
      <c r="H60" s="3">
        <v>245.5</v>
      </c>
      <c r="I60" s="2">
        <f t="shared" si="11"/>
        <v>219.97499999999999</v>
      </c>
      <c r="J60" s="19">
        <f t="shared" si="12"/>
        <v>8.3913811103230598E-4</v>
      </c>
    </row>
    <row r="61" spans="1:10" ht="21" x14ac:dyDescent="0.2">
      <c r="H61" s="26" t="s">
        <v>143</v>
      </c>
      <c r="I61" s="2">
        <f>SUM(I57:I60)</f>
        <v>262143.97499999995</v>
      </c>
    </row>
    <row r="62" spans="1:10" ht="84" x14ac:dyDescent="0.2">
      <c r="A62" s="1" t="s">
        <v>23</v>
      </c>
    </row>
    <row r="63" spans="1:10" ht="21" x14ac:dyDescent="0.2">
      <c r="A63" s="6" t="s">
        <v>5</v>
      </c>
      <c r="B63" s="6"/>
      <c r="C63" s="6" t="s">
        <v>13</v>
      </c>
      <c r="D63" s="6"/>
      <c r="E63" s="6" t="s">
        <v>14</v>
      </c>
      <c r="F63" s="6"/>
      <c r="G63" s="6" t="s">
        <v>15</v>
      </c>
      <c r="H63" s="6"/>
    </row>
    <row r="64" spans="1:10" ht="21" x14ac:dyDescent="0.2">
      <c r="A64" s="6" t="s">
        <v>3</v>
      </c>
      <c r="B64" s="6" t="s">
        <v>4</v>
      </c>
      <c r="C64" s="6" t="s">
        <v>3</v>
      </c>
      <c r="D64" s="6" t="s">
        <v>4</v>
      </c>
      <c r="E64" s="6" t="s">
        <v>3</v>
      </c>
      <c r="F64" s="6" t="s">
        <v>4</v>
      </c>
      <c r="G64" s="6" t="s">
        <v>3</v>
      </c>
      <c r="H64" s="6" t="s">
        <v>4</v>
      </c>
      <c r="I64" s="8" t="s">
        <v>35</v>
      </c>
    </row>
    <row r="65" spans="1:10" ht="21" x14ac:dyDescent="0.2">
      <c r="A65" s="3" t="s">
        <v>1</v>
      </c>
      <c r="B65" s="3">
        <v>0.5</v>
      </c>
      <c r="C65" s="3" t="s">
        <v>1</v>
      </c>
      <c r="D65" s="3">
        <v>0</v>
      </c>
      <c r="E65" s="3" t="s">
        <v>1</v>
      </c>
      <c r="F65" s="3">
        <v>0.2</v>
      </c>
      <c r="G65" s="3" t="s">
        <v>1</v>
      </c>
      <c r="H65" s="3">
        <v>0.4</v>
      </c>
      <c r="I65" s="2">
        <f>AVERAGE(B65,D65,F65,H65)</f>
        <v>0.27500000000000002</v>
      </c>
      <c r="J65" s="19">
        <f>I65/$I$69</f>
        <v>1.0490415479580788E-6</v>
      </c>
    </row>
    <row r="66" spans="1:10" ht="21" x14ac:dyDescent="0.2">
      <c r="A66" s="3" t="s">
        <v>2</v>
      </c>
      <c r="B66" s="3">
        <v>38092.400000000001</v>
      </c>
      <c r="C66" s="3" t="s">
        <v>2</v>
      </c>
      <c r="D66" s="3">
        <v>37638.300000000003</v>
      </c>
      <c r="E66" s="3" t="s">
        <v>2</v>
      </c>
      <c r="F66" s="3">
        <v>39474.199999999997</v>
      </c>
      <c r="G66" s="3" t="s">
        <v>2</v>
      </c>
      <c r="H66" s="3">
        <v>46492.2</v>
      </c>
      <c r="I66" s="2">
        <f t="shared" ref="I66:I68" si="13">AVERAGE(B66,D66,F66,H66)</f>
        <v>40424.275000000001</v>
      </c>
      <c r="J66" s="19">
        <f t="shared" ref="J66:J68" si="14">I66/$I$69</f>
        <v>0.15420634189484753</v>
      </c>
    </row>
    <row r="67" spans="1:10" ht="21" x14ac:dyDescent="0.2">
      <c r="A67" s="3" t="s">
        <v>11</v>
      </c>
      <c r="B67" s="3">
        <v>160602.6</v>
      </c>
      <c r="C67" s="3" t="s">
        <v>11</v>
      </c>
      <c r="D67" s="3">
        <v>161182.6</v>
      </c>
      <c r="E67" s="3" t="s">
        <v>11</v>
      </c>
      <c r="F67" s="3">
        <v>159493.5</v>
      </c>
      <c r="G67" s="3" t="s">
        <v>11</v>
      </c>
      <c r="H67" s="3">
        <v>152210.29999999999</v>
      </c>
      <c r="I67" s="2">
        <f t="shared" si="13"/>
        <v>158372.25</v>
      </c>
      <c r="J67" s="19">
        <f t="shared" si="14"/>
        <v>0.60414207379492313</v>
      </c>
    </row>
    <row r="68" spans="1:10" ht="21" x14ac:dyDescent="0.2">
      <c r="A68" s="3" t="s">
        <v>12</v>
      </c>
      <c r="B68" s="3">
        <v>63448.5</v>
      </c>
      <c r="C68" s="3" t="s">
        <v>12</v>
      </c>
      <c r="D68" s="3">
        <v>63323.1</v>
      </c>
      <c r="E68" s="3" t="s">
        <v>12</v>
      </c>
      <c r="F68" s="3">
        <v>63176.2</v>
      </c>
      <c r="G68" s="3" t="s">
        <v>12</v>
      </c>
      <c r="H68" s="3">
        <v>63441.2</v>
      </c>
      <c r="I68" s="2">
        <f t="shared" si="13"/>
        <v>63347.25</v>
      </c>
      <c r="J68" s="19">
        <f t="shared" si="14"/>
        <v>0.24165053526868149</v>
      </c>
    </row>
    <row r="69" spans="1:10" x14ac:dyDescent="0.2">
      <c r="I69" s="2">
        <f>SUM(I65:I68)</f>
        <v>262144.05</v>
      </c>
    </row>
    <row r="70" spans="1:10" ht="63" x14ac:dyDescent="0.2">
      <c r="A70" s="1" t="s">
        <v>24</v>
      </c>
    </row>
    <row r="71" spans="1:10" ht="21" x14ac:dyDescent="0.2">
      <c r="A71" s="6" t="s">
        <v>5</v>
      </c>
      <c r="B71" s="6"/>
      <c r="C71" s="6" t="s">
        <v>10</v>
      </c>
      <c r="D71" s="6"/>
      <c r="E71" s="6" t="s">
        <v>17</v>
      </c>
      <c r="F71" s="6"/>
      <c r="G71" s="6" t="s">
        <v>16</v>
      </c>
      <c r="H71" s="6"/>
    </row>
    <row r="72" spans="1:10" ht="21" x14ac:dyDescent="0.2">
      <c r="A72" s="6" t="s">
        <v>3</v>
      </c>
      <c r="B72" s="6" t="s">
        <v>4</v>
      </c>
      <c r="C72" s="6" t="s">
        <v>3</v>
      </c>
      <c r="D72" s="6" t="s">
        <v>4</v>
      </c>
      <c r="E72" s="6" t="s">
        <v>3</v>
      </c>
      <c r="F72" s="6" t="s">
        <v>4</v>
      </c>
      <c r="G72" s="6" t="s">
        <v>3</v>
      </c>
      <c r="H72" s="6" t="s">
        <v>4</v>
      </c>
      <c r="I72" s="8" t="s">
        <v>35</v>
      </c>
    </row>
    <row r="73" spans="1:10" ht="21" x14ac:dyDescent="0.2">
      <c r="A73" s="3" t="s">
        <v>6</v>
      </c>
      <c r="B73" s="3">
        <v>214879</v>
      </c>
      <c r="C73" s="3" t="s">
        <v>6</v>
      </c>
      <c r="D73" s="3">
        <v>213128.1</v>
      </c>
      <c r="E73" s="3" t="s">
        <v>6</v>
      </c>
      <c r="F73" s="3">
        <v>213766.7</v>
      </c>
      <c r="G73" s="3" t="s">
        <v>6</v>
      </c>
      <c r="H73" s="3">
        <v>213004</v>
      </c>
      <c r="I73" s="2">
        <f>AVERAGE(B73,D73,F73,H73)</f>
        <v>213694.45</v>
      </c>
      <c r="J73" s="19">
        <f>I73/$I$77</f>
        <v>0.8151796340942381</v>
      </c>
    </row>
    <row r="74" spans="1:10" ht="21" x14ac:dyDescent="0.2">
      <c r="A74" s="3" t="s">
        <v>7</v>
      </c>
      <c r="B74" s="3">
        <v>32629.5</v>
      </c>
      <c r="C74" s="3" t="s">
        <v>7</v>
      </c>
      <c r="D74" s="3">
        <v>32266.2</v>
      </c>
      <c r="E74" s="3" t="s">
        <v>7</v>
      </c>
      <c r="F74" s="3">
        <v>32724.400000000001</v>
      </c>
      <c r="G74" s="3" t="s">
        <v>7</v>
      </c>
      <c r="H74" s="3">
        <v>32232.2</v>
      </c>
      <c r="I74" s="2">
        <f t="shared" ref="I74:I76" si="15">AVERAGE(B74,D74,F74,H74)</f>
        <v>32463.075000000001</v>
      </c>
      <c r="J74" s="19">
        <f>I74/$I$77</f>
        <v>0.12383680343627927</v>
      </c>
    </row>
    <row r="75" spans="1:10" ht="21" x14ac:dyDescent="0.2">
      <c r="A75" s="3" t="s">
        <v>8</v>
      </c>
      <c r="B75" s="3">
        <v>14630.4</v>
      </c>
      <c r="C75" s="3" t="s">
        <v>8</v>
      </c>
      <c r="D75" s="3">
        <v>16693</v>
      </c>
      <c r="E75" s="3" t="s">
        <v>8</v>
      </c>
      <c r="F75" s="3">
        <v>15488.2</v>
      </c>
      <c r="G75" s="3" t="s">
        <v>8</v>
      </c>
      <c r="H75" s="3">
        <v>16624.2</v>
      </c>
      <c r="I75" s="2">
        <f t="shared" si="15"/>
        <v>15858.95</v>
      </c>
      <c r="J75" s="19">
        <f t="shared" ref="J75:J76" si="16">I75/$I$77</f>
        <v>6.0497093200683583E-2</v>
      </c>
    </row>
    <row r="76" spans="1:10" ht="21" x14ac:dyDescent="0.2">
      <c r="A76" s="3" t="s">
        <v>9</v>
      </c>
      <c r="B76" s="3">
        <v>5.0999999999999996</v>
      </c>
      <c r="C76" s="3" t="s">
        <v>9</v>
      </c>
      <c r="D76" s="3">
        <v>56.7</v>
      </c>
      <c r="E76" s="3" t="s">
        <v>9</v>
      </c>
      <c r="F76" s="3">
        <v>164.7</v>
      </c>
      <c r="G76" s="3" t="s">
        <v>9</v>
      </c>
      <c r="H76" s="3">
        <v>283.60000000000002</v>
      </c>
      <c r="I76" s="2">
        <f t="shared" si="15"/>
        <v>127.52500000000001</v>
      </c>
      <c r="J76" s="19">
        <f t="shared" si="16"/>
        <v>4.8646926879882804E-4</v>
      </c>
    </row>
    <row r="77" spans="1:10" ht="21" x14ac:dyDescent="0.2">
      <c r="H77" s="26" t="s">
        <v>143</v>
      </c>
      <c r="I77" s="2">
        <f>SUM(I73:I76)</f>
        <v>262144.00000000006</v>
      </c>
    </row>
    <row r="78" spans="1:10" ht="84" x14ac:dyDescent="0.2">
      <c r="A78" s="1" t="s">
        <v>25</v>
      </c>
    </row>
    <row r="79" spans="1:10" ht="21" x14ac:dyDescent="0.2">
      <c r="A79" s="6" t="s">
        <v>5</v>
      </c>
      <c r="B79" s="6"/>
      <c r="C79" s="6" t="s">
        <v>13</v>
      </c>
      <c r="D79" s="6"/>
      <c r="E79" s="6" t="s">
        <v>14</v>
      </c>
      <c r="F79" s="6"/>
      <c r="G79" s="6" t="s">
        <v>15</v>
      </c>
      <c r="H79" s="6"/>
    </row>
    <row r="80" spans="1:10" ht="21" x14ac:dyDescent="0.2">
      <c r="A80" s="6" t="s">
        <v>3</v>
      </c>
      <c r="B80" s="6" t="s">
        <v>4</v>
      </c>
      <c r="C80" s="6" t="s">
        <v>3</v>
      </c>
      <c r="D80" s="6" t="s">
        <v>4</v>
      </c>
      <c r="E80" s="6" t="s">
        <v>3</v>
      </c>
      <c r="F80" s="6" t="s">
        <v>4</v>
      </c>
      <c r="G80" s="6" t="s">
        <v>3</v>
      </c>
      <c r="H80" s="6" t="s">
        <v>4</v>
      </c>
      <c r="I80" s="8" t="s">
        <v>35</v>
      </c>
    </row>
    <row r="81" spans="1:10" ht="21" x14ac:dyDescent="0.2">
      <c r="A81" s="3" t="s">
        <v>1</v>
      </c>
      <c r="B81" s="3">
        <v>0</v>
      </c>
      <c r="C81" s="3" t="s">
        <v>1</v>
      </c>
      <c r="D81" s="3">
        <v>0</v>
      </c>
      <c r="E81" s="3" t="s">
        <v>1</v>
      </c>
      <c r="F81" s="3">
        <v>0</v>
      </c>
      <c r="G81" s="3" t="s">
        <v>1</v>
      </c>
      <c r="H81" s="3">
        <v>0.1</v>
      </c>
      <c r="I81" s="2">
        <f>AVERAGE(B81,D81,F81,H81)</f>
        <v>2.5000000000000001E-2</v>
      </c>
      <c r="J81" s="19">
        <f>I81/$I$85</f>
        <v>9.5367440735572892E-8</v>
      </c>
    </row>
    <row r="82" spans="1:10" ht="21" x14ac:dyDescent="0.2">
      <c r="A82" s="3" t="s">
        <v>2</v>
      </c>
      <c r="B82" s="3">
        <v>21423.3</v>
      </c>
      <c r="C82" s="3" t="s">
        <v>2</v>
      </c>
      <c r="D82" s="3">
        <v>17493.8</v>
      </c>
      <c r="E82" s="3" t="s">
        <v>2</v>
      </c>
      <c r="F82" s="3">
        <v>19373.3</v>
      </c>
      <c r="G82" s="3" t="s">
        <v>2</v>
      </c>
      <c r="H82" s="3">
        <v>21000</v>
      </c>
      <c r="I82" s="2">
        <f t="shared" ref="I82:I84" si="17">AVERAGE(B82,D82,F82,H82)</f>
        <v>19822.599999999999</v>
      </c>
      <c r="J82" s="19">
        <f t="shared" ref="J82:J84" si="18">I82/$I$85</f>
        <v>7.5617225228998677E-2</v>
      </c>
    </row>
    <row r="83" spans="1:10" ht="21" x14ac:dyDescent="0.2">
      <c r="A83" s="3" t="s">
        <v>11</v>
      </c>
      <c r="B83" s="3">
        <v>162826.6</v>
      </c>
      <c r="C83" s="3" t="s">
        <v>11</v>
      </c>
      <c r="D83" s="3">
        <v>165460.1</v>
      </c>
      <c r="E83" s="3" t="s">
        <v>11</v>
      </c>
      <c r="F83" s="3">
        <v>163077.5</v>
      </c>
      <c r="G83" s="3" t="s">
        <v>11</v>
      </c>
      <c r="H83" s="3">
        <v>162773.79999999999</v>
      </c>
      <c r="I83" s="2">
        <f t="shared" si="17"/>
        <v>163534.5</v>
      </c>
      <c r="J83" s="19">
        <f t="shared" si="18"/>
        <v>0.62383466947886179</v>
      </c>
    </row>
    <row r="84" spans="1:10" ht="21" x14ac:dyDescent="0.2">
      <c r="A84" s="3" t="s">
        <v>12</v>
      </c>
      <c r="B84" s="3">
        <v>77894.100000000006</v>
      </c>
      <c r="C84" s="3" t="s">
        <v>12</v>
      </c>
      <c r="D84" s="3">
        <v>79190.100000000006</v>
      </c>
      <c r="E84" s="3" t="s">
        <v>12</v>
      </c>
      <c r="F84" s="3">
        <v>79693.100000000006</v>
      </c>
      <c r="G84" s="3" t="s">
        <v>12</v>
      </c>
      <c r="H84" s="3">
        <v>78370.100000000006</v>
      </c>
      <c r="I84" s="2">
        <f t="shared" si="17"/>
        <v>78786.850000000006</v>
      </c>
      <c r="J84" s="19">
        <f t="shared" si="18"/>
        <v>0.30054800992469882</v>
      </c>
    </row>
    <row r="85" spans="1:10" ht="21" x14ac:dyDescent="0.2">
      <c r="H85" s="26" t="s">
        <v>143</v>
      </c>
      <c r="I85" s="2">
        <f>SUM(I81:I84)</f>
        <v>262143.97500000001</v>
      </c>
    </row>
  </sheetData>
  <mergeCells count="2">
    <mergeCell ref="L3:O3"/>
    <mergeCell ref="L12:O12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CE4AE-C0D5-6F4C-AD9B-59DF47AEA6E0}">
  <dimension ref="A1:O81"/>
  <sheetViews>
    <sheetView zoomScale="25" zoomScaleNormal="57" workbookViewId="0">
      <selection activeCell="I36" sqref="I36"/>
    </sheetView>
  </sheetViews>
  <sheetFormatPr baseColWidth="10" defaultColWidth="21.33203125" defaultRowHeight="20" x14ac:dyDescent="0.2"/>
  <cols>
    <col min="1" max="8" width="21.33203125" style="1"/>
    <col min="9" max="9" width="26" style="2" customWidth="1"/>
    <col min="10" max="16384" width="21.33203125" style="2"/>
  </cols>
  <sheetData>
    <row r="1" spans="1:15" ht="21" x14ac:dyDescent="0.2">
      <c r="A1" s="18" t="s">
        <v>56</v>
      </c>
      <c r="B1" s="18" t="s">
        <v>57</v>
      </c>
    </row>
    <row r="2" spans="1:15" ht="63" x14ac:dyDescent="0.2">
      <c r="A2" s="1" t="s">
        <v>46</v>
      </c>
      <c r="B2" s="5"/>
      <c r="C2" s="5"/>
      <c r="D2" s="5"/>
      <c r="E2" s="5"/>
      <c r="F2" s="5"/>
      <c r="G2" s="5"/>
      <c r="H2" s="5"/>
    </row>
    <row r="3" spans="1:15" ht="21" x14ac:dyDescent="0.2">
      <c r="A3" s="6" t="s">
        <v>5</v>
      </c>
      <c r="B3" s="6"/>
      <c r="C3" s="6" t="s">
        <v>10</v>
      </c>
      <c r="D3" s="6"/>
      <c r="E3" s="6" t="s">
        <v>17</v>
      </c>
      <c r="F3" s="6"/>
      <c r="G3" s="6" t="s">
        <v>16</v>
      </c>
      <c r="H3" s="6"/>
      <c r="K3" s="9"/>
      <c r="L3" s="41" t="s">
        <v>37</v>
      </c>
      <c r="M3" s="42"/>
      <c r="N3" s="42"/>
      <c r="O3" s="42"/>
    </row>
    <row r="4" spans="1:15" ht="21" x14ac:dyDescent="0.2">
      <c r="A4" s="6" t="s">
        <v>3</v>
      </c>
      <c r="B4" s="6" t="s">
        <v>4</v>
      </c>
      <c r="C4" s="6" t="s">
        <v>3</v>
      </c>
      <c r="D4" s="6" t="s">
        <v>4</v>
      </c>
      <c r="E4" s="6" t="s">
        <v>3</v>
      </c>
      <c r="F4" s="6" t="s">
        <v>4</v>
      </c>
      <c r="G4" s="6" t="s">
        <v>3</v>
      </c>
      <c r="H4" s="6" t="s">
        <v>4</v>
      </c>
      <c r="I4" s="7" t="s">
        <v>35</v>
      </c>
      <c r="K4" s="9" t="s">
        <v>36</v>
      </c>
      <c r="L4" s="9" t="s">
        <v>6</v>
      </c>
      <c r="M4" s="9" t="s">
        <v>7</v>
      </c>
      <c r="N4" s="9" t="s">
        <v>41</v>
      </c>
      <c r="O4" s="9"/>
    </row>
    <row r="5" spans="1:15" ht="21" x14ac:dyDescent="0.2">
      <c r="A5" s="3" t="s">
        <v>6</v>
      </c>
      <c r="B5" s="3">
        <v>220050.2</v>
      </c>
      <c r="C5" s="3" t="s">
        <v>6</v>
      </c>
      <c r="D5" s="3">
        <v>220299.5</v>
      </c>
      <c r="E5" s="3" t="s">
        <v>6</v>
      </c>
      <c r="F5" s="3">
        <v>220022.5</v>
      </c>
      <c r="G5" s="3" t="s">
        <v>6</v>
      </c>
      <c r="H5" s="3">
        <v>220179.5</v>
      </c>
      <c r="I5" s="2">
        <f>AVERAGE(B5,D5,F5,H5)</f>
        <v>220137.92499999999</v>
      </c>
      <c r="J5" s="19">
        <f>I5/$I$8</f>
        <v>0.83975946047215844</v>
      </c>
      <c r="K5" s="9" t="s">
        <v>45</v>
      </c>
      <c r="L5" s="23">
        <v>0.83299999999999996</v>
      </c>
      <c r="M5" s="23">
        <v>0.16700000000000001</v>
      </c>
      <c r="N5" s="9" t="s">
        <v>43</v>
      </c>
      <c r="O5" s="9"/>
    </row>
    <row r="6" spans="1:15" ht="21" x14ac:dyDescent="0.2">
      <c r="A6" s="3" t="s">
        <v>7</v>
      </c>
      <c r="B6" s="3">
        <v>41411.699999999997</v>
      </c>
      <c r="C6" s="3" t="s">
        <v>7</v>
      </c>
      <c r="D6" s="3">
        <v>41232.6</v>
      </c>
      <c r="E6" s="3" t="s">
        <v>7</v>
      </c>
      <c r="F6" s="3">
        <v>41567.1</v>
      </c>
      <c r="G6" s="3" t="s">
        <v>7</v>
      </c>
      <c r="H6" s="3">
        <v>41433.699999999997</v>
      </c>
      <c r="I6" s="2">
        <f>AVERAGE(B6,D6,F6,H6)</f>
        <v>41411.274999999994</v>
      </c>
      <c r="J6" s="19">
        <f t="shared" ref="J6:J7" si="0">I6/$I$8</f>
        <v>0.15797146244321228</v>
      </c>
      <c r="K6" s="9">
        <v>25</v>
      </c>
      <c r="L6" s="21">
        <f>J5</f>
        <v>0.83975946047215844</v>
      </c>
      <c r="M6" s="21">
        <f>J6</f>
        <v>0.15797146244321228</v>
      </c>
      <c r="N6" s="21">
        <f>J7</f>
        <v>2.2690770846293374E-3</v>
      </c>
      <c r="O6" s="9"/>
    </row>
    <row r="7" spans="1:15" ht="21" x14ac:dyDescent="0.2">
      <c r="A7" s="3" t="s">
        <v>8</v>
      </c>
      <c r="B7" s="3">
        <v>682.1</v>
      </c>
      <c r="C7" s="3" t="s">
        <v>8</v>
      </c>
      <c r="D7" s="3">
        <v>612</v>
      </c>
      <c r="E7" s="3" t="s">
        <v>8</v>
      </c>
      <c r="F7" s="3">
        <v>554.4</v>
      </c>
      <c r="G7" s="3" t="s">
        <v>8</v>
      </c>
      <c r="H7" s="3">
        <v>530.79999999999995</v>
      </c>
      <c r="I7" s="2">
        <f>AVERAGE(B7,D7,F7,H7)</f>
        <v>594.82500000000005</v>
      </c>
      <c r="J7" s="19">
        <f t="shared" si="0"/>
        <v>2.2690770846293374E-3</v>
      </c>
      <c r="K7" s="9">
        <v>50</v>
      </c>
      <c r="L7" s="21">
        <f>J23</f>
        <v>0.84330479494186306</v>
      </c>
      <c r="M7" s="21">
        <f>J24</f>
        <v>0.14830544439419638</v>
      </c>
      <c r="N7" s="21">
        <f>J25</f>
        <v>8.3897606639405549E-3</v>
      </c>
      <c r="O7" s="9"/>
    </row>
    <row r="8" spans="1:15" ht="21" x14ac:dyDescent="0.2">
      <c r="H8" s="26" t="s">
        <v>143</v>
      </c>
      <c r="I8" s="2">
        <f>SUM(I5:I7)</f>
        <v>262144.02499999997</v>
      </c>
      <c r="K8" s="9">
        <v>75</v>
      </c>
      <c r="L8" s="21">
        <f>J39</f>
        <v>0.84082738486982478</v>
      </c>
      <c r="M8" s="21">
        <f>J40</f>
        <v>0.1407899722299602</v>
      </c>
      <c r="N8" s="21">
        <f>J41</f>
        <v>1.8382642900214873E-2</v>
      </c>
      <c r="O8" s="9"/>
    </row>
    <row r="9" spans="1:15" x14ac:dyDescent="0.2">
      <c r="K9" s="9">
        <v>100</v>
      </c>
      <c r="L9" s="22">
        <f>J55</f>
        <v>0.81664189996563596</v>
      </c>
      <c r="M9" s="22">
        <f>J56</f>
        <v>0.12760534886199898</v>
      </c>
      <c r="N9" s="22">
        <f>J57</f>
        <v>5.5752751172365049E-2</v>
      </c>
      <c r="O9" s="12"/>
    </row>
    <row r="10" spans="1:15" x14ac:dyDescent="0.2">
      <c r="K10" s="9">
        <v>125</v>
      </c>
      <c r="L10" s="22">
        <f>J70</f>
        <v>0.82133463109346683</v>
      </c>
      <c r="M10" s="22">
        <f>J71</f>
        <v>0.12259522653534188</v>
      </c>
      <c r="N10" s="22">
        <f>J72</f>
        <v>5.6070142371191255E-2</v>
      </c>
      <c r="O10" s="12"/>
    </row>
    <row r="11" spans="1:15" ht="84" x14ac:dyDescent="0.2">
      <c r="A11" s="1" t="s">
        <v>47</v>
      </c>
    </row>
    <row r="12" spans="1:15" ht="21" x14ac:dyDescent="0.2">
      <c r="A12" s="6" t="s">
        <v>5</v>
      </c>
      <c r="B12" s="6"/>
      <c r="C12" s="6" t="s">
        <v>13</v>
      </c>
      <c r="D12" s="6"/>
      <c r="E12" s="6" t="s">
        <v>14</v>
      </c>
      <c r="F12" s="6"/>
      <c r="G12" s="6" t="s">
        <v>15</v>
      </c>
      <c r="H12" s="6"/>
      <c r="K12" s="9"/>
      <c r="L12" s="41" t="s">
        <v>38</v>
      </c>
      <c r="M12" s="42"/>
      <c r="N12" s="42"/>
      <c r="O12" s="42"/>
    </row>
    <row r="13" spans="1:15" ht="21" x14ac:dyDescent="0.2">
      <c r="A13" s="6" t="s">
        <v>3</v>
      </c>
      <c r="B13" s="6" t="s">
        <v>4</v>
      </c>
      <c r="C13" s="6" t="s">
        <v>3</v>
      </c>
      <c r="D13" s="6" t="s">
        <v>4</v>
      </c>
      <c r="E13" s="6" t="s">
        <v>3</v>
      </c>
      <c r="F13" s="6" t="s">
        <v>4</v>
      </c>
      <c r="G13" s="6" t="s">
        <v>3</v>
      </c>
      <c r="H13" s="6" t="s">
        <v>4</v>
      </c>
      <c r="I13" s="7" t="s">
        <v>35</v>
      </c>
      <c r="K13" s="9" t="s">
        <v>36</v>
      </c>
      <c r="L13" s="9" t="s">
        <v>1</v>
      </c>
      <c r="M13" s="9" t="s">
        <v>2</v>
      </c>
      <c r="N13" s="9" t="s">
        <v>39</v>
      </c>
      <c r="O13" s="9" t="s">
        <v>40</v>
      </c>
    </row>
    <row r="14" spans="1:15" ht="21" x14ac:dyDescent="0.2">
      <c r="A14" s="3" t="s">
        <v>1</v>
      </c>
      <c r="B14" s="3">
        <v>0.7</v>
      </c>
      <c r="C14" s="3" t="s">
        <v>1</v>
      </c>
      <c r="D14" s="3">
        <v>0.8</v>
      </c>
      <c r="E14" s="3" t="s">
        <v>1</v>
      </c>
      <c r="F14" s="3">
        <v>0.7</v>
      </c>
      <c r="G14" s="3" t="s">
        <v>1</v>
      </c>
      <c r="H14" s="3">
        <v>0.9</v>
      </c>
      <c r="I14" s="2">
        <f>AVERAGE(B14,D14,F14,H14)</f>
        <v>0.77500000000000002</v>
      </c>
      <c r="J14" s="19">
        <f>I14/$I$18</f>
        <v>2.96947817072737E-6</v>
      </c>
      <c r="K14" s="9" t="s">
        <v>45</v>
      </c>
      <c r="L14" s="24">
        <v>0</v>
      </c>
      <c r="M14" s="24">
        <v>1</v>
      </c>
      <c r="N14" s="9"/>
      <c r="O14" s="9"/>
    </row>
    <row r="15" spans="1:15" ht="21" x14ac:dyDescent="0.2">
      <c r="A15" s="3" t="s">
        <v>2</v>
      </c>
      <c r="B15" s="3" t="s">
        <v>58</v>
      </c>
      <c r="C15" s="3" t="s">
        <v>2</v>
      </c>
      <c r="D15" s="3">
        <v>176584.1</v>
      </c>
      <c r="E15" s="3" t="s">
        <v>2</v>
      </c>
      <c r="F15" s="3">
        <v>178489.5</v>
      </c>
      <c r="G15" s="3" t="s">
        <v>2</v>
      </c>
      <c r="H15" s="3">
        <v>177783.6</v>
      </c>
      <c r="I15" s="2">
        <f t="shared" ref="I15:I17" si="1">AVERAGE(B15,D15,F15,H15)</f>
        <v>177619.06666666665</v>
      </c>
      <c r="J15" s="19">
        <f t="shared" ref="J15:J17" si="2">I15/$I$18</f>
        <v>0.68056250473759494</v>
      </c>
      <c r="K15" s="9">
        <v>25</v>
      </c>
      <c r="L15" s="24">
        <v>0</v>
      </c>
      <c r="M15" s="21">
        <f>J15</f>
        <v>0.68056250473759494</v>
      </c>
      <c r="N15" s="21">
        <f>J16</f>
        <v>0.25720183070564318</v>
      </c>
      <c r="O15" s="21">
        <f>J17</f>
        <v>6.2232695078591235E-2</v>
      </c>
    </row>
    <row r="16" spans="1:15" ht="21" x14ac:dyDescent="0.2">
      <c r="A16" s="3" t="s">
        <v>11</v>
      </c>
      <c r="B16" s="3">
        <v>63909.9</v>
      </c>
      <c r="C16" s="3" t="s">
        <v>11</v>
      </c>
      <c r="D16" s="3">
        <v>69243.5</v>
      </c>
      <c r="E16" s="3" t="s">
        <v>11</v>
      </c>
      <c r="F16" s="3">
        <v>67339</v>
      </c>
      <c r="G16" s="3" t="s">
        <v>11</v>
      </c>
      <c r="H16" s="3">
        <v>68014.600000000006</v>
      </c>
      <c r="I16" s="2">
        <f t="shared" si="1"/>
        <v>67126.75</v>
      </c>
      <c r="J16" s="19">
        <f t="shared" si="2"/>
        <v>0.25720183070564318</v>
      </c>
      <c r="K16" s="9">
        <v>50</v>
      </c>
      <c r="L16" s="24">
        <v>0</v>
      </c>
      <c r="M16" s="21">
        <f>J31</f>
        <v>0.43430658037554132</v>
      </c>
      <c r="N16" s="21">
        <f>J32</f>
        <v>0.44223029693166593</v>
      </c>
      <c r="O16" s="21">
        <f>J33</f>
        <v>0.12346159533363775</v>
      </c>
    </row>
    <row r="17" spans="1:15" ht="21" x14ac:dyDescent="0.2">
      <c r="A17" s="3" t="s">
        <v>12</v>
      </c>
      <c r="B17" s="3">
        <v>15992.8</v>
      </c>
      <c r="C17" s="3" t="s">
        <v>12</v>
      </c>
      <c r="D17" s="3">
        <v>16315.6</v>
      </c>
      <c r="E17" s="3" t="s">
        <v>12</v>
      </c>
      <c r="F17" s="3">
        <v>16314.8</v>
      </c>
      <c r="G17" s="3" t="s">
        <v>12</v>
      </c>
      <c r="H17" s="3">
        <v>16344.9</v>
      </c>
      <c r="I17" s="2">
        <f t="shared" si="1"/>
        <v>16242.025</v>
      </c>
      <c r="J17" s="19">
        <f t="shared" si="2"/>
        <v>6.2232695078591235E-2</v>
      </c>
      <c r="K17" s="9">
        <v>75</v>
      </c>
      <c r="L17" s="24">
        <v>0</v>
      </c>
      <c r="M17" s="21">
        <f>J47</f>
        <v>0.26539921466842364</v>
      </c>
      <c r="N17" s="21">
        <f>J48</f>
        <v>0.54931668294588409</v>
      </c>
      <c r="O17" s="21">
        <f>J49</f>
        <v>0.18528133673070202</v>
      </c>
    </row>
    <row r="18" spans="1:15" ht="21" x14ac:dyDescent="0.2">
      <c r="H18" s="26" t="s">
        <v>143</v>
      </c>
      <c r="I18" s="2">
        <f>SUM(I14:I17)</f>
        <v>260988.61666666664</v>
      </c>
      <c r="K18" s="9">
        <v>100</v>
      </c>
      <c r="L18" s="25">
        <v>0</v>
      </c>
      <c r="M18" s="22">
        <f>J63</f>
        <v>0.15905108669726753</v>
      </c>
      <c r="N18" s="22">
        <f>J64</f>
        <v>0.59885713609968105</v>
      </c>
      <c r="O18" s="22">
        <f>J65</f>
        <v>0.24209101426381655</v>
      </c>
    </row>
    <row r="19" spans="1:15" x14ac:dyDescent="0.2">
      <c r="K19" s="9">
        <v>125</v>
      </c>
      <c r="L19" s="24">
        <v>0</v>
      </c>
      <c r="M19" s="21">
        <f>J78</f>
        <v>8.4309776717164706E-2</v>
      </c>
      <c r="N19" s="21">
        <f>J79</f>
        <v>0.61650139012349991</v>
      </c>
      <c r="O19" s="21">
        <f>J80</f>
        <v>0.29918883315933548</v>
      </c>
    </row>
    <row r="20" spans="1:15" ht="63" x14ac:dyDescent="0.2">
      <c r="A20" s="1" t="s">
        <v>48</v>
      </c>
    </row>
    <row r="21" spans="1:15" ht="21" x14ac:dyDescent="0.2">
      <c r="A21" s="6" t="s">
        <v>5</v>
      </c>
      <c r="B21" s="6"/>
      <c r="C21" s="6" t="s">
        <v>10</v>
      </c>
      <c r="D21" s="6"/>
      <c r="E21" s="6" t="s">
        <v>17</v>
      </c>
      <c r="F21" s="6"/>
      <c r="G21" s="6" t="s">
        <v>16</v>
      </c>
      <c r="H21" s="6"/>
    </row>
    <row r="22" spans="1:15" ht="21" x14ac:dyDescent="0.2">
      <c r="A22" s="6" t="s">
        <v>3</v>
      </c>
      <c r="B22" s="6" t="s">
        <v>4</v>
      </c>
      <c r="C22" s="6" t="s">
        <v>3</v>
      </c>
      <c r="D22" s="6" t="s">
        <v>4</v>
      </c>
      <c r="E22" s="6" t="s">
        <v>3</v>
      </c>
      <c r="F22" s="6" t="s">
        <v>4</v>
      </c>
      <c r="G22" s="6" t="s">
        <v>3</v>
      </c>
      <c r="H22" s="6" t="s">
        <v>4</v>
      </c>
      <c r="I22" s="7" t="s">
        <v>35</v>
      </c>
    </row>
    <row r="23" spans="1:15" ht="21" x14ac:dyDescent="0.2">
      <c r="A23" s="3" t="s">
        <v>6</v>
      </c>
      <c r="B23" s="3">
        <v>220976.5</v>
      </c>
      <c r="C23" s="3" t="s">
        <v>6</v>
      </c>
      <c r="D23" s="3">
        <v>221113.1</v>
      </c>
      <c r="E23" s="3" t="s">
        <v>6</v>
      </c>
      <c r="F23" s="3">
        <v>220963.1</v>
      </c>
      <c r="G23" s="3" t="s">
        <v>6</v>
      </c>
      <c r="H23" s="3">
        <v>221216.3</v>
      </c>
      <c r="I23" s="2">
        <f>AVERAGE(B23,D23,F23,H23)</f>
        <v>221067.25</v>
      </c>
      <c r="J23" s="19">
        <f>I23/$I$26</f>
        <v>0.84330479494186306</v>
      </c>
    </row>
    <row r="24" spans="1:15" ht="21" x14ac:dyDescent="0.2">
      <c r="A24" s="3" t="s">
        <v>7</v>
      </c>
      <c r="B24" s="3">
        <v>39201.300000000003</v>
      </c>
      <c r="C24" s="3" t="s">
        <v>7</v>
      </c>
      <c r="D24" s="3">
        <v>38922</v>
      </c>
      <c r="E24" s="3" t="s">
        <v>7</v>
      </c>
      <c r="F24" s="3">
        <v>38860.800000000003</v>
      </c>
      <c r="G24" s="3" t="s">
        <v>7</v>
      </c>
      <c r="H24" s="3">
        <v>38525.4</v>
      </c>
      <c r="I24" s="2">
        <f>AVERAGE(B24,D24,F24,H24)</f>
        <v>38877.375</v>
      </c>
      <c r="J24" s="19">
        <f t="shared" ref="J24:J25" si="3">I24/$I$26</f>
        <v>0.14830544439419638</v>
      </c>
      <c r="L24" s="10"/>
    </row>
    <row r="25" spans="1:15" ht="21" x14ac:dyDescent="0.2">
      <c r="A25" s="3" t="s">
        <v>8</v>
      </c>
      <c r="B25" s="3">
        <v>1966.2</v>
      </c>
      <c r="C25" s="3" t="s">
        <v>8</v>
      </c>
      <c r="D25" s="3">
        <v>2108.9</v>
      </c>
      <c r="E25" s="3" t="s">
        <v>8</v>
      </c>
      <c r="F25" s="3">
        <v>2320</v>
      </c>
      <c r="G25" s="3" t="s">
        <v>8</v>
      </c>
      <c r="H25" s="3">
        <v>2402.1999999999998</v>
      </c>
      <c r="I25" s="2">
        <f t="shared" ref="I25" si="4">AVERAGE(B25,D25,F25,H25)</f>
        <v>2199.3249999999998</v>
      </c>
      <c r="J25" s="19">
        <f t="shared" si="3"/>
        <v>8.3897606639405549E-3</v>
      </c>
      <c r="L25" s="11"/>
    </row>
    <row r="26" spans="1:15" ht="21" x14ac:dyDescent="0.2">
      <c r="H26" s="26" t="s">
        <v>143</v>
      </c>
      <c r="I26" s="2">
        <f>SUM(I23:I25)</f>
        <v>262143.95</v>
      </c>
      <c r="L26" s="11"/>
    </row>
    <row r="27" spans="1:15" ht="84" x14ac:dyDescent="0.2">
      <c r="A27" s="1" t="s">
        <v>49</v>
      </c>
      <c r="L27" s="11"/>
    </row>
    <row r="28" spans="1:15" ht="21" x14ac:dyDescent="0.2">
      <c r="A28" s="6" t="s">
        <v>5</v>
      </c>
      <c r="B28" s="6"/>
      <c r="C28" s="6" t="s">
        <v>13</v>
      </c>
      <c r="D28" s="6"/>
      <c r="E28" s="6" t="s">
        <v>14</v>
      </c>
      <c r="F28" s="6"/>
      <c r="G28" s="6" t="s">
        <v>15</v>
      </c>
      <c r="H28" s="6"/>
      <c r="L28" s="11"/>
    </row>
    <row r="29" spans="1:15" ht="21" x14ac:dyDescent="0.2">
      <c r="A29" s="6" t="s">
        <v>3</v>
      </c>
      <c r="B29" s="6" t="s">
        <v>4</v>
      </c>
      <c r="C29" s="6" t="s">
        <v>3</v>
      </c>
      <c r="D29" s="6" t="s">
        <v>4</v>
      </c>
      <c r="E29" s="6" t="s">
        <v>3</v>
      </c>
      <c r="F29" s="6" t="s">
        <v>4</v>
      </c>
      <c r="G29" s="6" t="s">
        <v>3</v>
      </c>
      <c r="H29" s="6" t="s">
        <v>4</v>
      </c>
      <c r="I29" s="7" t="s">
        <v>35</v>
      </c>
      <c r="L29" s="11"/>
    </row>
    <row r="30" spans="1:15" ht="21" x14ac:dyDescent="0.2">
      <c r="A30" s="3" t="s">
        <v>1</v>
      </c>
      <c r="B30" s="3">
        <v>0.7</v>
      </c>
      <c r="C30" s="3" t="s">
        <v>1</v>
      </c>
      <c r="D30" s="3">
        <v>0.2</v>
      </c>
      <c r="E30" s="3" t="s">
        <v>1</v>
      </c>
      <c r="F30" s="3" t="s">
        <v>61</v>
      </c>
      <c r="G30" s="3" t="s">
        <v>1</v>
      </c>
      <c r="H30" s="3">
        <v>0.3</v>
      </c>
      <c r="I30" s="2">
        <f>AVERAGE(B30,D30,F30,H30)</f>
        <v>0.39999999999999997</v>
      </c>
      <c r="J30" s="19">
        <f>I30/$I$34</f>
        <v>1.5273591549732737E-6</v>
      </c>
      <c r="L30" s="11"/>
    </row>
    <row r="31" spans="1:15" ht="21" x14ac:dyDescent="0.2">
      <c r="A31" s="3" t="s">
        <v>2</v>
      </c>
      <c r="B31" s="3">
        <v>113065.1</v>
      </c>
      <c r="C31" s="3" t="s">
        <v>2</v>
      </c>
      <c r="D31" s="3">
        <v>113391.6</v>
      </c>
      <c r="E31" s="3" t="s">
        <v>2</v>
      </c>
      <c r="F31" s="3">
        <v>113046.39999999999</v>
      </c>
      <c r="G31" s="3" t="s">
        <v>2</v>
      </c>
      <c r="H31" s="3">
        <v>115459</v>
      </c>
      <c r="I31" s="2">
        <f t="shared" ref="I31:I33" si="5">AVERAGE(B31,D31,F31,H31)</f>
        <v>113740.52499999999</v>
      </c>
      <c r="J31" s="19">
        <f t="shared" ref="J31:J33" si="6">I31/$I$34</f>
        <v>0.43430658037554132</v>
      </c>
      <c r="L31" s="10"/>
    </row>
    <row r="32" spans="1:15" ht="21" x14ac:dyDescent="0.2">
      <c r="A32" s="3" t="s">
        <v>11</v>
      </c>
      <c r="B32" s="3" t="s">
        <v>60</v>
      </c>
      <c r="C32" s="3" t="s">
        <v>11</v>
      </c>
      <c r="D32" s="3">
        <v>116404.6</v>
      </c>
      <c r="E32" s="3" t="s">
        <v>11</v>
      </c>
      <c r="F32" s="3">
        <v>116771.4</v>
      </c>
      <c r="G32" s="3" t="s">
        <v>11</v>
      </c>
      <c r="H32" s="3">
        <v>114271</v>
      </c>
      <c r="I32" s="2">
        <f t="shared" si="5"/>
        <v>115815.66666666667</v>
      </c>
      <c r="J32" s="19">
        <f t="shared" si="6"/>
        <v>0.44223029693166593</v>
      </c>
      <c r="L32" s="11"/>
    </row>
    <row r="33" spans="1:12" ht="21" x14ac:dyDescent="0.2">
      <c r="A33" s="3" t="s">
        <v>12</v>
      </c>
      <c r="B33" s="3">
        <v>32246.2</v>
      </c>
      <c r="C33" s="3" t="s">
        <v>12</v>
      </c>
      <c r="D33" s="3">
        <v>32347.5</v>
      </c>
      <c r="E33" s="3" t="s">
        <v>12</v>
      </c>
      <c r="F33" s="3">
        <v>32326</v>
      </c>
      <c r="G33" s="3" t="s">
        <v>12</v>
      </c>
      <c r="H33" s="3">
        <v>32413.7</v>
      </c>
      <c r="I33" s="2">
        <f t="shared" si="5"/>
        <v>32333.35</v>
      </c>
      <c r="J33" s="19">
        <f t="shared" si="6"/>
        <v>0.12346159533363775</v>
      </c>
      <c r="L33" s="11"/>
    </row>
    <row r="34" spans="1:12" ht="21" x14ac:dyDescent="0.2">
      <c r="H34" s="26" t="s">
        <v>143</v>
      </c>
      <c r="I34" s="2">
        <f>SUM(I30:I33)</f>
        <v>261889.94166666668</v>
      </c>
      <c r="L34" s="11"/>
    </row>
    <row r="35" spans="1:12" x14ac:dyDescent="0.2">
      <c r="L35" s="11"/>
    </row>
    <row r="36" spans="1:12" ht="63" x14ac:dyDescent="0.2">
      <c r="A36" s="1" t="s">
        <v>50</v>
      </c>
    </row>
    <row r="37" spans="1:12" ht="21" x14ac:dyDescent="0.2">
      <c r="A37" s="6" t="s">
        <v>5</v>
      </c>
      <c r="B37" s="6"/>
      <c r="C37" s="6" t="s">
        <v>10</v>
      </c>
      <c r="D37" s="6"/>
      <c r="E37" s="6" t="s">
        <v>17</v>
      </c>
      <c r="F37" s="6"/>
      <c r="G37" s="6" t="s">
        <v>16</v>
      </c>
      <c r="H37" s="6"/>
    </row>
    <row r="38" spans="1:12" ht="21" x14ac:dyDescent="0.2">
      <c r="A38" s="6" t="s">
        <v>3</v>
      </c>
      <c r="B38" s="6" t="s">
        <v>4</v>
      </c>
      <c r="C38" s="6" t="s">
        <v>3</v>
      </c>
      <c r="D38" s="6" t="s">
        <v>4</v>
      </c>
      <c r="E38" s="6" t="s">
        <v>3</v>
      </c>
      <c r="F38" s="6" t="s">
        <v>4</v>
      </c>
      <c r="G38" s="6" t="s">
        <v>3</v>
      </c>
      <c r="H38" s="6" t="s">
        <v>4</v>
      </c>
      <c r="I38" s="7" t="s">
        <v>35</v>
      </c>
    </row>
    <row r="39" spans="1:12" ht="21" x14ac:dyDescent="0.2">
      <c r="A39" s="3" t="s">
        <v>6</v>
      </c>
      <c r="B39" s="3">
        <v>220293.2</v>
      </c>
      <c r="C39" s="3" t="s">
        <v>6</v>
      </c>
      <c r="D39" s="3">
        <v>219997.5</v>
      </c>
      <c r="E39" s="3" t="s">
        <v>6</v>
      </c>
      <c r="F39" s="3">
        <v>220729.2</v>
      </c>
      <c r="G39" s="3" t="s">
        <v>6</v>
      </c>
      <c r="H39" s="3">
        <v>220651.6</v>
      </c>
      <c r="I39" s="2">
        <f>AVERAGE(B39,D39,F39,H39)</f>
        <v>220417.875</v>
      </c>
      <c r="J39" s="19">
        <f>I39/$I$42</f>
        <v>0.84082738486982478</v>
      </c>
    </row>
    <row r="40" spans="1:12" ht="21" x14ac:dyDescent="0.2">
      <c r="A40" s="3" t="s">
        <v>7</v>
      </c>
      <c r="B40" s="3">
        <v>37007</v>
      </c>
      <c r="C40" s="3" t="s">
        <v>7</v>
      </c>
      <c r="D40" s="3">
        <v>36645.699999999997</v>
      </c>
      <c r="E40" s="3" t="s">
        <v>7</v>
      </c>
      <c r="F40" s="3">
        <v>37261.1</v>
      </c>
      <c r="G40" s="3" t="s">
        <v>7</v>
      </c>
      <c r="H40" s="3">
        <v>36715.199999999997</v>
      </c>
      <c r="I40" s="2">
        <f t="shared" ref="I40:I41" si="7">AVERAGE(B40,D40,F40,H40)</f>
        <v>36907.25</v>
      </c>
      <c r="J40" s="19">
        <f t="shared" ref="J40:J41" si="8">I40/$I$42</f>
        <v>0.1407899722299602</v>
      </c>
    </row>
    <row r="41" spans="1:12" ht="21" x14ac:dyDescent="0.2">
      <c r="A41" s="3" t="s">
        <v>8</v>
      </c>
      <c r="B41" s="3">
        <v>4843.8</v>
      </c>
      <c r="C41" s="3" t="s">
        <v>8</v>
      </c>
      <c r="D41" s="3">
        <v>5500.8</v>
      </c>
      <c r="E41" s="3" t="s">
        <v>8</v>
      </c>
      <c r="F41" s="3">
        <v>4153.8</v>
      </c>
      <c r="G41" s="3" t="s">
        <v>8</v>
      </c>
      <c r="H41" s="3">
        <v>4777.2</v>
      </c>
      <c r="I41" s="2">
        <f t="shared" si="7"/>
        <v>4818.9000000000005</v>
      </c>
      <c r="J41" s="19">
        <f t="shared" si="8"/>
        <v>1.8382642900214873E-2</v>
      </c>
    </row>
    <row r="42" spans="1:12" ht="21" x14ac:dyDescent="0.2">
      <c r="H42" s="26" t="s">
        <v>143</v>
      </c>
      <c r="I42" s="2">
        <f>SUM(I39:I41)</f>
        <v>262144.02500000002</v>
      </c>
    </row>
    <row r="43" spans="1:12" ht="84" x14ac:dyDescent="0.2">
      <c r="A43" s="1" t="s">
        <v>51</v>
      </c>
    </row>
    <row r="44" spans="1:12" ht="21" x14ac:dyDescent="0.2">
      <c r="A44" s="6" t="s">
        <v>5</v>
      </c>
      <c r="B44" s="6"/>
      <c r="C44" s="6" t="s">
        <v>13</v>
      </c>
      <c r="D44" s="6"/>
      <c r="E44" s="6" t="s">
        <v>14</v>
      </c>
      <c r="F44" s="6"/>
      <c r="G44" s="6" t="s">
        <v>15</v>
      </c>
      <c r="H44" s="6"/>
    </row>
    <row r="45" spans="1:12" ht="21" x14ac:dyDescent="0.2">
      <c r="A45" s="6" t="s">
        <v>3</v>
      </c>
      <c r="B45" s="6" t="s">
        <v>4</v>
      </c>
      <c r="C45" s="6" t="s">
        <v>3</v>
      </c>
      <c r="D45" s="6" t="s">
        <v>4</v>
      </c>
      <c r="E45" s="6" t="s">
        <v>3</v>
      </c>
      <c r="F45" s="6" t="s">
        <v>4</v>
      </c>
      <c r="G45" s="6" t="s">
        <v>3</v>
      </c>
      <c r="H45" s="6" t="s">
        <v>4</v>
      </c>
      <c r="I45" s="7" t="s">
        <v>35</v>
      </c>
    </row>
    <row r="46" spans="1:12" ht="21" x14ac:dyDescent="0.2">
      <c r="A46" s="3" t="s">
        <v>1</v>
      </c>
      <c r="B46" s="3">
        <v>0.3</v>
      </c>
      <c r="C46" s="3" t="s">
        <v>1</v>
      </c>
      <c r="D46" s="3">
        <v>0.5</v>
      </c>
      <c r="E46" s="3" t="s">
        <v>1</v>
      </c>
      <c r="F46" s="3">
        <v>1</v>
      </c>
      <c r="G46" s="3" t="s">
        <v>1</v>
      </c>
      <c r="H46" s="3">
        <v>1.1000000000000001</v>
      </c>
      <c r="I46" s="2">
        <f>AVERAGE(B46,D46,F46,H46)</f>
        <v>0.72500000000000009</v>
      </c>
      <c r="J46" s="19">
        <f>I46/$I$50</f>
        <v>2.7656549900712986E-6</v>
      </c>
    </row>
    <row r="47" spans="1:12" ht="21" x14ac:dyDescent="0.2">
      <c r="A47" s="3" t="s">
        <v>2</v>
      </c>
      <c r="B47" s="3">
        <v>67228.899999999994</v>
      </c>
      <c r="C47" s="3" t="s">
        <v>2</v>
      </c>
      <c r="D47" s="3">
        <v>74808.899999999994</v>
      </c>
      <c r="E47" s="3" t="s">
        <v>2</v>
      </c>
      <c r="F47" s="3">
        <v>68082.899999999994</v>
      </c>
      <c r="G47" s="3" t="s">
        <v>2</v>
      </c>
      <c r="H47" s="3">
        <v>68170.600000000006</v>
      </c>
      <c r="I47" s="2">
        <f t="shared" ref="I47:I49" si="9">AVERAGE(B47,D47,F47,H47)</f>
        <v>69572.824999999997</v>
      </c>
      <c r="J47" s="19">
        <f t="shared" ref="J47:J49" si="10">I47/$I$50</f>
        <v>0.26539921466842364</v>
      </c>
    </row>
    <row r="48" spans="1:12" ht="21" x14ac:dyDescent="0.2">
      <c r="A48" s="3" t="s">
        <v>11</v>
      </c>
      <c r="B48" s="3">
        <v>146400.20000000001</v>
      </c>
      <c r="C48" s="3" t="s">
        <v>11</v>
      </c>
      <c r="D48" s="3">
        <v>138963.29999999999</v>
      </c>
      <c r="E48" s="3" t="s">
        <v>11</v>
      </c>
      <c r="F48" s="3">
        <v>145470.29999999999</v>
      </c>
      <c r="G48" s="3" t="s">
        <v>11</v>
      </c>
      <c r="H48" s="3">
        <v>145166.6</v>
      </c>
      <c r="I48" s="2">
        <f t="shared" si="9"/>
        <v>144000.1</v>
      </c>
      <c r="J48" s="19">
        <f t="shared" si="10"/>
        <v>0.54931668294588409</v>
      </c>
    </row>
    <row r="49" spans="1:10" ht="21" x14ac:dyDescent="0.2">
      <c r="A49" s="3" t="s">
        <v>12</v>
      </c>
      <c r="B49" s="3">
        <v>48514.7</v>
      </c>
      <c r="C49" s="3" t="s">
        <v>12</v>
      </c>
      <c r="D49" s="3">
        <v>48371.3</v>
      </c>
      <c r="E49" s="3" t="s">
        <v>12</v>
      </c>
      <c r="F49" s="3">
        <v>48589.8</v>
      </c>
      <c r="G49" s="3" t="s">
        <v>12</v>
      </c>
      <c r="H49" s="3">
        <v>48805.8</v>
      </c>
      <c r="I49" s="2">
        <f t="shared" si="9"/>
        <v>48570.399999999994</v>
      </c>
      <c r="J49" s="19">
        <f t="shared" si="10"/>
        <v>0.18528133673070202</v>
      </c>
    </row>
    <row r="50" spans="1:10" ht="21" x14ac:dyDescent="0.2">
      <c r="H50" s="26" t="s">
        <v>143</v>
      </c>
      <c r="I50" s="2">
        <f>SUM(I46:I49)</f>
        <v>262144.05000000005</v>
      </c>
    </row>
    <row r="52" spans="1:10" ht="63" x14ac:dyDescent="0.2">
      <c r="A52" s="1" t="s">
        <v>52</v>
      </c>
    </row>
    <row r="53" spans="1:10" ht="21" x14ac:dyDescent="0.2">
      <c r="A53" s="6" t="s">
        <v>5</v>
      </c>
      <c r="B53" s="6"/>
      <c r="C53" s="6" t="s">
        <v>10</v>
      </c>
      <c r="D53" s="6"/>
      <c r="E53" s="6" t="s">
        <v>17</v>
      </c>
      <c r="F53" s="6"/>
      <c r="G53" s="6" t="s">
        <v>16</v>
      </c>
      <c r="H53" s="6"/>
    </row>
    <row r="54" spans="1:10" ht="21" x14ac:dyDescent="0.2">
      <c r="A54" s="6" t="s">
        <v>3</v>
      </c>
      <c r="B54" s="6" t="s">
        <v>4</v>
      </c>
      <c r="C54" s="6" t="s">
        <v>3</v>
      </c>
      <c r="D54" s="6" t="s">
        <v>4</v>
      </c>
      <c r="E54" s="6" t="s">
        <v>3</v>
      </c>
      <c r="F54" s="6" t="s">
        <v>4</v>
      </c>
      <c r="G54" s="6" t="s">
        <v>3</v>
      </c>
      <c r="H54" s="6" t="s">
        <v>4</v>
      </c>
      <c r="I54" s="7" t="s">
        <v>35</v>
      </c>
    </row>
    <row r="55" spans="1:10" ht="21" x14ac:dyDescent="0.2">
      <c r="A55" s="3" t="s">
        <v>6</v>
      </c>
      <c r="B55" s="3">
        <v>218227.6</v>
      </c>
      <c r="C55" s="3" t="s">
        <v>6</v>
      </c>
      <c r="D55" s="3">
        <v>220109.9</v>
      </c>
      <c r="E55" s="3" t="s">
        <v>6</v>
      </c>
      <c r="F55" s="3">
        <v>218409.60000000001</v>
      </c>
      <c r="G55" s="3" t="s">
        <v>6</v>
      </c>
      <c r="H55" s="3">
        <v>219685.4</v>
      </c>
      <c r="I55" s="2">
        <f>AVERAGE(B55,D55,F55,H55)</f>
        <v>219108.125</v>
      </c>
      <c r="J55" s="19">
        <f>I55/$I$58</f>
        <v>0.81664189996563596</v>
      </c>
    </row>
    <row r="56" spans="1:10" ht="21" x14ac:dyDescent="0.2">
      <c r="A56" s="3" t="s">
        <v>7</v>
      </c>
      <c r="B56" s="3">
        <v>34277.699999999997</v>
      </c>
      <c r="C56" s="3" t="s">
        <v>7</v>
      </c>
      <c r="D56" s="3">
        <v>34084.6</v>
      </c>
      <c r="E56" s="3" t="s">
        <v>7</v>
      </c>
      <c r="F56" s="3">
        <v>34578.199999999997</v>
      </c>
      <c r="G56" s="3" t="s">
        <v>7</v>
      </c>
      <c r="H56" s="3">
        <v>34007.5</v>
      </c>
      <c r="I56" s="2">
        <f>AVERAGE(B56,D56,F56,H56)</f>
        <v>34237</v>
      </c>
      <c r="J56" s="19">
        <f t="shared" ref="J56:J57" si="11">I56/$I$58</f>
        <v>0.12760534886199898</v>
      </c>
    </row>
    <row r="57" spans="1:10" ht="21" x14ac:dyDescent="0.2">
      <c r="A57" s="3" t="s">
        <v>8</v>
      </c>
      <c r="B57" s="9">
        <v>9638.7000000000007</v>
      </c>
      <c r="C57" s="3" t="s">
        <v>8</v>
      </c>
      <c r="D57" s="3">
        <v>7949.6</v>
      </c>
      <c r="E57" s="3" t="s">
        <v>8</v>
      </c>
      <c r="F57" s="3">
        <v>9156.2999999999993</v>
      </c>
      <c r="G57" s="3" t="s">
        <v>8</v>
      </c>
      <c r="H57" s="3">
        <v>8451.1</v>
      </c>
      <c r="I57" s="2">
        <f>AVERAGE(B56,D57,F57,H57)</f>
        <v>14958.674999999997</v>
      </c>
      <c r="J57" s="19">
        <f t="shared" si="11"/>
        <v>5.5752751172365049E-2</v>
      </c>
    </row>
    <row r="58" spans="1:10" ht="21" x14ac:dyDescent="0.2">
      <c r="H58" s="26" t="s">
        <v>143</v>
      </c>
      <c r="I58" s="2">
        <f>SUM(I55:I57)</f>
        <v>268303.8</v>
      </c>
    </row>
    <row r="59" spans="1:10" ht="84" x14ac:dyDescent="0.2">
      <c r="A59" s="1" t="s">
        <v>53</v>
      </c>
    </row>
    <row r="60" spans="1:10" ht="21" x14ac:dyDescent="0.2">
      <c r="A60" s="6" t="s">
        <v>5</v>
      </c>
      <c r="B60" s="6"/>
      <c r="C60" s="6" t="s">
        <v>13</v>
      </c>
      <c r="D60" s="6"/>
      <c r="E60" s="6" t="s">
        <v>14</v>
      </c>
      <c r="F60" s="6"/>
      <c r="G60" s="6" t="s">
        <v>15</v>
      </c>
      <c r="H60" s="6"/>
    </row>
    <row r="61" spans="1:10" ht="21" x14ac:dyDescent="0.2">
      <c r="A61" s="6" t="s">
        <v>3</v>
      </c>
      <c r="B61" s="6" t="s">
        <v>4</v>
      </c>
      <c r="C61" s="6" t="s">
        <v>3</v>
      </c>
      <c r="D61" s="6" t="s">
        <v>4</v>
      </c>
      <c r="E61" s="6" t="s">
        <v>3</v>
      </c>
      <c r="F61" s="6" t="s">
        <v>4</v>
      </c>
      <c r="G61" s="6" t="s">
        <v>3</v>
      </c>
      <c r="H61" s="6" t="s">
        <v>4</v>
      </c>
      <c r="I61" s="8" t="s">
        <v>35</v>
      </c>
    </row>
    <row r="62" spans="1:10" ht="21" x14ac:dyDescent="0.2">
      <c r="A62" s="3" t="s">
        <v>1</v>
      </c>
      <c r="B62" s="3"/>
      <c r="C62" s="3" t="s">
        <v>1</v>
      </c>
      <c r="D62" s="3">
        <v>0.3</v>
      </c>
      <c r="E62" s="3" t="s">
        <v>1</v>
      </c>
      <c r="F62" s="3">
        <v>0.1</v>
      </c>
      <c r="G62" s="3" t="s">
        <v>1</v>
      </c>
      <c r="H62" s="3"/>
      <c r="I62" s="2">
        <f>AVERAGE(B62,D62,F62,H62)</f>
        <v>0.2</v>
      </c>
      <c r="J62" s="19">
        <f>I62/$I$66</f>
        <v>7.6293923484633399E-7</v>
      </c>
    </row>
    <row r="63" spans="1:10" ht="21" x14ac:dyDescent="0.2">
      <c r="A63" s="3" t="s">
        <v>2</v>
      </c>
      <c r="B63" s="3">
        <v>38791.1</v>
      </c>
      <c r="C63" s="3" t="s">
        <v>2</v>
      </c>
      <c r="D63" s="3">
        <v>43763.199999999997</v>
      </c>
      <c r="E63" s="3" t="s">
        <v>2</v>
      </c>
      <c r="F63" s="3">
        <v>42731.6</v>
      </c>
      <c r="G63" s="3" t="s">
        <v>2</v>
      </c>
      <c r="H63" s="3">
        <v>41491.300000000003</v>
      </c>
      <c r="I63" s="2">
        <f t="shared" ref="I63:I65" si="12">AVERAGE(B63,D63,F63,H63)</f>
        <v>41694.300000000003</v>
      </c>
      <c r="J63" s="19">
        <f t="shared" ref="J63:J65" si="13">I63/$I$66</f>
        <v>0.15905108669726753</v>
      </c>
    </row>
    <row r="64" spans="1:10" ht="21" x14ac:dyDescent="0.2">
      <c r="A64" s="3" t="s">
        <v>11</v>
      </c>
      <c r="B64" s="3">
        <v>159805</v>
      </c>
      <c r="C64" s="3" t="s">
        <v>11</v>
      </c>
      <c r="D64" s="3">
        <v>155313.5</v>
      </c>
      <c r="E64" s="3" t="s">
        <v>11</v>
      </c>
      <c r="F64" s="3">
        <v>156013.29999999999</v>
      </c>
      <c r="G64" s="3" t="s">
        <v>11</v>
      </c>
      <c r="H64" s="3">
        <v>156815.6</v>
      </c>
      <c r="I64" s="2">
        <f t="shared" si="12"/>
        <v>156986.85</v>
      </c>
      <c r="J64" s="19">
        <f t="shared" si="13"/>
        <v>0.59885713609968105</v>
      </c>
    </row>
    <row r="65" spans="1:10" ht="21" x14ac:dyDescent="0.2">
      <c r="A65" s="3" t="s">
        <v>12</v>
      </c>
      <c r="B65" s="3">
        <v>63547.9</v>
      </c>
      <c r="C65" s="3" t="s">
        <v>12</v>
      </c>
      <c r="D65" s="3">
        <v>63067</v>
      </c>
      <c r="E65" s="3" t="s">
        <v>12</v>
      </c>
      <c r="F65" s="3">
        <v>63399</v>
      </c>
      <c r="G65" s="3" t="s">
        <v>12</v>
      </c>
      <c r="H65" s="3">
        <v>63837</v>
      </c>
      <c r="I65" s="2">
        <f t="shared" si="12"/>
        <v>63462.724999999999</v>
      </c>
      <c r="J65" s="19">
        <f t="shared" si="13"/>
        <v>0.24209101426381655</v>
      </c>
    </row>
    <row r="66" spans="1:10" ht="21" x14ac:dyDescent="0.2">
      <c r="H66" s="26" t="s">
        <v>143</v>
      </c>
      <c r="I66" s="2">
        <f>SUM(I62:I65)</f>
        <v>262144.07500000001</v>
      </c>
    </row>
    <row r="67" spans="1:10" ht="63" x14ac:dyDescent="0.2">
      <c r="A67" s="1" t="s">
        <v>54</v>
      </c>
    </row>
    <row r="68" spans="1:10" ht="21" x14ac:dyDescent="0.2">
      <c r="A68" s="6" t="s">
        <v>5</v>
      </c>
      <c r="B68" s="6"/>
      <c r="C68" s="6" t="s">
        <v>10</v>
      </c>
      <c r="D68" s="6"/>
      <c r="E68" s="6" t="s">
        <v>17</v>
      </c>
      <c r="F68" s="6"/>
      <c r="G68" s="6" t="s">
        <v>16</v>
      </c>
      <c r="H68" s="6"/>
    </row>
    <row r="69" spans="1:10" ht="21" x14ac:dyDescent="0.2">
      <c r="A69" s="6" t="s">
        <v>3</v>
      </c>
      <c r="B69" s="6" t="s">
        <v>4</v>
      </c>
      <c r="C69" s="6" t="s">
        <v>3</v>
      </c>
      <c r="D69" s="6" t="s">
        <v>4</v>
      </c>
      <c r="E69" s="6" t="s">
        <v>3</v>
      </c>
      <c r="F69" s="6" t="s">
        <v>4</v>
      </c>
      <c r="G69" s="6" t="s">
        <v>3</v>
      </c>
      <c r="H69" s="6" t="s">
        <v>4</v>
      </c>
      <c r="I69" s="8" t="s">
        <v>35</v>
      </c>
    </row>
    <row r="70" spans="1:10" ht="21" x14ac:dyDescent="0.2">
      <c r="A70" s="3" t="s">
        <v>6</v>
      </c>
      <c r="B70" s="3">
        <v>216047.7</v>
      </c>
      <c r="C70" s="3" t="s">
        <v>6</v>
      </c>
      <c r="D70" s="3">
        <v>214887.7</v>
      </c>
      <c r="E70" s="3" t="s">
        <v>6</v>
      </c>
      <c r="F70" s="3">
        <v>215935</v>
      </c>
      <c r="G70" s="3" t="s">
        <v>6</v>
      </c>
      <c r="H70" s="3">
        <v>214361.3</v>
      </c>
      <c r="I70" s="2">
        <f>AVERAGE(B70,D70,F70,H70)</f>
        <v>215307.92499999999</v>
      </c>
      <c r="J70" s="19">
        <f>I70/$I$73</f>
        <v>0.82133463109346683</v>
      </c>
    </row>
    <row r="71" spans="1:10" ht="21" x14ac:dyDescent="0.2">
      <c r="A71" s="3" t="s">
        <v>7</v>
      </c>
      <c r="B71" s="3">
        <v>32184.1</v>
      </c>
      <c r="C71" s="3" t="s">
        <v>7</v>
      </c>
      <c r="D71" s="3">
        <v>32250.1</v>
      </c>
      <c r="E71" s="3" t="s">
        <v>7</v>
      </c>
      <c r="F71" s="3">
        <v>32205.599999999999</v>
      </c>
      <c r="G71" s="3" t="s">
        <v>7</v>
      </c>
      <c r="H71" s="3">
        <v>31910.6</v>
      </c>
      <c r="I71" s="2">
        <f t="shared" ref="I71:I72" si="14">AVERAGE(B71,D71,F71,H71)</f>
        <v>32137.599999999999</v>
      </c>
      <c r="J71" s="19">
        <f t="shared" ref="J71:J72" si="15">I71/$I$73</f>
        <v>0.12259522653534188</v>
      </c>
    </row>
    <row r="72" spans="1:10" ht="21" x14ac:dyDescent="0.2">
      <c r="A72" s="3" t="s">
        <v>8</v>
      </c>
      <c r="B72" s="3">
        <v>13912.2</v>
      </c>
      <c r="C72" s="3" t="s">
        <v>8</v>
      </c>
      <c r="D72" s="3">
        <v>15006.1</v>
      </c>
      <c r="E72" s="3" t="s">
        <v>8</v>
      </c>
      <c r="F72" s="3">
        <v>14003.4</v>
      </c>
      <c r="G72" s="3" t="s">
        <v>8</v>
      </c>
      <c r="H72" s="3">
        <v>15872.1</v>
      </c>
      <c r="I72" s="2">
        <f t="shared" si="14"/>
        <v>14698.45</v>
      </c>
      <c r="J72" s="19">
        <f t="shared" si="15"/>
        <v>5.6070142371191255E-2</v>
      </c>
    </row>
    <row r="73" spans="1:10" ht="21" x14ac:dyDescent="0.2">
      <c r="H73" s="26" t="s">
        <v>143</v>
      </c>
      <c r="I73" s="2">
        <f>SUM(I70:I72)</f>
        <v>262143.97500000001</v>
      </c>
    </row>
    <row r="74" spans="1:10" ht="84" x14ac:dyDescent="0.2">
      <c r="A74" s="1" t="s">
        <v>55</v>
      </c>
    </row>
    <row r="75" spans="1:10" ht="21" x14ac:dyDescent="0.2">
      <c r="A75" s="6" t="s">
        <v>5</v>
      </c>
      <c r="B75" s="6"/>
      <c r="C75" s="6" t="s">
        <v>13</v>
      </c>
      <c r="D75" s="6"/>
      <c r="E75" s="6" t="s">
        <v>14</v>
      </c>
      <c r="F75" s="6"/>
      <c r="G75" s="6" t="s">
        <v>15</v>
      </c>
      <c r="H75" s="6"/>
    </row>
    <row r="76" spans="1:10" ht="21" x14ac:dyDescent="0.2">
      <c r="A76" s="6" t="s">
        <v>3</v>
      </c>
      <c r="B76" s="6" t="s">
        <v>4</v>
      </c>
      <c r="C76" s="6" t="s">
        <v>3</v>
      </c>
      <c r="D76" s="6" t="s">
        <v>4</v>
      </c>
      <c r="E76" s="6" t="s">
        <v>3</v>
      </c>
      <c r="F76" s="6" t="s">
        <v>4</v>
      </c>
      <c r="G76" s="6" t="s">
        <v>3</v>
      </c>
      <c r="H76" s="6" t="s">
        <v>4</v>
      </c>
      <c r="I76" s="8" t="s">
        <v>35</v>
      </c>
    </row>
    <row r="77" spans="1:10" ht="21" x14ac:dyDescent="0.2">
      <c r="A77" s="3" t="s">
        <v>1</v>
      </c>
      <c r="B77" s="3">
        <v>0</v>
      </c>
      <c r="C77" s="3" t="s">
        <v>1</v>
      </c>
      <c r="D77" s="3">
        <v>0</v>
      </c>
      <c r="E77" s="3" t="s">
        <v>1</v>
      </c>
      <c r="F77" s="3">
        <v>0</v>
      </c>
      <c r="G77" s="3" t="s">
        <v>1</v>
      </c>
      <c r="H77" s="3">
        <v>0</v>
      </c>
      <c r="I77" s="2">
        <f>AVERAGE(B77,D77,F77,H77)</f>
        <v>0</v>
      </c>
      <c r="J77" s="19">
        <f>I77/$I$81</f>
        <v>0</v>
      </c>
    </row>
    <row r="78" spans="1:10" ht="21" x14ac:dyDescent="0.2">
      <c r="A78" s="3" t="s">
        <v>2</v>
      </c>
      <c r="B78" s="3">
        <v>21562.400000000001</v>
      </c>
      <c r="C78" s="3" t="s">
        <v>2</v>
      </c>
      <c r="D78" s="3">
        <v>26634.7</v>
      </c>
      <c r="E78" s="3" t="s">
        <v>2</v>
      </c>
      <c r="F78" s="3">
        <v>18830.8</v>
      </c>
      <c r="G78" s="3" t="s">
        <v>2</v>
      </c>
      <c r="H78" s="3">
        <v>21377.3</v>
      </c>
      <c r="I78" s="2">
        <f t="shared" ref="I78:I80" si="16">AVERAGE(B78,D78,F78,H78)</f>
        <v>22101.300000000003</v>
      </c>
      <c r="J78" s="19">
        <f t="shared" ref="J78:J80" si="17">I78/$I$81</f>
        <v>8.4309776717164706E-2</v>
      </c>
    </row>
    <row r="79" spans="1:10" ht="21" x14ac:dyDescent="0.2">
      <c r="A79" s="3" t="s">
        <v>11</v>
      </c>
      <c r="B79" s="3">
        <v>162217.20000000001</v>
      </c>
      <c r="C79" s="3" t="s">
        <v>11</v>
      </c>
      <c r="D79" s="3">
        <v>156938.70000000001</v>
      </c>
      <c r="E79" s="3" t="s">
        <v>11</v>
      </c>
      <c r="F79" s="3">
        <v>164277.9</v>
      </c>
      <c r="G79" s="3" t="s">
        <v>11</v>
      </c>
      <c r="H79" s="3">
        <v>163014.70000000001</v>
      </c>
      <c r="I79" s="2">
        <f t="shared" si="16"/>
        <v>161612.125</v>
      </c>
      <c r="J79" s="19">
        <f t="shared" si="17"/>
        <v>0.61650139012349991</v>
      </c>
    </row>
    <row r="80" spans="1:10" ht="21" x14ac:dyDescent="0.2">
      <c r="A80" s="3" t="s">
        <v>12</v>
      </c>
      <c r="B80" s="3">
        <v>78364.3</v>
      </c>
      <c r="C80" s="3" t="s">
        <v>12</v>
      </c>
      <c r="D80" s="3">
        <v>78570.600000000006</v>
      </c>
      <c r="E80" s="3" t="s">
        <v>12</v>
      </c>
      <c r="F80" s="3">
        <v>79035.3</v>
      </c>
      <c r="G80" s="3" t="s">
        <v>12</v>
      </c>
      <c r="H80" s="3">
        <v>77752</v>
      </c>
      <c r="I80" s="2">
        <f t="shared" si="16"/>
        <v>78430.55</v>
      </c>
      <c r="J80" s="19">
        <f t="shared" si="17"/>
        <v>0.29918883315933548</v>
      </c>
    </row>
    <row r="81" spans="8:9" ht="21" x14ac:dyDescent="0.2">
      <c r="H81" s="26" t="s">
        <v>143</v>
      </c>
      <c r="I81" s="2">
        <f>SUM(I77:I80)</f>
        <v>262143.97499999998</v>
      </c>
    </row>
  </sheetData>
  <mergeCells count="2">
    <mergeCell ref="L3:O3"/>
    <mergeCell ref="L12:O12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C791B8-EAE3-3C42-B71E-7A5A5677D454}">
  <dimension ref="A1:O85"/>
  <sheetViews>
    <sheetView topLeftCell="I1" zoomScale="51" zoomScaleNormal="72" workbookViewId="0">
      <selection activeCell="U38" sqref="U37:U38"/>
    </sheetView>
  </sheetViews>
  <sheetFormatPr baseColWidth="10" defaultColWidth="21.33203125" defaultRowHeight="20" x14ac:dyDescent="0.2"/>
  <cols>
    <col min="1" max="8" width="21.33203125" style="1"/>
    <col min="9" max="9" width="26" style="2" customWidth="1"/>
    <col min="10" max="16384" width="21.33203125" style="2"/>
  </cols>
  <sheetData>
    <row r="1" spans="1:15" ht="21" x14ac:dyDescent="0.2">
      <c r="A1" s="18" t="s">
        <v>28</v>
      </c>
      <c r="B1" s="18" t="s">
        <v>77</v>
      </c>
    </row>
    <row r="2" spans="1:15" ht="63" x14ac:dyDescent="0.2">
      <c r="A2" s="1" t="s">
        <v>78</v>
      </c>
      <c r="B2" s="5"/>
      <c r="C2" s="5"/>
      <c r="D2" s="5"/>
      <c r="E2" s="5"/>
      <c r="F2" s="5"/>
      <c r="G2" s="5"/>
      <c r="H2" s="5"/>
    </row>
    <row r="3" spans="1:15" ht="21" x14ac:dyDescent="0.2">
      <c r="A3" s="6" t="s">
        <v>5</v>
      </c>
      <c r="B3" s="6"/>
      <c r="C3" s="6" t="s">
        <v>10</v>
      </c>
      <c r="D3" s="6"/>
      <c r="E3" s="6" t="s">
        <v>17</v>
      </c>
      <c r="F3" s="6"/>
      <c r="G3" s="6" t="s">
        <v>16</v>
      </c>
      <c r="H3" s="6"/>
      <c r="K3" s="9"/>
      <c r="L3" s="41" t="s">
        <v>37</v>
      </c>
      <c r="M3" s="42"/>
      <c r="N3" s="42"/>
      <c r="O3" s="42"/>
    </row>
    <row r="4" spans="1:15" ht="21" x14ac:dyDescent="0.2">
      <c r="A4" s="6" t="s">
        <v>3</v>
      </c>
      <c r="B4" s="6" t="s">
        <v>4</v>
      </c>
      <c r="C4" s="6" t="s">
        <v>3</v>
      </c>
      <c r="D4" s="6" t="s">
        <v>4</v>
      </c>
      <c r="E4" s="6" t="s">
        <v>3</v>
      </c>
      <c r="F4" s="6" t="s">
        <v>4</v>
      </c>
      <c r="G4" s="6" t="s">
        <v>3</v>
      </c>
      <c r="H4" s="6" t="s">
        <v>4</v>
      </c>
      <c r="I4" s="7" t="s">
        <v>35</v>
      </c>
      <c r="K4" s="9" t="s">
        <v>36</v>
      </c>
      <c r="L4" s="9" t="s">
        <v>6</v>
      </c>
      <c r="M4" s="9" t="s">
        <v>7</v>
      </c>
      <c r="N4" s="9" t="s">
        <v>41</v>
      </c>
      <c r="O4" s="9" t="s">
        <v>42</v>
      </c>
    </row>
    <row r="5" spans="1:15" ht="21" x14ac:dyDescent="0.2">
      <c r="A5" s="3" t="s">
        <v>6</v>
      </c>
      <c r="B5" s="3">
        <v>215935.7</v>
      </c>
      <c r="C5" s="3" t="s">
        <v>6</v>
      </c>
      <c r="D5" s="4">
        <v>215979</v>
      </c>
      <c r="E5" s="3" t="s">
        <v>6</v>
      </c>
      <c r="F5" s="3">
        <v>216241.6</v>
      </c>
      <c r="G5" s="3" t="s">
        <v>6</v>
      </c>
      <c r="H5" s="3">
        <v>216115.4</v>
      </c>
      <c r="I5" s="2">
        <f>AVERAGE(B5,D5,F5,H5)</f>
        <v>216067.92500000002</v>
      </c>
      <c r="J5" s="19">
        <f>I5/$I$9</f>
        <v>0.82423364408172184</v>
      </c>
      <c r="K5" s="9" t="s">
        <v>45</v>
      </c>
      <c r="L5" s="21">
        <v>0.82899999999999996</v>
      </c>
      <c r="M5" s="21">
        <v>0.16600000000000001</v>
      </c>
      <c r="N5" s="9"/>
      <c r="O5" s="9"/>
    </row>
    <row r="6" spans="1:15" ht="21" x14ac:dyDescent="0.2">
      <c r="A6" s="3" t="s">
        <v>7</v>
      </c>
      <c r="B6" s="3">
        <v>43893.4</v>
      </c>
      <c r="C6" s="3" t="s">
        <v>7</v>
      </c>
      <c r="D6" s="3">
        <v>44062.400000000001</v>
      </c>
      <c r="E6" s="3" t="s">
        <v>7</v>
      </c>
      <c r="F6" s="3">
        <v>44762.7</v>
      </c>
      <c r="G6" s="3" t="s">
        <v>7</v>
      </c>
      <c r="H6" s="3">
        <v>43826.5</v>
      </c>
      <c r="I6" s="2">
        <f>AVERAGE(B6,D6,F6,H6)</f>
        <v>44136.25</v>
      </c>
      <c r="J6" s="19">
        <f>I6/$I$9</f>
        <v>0.16836641613326872</v>
      </c>
      <c r="K6" s="9">
        <v>25</v>
      </c>
      <c r="L6" s="21">
        <f>J5</f>
        <v>0.82423364408172184</v>
      </c>
      <c r="M6" s="21">
        <f>J6</f>
        <v>0.16836641613326872</v>
      </c>
      <c r="N6" s="21">
        <f>J7</f>
        <v>2.9208180503065059E-3</v>
      </c>
      <c r="O6" s="21">
        <f>J8</f>
        <v>4.4791217347028983E-3</v>
      </c>
    </row>
    <row r="7" spans="1:15" ht="21" x14ac:dyDescent="0.2">
      <c r="A7" s="3" t="s">
        <v>8</v>
      </c>
      <c r="B7" s="3">
        <v>690.9</v>
      </c>
      <c r="C7" s="3" t="s">
        <v>8</v>
      </c>
      <c r="D7" s="3">
        <v>789.1</v>
      </c>
      <c r="E7" s="3" t="s">
        <v>8</v>
      </c>
      <c r="F7" s="3">
        <v>658</v>
      </c>
      <c r="G7" s="3" t="s">
        <v>8</v>
      </c>
      <c r="H7" s="3">
        <v>924.7</v>
      </c>
      <c r="I7" s="2">
        <f>AVERAGE(B7,D7,F7,H7)</f>
        <v>765.67499999999995</v>
      </c>
      <c r="J7" s="19">
        <f>I7/$I$9</f>
        <v>2.9208180503065059E-3</v>
      </c>
      <c r="K7" s="9">
        <v>50</v>
      </c>
      <c r="L7" s="21">
        <f>J23</f>
        <v>0.81477661132812496</v>
      </c>
      <c r="M7" s="21">
        <f>J24</f>
        <v>0.1730325698852539</v>
      </c>
      <c r="N7" s="21">
        <f>J25</f>
        <v>6.3646316528320306E-3</v>
      </c>
      <c r="O7" s="21">
        <f>J26</f>
        <v>5.8261871337890623E-3</v>
      </c>
    </row>
    <row r="8" spans="1:15" ht="21" x14ac:dyDescent="0.2">
      <c r="A8" s="3" t="s">
        <v>9</v>
      </c>
      <c r="B8" s="3">
        <v>1624.1</v>
      </c>
      <c r="C8" s="3" t="s">
        <v>9</v>
      </c>
      <c r="D8" s="3">
        <v>1313.5</v>
      </c>
      <c r="E8" s="3" t="s">
        <v>9</v>
      </c>
      <c r="F8" s="3">
        <v>481.7</v>
      </c>
      <c r="G8" s="3" t="s">
        <v>9</v>
      </c>
      <c r="H8" s="3">
        <v>1277.4000000000001</v>
      </c>
      <c r="I8" s="2">
        <f t="shared" ref="I8" si="0">AVERAGE(B8,D8,F8,H8)</f>
        <v>1174.175</v>
      </c>
      <c r="J8" s="19">
        <f>I8/$I$9</f>
        <v>4.4791217347028983E-3</v>
      </c>
      <c r="K8" s="9">
        <v>75</v>
      </c>
      <c r="L8" s="21">
        <f>J40</f>
        <v>0.80573921203613286</v>
      </c>
      <c r="M8" s="21">
        <f>J41</f>
        <v>0.1790956497192383</v>
      </c>
      <c r="N8" s="21">
        <f>J42</f>
        <v>1.066722869873047E-2</v>
      </c>
      <c r="O8" s="21">
        <f>J43</f>
        <v>4.497909545898438E-3</v>
      </c>
    </row>
    <row r="9" spans="1:15" ht="21" x14ac:dyDescent="0.2">
      <c r="H9" s="1" t="s">
        <v>59</v>
      </c>
      <c r="I9" s="2">
        <f>SUM(I5:I8)</f>
        <v>262144.02500000002</v>
      </c>
      <c r="K9" s="9">
        <v>100</v>
      </c>
      <c r="L9" s="22">
        <f>J57</f>
        <v>0.79746021319194549</v>
      </c>
      <c r="M9" s="22">
        <f>J58</f>
        <v>0.18360744788981478</v>
      </c>
      <c r="N9" s="22">
        <f>J59</f>
        <v>1.6122910285394615E-2</v>
      </c>
      <c r="O9" s="22">
        <f>J60</f>
        <v>2.8094286328451856E-3</v>
      </c>
    </row>
    <row r="10" spans="1:15" x14ac:dyDescent="0.2">
      <c r="K10" s="9">
        <v>125</v>
      </c>
      <c r="L10" s="22">
        <f>J73</f>
        <v>0.78566438811641814</v>
      </c>
      <c r="M10" s="22">
        <f>J74</f>
        <v>0.18913725002887249</v>
      </c>
      <c r="N10" s="22">
        <f>J75</f>
        <v>2.2208879260170053E-2</v>
      </c>
      <c r="O10" s="22">
        <f>J76</f>
        <v>2.989482594539395E-3</v>
      </c>
    </row>
    <row r="11" spans="1:15" ht="84" x14ac:dyDescent="0.2">
      <c r="A11" s="1" t="s">
        <v>79</v>
      </c>
    </row>
    <row r="12" spans="1:15" ht="21" x14ac:dyDescent="0.2">
      <c r="A12" s="6" t="s">
        <v>5</v>
      </c>
      <c r="B12" s="6"/>
      <c r="C12" s="6" t="s">
        <v>13</v>
      </c>
      <c r="D12" s="6"/>
      <c r="E12" s="6" t="s">
        <v>14</v>
      </c>
      <c r="F12" s="6"/>
      <c r="G12" s="6" t="s">
        <v>15</v>
      </c>
      <c r="H12" s="6"/>
      <c r="K12" s="9"/>
      <c r="L12" s="41" t="s">
        <v>38</v>
      </c>
      <c r="M12" s="42"/>
      <c r="N12" s="42"/>
      <c r="O12" s="42"/>
    </row>
    <row r="13" spans="1:15" ht="21" x14ac:dyDescent="0.2">
      <c r="A13" s="6" t="s">
        <v>3</v>
      </c>
      <c r="B13" s="6" t="s">
        <v>4</v>
      </c>
      <c r="C13" s="6" t="s">
        <v>3</v>
      </c>
      <c r="D13" s="6" t="s">
        <v>4</v>
      </c>
      <c r="E13" s="6" t="s">
        <v>3</v>
      </c>
      <c r="F13" s="6" t="s">
        <v>4</v>
      </c>
      <c r="G13" s="6" t="s">
        <v>3</v>
      </c>
      <c r="H13" s="6" t="s">
        <v>4</v>
      </c>
      <c r="I13" s="7" t="s">
        <v>35</v>
      </c>
      <c r="K13" s="9" t="s">
        <v>36</v>
      </c>
      <c r="L13" s="9" t="s">
        <v>2</v>
      </c>
      <c r="M13" s="9" t="s">
        <v>65</v>
      </c>
      <c r="N13" s="9" t="s">
        <v>66</v>
      </c>
      <c r="O13" s="9"/>
    </row>
    <row r="14" spans="1:15" ht="21" x14ac:dyDescent="0.2">
      <c r="A14" s="3" t="s">
        <v>1</v>
      </c>
      <c r="B14" s="3">
        <v>0.5</v>
      </c>
      <c r="C14" s="3" t="s">
        <v>1</v>
      </c>
      <c r="D14" s="3">
        <v>1.2</v>
      </c>
      <c r="E14" s="3" t="s">
        <v>1</v>
      </c>
      <c r="F14" s="3">
        <v>0.2</v>
      </c>
      <c r="G14" s="3" t="s">
        <v>1</v>
      </c>
      <c r="H14" s="3">
        <v>0.3</v>
      </c>
      <c r="I14" s="2">
        <f>AVERAGE(B14,D14,F14,H14)</f>
        <v>0.54999999999999993</v>
      </c>
      <c r="J14" s="19">
        <f>I14/$I$18</f>
        <v>2.0980830959161572E-6</v>
      </c>
      <c r="K14" s="9">
        <v>25</v>
      </c>
      <c r="L14" s="21">
        <f>J15</f>
        <v>0.65859247997427373</v>
      </c>
      <c r="M14" s="21">
        <f>J16</f>
        <v>0.21276450867376165</v>
      </c>
      <c r="N14" s="21">
        <f>J17</f>
        <v>0.12864091326886878</v>
      </c>
      <c r="O14" s="9"/>
    </row>
    <row r="15" spans="1:15" ht="21" x14ac:dyDescent="0.2">
      <c r="A15" s="3" t="s">
        <v>2</v>
      </c>
      <c r="B15" s="3">
        <v>175659.9</v>
      </c>
      <c r="C15" s="3" t="s">
        <v>2</v>
      </c>
      <c r="D15" s="3">
        <v>174052.5</v>
      </c>
      <c r="E15" s="3" t="s">
        <v>2</v>
      </c>
      <c r="F15" s="3">
        <v>172980.5</v>
      </c>
      <c r="G15" s="3" t="s">
        <v>2</v>
      </c>
      <c r="H15" s="3">
        <v>167891.5</v>
      </c>
      <c r="I15" s="2">
        <f t="shared" ref="I15:I17" si="1">AVERAGE(B15,D15,F15,H15)</f>
        <v>172646.1</v>
      </c>
      <c r="J15" s="19">
        <f>I15/$I$18</f>
        <v>0.65859247997427373</v>
      </c>
      <c r="K15" s="9">
        <v>50</v>
      </c>
      <c r="L15" s="21">
        <f>J32</f>
        <v>0.4077703163040618</v>
      </c>
      <c r="M15" s="21">
        <f>J33</f>
        <v>0.33558295772007424</v>
      </c>
      <c r="N15" s="21">
        <f>J34</f>
        <v>0.25664519532266827</v>
      </c>
      <c r="O15" s="9"/>
    </row>
    <row r="16" spans="1:15" ht="21" x14ac:dyDescent="0.2">
      <c r="A16" s="3" t="s">
        <v>67</v>
      </c>
      <c r="B16" s="3">
        <v>52783.8</v>
      </c>
      <c r="C16" s="3" t="s">
        <v>67</v>
      </c>
      <c r="D16" s="3">
        <v>54577.3</v>
      </c>
      <c r="E16" s="3" t="s">
        <v>67</v>
      </c>
      <c r="F16" s="3">
        <v>55321.1</v>
      </c>
      <c r="G16" s="3" t="s">
        <v>67</v>
      </c>
      <c r="H16" s="3">
        <v>60417.599999999999</v>
      </c>
      <c r="I16" s="2">
        <f t="shared" si="1"/>
        <v>55774.950000000004</v>
      </c>
      <c r="J16" s="19">
        <f>I16/$I$18</f>
        <v>0.21276450867376165</v>
      </c>
      <c r="K16" s="9">
        <v>75</v>
      </c>
      <c r="L16" s="21">
        <f>J49</f>
        <v>0.2515843801277739</v>
      </c>
      <c r="M16" s="21">
        <f>J50</f>
        <v>0.37039532001028208</v>
      </c>
      <c r="N16" s="21">
        <f>J51</f>
        <v>0.37801972771430103</v>
      </c>
      <c r="O16" s="9"/>
    </row>
    <row r="17" spans="1:15" ht="21" x14ac:dyDescent="0.2">
      <c r="A17" s="3" t="s">
        <v>68</v>
      </c>
      <c r="B17" s="3">
        <v>33699.800000000003</v>
      </c>
      <c r="C17" s="3" t="s">
        <v>68</v>
      </c>
      <c r="D17" s="3">
        <v>33513</v>
      </c>
      <c r="E17" s="3" t="s">
        <v>68</v>
      </c>
      <c r="F17" s="3">
        <v>33842.300000000003</v>
      </c>
      <c r="G17" s="3" t="s">
        <v>68</v>
      </c>
      <c r="H17" s="3">
        <v>33834.699999999997</v>
      </c>
      <c r="I17" s="2">
        <f t="shared" si="1"/>
        <v>33722.449999999997</v>
      </c>
      <c r="J17" s="19">
        <f>I17/$I$18</f>
        <v>0.12864091326886878</v>
      </c>
      <c r="K17" s="9">
        <v>100</v>
      </c>
      <c r="L17" s="22">
        <f>J66</f>
        <v>0.13458431867749035</v>
      </c>
      <c r="M17" s="22">
        <f>J67</f>
        <v>0.3696712141350541</v>
      </c>
      <c r="N17" s="22">
        <f>J68</f>
        <v>0.49574408571776524</v>
      </c>
      <c r="O17" s="12"/>
    </row>
    <row r="18" spans="1:15" ht="21" x14ac:dyDescent="0.2">
      <c r="H18" s="26" t="s">
        <v>143</v>
      </c>
      <c r="I18" s="2">
        <f>SUM(I14:I17)</f>
        <v>262144.05</v>
      </c>
      <c r="K18" s="9">
        <v>125</v>
      </c>
      <c r="L18" s="21">
        <f>J82</f>
        <v>8.5700980596448831E-2</v>
      </c>
      <c r="M18" s="21">
        <f>J83</f>
        <v>0.31976982881833754</v>
      </c>
      <c r="N18" s="21">
        <f>J84</f>
        <v>0.59452871374810079</v>
      </c>
      <c r="O18" s="9"/>
    </row>
    <row r="20" spans="1:15" ht="63" x14ac:dyDescent="0.2">
      <c r="A20" s="1" t="s">
        <v>80</v>
      </c>
    </row>
    <row r="21" spans="1:15" ht="21" x14ac:dyDescent="0.2">
      <c r="A21" s="6" t="s">
        <v>5</v>
      </c>
      <c r="B21" s="6"/>
      <c r="C21" s="6" t="s">
        <v>10</v>
      </c>
      <c r="D21" s="6"/>
      <c r="E21" s="6" t="s">
        <v>17</v>
      </c>
      <c r="F21" s="6"/>
      <c r="G21" s="6" t="s">
        <v>16</v>
      </c>
      <c r="H21" s="6"/>
    </row>
    <row r="22" spans="1:15" ht="21" x14ac:dyDescent="0.2">
      <c r="A22" s="6" t="s">
        <v>3</v>
      </c>
      <c r="B22" s="6" t="s">
        <v>4</v>
      </c>
      <c r="C22" s="6" t="s">
        <v>3</v>
      </c>
      <c r="D22" s="6" t="s">
        <v>4</v>
      </c>
      <c r="E22" s="6" t="s">
        <v>3</v>
      </c>
      <c r="F22" s="6" t="s">
        <v>4</v>
      </c>
      <c r="G22" s="6" t="s">
        <v>3</v>
      </c>
      <c r="H22" s="6" t="s">
        <v>4</v>
      </c>
      <c r="I22" s="7" t="s">
        <v>35</v>
      </c>
    </row>
    <row r="23" spans="1:15" ht="21" x14ac:dyDescent="0.2">
      <c r="A23" s="3" t="s">
        <v>6</v>
      </c>
      <c r="B23" s="3">
        <v>213003.4</v>
      </c>
      <c r="C23" s="3" t="s">
        <v>6</v>
      </c>
      <c r="D23" s="3">
        <v>214263.9</v>
      </c>
      <c r="E23" s="3" t="s">
        <v>6</v>
      </c>
      <c r="F23" s="3">
        <v>213648.2</v>
      </c>
      <c r="G23" s="3" t="s">
        <v>6</v>
      </c>
      <c r="H23" s="3">
        <v>213439.7</v>
      </c>
      <c r="I23" s="2">
        <f>AVERAGE(B23,D23,F23,H23)</f>
        <v>213588.8</v>
      </c>
      <c r="J23" s="19">
        <f>I23/$I$27</f>
        <v>0.81477661132812496</v>
      </c>
      <c r="L23" s="10"/>
    </row>
    <row r="24" spans="1:15" ht="21" x14ac:dyDescent="0.2">
      <c r="A24" s="3" t="s">
        <v>7</v>
      </c>
      <c r="B24" s="3">
        <v>45887.199999999997</v>
      </c>
      <c r="C24" s="3" t="s">
        <v>7</v>
      </c>
      <c r="D24" s="3">
        <v>44979.1</v>
      </c>
      <c r="E24" s="3" t="s">
        <v>7</v>
      </c>
      <c r="F24" s="3">
        <v>44872</v>
      </c>
      <c r="G24" s="3" t="s">
        <v>7</v>
      </c>
      <c r="H24" s="3">
        <v>45699.5</v>
      </c>
      <c r="I24" s="2">
        <f>AVERAGE(B24,D24,F24,H24)</f>
        <v>45359.45</v>
      </c>
      <c r="J24" s="19">
        <f>I24/$I$27</f>
        <v>0.1730325698852539</v>
      </c>
      <c r="L24" s="11"/>
    </row>
    <row r="25" spans="1:15" ht="21" x14ac:dyDescent="0.2">
      <c r="A25" s="3" t="s">
        <v>8</v>
      </c>
      <c r="B25" s="3">
        <v>1701.6</v>
      </c>
      <c r="C25" s="3" t="s">
        <v>8</v>
      </c>
      <c r="D25" s="3">
        <v>1626.1</v>
      </c>
      <c r="E25" s="3" t="s">
        <v>8</v>
      </c>
      <c r="F25" s="3">
        <v>1667</v>
      </c>
      <c r="G25" s="3" t="s">
        <v>8</v>
      </c>
      <c r="H25" s="3">
        <v>1679.1</v>
      </c>
      <c r="I25" s="2">
        <f t="shared" ref="I25:I26" si="2">AVERAGE(B25,D25,F25,H25)</f>
        <v>1668.4499999999998</v>
      </c>
      <c r="J25" s="19">
        <f>I25/$I$27</f>
        <v>6.3646316528320306E-3</v>
      </c>
      <c r="L25" s="11"/>
    </row>
    <row r="26" spans="1:15" ht="21" x14ac:dyDescent="0.2">
      <c r="A26" s="3" t="s">
        <v>9</v>
      </c>
      <c r="B26" s="3">
        <v>1551.8</v>
      </c>
      <c r="C26" s="3" t="s">
        <v>9</v>
      </c>
      <c r="D26" s="3">
        <v>1274.9000000000001</v>
      </c>
      <c r="E26" s="3" t="s">
        <v>9</v>
      </c>
      <c r="F26" s="3">
        <v>1956.8</v>
      </c>
      <c r="G26" s="3" t="s">
        <v>9</v>
      </c>
      <c r="H26" s="3">
        <v>1325.7</v>
      </c>
      <c r="I26" s="2">
        <f t="shared" si="2"/>
        <v>1527.3</v>
      </c>
      <c r="J26" s="19">
        <f>I26/$I$27</f>
        <v>5.8261871337890623E-3</v>
      </c>
      <c r="L26" s="11"/>
    </row>
    <row r="27" spans="1:15" ht="21" x14ac:dyDescent="0.2">
      <c r="H27" s="26" t="s">
        <v>143</v>
      </c>
      <c r="I27" s="2">
        <f>SUM(I23:I26)</f>
        <v>262144</v>
      </c>
      <c r="L27" s="11"/>
    </row>
    <row r="28" spans="1:15" ht="84" x14ac:dyDescent="0.2">
      <c r="A28" s="1" t="s">
        <v>81</v>
      </c>
      <c r="L28" s="11"/>
    </row>
    <row r="29" spans="1:15" ht="21" x14ac:dyDescent="0.2">
      <c r="A29" s="6" t="s">
        <v>5</v>
      </c>
      <c r="B29" s="6"/>
      <c r="C29" s="6" t="s">
        <v>13</v>
      </c>
      <c r="D29" s="6"/>
      <c r="E29" s="6" t="s">
        <v>14</v>
      </c>
      <c r="F29" s="6"/>
      <c r="G29" s="6" t="s">
        <v>15</v>
      </c>
      <c r="H29" s="6"/>
      <c r="L29" s="11"/>
    </row>
    <row r="30" spans="1:15" ht="21" x14ac:dyDescent="0.2">
      <c r="A30" s="6" t="s">
        <v>3</v>
      </c>
      <c r="B30" s="6" t="s">
        <v>4</v>
      </c>
      <c r="C30" s="6" t="s">
        <v>3</v>
      </c>
      <c r="D30" s="6" t="s">
        <v>4</v>
      </c>
      <c r="E30" s="6" t="s">
        <v>3</v>
      </c>
      <c r="F30" s="6" t="s">
        <v>4</v>
      </c>
      <c r="G30" s="6" t="s">
        <v>3</v>
      </c>
      <c r="H30" s="6" t="s">
        <v>4</v>
      </c>
      <c r="I30" s="7" t="s">
        <v>35</v>
      </c>
      <c r="L30" s="11"/>
    </row>
    <row r="31" spans="1:15" ht="21" x14ac:dyDescent="0.2">
      <c r="A31" s="3" t="s">
        <v>1</v>
      </c>
      <c r="B31" s="3">
        <v>0.3</v>
      </c>
      <c r="C31" s="3" t="s">
        <v>1</v>
      </c>
      <c r="D31" s="3">
        <v>0.4</v>
      </c>
      <c r="E31" s="3" t="s">
        <v>1</v>
      </c>
      <c r="F31" s="3">
        <v>0.7</v>
      </c>
      <c r="G31" s="3" t="s">
        <v>1</v>
      </c>
      <c r="H31" s="3">
        <v>0.2</v>
      </c>
      <c r="I31" s="2">
        <f>AVERAGE(B31,D31,F31,H31)</f>
        <v>0.39999999999999997</v>
      </c>
      <c r="J31" s="19">
        <f>I31/$I$35</f>
        <v>1.530653195728036E-6</v>
      </c>
      <c r="L31" s="10"/>
    </row>
    <row r="32" spans="1:15" ht="21" x14ac:dyDescent="0.2">
      <c r="A32" s="3" t="s">
        <v>2</v>
      </c>
      <c r="B32" s="3">
        <v>105481.7</v>
      </c>
      <c r="C32" s="3" t="s">
        <v>2</v>
      </c>
      <c r="D32" s="3">
        <v>106199.4</v>
      </c>
      <c r="E32" s="3" t="s">
        <v>2</v>
      </c>
      <c r="F32" s="3">
        <v>109905.5</v>
      </c>
      <c r="G32" s="3" t="s">
        <v>2</v>
      </c>
      <c r="H32" s="3">
        <v>104657.9</v>
      </c>
      <c r="I32" s="2">
        <f t="shared" ref="I32:I34" si="3">AVERAGE(B32,D32,F32,H32)</f>
        <v>106561.125</v>
      </c>
      <c r="J32" s="19">
        <f t="shared" ref="J32:J34" si="4">I32/$I$35</f>
        <v>0.4077703163040618</v>
      </c>
      <c r="L32" s="11"/>
    </row>
    <row r="33" spans="1:12" ht="21" x14ac:dyDescent="0.2">
      <c r="A33" s="3" t="s">
        <v>67</v>
      </c>
      <c r="B33" s="3">
        <v>89690.9</v>
      </c>
      <c r="C33" s="3" t="s">
        <v>67</v>
      </c>
      <c r="D33" s="3">
        <v>88586.1</v>
      </c>
      <c r="E33" s="3" t="s">
        <v>67</v>
      </c>
      <c r="F33" s="3">
        <v>84813</v>
      </c>
      <c r="G33" s="3" t="s">
        <v>67</v>
      </c>
      <c r="H33" s="3" t="s">
        <v>205</v>
      </c>
      <c r="I33" s="2">
        <f>AVERAGE(B33,D33,F33,H33)</f>
        <v>87696.666666666672</v>
      </c>
      <c r="J33" s="19">
        <f t="shared" si="4"/>
        <v>0.33558295772007424</v>
      </c>
      <c r="L33" s="11"/>
    </row>
    <row r="34" spans="1:12" ht="21" x14ac:dyDescent="0.2">
      <c r="A34" s="3" t="s">
        <v>68</v>
      </c>
      <c r="B34" s="3">
        <v>66971</v>
      </c>
      <c r="C34" s="3" t="s">
        <v>68</v>
      </c>
      <c r="D34" s="3">
        <v>67358.100000000006</v>
      </c>
      <c r="E34" s="3" t="s">
        <v>68</v>
      </c>
      <c r="F34" s="3">
        <v>67424.800000000003</v>
      </c>
      <c r="G34" s="3" t="s">
        <v>68</v>
      </c>
      <c r="H34" s="3">
        <v>66518.7</v>
      </c>
      <c r="I34" s="2">
        <f t="shared" si="3"/>
        <v>67068.150000000009</v>
      </c>
      <c r="J34" s="19">
        <f t="shared" si="4"/>
        <v>0.25664519532266827</v>
      </c>
      <c r="L34" s="11"/>
    </row>
    <row r="35" spans="1:12" ht="21" x14ac:dyDescent="0.2">
      <c r="H35" s="26" t="s">
        <v>143</v>
      </c>
      <c r="I35" s="2">
        <f>SUM(I31:I34)</f>
        <v>261326.34166666667</v>
      </c>
      <c r="L35" s="11"/>
    </row>
    <row r="37" spans="1:12" ht="63" x14ac:dyDescent="0.2">
      <c r="A37" s="1" t="s">
        <v>82</v>
      </c>
    </row>
    <row r="38" spans="1:12" ht="21" x14ac:dyDescent="0.2">
      <c r="A38" s="6" t="s">
        <v>5</v>
      </c>
      <c r="B38" s="6"/>
      <c r="C38" s="6" t="s">
        <v>10</v>
      </c>
      <c r="D38" s="6"/>
      <c r="E38" s="6" t="s">
        <v>17</v>
      </c>
      <c r="F38" s="6"/>
      <c r="G38" s="6" t="s">
        <v>16</v>
      </c>
      <c r="H38" s="6"/>
    </row>
    <row r="39" spans="1:12" ht="21" x14ac:dyDescent="0.2">
      <c r="A39" s="6" t="s">
        <v>3</v>
      </c>
      <c r="B39" s="6" t="s">
        <v>4</v>
      </c>
      <c r="C39" s="6" t="s">
        <v>3</v>
      </c>
      <c r="D39" s="6" t="s">
        <v>4</v>
      </c>
      <c r="E39" s="6" t="s">
        <v>3</v>
      </c>
      <c r="F39" s="6" t="s">
        <v>4</v>
      </c>
      <c r="G39" s="6" t="s">
        <v>3</v>
      </c>
      <c r="H39" s="6" t="s">
        <v>4</v>
      </c>
      <c r="I39" s="7" t="s">
        <v>35</v>
      </c>
    </row>
    <row r="40" spans="1:12" ht="21" x14ac:dyDescent="0.2">
      <c r="A40" s="3" t="s">
        <v>6</v>
      </c>
      <c r="B40" s="3">
        <v>211381.1</v>
      </c>
      <c r="C40" s="3" t="s">
        <v>6</v>
      </c>
      <c r="D40" s="3">
        <v>211581.3</v>
      </c>
      <c r="E40" s="3" t="s">
        <v>6</v>
      </c>
      <c r="F40" s="3">
        <v>211920</v>
      </c>
      <c r="G40" s="3" t="s">
        <v>6</v>
      </c>
      <c r="H40" s="3">
        <v>209996.4</v>
      </c>
      <c r="I40" s="2">
        <f>AVERAGE(B40,D40,F40,H40)</f>
        <v>211219.7</v>
      </c>
      <c r="J40" s="19">
        <f>I40/$I$44</f>
        <v>0.80573921203613286</v>
      </c>
    </row>
    <row r="41" spans="1:12" ht="21" x14ac:dyDescent="0.2">
      <c r="A41" s="3" t="s">
        <v>7</v>
      </c>
      <c r="B41" s="3">
        <v>47406</v>
      </c>
      <c r="C41" s="3" t="s">
        <v>7</v>
      </c>
      <c r="D41" s="3">
        <v>46858.6</v>
      </c>
      <c r="E41" s="3" t="s">
        <v>7</v>
      </c>
      <c r="F41" s="3">
        <v>46761.3</v>
      </c>
      <c r="G41" s="3" t="s">
        <v>7</v>
      </c>
      <c r="H41" s="3">
        <v>46769.5</v>
      </c>
      <c r="I41" s="2">
        <f t="shared" ref="I41" si="5">AVERAGE(B41,D41,F41,H41)</f>
        <v>46948.850000000006</v>
      </c>
      <c r="J41" s="19">
        <f>I41/$I$44</f>
        <v>0.1790956497192383</v>
      </c>
    </row>
    <row r="42" spans="1:12" ht="21" x14ac:dyDescent="0.2">
      <c r="A42" s="3" t="s">
        <v>8</v>
      </c>
      <c r="B42" s="3">
        <v>2768.7</v>
      </c>
      <c r="C42" s="3" t="s">
        <v>8</v>
      </c>
      <c r="D42" s="3">
        <v>2665.8</v>
      </c>
      <c r="E42" s="3" t="s">
        <v>8</v>
      </c>
      <c r="F42" s="3">
        <v>2466.1</v>
      </c>
      <c r="G42" s="3" t="s">
        <v>8</v>
      </c>
      <c r="H42" s="3">
        <v>3284.8</v>
      </c>
      <c r="I42" s="2">
        <f>AVERAGE(B42,D42,F42,H42)</f>
        <v>2796.3500000000004</v>
      </c>
      <c r="J42" s="19">
        <f>I42/$I$44</f>
        <v>1.066722869873047E-2</v>
      </c>
    </row>
    <row r="43" spans="1:12" ht="21" x14ac:dyDescent="0.2">
      <c r="A43" s="3" t="s">
        <v>9</v>
      </c>
      <c r="B43" s="3">
        <v>588.20000000000005</v>
      </c>
      <c r="C43" s="3" t="s">
        <v>9</v>
      </c>
      <c r="D43" s="3">
        <v>1038.4000000000001</v>
      </c>
      <c r="E43" s="3" t="s">
        <v>9</v>
      </c>
      <c r="F43" s="3">
        <v>996.5</v>
      </c>
      <c r="G43" s="3" t="s">
        <v>9</v>
      </c>
      <c r="H43" s="3">
        <v>2093.3000000000002</v>
      </c>
      <c r="I43" s="2">
        <f>AVERAGE(B43,D43,F43,H43)</f>
        <v>1179.1000000000001</v>
      </c>
      <c r="J43" s="19">
        <f>I43/$I$44</f>
        <v>4.497909545898438E-3</v>
      </c>
    </row>
    <row r="44" spans="1:12" ht="21" x14ac:dyDescent="0.2">
      <c r="H44" s="26" t="s">
        <v>143</v>
      </c>
      <c r="I44" s="2">
        <f>SUM(I40:I43)</f>
        <v>262144</v>
      </c>
    </row>
    <row r="45" spans="1:12" ht="84" x14ac:dyDescent="0.2">
      <c r="A45" s="1" t="s">
        <v>83</v>
      </c>
    </row>
    <row r="46" spans="1:12" ht="21" x14ac:dyDescent="0.2">
      <c r="A46" s="6" t="s">
        <v>5</v>
      </c>
      <c r="B46" s="6"/>
      <c r="C46" s="6" t="s">
        <v>13</v>
      </c>
      <c r="D46" s="6"/>
      <c r="E46" s="6" t="s">
        <v>14</v>
      </c>
      <c r="F46" s="6"/>
      <c r="G46" s="6" t="s">
        <v>15</v>
      </c>
      <c r="H46" s="6"/>
    </row>
    <row r="47" spans="1:12" ht="21" x14ac:dyDescent="0.2">
      <c r="A47" s="6" t="s">
        <v>3</v>
      </c>
      <c r="B47" s="6" t="s">
        <v>4</v>
      </c>
      <c r="C47" s="6" t="s">
        <v>3</v>
      </c>
      <c r="D47" s="6" t="s">
        <v>4</v>
      </c>
      <c r="E47" s="6" t="s">
        <v>3</v>
      </c>
      <c r="F47" s="6" t="s">
        <v>4</v>
      </c>
      <c r="G47" s="6" t="s">
        <v>3</v>
      </c>
      <c r="H47" s="6" t="s">
        <v>4</v>
      </c>
      <c r="I47" s="7" t="s">
        <v>35</v>
      </c>
    </row>
    <row r="48" spans="1:12" ht="21" x14ac:dyDescent="0.2">
      <c r="A48" s="3" t="s">
        <v>1</v>
      </c>
      <c r="B48" s="3">
        <v>0.1</v>
      </c>
      <c r="C48" s="3" t="s">
        <v>1</v>
      </c>
      <c r="D48" s="3">
        <v>0.2</v>
      </c>
      <c r="E48" s="3" t="s">
        <v>1</v>
      </c>
      <c r="F48" s="3">
        <v>0.3</v>
      </c>
      <c r="G48" s="3" t="s">
        <v>1</v>
      </c>
      <c r="H48" s="3">
        <v>0</v>
      </c>
      <c r="I48" s="2">
        <f>AVERAGE(B48,D48,F48,H48)</f>
        <v>0.15000000000000002</v>
      </c>
      <c r="J48" s="19">
        <f>I48/$I$52</f>
        <v>5.7214764295355213E-7</v>
      </c>
    </row>
    <row r="49" spans="1:10" ht="21" x14ac:dyDescent="0.2">
      <c r="A49" s="3" t="s">
        <v>2</v>
      </c>
      <c r="B49" s="3">
        <v>68616.2</v>
      </c>
      <c r="C49" s="3" t="s">
        <v>2</v>
      </c>
      <c r="D49" s="3">
        <v>69448.2</v>
      </c>
      <c r="E49" s="3" t="s">
        <v>2</v>
      </c>
      <c r="F49" s="3">
        <v>57802.9</v>
      </c>
      <c r="G49" s="3" t="s">
        <v>2</v>
      </c>
      <c r="H49" s="3">
        <v>67964.3</v>
      </c>
      <c r="I49" s="2">
        <f>AVERAGE(B49,D49,F49,H49)</f>
        <v>65957.899999999994</v>
      </c>
      <c r="J49" s="19">
        <f>I49/$I$52</f>
        <v>0.2515843801277739</v>
      </c>
    </row>
    <row r="50" spans="1:10" ht="21" x14ac:dyDescent="0.2">
      <c r="A50" s="3" t="s">
        <v>67</v>
      </c>
      <c r="B50" s="3">
        <v>93924.1</v>
      </c>
      <c r="C50" s="3" t="s">
        <v>67</v>
      </c>
      <c r="D50" s="3">
        <v>93697.9</v>
      </c>
      <c r="E50" s="3" t="s">
        <v>67</v>
      </c>
      <c r="F50" s="3">
        <v>105625.8</v>
      </c>
      <c r="G50" s="3" t="s">
        <v>67</v>
      </c>
      <c r="H50" s="3">
        <v>95178.5</v>
      </c>
      <c r="I50" s="2">
        <f>AVERAGE(B50,D50,F50,H50)</f>
        <v>97106.574999999997</v>
      </c>
      <c r="J50" s="19">
        <f>I50/$I$52</f>
        <v>0.37039532001028208</v>
      </c>
    </row>
    <row r="51" spans="1:10" ht="21" x14ac:dyDescent="0.2">
      <c r="A51" s="3" t="s">
        <v>68</v>
      </c>
      <c r="B51" s="3">
        <v>99603.7</v>
      </c>
      <c r="C51" s="3" t="s">
        <v>68</v>
      </c>
      <c r="D51" s="3">
        <v>98997.7</v>
      </c>
      <c r="E51" s="3" t="s">
        <v>68</v>
      </c>
      <c r="F51" s="3">
        <v>98715</v>
      </c>
      <c r="G51" s="3" t="s">
        <v>68</v>
      </c>
      <c r="H51" s="3" t="s">
        <v>140</v>
      </c>
      <c r="I51" s="2">
        <f t="shared" ref="I51" si="6">AVERAGE(B51,D51,F51,H51)</f>
        <v>99105.466666666674</v>
      </c>
      <c r="J51" s="19">
        <f>I51/$I$52</f>
        <v>0.37801972771430103</v>
      </c>
    </row>
    <row r="52" spans="1:10" ht="21" x14ac:dyDescent="0.2">
      <c r="H52" s="26" t="s">
        <v>143</v>
      </c>
      <c r="I52" s="2">
        <f>SUM(I48:I51)</f>
        <v>262170.09166666667</v>
      </c>
    </row>
    <row r="54" spans="1:10" ht="63" x14ac:dyDescent="0.2">
      <c r="A54" s="1" t="s">
        <v>84</v>
      </c>
    </row>
    <row r="55" spans="1:10" ht="21" x14ac:dyDescent="0.2">
      <c r="A55" s="6" t="s">
        <v>5</v>
      </c>
      <c r="B55" s="6"/>
      <c r="C55" s="6" t="s">
        <v>10</v>
      </c>
      <c r="D55" s="6"/>
      <c r="E55" s="6" t="s">
        <v>17</v>
      </c>
      <c r="F55" s="6"/>
      <c r="G55" s="6" t="s">
        <v>16</v>
      </c>
      <c r="H55" s="6"/>
    </row>
    <row r="56" spans="1:10" ht="21" x14ac:dyDescent="0.2">
      <c r="A56" s="6" t="s">
        <v>3</v>
      </c>
      <c r="B56" s="6" t="s">
        <v>4</v>
      </c>
      <c r="C56" s="6" t="s">
        <v>3</v>
      </c>
      <c r="D56" s="6" t="s">
        <v>4</v>
      </c>
      <c r="E56" s="6" t="s">
        <v>3</v>
      </c>
      <c r="F56" s="6" t="s">
        <v>4</v>
      </c>
      <c r="G56" s="6" t="s">
        <v>3</v>
      </c>
      <c r="H56" s="6" t="s">
        <v>4</v>
      </c>
      <c r="I56" s="7" t="s">
        <v>35</v>
      </c>
    </row>
    <row r="57" spans="1:10" ht="21" x14ac:dyDescent="0.2">
      <c r="A57" s="3" t="s">
        <v>6</v>
      </c>
      <c r="B57" s="3">
        <v>209402.7</v>
      </c>
      <c r="C57" s="3" t="s">
        <v>6</v>
      </c>
      <c r="D57" s="3">
        <v>209428.6</v>
      </c>
      <c r="E57" s="3" t="s">
        <v>6</v>
      </c>
      <c r="F57" s="3">
        <v>208665</v>
      </c>
      <c r="G57" s="3" t="s">
        <v>6</v>
      </c>
      <c r="H57" s="3">
        <v>208701.5</v>
      </c>
      <c r="I57" s="2">
        <f>AVERAGE(B57,D57,F57,H57)</f>
        <v>209049.45</v>
      </c>
      <c r="J57" s="19">
        <f>I57/$I$61</f>
        <v>0.79746021319194549</v>
      </c>
    </row>
    <row r="58" spans="1:10" ht="21" x14ac:dyDescent="0.2">
      <c r="A58" s="3" t="s">
        <v>7</v>
      </c>
      <c r="B58" s="3">
        <v>47998.5</v>
      </c>
      <c r="C58" s="3" t="s">
        <v>7</v>
      </c>
      <c r="D58" s="3">
        <v>47644.7</v>
      </c>
      <c r="E58" s="3" t="s">
        <v>7</v>
      </c>
      <c r="F58" s="3">
        <v>47931.1</v>
      </c>
      <c r="G58" s="3" t="s">
        <v>7</v>
      </c>
      <c r="H58" s="3">
        <v>48952.1</v>
      </c>
      <c r="I58" s="2">
        <f t="shared" ref="I58:I60" si="7">AVERAGE(B58,D58,F58,H58)</f>
        <v>48131.6</v>
      </c>
      <c r="J58" s="19">
        <f>I58/$I$61</f>
        <v>0.18360744788981478</v>
      </c>
    </row>
    <row r="59" spans="1:10" ht="21" x14ac:dyDescent="0.2">
      <c r="A59" s="3" t="s">
        <v>8</v>
      </c>
      <c r="B59" s="3">
        <v>4291.8999999999996</v>
      </c>
      <c r="C59" s="3" t="s">
        <v>8</v>
      </c>
      <c r="D59" s="3">
        <v>4142.8999999999996</v>
      </c>
      <c r="E59" s="3" t="s">
        <v>8</v>
      </c>
      <c r="F59" s="3">
        <v>4214.3</v>
      </c>
      <c r="G59" s="3" t="s">
        <v>8</v>
      </c>
      <c r="H59" s="3">
        <v>4257</v>
      </c>
      <c r="I59" s="2">
        <f>AVERAGE(B59,D59,F59,H59)</f>
        <v>4226.5249999999996</v>
      </c>
      <c r="J59" s="19">
        <f>I59/$I$61</f>
        <v>1.6122910285394615E-2</v>
      </c>
    </row>
    <row r="60" spans="1:10" ht="21" x14ac:dyDescent="0.2">
      <c r="A60" s="3" t="s">
        <v>9</v>
      </c>
      <c r="B60" s="3">
        <v>450.9</v>
      </c>
      <c r="C60" s="3" t="s">
        <v>9</v>
      </c>
      <c r="D60" s="3">
        <v>927.9</v>
      </c>
      <c r="E60" s="3" t="s">
        <v>9</v>
      </c>
      <c r="F60" s="3">
        <v>1333.6</v>
      </c>
      <c r="G60" s="3" t="s">
        <v>9</v>
      </c>
      <c r="H60" s="3">
        <v>233.5</v>
      </c>
      <c r="I60" s="2">
        <f t="shared" si="7"/>
        <v>736.47499999999991</v>
      </c>
      <c r="J60" s="19">
        <f>I60/$I$61</f>
        <v>2.8094286328451856E-3</v>
      </c>
    </row>
    <row r="61" spans="1:10" x14ac:dyDescent="0.2">
      <c r="I61" s="2">
        <f>SUM(I57:I60)</f>
        <v>262144.05</v>
      </c>
    </row>
    <row r="62" spans="1:10" ht="84" x14ac:dyDescent="0.2">
      <c r="A62" s="1" t="s">
        <v>85</v>
      </c>
    </row>
    <row r="63" spans="1:10" ht="21" x14ac:dyDescent="0.2">
      <c r="A63" s="6" t="s">
        <v>5</v>
      </c>
      <c r="B63" s="6"/>
      <c r="C63" s="6" t="s">
        <v>13</v>
      </c>
      <c r="D63" s="6"/>
      <c r="E63" s="6" t="s">
        <v>14</v>
      </c>
      <c r="F63" s="6"/>
      <c r="G63" s="6" t="s">
        <v>15</v>
      </c>
      <c r="H63" s="6"/>
    </row>
    <row r="64" spans="1:10" ht="21" x14ac:dyDescent="0.2">
      <c r="A64" s="6" t="s">
        <v>3</v>
      </c>
      <c r="B64" s="6" t="s">
        <v>4</v>
      </c>
      <c r="C64" s="6" t="s">
        <v>3</v>
      </c>
      <c r="D64" s="6" t="s">
        <v>4</v>
      </c>
      <c r="E64" s="6" t="s">
        <v>3</v>
      </c>
      <c r="F64" s="6" t="s">
        <v>4</v>
      </c>
      <c r="G64" s="6" t="s">
        <v>3</v>
      </c>
      <c r="H64" s="6" t="s">
        <v>4</v>
      </c>
      <c r="I64" s="8" t="s">
        <v>35</v>
      </c>
    </row>
    <row r="65" spans="1:10" ht="21" x14ac:dyDescent="0.2">
      <c r="A65" s="3" t="s">
        <v>1</v>
      </c>
      <c r="B65" s="3">
        <v>0</v>
      </c>
      <c r="C65" s="3" t="s">
        <v>1</v>
      </c>
      <c r="D65" s="3">
        <v>0.2</v>
      </c>
      <c r="E65" s="3" t="s">
        <v>1</v>
      </c>
      <c r="F65" s="3">
        <v>0</v>
      </c>
      <c r="G65" s="3" t="s">
        <v>1</v>
      </c>
      <c r="H65" s="3">
        <v>0.2</v>
      </c>
      <c r="I65" s="2">
        <f>AVERAGE(B65,D65,F65,H65)</f>
        <v>0.1</v>
      </c>
      <c r="J65" s="19">
        <f>I65/$I$69</f>
        <v>3.8146969018271541E-7</v>
      </c>
    </row>
    <row r="66" spans="1:10" ht="21" x14ac:dyDescent="0.2">
      <c r="A66" s="3" t="s">
        <v>2</v>
      </c>
      <c r="B66" s="3">
        <v>25137.200000000001</v>
      </c>
      <c r="C66" s="3" t="s">
        <v>2</v>
      </c>
      <c r="D66" s="3">
        <v>38650.5</v>
      </c>
      <c r="E66" s="3" t="s">
        <v>2</v>
      </c>
      <c r="F66" s="3">
        <v>43788.5</v>
      </c>
      <c r="G66" s="3" t="s">
        <v>2</v>
      </c>
      <c r="H66" s="3">
        <v>33545.699999999997</v>
      </c>
      <c r="I66" s="2">
        <f>AVERAGE(B66,D66,F66,H66)</f>
        <v>35280.474999999999</v>
      </c>
      <c r="J66" s="19">
        <f>I66/$I$69</f>
        <v>0.13458431867749035</v>
      </c>
    </row>
    <row r="67" spans="1:10" ht="21" x14ac:dyDescent="0.2">
      <c r="A67" s="3" t="s">
        <v>67</v>
      </c>
      <c r="B67" s="3">
        <v>107572.3</v>
      </c>
      <c r="C67" s="3" t="s">
        <v>67</v>
      </c>
      <c r="D67" s="3">
        <v>94422.5</v>
      </c>
      <c r="E67" s="3" t="s">
        <v>67</v>
      </c>
      <c r="F67" s="1">
        <v>88608.9</v>
      </c>
      <c r="G67" s="3" t="s">
        <v>67</v>
      </c>
      <c r="H67" s="3">
        <v>97024.7</v>
      </c>
      <c r="I67" s="2">
        <f>AVERAGE(B67,D67,F67,H67)</f>
        <v>96907.099999999991</v>
      </c>
      <c r="J67" s="19">
        <f>I67/$I$69</f>
        <v>0.3696712141350541</v>
      </c>
    </row>
    <row r="68" spans="1:10" ht="21" x14ac:dyDescent="0.2">
      <c r="A68" s="3" t="s">
        <v>68</v>
      </c>
      <c r="B68" s="3">
        <v>129434.6</v>
      </c>
      <c r="C68" s="3" t="s">
        <v>68</v>
      </c>
      <c r="D68" s="3">
        <v>129070.8</v>
      </c>
      <c r="E68" s="3" t="s">
        <v>68</v>
      </c>
      <c r="F68" s="3">
        <v>129746.6</v>
      </c>
      <c r="G68" s="3" t="s">
        <v>68</v>
      </c>
      <c r="H68" s="3">
        <v>131573.4</v>
      </c>
      <c r="I68" s="2">
        <f t="shared" ref="I68" si="8">AVERAGE(B68,D68,F68,H68)</f>
        <v>129956.35</v>
      </c>
      <c r="J68" s="19">
        <f>I68/$I$69</f>
        <v>0.49574408571776524</v>
      </c>
    </row>
    <row r="69" spans="1:10" ht="21" x14ac:dyDescent="0.2">
      <c r="H69" s="26" t="s">
        <v>143</v>
      </c>
      <c r="I69" s="2">
        <f>SUM(I65:I68)</f>
        <v>262144.02500000002</v>
      </c>
    </row>
    <row r="70" spans="1:10" ht="63" x14ac:dyDescent="0.2">
      <c r="A70" s="1" t="s">
        <v>86</v>
      </c>
    </row>
    <row r="71" spans="1:10" ht="21" x14ac:dyDescent="0.2">
      <c r="A71" s="6" t="s">
        <v>5</v>
      </c>
      <c r="B71" s="6"/>
      <c r="C71" s="6" t="s">
        <v>10</v>
      </c>
      <c r="D71" s="6"/>
      <c r="E71" s="6" t="s">
        <v>17</v>
      </c>
      <c r="F71" s="6"/>
      <c r="G71" s="6" t="s">
        <v>16</v>
      </c>
      <c r="H71" s="6"/>
    </row>
    <row r="72" spans="1:10" ht="21" x14ac:dyDescent="0.2">
      <c r="A72" s="6" t="s">
        <v>3</v>
      </c>
      <c r="B72" s="6" t="s">
        <v>4</v>
      </c>
      <c r="C72" s="6" t="s">
        <v>3</v>
      </c>
      <c r="D72" s="6" t="s">
        <v>4</v>
      </c>
      <c r="E72" s="6" t="s">
        <v>3</v>
      </c>
      <c r="F72" s="6" t="s">
        <v>4</v>
      </c>
      <c r="G72" s="6" t="s">
        <v>3</v>
      </c>
      <c r="H72" s="6" t="s">
        <v>4</v>
      </c>
      <c r="I72" s="8" t="s">
        <v>35</v>
      </c>
    </row>
    <row r="73" spans="1:10" ht="21" x14ac:dyDescent="0.2">
      <c r="A73" s="3" t="s">
        <v>6</v>
      </c>
      <c r="B73" s="3">
        <v>206667.2</v>
      </c>
      <c r="C73" s="3" t="s">
        <v>6</v>
      </c>
      <c r="D73" s="3">
        <v>206175.1</v>
      </c>
      <c r="E73" s="3" t="s">
        <v>6</v>
      </c>
      <c r="F73" s="3">
        <v>205245.7</v>
      </c>
      <c r="G73" s="3" t="s">
        <v>6</v>
      </c>
      <c r="H73" s="3">
        <v>205740.9</v>
      </c>
      <c r="I73" s="2">
        <f>AVERAGE(B73,D73,F73,H73)</f>
        <v>205957.22500000001</v>
      </c>
      <c r="J73" s="19">
        <f>I73/$I$77</f>
        <v>0.78566438811641814</v>
      </c>
    </row>
    <row r="74" spans="1:10" ht="21" x14ac:dyDescent="0.2">
      <c r="A74" s="3" t="s">
        <v>7</v>
      </c>
      <c r="B74" s="3">
        <v>49374</v>
      </c>
      <c r="C74" s="3" t="s">
        <v>7</v>
      </c>
      <c r="D74" s="3">
        <v>50112.4</v>
      </c>
      <c r="E74" s="3" t="s">
        <v>7</v>
      </c>
      <c r="F74" s="3">
        <v>50130.1</v>
      </c>
      <c r="G74" s="3" t="s">
        <v>7</v>
      </c>
      <c r="H74" s="3">
        <v>48708.3</v>
      </c>
      <c r="I74" s="2">
        <f t="shared" ref="I74:I76" si="9">AVERAGE(B74,D74,F74,H74)</f>
        <v>49581.2</v>
      </c>
      <c r="J74" s="19">
        <f>I74/$I$77</f>
        <v>0.18913725002887249</v>
      </c>
    </row>
    <row r="75" spans="1:10" ht="21" x14ac:dyDescent="0.2">
      <c r="A75" s="3" t="s">
        <v>8</v>
      </c>
      <c r="B75" s="3">
        <v>5400.4</v>
      </c>
      <c r="C75" s="3" t="s">
        <v>8</v>
      </c>
      <c r="D75" s="3">
        <v>5383.4</v>
      </c>
      <c r="E75" s="3" t="s">
        <v>8</v>
      </c>
      <c r="F75" s="3">
        <v>6061.8</v>
      </c>
      <c r="G75" s="3" t="s">
        <v>8</v>
      </c>
      <c r="H75" s="3">
        <v>6442.1</v>
      </c>
      <c r="I75" s="2">
        <f t="shared" si="9"/>
        <v>5821.9249999999993</v>
      </c>
      <c r="J75" s="19">
        <f>I75/$I$77</f>
        <v>2.2208879260170053E-2</v>
      </c>
    </row>
    <row r="76" spans="1:10" ht="21" x14ac:dyDescent="0.2">
      <c r="A76" s="3" t="s">
        <v>9</v>
      </c>
      <c r="B76" s="3">
        <v>702.4</v>
      </c>
      <c r="C76" s="3" t="s">
        <v>9</v>
      </c>
      <c r="D76" s="3">
        <v>473.1</v>
      </c>
      <c r="E76" s="3" t="s">
        <v>9</v>
      </c>
      <c r="F76" s="3">
        <v>706.5</v>
      </c>
      <c r="G76" s="3" t="s">
        <v>9</v>
      </c>
      <c r="H76" s="3">
        <v>1252.7</v>
      </c>
      <c r="I76" s="2">
        <f t="shared" si="9"/>
        <v>783.67499999999995</v>
      </c>
      <c r="J76" s="19">
        <f>I76/$I$77</f>
        <v>2.989482594539395E-3</v>
      </c>
    </row>
    <row r="77" spans="1:10" ht="21" x14ac:dyDescent="0.2">
      <c r="H77" s="26" t="s">
        <v>143</v>
      </c>
      <c r="I77" s="2">
        <f>SUM(I73:I76)</f>
        <v>262144.02499999997</v>
      </c>
    </row>
    <row r="78" spans="1:10" ht="84" x14ac:dyDescent="0.2">
      <c r="A78" s="1" t="s">
        <v>87</v>
      </c>
    </row>
    <row r="79" spans="1:10" ht="21" x14ac:dyDescent="0.2">
      <c r="A79" s="6" t="s">
        <v>5</v>
      </c>
      <c r="B79" s="6"/>
      <c r="C79" s="6" t="s">
        <v>13</v>
      </c>
      <c r="D79" s="6"/>
      <c r="E79" s="6" t="s">
        <v>14</v>
      </c>
      <c r="F79" s="6"/>
      <c r="G79" s="6" t="s">
        <v>15</v>
      </c>
      <c r="H79" s="6"/>
    </row>
    <row r="80" spans="1:10" ht="21" x14ac:dyDescent="0.2">
      <c r="A80" s="6" t="s">
        <v>3</v>
      </c>
      <c r="B80" s="6" t="s">
        <v>4</v>
      </c>
      <c r="C80" s="6" t="s">
        <v>3</v>
      </c>
      <c r="D80" s="6" t="s">
        <v>4</v>
      </c>
      <c r="E80" s="6" t="s">
        <v>3</v>
      </c>
      <c r="F80" s="6" t="s">
        <v>4</v>
      </c>
      <c r="G80" s="6" t="s">
        <v>3</v>
      </c>
      <c r="H80" s="6" t="s">
        <v>4</v>
      </c>
      <c r="I80" s="8" t="s">
        <v>35</v>
      </c>
    </row>
    <row r="81" spans="1:10" ht="21" x14ac:dyDescent="0.2">
      <c r="A81" s="3" t="s">
        <v>1</v>
      </c>
      <c r="B81" s="3">
        <v>0.1</v>
      </c>
      <c r="C81" s="3" t="s">
        <v>1</v>
      </c>
      <c r="D81" s="3">
        <v>0.4</v>
      </c>
      <c r="E81" s="3" t="s">
        <v>1</v>
      </c>
      <c r="F81" s="3">
        <v>0</v>
      </c>
      <c r="G81" s="3" t="s">
        <v>1</v>
      </c>
      <c r="H81" s="3">
        <v>0</v>
      </c>
      <c r="I81" s="2">
        <f>AVERAGE(B81,D81,F81,H81)</f>
        <v>0.125</v>
      </c>
      <c r="J81" s="19">
        <f>I81/$I$85</f>
        <v>4.7683711272839421E-7</v>
      </c>
    </row>
    <row r="82" spans="1:10" ht="21" x14ac:dyDescent="0.2">
      <c r="A82" s="3" t="s">
        <v>2</v>
      </c>
      <c r="B82" s="3">
        <v>15555.9</v>
      </c>
      <c r="C82" s="3" t="s">
        <v>2</v>
      </c>
      <c r="D82" s="3">
        <v>20794.099999999999</v>
      </c>
      <c r="E82" s="3" t="s">
        <v>2</v>
      </c>
      <c r="F82" s="3">
        <v>28127.3</v>
      </c>
      <c r="G82" s="3" t="s">
        <v>2</v>
      </c>
      <c r="H82" s="3">
        <v>25386.7</v>
      </c>
      <c r="I82" s="2">
        <f t="shared" ref="I82:I84" si="10">AVERAGE(B82,D82,F82,H82)</f>
        <v>22466</v>
      </c>
      <c r="J82" s="19">
        <f>I82/$I$85</f>
        <v>8.5700980596448831E-2</v>
      </c>
    </row>
    <row r="83" spans="1:10" ht="21" x14ac:dyDescent="0.2">
      <c r="A83" s="3" t="s">
        <v>67</v>
      </c>
      <c r="B83" s="3">
        <v>90611</v>
      </c>
      <c r="C83" s="3" t="s">
        <v>67</v>
      </c>
      <c r="D83" s="3">
        <v>84902.7</v>
      </c>
      <c r="E83" s="3" t="s">
        <v>67</v>
      </c>
      <c r="F83" s="3">
        <v>75882.899999999994</v>
      </c>
      <c r="G83" s="3" t="s">
        <v>67</v>
      </c>
      <c r="H83" s="3">
        <v>83906.4</v>
      </c>
      <c r="I83" s="2">
        <f t="shared" si="10"/>
        <v>83825.75</v>
      </c>
      <c r="J83" s="19">
        <f>I83/$I$85</f>
        <v>0.31976982881833754</v>
      </c>
    </row>
    <row r="84" spans="1:10" ht="21" x14ac:dyDescent="0.2">
      <c r="A84" s="3" t="s">
        <v>68</v>
      </c>
      <c r="B84" s="3">
        <v>155977.1</v>
      </c>
      <c r="C84" s="3" t="s">
        <v>68</v>
      </c>
      <c r="D84" s="3">
        <v>156446.79999999999</v>
      </c>
      <c r="E84" s="3" t="s">
        <v>68</v>
      </c>
      <c r="F84" s="3">
        <v>158133.79999999999</v>
      </c>
      <c r="G84" s="3" t="s">
        <v>68</v>
      </c>
      <c r="H84" s="3">
        <v>152850.9</v>
      </c>
      <c r="I84" s="2">
        <f t="shared" si="10"/>
        <v>155852.15</v>
      </c>
      <c r="J84" s="19">
        <f>I84/$I$85</f>
        <v>0.59452871374810079</v>
      </c>
    </row>
    <row r="85" spans="1:10" ht="21" x14ac:dyDescent="0.2">
      <c r="H85" s="26" t="s">
        <v>143</v>
      </c>
      <c r="I85" s="2">
        <f>SUM(I81:I84)</f>
        <v>262144.02500000002</v>
      </c>
    </row>
  </sheetData>
  <mergeCells count="2">
    <mergeCell ref="L3:O3"/>
    <mergeCell ref="L12:O12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9F8B6-463E-4F4B-AE84-3417D0FE9D16}">
  <dimension ref="A1:O81"/>
  <sheetViews>
    <sheetView zoomScale="38" zoomScaleNormal="62" workbookViewId="0">
      <selection activeCell="U21" sqref="U21"/>
    </sheetView>
  </sheetViews>
  <sheetFormatPr baseColWidth="10" defaultColWidth="21.33203125" defaultRowHeight="20" x14ac:dyDescent="0.2"/>
  <cols>
    <col min="1" max="8" width="21.33203125" style="1"/>
    <col min="9" max="9" width="26" style="2" customWidth="1"/>
    <col min="10" max="16384" width="21.33203125" style="2"/>
  </cols>
  <sheetData>
    <row r="1" spans="1:15" ht="21" x14ac:dyDescent="0.2">
      <c r="A1" s="18" t="s">
        <v>56</v>
      </c>
      <c r="B1" s="18" t="s">
        <v>62</v>
      </c>
    </row>
    <row r="2" spans="1:15" ht="63" x14ac:dyDescent="0.2">
      <c r="A2" s="1" t="s">
        <v>63</v>
      </c>
      <c r="B2" s="5"/>
      <c r="C2" s="5"/>
      <c r="D2" s="5"/>
      <c r="E2" s="5"/>
      <c r="F2" s="5"/>
      <c r="G2" s="5"/>
      <c r="H2" s="5"/>
    </row>
    <row r="3" spans="1:15" ht="21" x14ac:dyDescent="0.2">
      <c r="A3" s="6" t="s">
        <v>5</v>
      </c>
      <c r="B3" s="6"/>
      <c r="C3" s="6" t="s">
        <v>10</v>
      </c>
      <c r="D3" s="6"/>
      <c r="E3" s="6" t="s">
        <v>17</v>
      </c>
      <c r="F3" s="6"/>
      <c r="G3" s="6" t="s">
        <v>16</v>
      </c>
      <c r="H3" s="6"/>
      <c r="K3" s="9"/>
      <c r="L3" s="41" t="s">
        <v>37</v>
      </c>
      <c r="M3" s="42"/>
      <c r="N3" s="42"/>
      <c r="O3" s="42"/>
    </row>
    <row r="4" spans="1:15" ht="21" x14ac:dyDescent="0.2">
      <c r="A4" s="6" t="s">
        <v>3</v>
      </c>
      <c r="B4" s="6" t="s">
        <v>4</v>
      </c>
      <c r="C4" s="6" t="s">
        <v>3</v>
      </c>
      <c r="D4" s="6" t="s">
        <v>4</v>
      </c>
      <c r="E4" s="6" t="s">
        <v>3</v>
      </c>
      <c r="F4" s="6" t="s">
        <v>4</v>
      </c>
      <c r="G4" s="6" t="s">
        <v>3</v>
      </c>
      <c r="H4" s="6" t="s">
        <v>4</v>
      </c>
      <c r="I4" s="7" t="s">
        <v>35</v>
      </c>
      <c r="K4" s="9" t="s">
        <v>36</v>
      </c>
      <c r="L4" s="9" t="s">
        <v>6</v>
      </c>
      <c r="M4" s="9" t="s">
        <v>7</v>
      </c>
      <c r="N4" s="9" t="s">
        <v>41</v>
      </c>
      <c r="O4" s="9"/>
    </row>
    <row r="5" spans="1:15" ht="21" x14ac:dyDescent="0.2">
      <c r="A5" s="3" t="s">
        <v>6</v>
      </c>
      <c r="B5" s="3">
        <v>217447.6</v>
      </c>
      <c r="C5" s="3" t="s">
        <v>6</v>
      </c>
      <c r="D5" s="3">
        <v>216997.7</v>
      </c>
      <c r="E5" s="3" t="s">
        <v>6</v>
      </c>
      <c r="F5" s="3">
        <v>216764.79999999999</v>
      </c>
      <c r="G5" s="3" t="s">
        <v>6</v>
      </c>
      <c r="H5" s="3">
        <v>216961.8</v>
      </c>
      <c r="I5" s="2">
        <f>AVERAGE(B5,D5,F5,H5)</f>
        <v>217042.97500000003</v>
      </c>
      <c r="J5" s="19">
        <f>I5/$I$8</f>
        <v>0.82795332221539708</v>
      </c>
      <c r="K5" s="9" t="s">
        <v>45</v>
      </c>
      <c r="L5" s="23">
        <v>0.83299999999999996</v>
      </c>
      <c r="M5" s="23">
        <v>0.16700000000000001</v>
      </c>
      <c r="N5" s="9" t="s">
        <v>43</v>
      </c>
      <c r="O5" s="9"/>
    </row>
    <row r="6" spans="1:15" ht="21" x14ac:dyDescent="0.2">
      <c r="A6" s="3" t="s">
        <v>7</v>
      </c>
      <c r="B6" s="3">
        <v>44430.1</v>
      </c>
      <c r="C6" s="3" t="s">
        <v>7</v>
      </c>
      <c r="D6" s="3">
        <v>44802.6</v>
      </c>
      <c r="E6" s="3" t="s">
        <v>7</v>
      </c>
      <c r="F6" s="3">
        <v>45069.8</v>
      </c>
      <c r="G6" s="3" t="s">
        <v>7</v>
      </c>
      <c r="H6" s="3">
        <v>44882.3</v>
      </c>
      <c r="I6" s="2">
        <f>AVERAGE(B6,D6,F6,H6)</f>
        <v>44796.2</v>
      </c>
      <c r="J6" s="19">
        <f>I6/$I$8</f>
        <v>0.17088395794715477</v>
      </c>
      <c r="K6" s="9">
        <v>25</v>
      </c>
      <c r="L6" s="21">
        <f>J5</f>
        <v>0.82795332221539708</v>
      </c>
      <c r="M6" s="21">
        <f>J6</f>
        <v>0.17088395794715477</v>
      </c>
      <c r="N6" s="21">
        <f>J7</f>
        <v>1.1627198374481043E-3</v>
      </c>
      <c r="O6" s="9"/>
    </row>
    <row r="7" spans="1:15" ht="21" x14ac:dyDescent="0.2">
      <c r="A7" s="3" t="s">
        <v>8</v>
      </c>
      <c r="B7" s="3">
        <v>266.2</v>
      </c>
      <c r="C7" s="3" t="s">
        <v>8</v>
      </c>
      <c r="D7" s="3">
        <v>343.7</v>
      </c>
      <c r="E7" s="3" t="s">
        <v>8</v>
      </c>
      <c r="F7" s="3">
        <v>309.39999999999998</v>
      </c>
      <c r="G7" s="3" t="s">
        <v>8</v>
      </c>
      <c r="H7" s="3">
        <v>299.89999999999998</v>
      </c>
      <c r="I7" s="2">
        <f>AVERAGE(B7,D7,F7,H7)</f>
        <v>304.79999999999995</v>
      </c>
      <c r="J7" s="19">
        <f>I7/$I$8</f>
        <v>1.1627198374481043E-3</v>
      </c>
      <c r="K7" s="9">
        <v>50</v>
      </c>
      <c r="L7" s="21">
        <f>J23</f>
        <v>0.81981210708618169</v>
      </c>
      <c r="M7" s="21">
        <f>J24</f>
        <v>0.17594337463378912</v>
      </c>
      <c r="N7" s="21">
        <f>J25</f>
        <v>4.2445182800292984E-3</v>
      </c>
      <c r="O7" s="9"/>
    </row>
    <row r="8" spans="1:15" ht="21" x14ac:dyDescent="0.2">
      <c r="H8" s="26" t="s">
        <v>143</v>
      </c>
      <c r="I8" s="2">
        <f>SUM(I5:I7)</f>
        <v>262143.97500000003</v>
      </c>
      <c r="K8" s="9">
        <v>75</v>
      </c>
      <c r="L8" s="21">
        <f>J39</f>
        <v>0.80907936096191391</v>
      </c>
      <c r="M8" s="21">
        <f>J40</f>
        <v>0.18241281509399412</v>
      </c>
      <c r="N8" s="21">
        <f>J41</f>
        <v>8.5078239440917955E-3</v>
      </c>
      <c r="O8" s="9"/>
    </row>
    <row r="9" spans="1:15" x14ac:dyDescent="0.2">
      <c r="K9" s="9">
        <v>100</v>
      </c>
      <c r="L9" s="22">
        <f>J55</f>
        <v>0.76687066725674025</v>
      </c>
      <c r="M9" s="22">
        <f>J56</f>
        <v>0.17931936060422166</v>
      </c>
      <c r="N9" s="22">
        <f>J57</f>
        <v>5.3809972139038161E-2</v>
      </c>
      <c r="O9" s="12"/>
    </row>
    <row r="10" spans="1:15" x14ac:dyDescent="0.2">
      <c r="K10" s="9">
        <v>125</v>
      </c>
      <c r="L10" s="22">
        <f>J70</f>
        <v>0.78919164760669247</v>
      </c>
      <c r="M10" s="22">
        <f>J71</f>
        <v>0.19059160322269408</v>
      </c>
      <c r="N10" s="22">
        <f>J72</f>
        <v>2.021674917061337E-2</v>
      </c>
      <c r="O10" s="12"/>
    </row>
    <row r="11" spans="1:15" ht="84" x14ac:dyDescent="0.2">
      <c r="A11" s="1" t="s">
        <v>64</v>
      </c>
    </row>
    <row r="12" spans="1:15" ht="21" x14ac:dyDescent="0.2">
      <c r="A12" s="6" t="s">
        <v>5</v>
      </c>
      <c r="B12" s="6"/>
      <c r="C12" s="6" t="s">
        <v>13</v>
      </c>
      <c r="D12" s="6"/>
      <c r="E12" s="6" t="s">
        <v>14</v>
      </c>
      <c r="F12" s="6"/>
      <c r="G12" s="6" t="s">
        <v>15</v>
      </c>
      <c r="H12" s="6"/>
      <c r="K12" s="9"/>
      <c r="L12" s="41" t="s">
        <v>38</v>
      </c>
      <c r="M12" s="42"/>
      <c r="N12" s="42"/>
      <c r="O12" s="42"/>
    </row>
    <row r="13" spans="1:15" ht="21" x14ac:dyDescent="0.2">
      <c r="A13" s="6" t="s">
        <v>3</v>
      </c>
      <c r="B13" s="6" t="s">
        <v>4</v>
      </c>
      <c r="C13" s="6" t="s">
        <v>3</v>
      </c>
      <c r="D13" s="6" t="s">
        <v>4</v>
      </c>
      <c r="E13" s="6" t="s">
        <v>3</v>
      </c>
      <c r="F13" s="6" t="s">
        <v>4</v>
      </c>
      <c r="G13" s="6" t="s">
        <v>3</v>
      </c>
      <c r="H13" s="6" t="s">
        <v>4</v>
      </c>
      <c r="I13" s="7" t="s">
        <v>35</v>
      </c>
      <c r="K13" s="9" t="s">
        <v>36</v>
      </c>
      <c r="L13" s="9" t="s">
        <v>1</v>
      </c>
      <c r="M13" s="9" t="s">
        <v>2</v>
      </c>
      <c r="N13" s="9" t="s">
        <v>65</v>
      </c>
      <c r="O13" s="9" t="s">
        <v>66</v>
      </c>
    </row>
    <row r="14" spans="1:15" ht="21" x14ac:dyDescent="0.2">
      <c r="A14" s="3" t="s">
        <v>1</v>
      </c>
      <c r="B14" s="3">
        <v>0.3</v>
      </c>
      <c r="C14" s="3" t="s">
        <v>1</v>
      </c>
      <c r="D14" s="3">
        <v>0.6</v>
      </c>
      <c r="E14" s="3" t="s">
        <v>1</v>
      </c>
      <c r="F14" s="3">
        <v>0.2</v>
      </c>
      <c r="G14" s="3" t="s">
        <v>1</v>
      </c>
      <c r="H14" s="3">
        <v>0.6</v>
      </c>
      <c r="I14" s="2">
        <f>AVERAGE(B14,D14,F14,H14)</f>
        <v>0.42499999999999993</v>
      </c>
      <c r="J14" s="19">
        <f>I14/$I$18</f>
        <v>1.621246337890625E-6</v>
      </c>
      <c r="K14" s="9">
        <v>25</v>
      </c>
      <c r="L14" s="24">
        <v>0</v>
      </c>
      <c r="M14" s="21">
        <f>J15</f>
        <v>0.64648628234863292</v>
      </c>
      <c r="N14" s="21">
        <f>J16</f>
        <v>0.22308340072631835</v>
      </c>
      <c r="O14" s="21">
        <f>J17</f>
        <v>0.13042869567871096</v>
      </c>
    </row>
    <row r="15" spans="1:15" ht="21" x14ac:dyDescent="0.2">
      <c r="A15" s="3" t="s">
        <v>2</v>
      </c>
      <c r="B15" s="3">
        <v>169506.5</v>
      </c>
      <c r="C15" s="3" t="s">
        <v>2</v>
      </c>
      <c r="D15" s="3">
        <v>171726.5</v>
      </c>
      <c r="E15" s="3" t="s">
        <v>2</v>
      </c>
      <c r="F15" s="3">
        <v>167579.6</v>
      </c>
      <c r="G15" s="3" t="s">
        <v>2</v>
      </c>
      <c r="H15" s="3">
        <v>169077.4</v>
      </c>
      <c r="I15" s="2">
        <f t="shared" ref="I15:I17" si="0">AVERAGE(B15,D15,F15,H15)</f>
        <v>169472.5</v>
      </c>
      <c r="J15" s="19">
        <f>I15/$I$18</f>
        <v>0.64648628234863292</v>
      </c>
      <c r="K15" s="9">
        <v>50</v>
      </c>
      <c r="L15" s="24">
        <v>0</v>
      </c>
      <c r="M15" s="21">
        <f>J31</f>
        <v>0.40666050020794869</v>
      </c>
      <c r="N15" s="21">
        <f>J32</f>
        <v>0.3386722887680329</v>
      </c>
      <c r="O15" s="21">
        <f>J33</f>
        <v>0.25466501757288146</v>
      </c>
    </row>
    <row r="16" spans="1:15" ht="21" x14ac:dyDescent="0.2">
      <c r="A16" s="3" t="s">
        <v>67</v>
      </c>
      <c r="B16" s="3">
        <v>58474.6</v>
      </c>
      <c r="C16" s="3" t="s">
        <v>67</v>
      </c>
      <c r="D16" s="3">
        <v>56189.7</v>
      </c>
      <c r="E16" s="3" t="s">
        <v>67</v>
      </c>
      <c r="F16" s="3">
        <v>60292.4</v>
      </c>
      <c r="G16" s="3" t="s">
        <v>67</v>
      </c>
      <c r="H16" s="3">
        <v>58963.199999999997</v>
      </c>
      <c r="I16" s="2">
        <f t="shared" si="0"/>
        <v>58479.974999999991</v>
      </c>
      <c r="J16" s="19">
        <f>I16/$I$18</f>
        <v>0.22308340072631835</v>
      </c>
      <c r="K16" s="9">
        <v>75</v>
      </c>
      <c r="L16" s="24">
        <v>0</v>
      </c>
      <c r="M16" s="21">
        <f>J47</f>
        <v>0.22273895480527445</v>
      </c>
      <c r="N16" s="21">
        <f>J48</f>
        <v>0.40021709444209047</v>
      </c>
      <c r="O16" s="21">
        <f>J49</f>
        <v>0.37704223413870186</v>
      </c>
    </row>
    <row r="17" spans="1:15" ht="21" x14ac:dyDescent="0.2">
      <c r="A17" s="3" t="s">
        <v>68</v>
      </c>
      <c r="B17" s="3">
        <v>34162.6</v>
      </c>
      <c r="C17" s="3" t="s">
        <v>68</v>
      </c>
      <c r="D17" s="3">
        <v>34227.199999999997</v>
      </c>
      <c r="E17" s="3" t="s">
        <v>68</v>
      </c>
      <c r="F17" s="3">
        <v>34271.800000000003</v>
      </c>
      <c r="G17" s="3" t="s">
        <v>68</v>
      </c>
      <c r="H17" s="3">
        <v>34102.800000000003</v>
      </c>
      <c r="I17" s="2">
        <f t="shared" si="0"/>
        <v>34191.1</v>
      </c>
      <c r="J17" s="19">
        <f>I17/$I$18</f>
        <v>0.13042869567871096</v>
      </c>
      <c r="K17" s="9">
        <v>100</v>
      </c>
      <c r="L17" s="25">
        <v>0</v>
      </c>
      <c r="M17" s="22">
        <f>J63</f>
        <v>0.15594728889968021</v>
      </c>
      <c r="N17" s="22">
        <f>J64</f>
        <v>0.3528028151700196</v>
      </c>
      <c r="O17" s="22">
        <f>J65</f>
        <v>0.49124913299091977</v>
      </c>
    </row>
    <row r="18" spans="1:15" ht="21" x14ac:dyDescent="0.2">
      <c r="H18" s="26" t="s">
        <v>143</v>
      </c>
      <c r="I18" s="2">
        <f>SUM(I14:I17)</f>
        <v>262143.99999999997</v>
      </c>
      <c r="K18" s="9">
        <v>125</v>
      </c>
      <c r="L18" s="24">
        <v>0</v>
      </c>
      <c r="M18" s="21">
        <f>J78</f>
        <v>0.22312599655190005</v>
      </c>
      <c r="N18" s="21">
        <f>J79</f>
        <v>0.27503884983435684</v>
      </c>
      <c r="O18" s="21">
        <f>J80</f>
        <v>0.501834748717085</v>
      </c>
    </row>
    <row r="20" spans="1:15" ht="63" x14ac:dyDescent="0.2">
      <c r="A20" s="1" t="s">
        <v>69</v>
      </c>
    </row>
    <row r="21" spans="1:15" ht="21" x14ac:dyDescent="0.2">
      <c r="A21" s="6" t="s">
        <v>5</v>
      </c>
      <c r="B21" s="6"/>
      <c r="C21" s="6" t="s">
        <v>10</v>
      </c>
      <c r="D21" s="6"/>
      <c r="E21" s="6" t="s">
        <v>17</v>
      </c>
      <c r="F21" s="6"/>
      <c r="G21" s="6" t="s">
        <v>16</v>
      </c>
      <c r="H21" s="6"/>
    </row>
    <row r="22" spans="1:15" ht="21" x14ac:dyDescent="0.2">
      <c r="A22" s="6" t="s">
        <v>3</v>
      </c>
      <c r="B22" s="6" t="s">
        <v>4</v>
      </c>
      <c r="C22" s="6" t="s">
        <v>3</v>
      </c>
      <c r="D22" s="6" t="s">
        <v>4</v>
      </c>
      <c r="E22" s="6" t="s">
        <v>3</v>
      </c>
      <c r="F22" s="6" t="s">
        <v>4</v>
      </c>
      <c r="G22" s="6" t="s">
        <v>3</v>
      </c>
      <c r="H22" s="6" t="s">
        <v>4</v>
      </c>
      <c r="I22" s="7" t="s">
        <v>35</v>
      </c>
    </row>
    <row r="23" spans="1:15" ht="21" x14ac:dyDescent="0.2">
      <c r="A23" s="3" t="s">
        <v>6</v>
      </c>
      <c r="B23" s="3">
        <v>214851.3</v>
      </c>
      <c r="C23" s="3" t="s">
        <v>6</v>
      </c>
      <c r="D23" s="3">
        <v>214655.8</v>
      </c>
      <c r="E23" s="3" t="s">
        <v>6</v>
      </c>
      <c r="F23" s="3">
        <v>215177.3</v>
      </c>
      <c r="G23" s="3" t="s">
        <v>6</v>
      </c>
      <c r="H23" s="3">
        <v>214950.9</v>
      </c>
      <c r="I23" s="2">
        <f>AVERAGE(B23,D23,F23,H23)</f>
        <v>214908.82499999998</v>
      </c>
      <c r="J23" s="19">
        <f>I23/$I$26</f>
        <v>0.81981210708618169</v>
      </c>
      <c r="L23" s="10"/>
    </row>
    <row r="24" spans="1:15" ht="21" x14ac:dyDescent="0.2">
      <c r="A24" s="3" t="s">
        <v>7</v>
      </c>
      <c r="B24" s="3">
        <v>46098</v>
      </c>
      <c r="C24" s="3" t="s">
        <v>7</v>
      </c>
      <c r="D24" s="3">
        <v>46359.1</v>
      </c>
      <c r="E24" s="3" t="s">
        <v>7</v>
      </c>
      <c r="F24" s="3">
        <v>45995.3</v>
      </c>
      <c r="G24" s="3" t="s">
        <v>7</v>
      </c>
      <c r="H24" s="3">
        <v>46037.599999999999</v>
      </c>
      <c r="I24" s="2">
        <f>AVERAGE(B24,D24,F24,H24)</f>
        <v>46122.500000000007</v>
      </c>
      <c r="J24" s="19">
        <f>I24/$I$26</f>
        <v>0.17594337463378912</v>
      </c>
      <c r="L24" s="11"/>
    </row>
    <row r="25" spans="1:15" ht="21" x14ac:dyDescent="0.2">
      <c r="A25" s="3" t="s">
        <v>8</v>
      </c>
      <c r="B25" s="3">
        <v>1194.7</v>
      </c>
      <c r="C25" s="3" t="s">
        <v>8</v>
      </c>
      <c r="D25" s="3">
        <v>1129.0999999999999</v>
      </c>
      <c r="E25" s="3" t="s">
        <v>8</v>
      </c>
      <c r="F25" s="3">
        <v>971.4</v>
      </c>
      <c r="G25" s="3" t="s">
        <v>8</v>
      </c>
      <c r="H25" s="3">
        <v>1155.5</v>
      </c>
      <c r="I25" s="2">
        <f t="shared" ref="I25" si="1">AVERAGE(B25,D25,F25,H25)</f>
        <v>1112.6750000000002</v>
      </c>
      <c r="J25" s="19">
        <f>I25/$I$26</f>
        <v>4.2445182800292984E-3</v>
      </c>
      <c r="L25" s="11"/>
    </row>
    <row r="26" spans="1:15" ht="21" x14ac:dyDescent="0.2">
      <c r="H26" s="26" t="s">
        <v>143</v>
      </c>
      <c r="I26" s="2">
        <f>SUM(I23:I25)</f>
        <v>262143.99999999997</v>
      </c>
      <c r="L26" s="11"/>
    </row>
    <row r="27" spans="1:15" ht="84" x14ac:dyDescent="0.2">
      <c r="A27" s="1" t="s">
        <v>70</v>
      </c>
      <c r="L27" s="11"/>
    </row>
    <row r="28" spans="1:15" ht="21" x14ac:dyDescent="0.2">
      <c r="A28" s="6" t="s">
        <v>5</v>
      </c>
      <c r="B28" s="6"/>
      <c r="C28" s="6" t="s">
        <v>13</v>
      </c>
      <c r="D28" s="6"/>
      <c r="E28" s="6" t="s">
        <v>14</v>
      </c>
      <c r="F28" s="6"/>
      <c r="G28" s="6" t="s">
        <v>15</v>
      </c>
      <c r="H28" s="6"/>
      <c r="L28" s="11"/>
    </row>
    <row r="29" spans="1:15" ht="21" x14ac:dyDescent="0.2">
      <c r="A29" s="6" t="s">
        <v>3</v>
      </c>
      <c r="B29" s="6" t="s">
        <v>4</v>
      </c>
      <c r="C29" s="6" t="s">
        <v>3</v>
      </c>
      <c r="D29" s="6" t="s">
        <v>4</v>
      </c>
      <c r="E29" s="6" t="s">
        <v>3</v>
      </c>
      <c r="F29" s="6" t="s">
        <v>4</v>
      </c>
      <c r="G29" s="6" t="s">
        <v>3</v>
      </c>
      <c r="H29" s="6" t="s">
        <v>4</v>
      </c>
      <c r="I29" s="7" t="s">
        <v>35</v>
      </c>
      <c r="L29" s="11"/>
    </row>
    <row r="30" spans="1:15" ht="21" x14ac:dyDescent="0.2">
      <c r="A30" s="3" t="s">
        <v>1</v>
      </c>
      <c r="B30" s="3">
        <v>0.2</v>
      </c>
      <c r="C30" s="3" t="s">
        <v>1</v>
      </c>
      <c r="D30" s="3">
        <v>0.2</v>
      </c>
      <c r="E30" s="3" t="s">
        <v>1</v>
      </c>
      <c r="F30" s="3">
        <v>0.7</v>
      </c>
      <c r="G30" s="3" t="s">
        <v>1</v>
      </c>
      <c r="H30" s="3">
        <v>1.2</v>
      </c>
      <c r="I30" s="2">
        <f>AVERAGE(B30,D30,F30,H30)</f>
        <v>0.57499999999999996</v>
      </c>
      <c r="J30" s="19">
        <f>I30/$I$34</f>
        <v>2.1934511369181761E-6</v>
      </c>
      <c r="L30" s="10"/>
    </row>
    <row r="31" spans="1:15" ht="21" x14ac:dyDescent="0.2">
      <c r="A31" s="3" t="s">
        <v>2</v>
      </c>
      <c r="B31" s="3">
        <v>106509.6</v>
      </c>
      <c r="C31" s="3" t="s">
        <v>2</v>
      </c>
      <c r="D31" s="3">
        <v>106911</v>
      </c>
      <c r="E31" s="3" t="s">
        <v>2</v>
      </c>
      <c r="F31" s="3">
        <v>104579.8</v>
      </c>
      <c r="G31" s="3" t="s">
        <v>2</v>
      </c>
      <c r="H31" s="3">
        <v>108414</v>
      </c>
      <c r="I31" s="2">
        <f t="shared" ref="I31:I33" si="2">AVERAGE(B31,D31,F31,H31)</f>
        <v>106603.6</v>
      </c>
      <c r="J31" s="19">
        <f>I31/$I$34</f>
        <v>0.40666050020794869</v>
      </c>
      <c r="L31" s="11"/>
    </row>
    <row r="32" spans="1:15" ht="21" x14ac:dyDescent="0.2">
      <c r="A32" s="3" t="s">
        <v>67</v>
      </c>
      <c r="B32" s="3">
        <v>89101.1</v>
      </c>
      <c r="C32" s="3" t="s">
        <v>67</v>
      </c>
      <c r="D32" s="3">
        <v>88782</v>
      </c>
      <c r="E32" s="3" t="s">
        <v>67</v>
      </c>
      <c r="F32" s="3">
        <v>90360.2</v>
      </c>
      <c r="G32" s="3" t="s">
        <v>67</v>
      </c>
      <c r="H32" s="3">
        <v>86880.3</v>
      </c>
      <c r="I32" s="2">
        <f t="shared" si="2"/>
        <v>88780.9</v>
      </c>
      <c r="J32" s="19">
        <f>I32/$I$34</f>
        <v>0.3386722887680329</v>
      </c>
      <c r="L32" s="11"/>
    </row>
    <row r="33" spans="1:12" ht="21" x14ac:dyDescent="0.2">
      <c r="A33" s="3" t="s">
        <v>68</v>
      </c>
      <c r="B33" s="3">
        <v>66533.100000000006</v>
      </c>
      <c r="C33" s="3" t="s">
        <v>68</v>
      </c>
      <c r="D33" s="3">
        <v>66450.7</v>
      </c>
      <c r="E33" s="3" t="s">
        <v>68</v>
      </c>
      <c r="F33" s="3">
        <v>67203.3</v>
      </c>
      <c r="G33" s="3" t="s">
        <v>68</v>
      </c>
      <c r="H33" s="3">
        <v>66848.5</v>
      </c>
      <c r="I33" s="2">
        <f t="shared" si="2"/>
        <v>66758.899999999994</v>
      </c>
      <c r="J33" s="19">
        <f>I33/$I$34</f>
        <v>0.25466501757288146</v>
      </c>
      <c r="L33" s="11"/>
    </row>
    <row r="34" spans="1:12" ht="21" x14ac:dyDescent="0.2">
      <c r="H34" s="26" t="s">
        <v>143</v>
      </c>
      <c r="I34" s="2">
        <f>SUM(I30:I33)</f>
        <v>262143.97500000001</v>
      </c>
      <c r="L34" s="11"/>
    </row>
    <row r="36" spans="1:12" ht="63" x14ac:dyDescent="0.2">
      <c r="A36" s="1" t="s">
        <v>71</v>
      </c>
    </row>
    <row r="37" spans="1:12" ht="21" x14ac:dyDescent="0.2">
      <c r="A37" s="6" t="s">
        <v>5</v>
      </c>
      <c r="B37" s="6"/>
      <c r="C37" s="6" t="s">
        <v>10</v>
      </c>
      <c r="D37" s="6"/>
      <c r="E37" s="6" t="s">
        <v>17</v>
      </c>
      <c r="F37" s="6"/>
      <c r="G37" s="6" t="s">
        <v>16</v>
      </c>
      <c r="H37" s="6"/>
    </row>
    <row r="38" spans="1:12" ht="21" x14ac:dyDescent="0.2">
      <c r="A38" s="6" t="s">
        <v>3</v>
      </c>
      <c r="B38" s="6" t="s">
        <v>4</v>
      </c>
      <c r="C38" s="6" t="s">
        <v>3</v>
      </c>
      <c r="D38" s="6" t="s">
        <v>4</v>
      </c>
      <c r="E38" s="6" t="s">
        <v>3</v>
      </c>
      <c r="F38" s="6" t="s">
        <v>4</v>
      </c>
      <c r="G38" s="6" t="s">
        <v>3</v>
      </c>
      <c r="H38" s="6" t="s">
        <v>4</v>
      </c>
      <c r="I38" s="7" t="s">
        <v>35</v>
      </c>
    </row>
    <row r="39" spans="1:12" ht="21" x14ac:dyDescent="0.2">
      <c r="A39" s="3" t="s">
        <v>6</v>
      </c>
      <c r="B39" s="3">
        <v>211817.8</v>
      </c>
      <c r="C39" s="3" t="s">
        <v>6</v>
      </c>
      <c r="D39" s="3">
        <v>211843.5</v>
      </c>
      <c r="E39" s="3" t="s">
        <v>6</v>
      </c>
      <c r="F39" s="3">
        <v>212420.5</v>
      </c>
      <c r="G39" s="3" t="s">
        <v>6</v>
      </c>
      <c r="H39" s="3">
        <v>212299.4</v>
      </c>
      <c r="I39" s="2">
        <f>AVERAGE(B39,D39,F39,H39)</f>
        <v>212095.30000000002</v>
      </c>
      <c r="J39" s="19">
        <f>I39/$I$42</f>
        <v>0.80907936096191391</v>
      </c>
    </row>
    <row r="40" spans="1:12" ht="21" x14ac:dyDescent="0.2">
      <c r="A40" s="3" t="s">
        <v>7</v>
      </c>
      <c r="B40" s="3">
        <v>48013.1</v>
      </c>
      <c r="C40" s="3" t="s">
        <v>7</v>
      </c>
      <c r="D40" s="3">
        <v>48198.3</v>
      </c>
      <c r="E40" s="3" t="s">
        <v>7</v>
      </c>
      <c r="F40" s="3">
        <v>47228.1</v>
      </c>
      <c r="G40" s="3" t="s">
        <v>7</v>
      </c>
      <c r="H40" s="3">
        <v>47834.2</v>
      </c>
      <c r="I40" s="2">
        <f t="shared" ref="I40:I41" si="3">AVERAGE(B40,D40,F40,H40)</f>
        <v>47818.425000000003</v>
      </c>
      <c r="J40" s="19">
        <f>I40/$I$42</f>
        <v>0.18241281509399412</v>
      </c>
    </row>
    <row r="41" spans="1:12" ht="21" x14ac:dyDescent="0.2">
      <c r="A41" s="3" t="s">
        <v>8</v>
      </c>
      <c r="B41" s="3">
        <v>2313.1</v>
      </c>
      <c r="C41" s="3" t="s">
        <v>8</v>
      </c>
      <c r="D41" s="3">
        <v>2102.1</v>
      </c>
      <c r="E41" s="3" t="s">
        <v>8</v>
      </c>
      <c r="F41" s="3">
        <v>2495.4</v>
      </c>
      <c r="G41" s="3" t="s">
        <v>8</v>
      </c>
      <c r="H41" s="3">
        <v>2010.5</v>
      </c>
      <c r="I41" s="2">
        <f t="shared" si="3"/>
        <v>2230.2750000000001</v>
      </c>
      <c r="J41" s="19">
        <f>I41/$I$42</f>
        <v>8.5078239440917955E-3</v>
      </c>
    </row>
    <row r="42" spans="1:12" x14ac:dyDescent="0.2">
      <c r="I42" s="2">
        <f>SUM(I39:I41)</f>
        <v>262144.00000000006</v>
      </c>
    </row>
    <row r="43" spans="1:12" ht="84" x14ac:dyDescent="0.2">
      <c r="A43" s="1" t="s">
        <v>72</v>
      </c>
    </row>
    <row r="44" spans="1:12" ht="21" x14ac:dyDescent="0.2">
      <c r="A44" s="6" t="s">
        <v>5</v>
      </c>
      <c r="B44" s="6"/>
      <c r="C44" s="6" t="s">
        <v>13</v>
      </c>
      <c r="D44" s="6"/>
      <c r="E44" s="6" t="s">
        <v>14</v>
      </c>
      <c r="F44" s="6"/>
      <c r="G44" s="6" t="s">
        <v>15</v>
      </c>
      <c r="H44" s="6"/>
    </row>
    <row r="45" spans="1:12" ht="21" x14ac:dyDescent="0.2">
      <c r="A45" s="6" t="s">
        <v>3</v>
      </c>
      <c r="B45" s="6" t="s">
        <v>4</v>
      </c>
      <c r="C45" s="6" t="s">
        <v>3</v>
      </c>
      <c r="D45" s="6" t="s">
        <v>4</v>
      </c>
      <c r="E45" s="6" t="s">
        <v>3</v>
      </c>
      <c r="F45" s="6" t="s">
        <v>4</v>
      </c>
      <c r="G45" s="6" t="s">
        <v>3</v>
      </c>
      <c r="H45" s="6" t="s">
        <v>4</v>
      </c>
      <c r="I45" s="7" t="s">
        <v>35</v>
      </c>
    </row>
    <row r="46" spans="1:12" ht="21" x14ac:dyDescent="0.2">
      <c r="A46" s="3" t="s">
        <v>1</v>
      </c>
      <c r="B46" s="3">
        <v>0.2</v>
      </c>
      <c r="C46" s="3" t="s">
        <v>1</v>
      </c>
      <c r="D46" s="3">
        <v>0.1</v>
      </c>
      <c r="E46" s="3" t="s">
        <v>1</v>
      </c>
      <c r="F46" s="3">
        <v>1.4</v>
      </c>
      <c r="G46" s="3" t="s">
        <v>1</v>
      </c>
      <c r="H46" s="3">
        <v>0.1</v>
      </c>
      <c r="I46" s="2">
        <f>AVERAGE(B46,D46,F46,H46)</f>
        <v>0.45</v>
      </c>
      <c r="J46" s="19">
        <f>I46/$I$50</f>
        <v>1.716613933240312E-6</v>
      </c>
    </row>
    <row r="47" spans="1:12" ht="21" x14ac:dyDescent="0.2">
      <c r="A47" s="3" t="s">
        <v>2</v>
      </c>
      <c r="B47" s="3">
        <v>59464.7</v>
      </c>
      <c r="C47" s="3" t="s">
        <v>2</v>
      </c>
      <c r="D47" s="3">
        <v>59917.8</v>
      </c>
      <c r="E47" s="3" t="s">
        <v>2</v>
      </c>
      <c r="F47" s="3">
        <v>62057.3</v>
      </c>
      <c r="G47" s="3" t="s">
        <v>2</v>
      </c>
      <c r="H47" s="3">
        <v>52118.9</v>
      </c>
      <c r="I47" s="2">
        <f t="shared" ref="I47:I49" si="4">AVERAGE(B47,D47,F47,H47)</f>
        <v>58389.674999999996</v>
      </c>
      <c r="J47" s="19">
        <f>I47/$I$50</f>
        <v>0.22273895480527445</v>
      </c>
    </row>
    <row r="48" spans="1:12" ht="21" x14ac:dyDescent="0.2">
      <c r="A48" s="3" t="s">
        <v>67</v>
      </c>
      <c r="B48" s="3">
        <v>103865</v>
      </c>
      <c r="C48" s="3" t="s">
        <v>67</v>
      </c>
      <c r="D48" s="3">
        <v>102552.7</v>
      </c>
      <c r="E48" s="3" t="s">
        <v>67</v>
      </c>
      <c r="F48" s="3">
        <v>101990.8</v>
      </c>
      <c r="G48" s="3" t="s">
        <v>67</v>
      </c>
      <c r="H48" s="3">
        <v>111249.5</v>
      </c>
      <c r="I48" s="2">
        <f t="shared" si="4"/>
        <v>104914.5</v>
      </c>
      <c r="J48" s="19">
        <f>I48/$I$50</f>
        <v>0.40021709444209047</v>
      </c>
    </row>
    <row r="49" spans="1:10" ht="21" x14ac:dyDescent="0.2">
      <c r="A49" s="3" t="s">
        <v>68</v>
      </c>
      <c r="B49" s="3">
        <v>98814.2</v>
      </c>
      <c r="C49" s="3" t="s">
        <v>68</v>
      </c>
      <c r="D49" s="3">
        <v>99673.4</v>
      </c>
      <c r="E49" s="3" t="s">
        <v>68</v>
      </c>
      <c r="F49" s="3">
        <v>98094.399999999994</v>
      </c>
      <c r="G49" s="3" t="s">
        <v>68</v>
      </c>
      <c r="H49" s="3">
        <v>98775.4</v>
      </c>
      <c r="I49" s="2">
        <f t="shared" si="4"/>
        <v>98839.35</v>
      </c>
      <c r="J49" s="19">
        <f>I49/$I$50</f>
        <v>0.37704223413870186</v>
      </c>
    </row>
    <row r="50" spans="1:10" ht="21" x14ac:dyDescent="0.2">
      <c r="H50" s="26" t="s">
        <v>143</v>
      </c>
      <c r="I50" s="2">
        <f>SUM(I46:I49)</f>
        <v>262143.97500000001</v>
      </c>
    </row>
    <row r="52" spans="1:10" ht="63" x14ac:dyDescent="0.2">
      <c r="A52" s="1" t="s">
        <v>73</v>
      </c>
    </row>
    <row r="53" spans="1:10" ht="21" x14ac:dyDescent="0.2">
      <c r="A53" s="6" t="s">
        <v>5</v>
      </c>
      <c r="B53" s="6"/>
      <c r="C53" s="6" t="s">
        <v>10</v>
      </c>
      <c r="D53" s="6"/>
      <c r="E53" s="6" t="s">
        <v>17</v>
      </c>
      <c r="F53" s="6"/>
      <c r="G53" s="6" t="s">
        <v>16</v>
      </c>
      <c r="H53" s="6"/>
    </row>
    <row r="54" spans="1:10" ht="21" x14ac:dyDescent="0.2">
      <c r="A54" s="6" t="s">
        <v>3</v>
      </c>
      <c r="B54" s="6" t="s">
        <v>4</v>
      </c>
      <c r="C54" s="6" t="s">
        <v>3</v>
      </c>
      <c r="D54" s="6" t="s">
        <v>4</v>
      </c>
      <c r="E54" s="6" t="s">
        <v>3</v>
      </c>
      <c r="F54" s="6" t="s">
        <v>4</v>
      </c>
      <c r="G54" s="6" t="s">
        <v>3</v>
      </c>
      <c r="H54" s="6" t="s">
        <v>4</v>
      </c>
      <c r="I54" s="7" t="s">
        <v>35</v>
      </c>
    </row>
    <row r="55" spans="1:10" ht="21" x14ac:dyDescent="0.2">
      <c r="A55" s="3" t="s">
        <v>6</v>
      </c>
      <c r="B55" s="3">
        <v>210104.6</v>
      </c>
      <c r="C55" s="3" t="s">
        <v>6</v>
      </c>
      <c r="D55" s="3">
        <v>209577</v>
      </c>
      <c r="E55" s="3" t="s">
        <v>6</v>
      </c>
      <c r="F55" s="3">
        <v>209360.5</v>
      </c>
      <c r="G55" s="3" t="s">
        <v>6</v>
      </c>
      <c r="H55" s="3">
        <v>210165.1</v>
      </c>
      <c r="I55" s="2">
        <f>AVERAGE(B55,D55,F55,H55)</f>
        <v>209801.8</v>
      </c>
      <c r="J55" s="19">
        <f>I55/$I$58</f>
        <v>0.76687066725674025</v>
      </c>
    </row>
    <row r="56" spans="1:10" ht="21" x14ac:dyDescent="0.2">
      <c r="A56" s="3" t="s">
        <v>7</v>
      </c>
      <c r="B56" s="3">
        <v>48895.199999999997</v>
      </c>
      <c r="C56" s="3" t="s">
        <v>7</v>
      </c>
      <c r="D56" s="3">
        <v>49068.4</v>
      </c>
      <c r="E56" s="3" t="s">
        <v>7</v>
      </c>
      <c r="F56" s="3">
        <v>49309.1</v>
      </c>
      <c r="G56" s="3" t="s">
        <v>7</v>
      </c>
      <c r="H56" s="3">
        <v>48961.3</v>
      </c>
      <c r="I56" s="2">
        <f>AVERAGE(B56,D56,F56,H56)</f>
        <v>49058.5</v>
      </c>
      <c r="J56" s="19">
        <f>I56/$I$58</f>
        <v>0.17931936060422166</v>
      </c>
    </row>
    <row r="57" spans="1:10" ht="21" x14ac:dyDescent="0.2">
      <c r="A57" s="3" t="s">
        <v>8</v>
      </c>
      <c r="B57" s="9">
        <v>3144.2</v>
      </c>
      <c r="C57" s="3" t="s">
        <v>8</v>
      </c>
      <c r="D57" s="3">
        <v>3498.6</v>
      </c>
      <c r="E57" s="3" t="s">
        <v>8</v>
      </c>
      <c r="F57" s="3">
        <v>3474.3</v>
      </c>
      <c r="G57" s="3" t="s">
        <v>8</v>
      </c>
      <c r="H57" s="3">
        <v>3017.6</v>
      </c>
      <c r="I57" s="2">
        <f>AVERAGE(B56,D57,F57,H57)</f>
        <v>14721.424999999999</v>
      </c>
      <c r="J57" s="19">
        <f>I57/$I$58</f>
        <v>5.3809972139038161E-2</v>
      </c>
    </row>
    <row r="58" spans="1:10" ht="21" x14ac:dyDescent="0.2">
      <c r="H58" s="26" t="s">
        <v>143</v>
      </c>
      <c r="I58" s="2">
        <f>SUM(I55:I57)</f>
        <v>273581.72499999998</v>
      </c>
    </row>
    <row r="59" spans="1:10" ht="84" x14ac:dyDescent="0.2">
      <c r="A59" s="1" t="s">
        <v>74</v>
      </c>
    </row>
    <row r="60" spans="1:10" ht="21" x14ac:dyDescent="0.2">
      <c r="A60" s="6" t="s">
        <v>5</v>
      </c>
      <c r="B60" s="6"/>
      <c r="C60" s="6" t="s">
        <v>13</v>
      </c>
      <c r="D60" s="6"/>
      <c r="E60" s="6" t="s">
        <v>14</v>
      </c>
      <c r="F60" s="6"/>
      <c r="G60" s="6" t="s">
        <v>15</v>
      </c>
      <c r="H60" s="6"/>
    </row>
    <row r="61" spans="1:10" ht="21" x14ac:dyDescent="0.2">
      <c r="A61" s="6" t="s">
        <v>3</v>
      </c>
      <c r="B61" s="6" t="s">
        <v>4</v>
      </c>
      <c r="C61" s="6" t="s">
        <v>3</v>
      </c>
      <c r="D61" s="6" t="s">
        <v>4</v>
      </c>
      <c r="E61" s="6" t="s">
        <v>3</v>
      </c>
      <c r="F61" s="6" t="s">
        <v>4</v>
      </c>
      <c r="G61" s="6" t="s">
        <v>3</v>
      </c>
      <c r="H61" s="6" t="s">
        <v>4</v>
      </c>
      <c r="I61" s="8" t="s">
        <v>35</v>
      </c>
    </row>
    <row r="62" spans="1:10" ht="21" x14ac:dyDescent="0.2">
      <c r="A62" s="3" t="s">
        <v>1</v>
      </c>
      <c r="B62" s="3">
        <v>0.1</v>
      </c>
      <c r="C62" s="3" t="s">
        <v>1</v>
      </c>
      <c r="D62" s="3">
        <v>0.2</v>
      </c>
      <c r="E62" s="3" t="s">
        <v>1</v>
      </c>
      <c r="F62" s="3">
        <v>0.1</v>
      </c>
      <c r="G62" s="3" t="s">
        <v>1</v>
      </c>
      <c r="H62" s="3">
        <v>0.4</v>
      </c>
      <c r="I62" s="2">
        <f>AVERAGE(B62,D62,F62,H62)</f>
        <v>0.2</v>
      </c>
      <c r="J62" s="19">
        <f>I62/$I$66</f>
        <v>7.6293938036543082E-7</v>
      </c>
    </row>
    <row r="63" spans="1:10" ht="21" x14ac:dyDescent="0.2">
      <c r="A63" s="3" t="s">
        <v>2</v>
      </c>
      <c r="B63" s="3">
        <v>33122.9</v>
      </c>
      <c r="C63" s="3" t="s">
        <v>2</v>
      </c>
      <c r="D63" s="3">
        <v>47922.9</v>
      </c>
      <c r="E63" s="3" t="s">
        <v>2</v>
      </c>
      <c r="F63" s="3">
        <v>46191.6</v>
      </c>
      <c r="G63" s="3" t="s">
        <v>2</v>
      </c>
      <c r="H63" s="3">
        <v>36285.199999999997</v>
      </c>
      <c r="I63" s="2">
        <f t="shared" ref="I63:I65" si="5">AVERAGE(B63,D63,F63,H63)</f>
        <v>40880.649999999994</v>
      </c>
      <c r="J63" s="19">
        <f>I63/$I$66</f>
        <v>0.15594728889968021</v>
      </c>
    </row>
    <row r="64" spans="1:10" ht="21" x14ac:dyDescent="0.2">
      <c r="A64" s="3" t="s">
        <v>67</v>
      </c>
      <c r="B64" s="3">
        <v>99475.8</v>
      </c>
      <c r="C64" s="3" t="s">
        <v>67</v>
      </c>
      <c r="D64" s="3">
        <v>88223</v>
      </c>
      <c r="E64" s="3" t="s">
        <v>67</v>
      </c>
      <c r="F64" s="3">
        <v>86006.6</v>
      </c>
      <c r="G64" s="3" t="s">
        <v>67</v>
      </c>
      <c r="H64" s="3">
        <v>96235.199999999997</v>
      </c>
      <c r="I64" s="2">
        <f t="shared" si="5"/>
        <v>92485.150000000009</v>
      </c>
      <c r="J64" s="19">
        <f>I64/$I$66</f>
        <v>0.3528028151700196</v>
      </c>
    </row>
    <row r="65" spans="1:10" ht="21" x14ac:dyDescent="0.2">
      <c r="A65" s="3" t="s">
        <v>68</v>
      </c>
      <c r="B65" s="3">
        <v>129545.2</v>
      </c>
      <c r="C65" s="3" t="s">
        <v>68</v>
      </c>
      <c r="D65" s="3">
        <v>125998</v>
      </c>
      <c r="E65" s="3" t="s">
        <v>68</v>
      </c>
      <c r="F65" s="3">
        <v>129945.7</v>
      </c>
      <c r="G65" s="3" t="s">
        <v>68</v>
      </c>
      <c r="H65" s="3">
        <v>129623.2</v>
      </c>
      <c r="I65" s="2">
        <f t="shared" si="5"/>
        <v>128778.02500000001</v>
      </c>
      <c r="J65" s="19">
        <f>I65/$I$66</f>
        <v>0.49124913299091977</v>
      </c>
    </row>
    <row r="66" spans="1:10" ht="21" x14ac:dyDescent="0.2">
      <c r="H66" s="26" t="s">
        <v>143</v>
      </c>
      <c r="I66" s="2">
        <f>SUM(I62:I65)</f>
        <v>262144.02500000002</v>
      </c>
    </row>
    <row r="67" spans="1:10" ht="63" x14ac:dyDescent="0.2">
      <c r="A67" s="1" t="s">
        <v>75</v>
      </c>
    </row>
    <row r="68" spans="1:10" ht="21" x14ac:dyDescent="0.2">
      <c r="A68" s="6" t="s">
        <v>5</v>
      </c>
      <c r="B68" s="6"/>
      <c r="C68" s="6" t="s">
        <v>10</v>
      </c>
      <c r="D68" s="6"/>
      <c r="E68" s="6" t="s">
        <v>17</v>
      </c>
      <c r="F68" s="6"/>
      <c r="G68" s="6" t="s">
        <v>16</v>
      </c>
      <c r="H68" s="6"/>
    </row>
    <row r="69" spans="1:10" ht="21" x14ac:dyDescent="0.2">
      <c r="A69" s="6" t="s">
        <v>3</v>
      </c>
      <c r="B69" s="6" t="s">
        <v>4</v>
      </c>
      <c r="C69" s="6" t="s">
        <v>3</v>
      </c>
      <c r="D69" s="6" t="s">
        <v>4</v>
      </c>
      <c r="E69" s="6" t="s">
        <v>3</v>
      </c>
      <c r="F69" s="6" t="s">
        <v>4</v>
      </c>
      <c r="G69" s="6" t="s">
        <v>3</v>
      </c>
      <c r="H69" s="6" t="s">
        <v>4</v>
      </c>
      <c r="I69" s="8" t="s">
        <v>35</v>
      </c>
    </row>
    <row r="70" spans="1:10" ht="21" x14ac:dyDescent="0.2">
      <c r="A70" s="3" t="s">
        <v>6</v>
      </c>
      <c r="B70" s="3">
        <v>206492</v>
      </c>
      <c r="C70" s="3" t="s">
        <v>6</v>
      </c>
      <c r="D70" s="3">
        <v>207242.3</v>
      </c>
      <c r="E70" s="3" t="s">
        <v>6</v>
      </c>
      <c r="F70" s="3">
        <v>206270.6</v>
      </c>
      <c r="G70" s="3" t="s">
        <v>6</v>
      </c>
      <c r="H70" s="3">
        <v>207522.6</v>
      </c>
      <c r="I70" s="2">
        <f>AVERAGE(B70,D70,F70,H70)</f>
        <v>206881.875</v>
      </c>
      <c r="J70" s="19">
        <f>I70/$I$73</f>
        <v>0.78919164760669247</v>
      </c>
    </row>
    <row r="71" spans="1:10" ht="21" x14ac:dyDescent="0.2">
      <c r="A71" s="3" t="s">
        <v>7</v>
      </c>
      <c r="B71" s="3">
        <v>49867.9</v>
      </c>
      <c r="C71" s="3" t="s">
        <v>7</v>
      </c>
      <c r="D71" s="3">
        <v>49732.800000000003</v>
      </c>
      <c r="E71" s="3" t="s">
        <v>7</v>
      </c>
      <c r="F71" s="3">
        <v>49930.6</v>
      </c>
      <c r="G71" s="3" t="s">
        <v>7</v>
      </c>
      <c r="H71" s="3">
        <v>50318.5</v>
      </c>
      <c r="I71" s="2">
        <f t="shared" ref="I71:I72" si="6">AVERAGE(B71,D71,F71,H71)</f>
        <v>49962.450000000004</v>
      </c>
      <c r="J71" s="19">
        <f>I71/$I$73</f>
        <v>0.19059160322269408</v>
      </c>
    </row>
    <row r="72" spans="1:10" ht="21" x14ac:dyDescent="0.2">
      <c r="A72" s="3" t="s">
        <v>8</v>
      </c>
      <c r="B72" s="3">
        <v>5784.1</v>
      </c>
      <c r="C72" s="3" t="s">
        <v>8</v>
      </c>
      <c r="D72" s="3">
        <v>5168.8999999999996</v>
      </c>
      <c r="E72" s="3" t="s">
        <v>8</v>
      </c>
      <c r="F72" s="3">
        <v>5942.9</v>
      </c>
      <c r="G72" s="3" t="s">
        <v>8</v>
      </c>
      <c r="H72" s="3">
        <v>4302.8999999999996</v>
      </c>
      <c r="I72" s="2">
        <f t="shared" si="6"/>
        <v>5299.7000000000007</v>
      </c>
      <c r="J72" s="19">
        <f>I72/$I$73</f>
        <v>2.021674917061337E-2</v>
      </c>
    </row>
    <row r="73" spans="1:10" ht="21" x14ac:dyDescent="0.2">
      <c r="H73" s="26" t="s">
        <v>143</v>
      </c>
      <c r="I73" s="2">
        <f>SUM(I70:I72)</f>
        <v>262144.02500000002</v>
      </c>
    </row>
    <row r="74" spans="1:10" ht="84" x14ac:dyDescent="0.2">
      <c r="A74" s="1" t="s">
        <v>76</v>
      </c>
    </row>
    <row r="75" spans="1:10" ht="21" x14ac:dyDescent="0.2">
      <c r="A75" s="6" t="s">
        <v>5</v>
      </c>
      <c r="B75" s="6"/>
      <c r="C75" s="6" t="s">
        <v>13</v>
      </c>
      <c r="D75" s="6"/>
      <c r="E75" s="6" t="s">
        <v>14</v>
      </c>
      <c r="F75" s="6"/>
      <c r="G75" s="6" t="s">
        <v>15</v>
      </c>
      <c r="H75" s="6"/>
    </row>
    <row r="76" spans="1:10" ht="21" x14ac:dyDescent="0.2">
      <c r="A76" s="6" t="s">
        <v>3</v>
      </c>
      <c r="B76" s="6" t="s">
        <v>4</v>
      </c>
      <c r="C76" s="6" t="s">
        <v>3</v>
      </c>
      <c r="D76" s="6" t="s">
        <v>4</v>
      </c>
      <c r="E76" s="6" t="s">
        <v>3</v>
      </c>
      <c r="F76" s="6" t="s">
        <v>4</v>
      </c>
      <c r="G76" s="6" t="s">
        <v>3</v>
      </c>
      <c r="H76" s="6" t="s">
        <v>4</v>
      </c>
      <c r="I76" s="8" t="s">
        <v>35</v>
      </c>
    </row>
    <row r="77" spans="1:10" ht="21" x14ac:dyDescent="0.2">
      <c r="A77" s="3" t="s">
        <v>1</v>
      </c>
      <c r="B77" s="3">
        <v>0.4</v>
      </c>
      <c r="C77" s="3" t="s">
        <v>1</v>
      </c>
      <c r="D77" s="3">
        <v>0.1</v>
      </c>
      <c r="E77" s="3" t="s">
        <v>1</v>
      </c>
      <c r="F77" s="3">
        <v>0</v>
      </c>
      <c r="G77" s="3" t="s">
        <v>1</v>
      </c>
      <c r="H77" s="3">
        <v>0</v>
      </c>
      <c r="I77" s="2">
        <f>AVERAGE(B77,D77,F77,H77)</f>
        <v>0.125</v>
      </c>
      <c r="J77" s="19">
        <f>I77/$I$81</f>
        <v>4.0489665822592098E-7</v>
      </c>
    </row>
    <row r="78" spans="1:10" ht="21" x14ac:dyDescent="0.2">
      <c r="A78" s="3" t="s">
        <v>2</v>
      </c>
      <c r="B78" s="3">
        <v>20452.2</v>
      </c>
      <c r="C78" s="3" t="s">
        <v>2</v>
      </c>
      <c r="D78" s="3">
        <v>207242.3</v>
      </c>
      <c r="E78" s="3" t="s">
        <v>2</v>
      </c>
      <c r="F78" s="3">
        <v>23147.4</v>
      </c>
      <c r="G78" s="3" t="s">
        <v>2</v>
      </c>
      <c r="H78" s="3">
        <v>24692.6</v>
      </c>
      <c r="I78" s="2">
        <f t="shared" ref="I78:I80" si="7">AVERAGE(B78,D78,F78,H78)</f>
        <v>68883.625</v>
      </c>
      <c r="J78" s="19">
        <f>I78/$I$81</f>
        <v>0.22312599655190005</v>
      </c>
    </row>
    <row r="79" spans="1:10" ht="21" x14ac:dyDescent="0.2">
      <c r="A79" s="3" t="s">
        <v>67</v>
      </c>
      <c r="B79" s="3">
        <v>85618.1</v>
      </c>
      <c r="C79" s="3" t="s">
        <v>67</v>
      </c>
      <c r="D79" s="3">
        <v>84325.9</v>
      </c>
      <c r="E79" s="3" t="s">
        <v>67</v>
      </c>
      <c r="F79" s="3">
        <v>84171.7</v>
      </c>
      <c r="G79" s="3" t="s">
        <v>67</v>
      </c>
      <c r="H79" s="3">
        <v>85525.1</v>
      </c>
      <c r="I79" s="2">
        <f t="shared" si="7"/>
        <v>84910.200000000012</v>
      </c>
      <c r="J79" s="19">
        <f>I79/$I$81</f>
        <v>0.27503884983435684</v>
      </c>
    </row>
    <row r="80" spans="1:10" ht="21" x14ac:dyDescent="0.2">
      <c r="A80" s="3" t="s">
        <v>68</v>
      </c>
      <c r="B80" s="3">
        <v>156073.29999999999</v>
      </c>
      <c r="C80" s="3" t="s">
        <v>68</v>
      </c>
      <c r="D80" s="3">
        <v>156882.6</v>
      </c>
      <c r="E80" s="3" t="s">
        <v>68</v>
      </c>
      <c r="F80" s="3">
        <v>154824.9</v>
      </c>
      <c r="G80" s="3" t="s">
        <v>68</v>
      </c>
      <c r="H80" s="3">
        <v>151926.39999999999</v>
      </c>
      <c r="I80" s="2">
        <f t="shared" si="7"/>
        <v>154926.80000000002</v>
      </c>
      <c r="J80" s="19">
        <f>I80/$I$81</f>
        <v>0.501834748717085</v>
      </c>
    </row>
    <row r="81" spans="8:9" ht="21" x14ac:dyDescent="0.2">
      <c r="H81" s="26" t="s">
        <v>143</v>
      </c>
      <c r="I81" s="2">
        <f>SUM(I77:I80)</f>
        <v>308720.75</v>
      </c>
    </row>
  </sheetData>
  <mergeCells count="2">
    <mergeCell ref="L3:O3"/>
    <mergeCell ref="L12:O1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Blanks CCl4_NaCl</vt:lpstr>
      <vt:lpstr>Blanks NaCl_0.5</vt:lpstr>
      <vt:lpstr>Blanks neatInterface</vt:lpstr>
      <vt:lpstr>Blanks waterCube</vt:lpstr>
      <vt:lpstr>CCl4_SaltSims NaCl0.5M</vt:lpstr>
      <vt:lpstr>CCl4_SaltSims NaCl_DDC</vt:lpstr>
      <vt:lpstr>CCl4_Sims DDC</vt:lpstr>
      <vt:lpstr> CCI4_SaltSim NaCl_DDS</vt:lpstr>
      <vt:lpstr>CCl4_Sims DDS</vt:lpstr>
      <vt:lpstr> CCI4_SaltSim NaCl_DBC</vt:lpstr>
      <vt:lpstr>CCl4_Sims DBC</vt:lpstr>
      <vt:lpstr> CCI4_SaltSim NaCl_DBS</vt:lpstr>
      <vt:lpstr>CCl4_Sims DBS</vt:lpstr>
      <vt:lpstr>VacuumDDC</vt:lpstr>
      <vt:lpstr>VacuumDDS</vt:lpstr>
      <vt:lpstr>VacuumDBC</vt:lpstr>
      <vt:lpstr>VacuumDBS</vt:lpstr>
      <vt:lpstr>VacuumSaltDBC</vt:lpstr>
      <vt:lpstr>VacuumSaltDBS</vt:lpstr>
      <vt:lpstr>VacuumSaltDDC</vt:lpstr>
      <vt:lpstr>VacuumSaltDDS</vt:lpstr>
      <vt:lpstr>Saturation 125 Combined</vt:lpstr>
      <vt:lpstr>Combined CCl4 NO Salt 125</vt:lpstr>
      <vt:lpstr>Combined CCl4 No Salt 50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Ashley Ung</dc:creator>
  <cp:lastModifiedBy>Microsoft Office User</cp:lastModifiedBy>
  <dcterms:created xsi:type="dcterms:W3CDTF">2022-11-26T23:54:55Z</dcterms:created>
  <dcterms:modified xsi:type="dcterms:W3CDTF">2023-04-16T08:42:15Z</dcterms:modified>
</cp:coreProperties>
</file>