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ebmailbyui-my.sharepoint.com/personal/hallash9_byui_edu/Documents/"/>
    </mc:Choice>
  </mc:AlternateContent>
  <xr:revisionPtr revIDLastSave="524" documentId="8_{D3AAF49B-6F60-4C51-B42C-C98C6D3B9E0A}" xr6:coauthVersionLast="47" xr6:coauthVersionMax="47" xr10:uidLastSave="{928149E9-A4AA-404C-BCCE-133B51BADFE0}"/>
  <bookViews>
    <workbookView xWindow="-108" yWindow="-108" windowWidth="23256" windowHeight="12456" activeTab="2" xr2:uid="{4849A732-ACA3-45C1-865D-53F487FC97C2}"/>
  </bookViews>
  <sheets>
    <sheet name="Sheet1" sheetId="1" r:id="rId1"/>
    <sheet name="Sheet2" sheetId="2" r:id="rId2"/>
    <sheet name="READ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2" l="1"/>
  <c r="P16" i="2"/>
  <c r="O16" i="2"/>
  <c r="Q4" i="2"/>
  <c r="Q5" i="2"/>
  <c r="Q6" i="2"/>
  <c r="Q7" i="2"/>
  <c r="Q8" i="2"/>
  <c r="Q9" i="2"/>
  <c r="Q10" i="2"/>
  <c r="Q11" i="2"/>
  <c r="Q12" i="2"/>
  <c r="Q13" i="2"/>
  <c r="Q14" i="2"/>
  <c r="Q15" i="2"/>
  <c r="Q3" i="2"/>
  <c r="Q2" i="2"/>
  <c r="L18" i="2"/>
  <c r="L19" i="2"/>
  <c r="L20" i="2"/>
  <c r="L21" i="2"/>
  <c r="L22" i="2"/>
  <c r="L23" i="2"/>
  <c r="L24" i="2"/>
  <c r="L25" i="2"/>
  <c r="I23" i="2"/>
  <c r="I24" i="2"/>
  <c r="I25" i="2"/>
  <c r="I26" i="2"/>
  <c r="I27" i="2"/>
  <c r="I31" i="2"/>
  <c r="I30" i="2"/>
  <c r="I29" i="2"/>
  <c r="I28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<sst xmlns="http://schemas.openxmlformats.org/spreadsheetml/2006/main" count="170" uniqueCount="65">
  <si>
    <t>Date</t>
  </si>
  <si>
    <t>Most Used App</t>
  </si>
  <si>
    <t>Second Most Used App</t>
  </si>
  <si>
    <t>Third Most Used App</t>
  </si>
  <si>
    <t>Phone Pickups</t>
  </si>
  <si>
    <t>Instagram</t>
  </si>
  <si>
    <t>Time Spent on Most Used App</t>
  </si>
  <si>
    <t>Time Spent on Second Most Used App</t>
  </si>
  <si>
    <t>Time Spent on Third Most Used App</t>
  </si>
  <si>
    <t>Snapchat</t>
  </si>
  <si>
    <t>BeReal.</t>
  </si>
  <si>
    <t>Google Chrome</t>
  </si>
  <si>
    <t>Depop</t>
  </si>
  <si>
    <t>Zillow</t>
  </si>
  <si>
    <t>Pinterest</t>
  </si>
  <si>
    <t>Spotify</t>
  </si>
  <si>
    <t>Camera</t>
  </si>
  <si>
    <t>Gospel Library</t>
  </si>
  <si>
    <t>Indeed Jobs</t>
  </si>
  <si>
    <t>Messages</t>
  </si>
  <si>
    <t>Fitbit</t>
  </si>
  <si>
    <t>Column1</t>
  </si>
  <si>
    <t>Start time</t>
  </si>
  <si>
    <t>End Time</t>
  </si>
  <si>
    <t>Total Time</t>
  </si>
  <si>
    <t>Column2</t>
  </si>
  <si>
    <t>Start</t>
  </si>
  <si>
    <t>End</t>
  </si>
  <si>
    <t>Column3</t>
  </si>
  <si>
    <t>Column4</t>
  </si>
  <si>
    <t>Most Used Apps</t>
  </si>
  <si>
    <t>How many days</t>
  </si>
  <si>
    <t>Days</t>
  </si>
  <si>
    <t>Time Spent on Instagram</t>
  </si>
  <si>
    <t>Screentime without Instagram</t>
  </si>
  <si>
    <t>Screentime</t>
  </si>
  <si>
    <t>Average</t>
  </si>
  <si>
    <t># Overview</t>
  </si>
  <si>
    <t>{Provide a link to your YouTube demonstration.  It should be a 4-5 minute demo of the data set, the questions and answers, the code running and a walkthrough of the code.}</t>
  </si>
  <si>
    <t>[Software Demo Video](http://youtube.link.goes.here)</t>
  </si>
  <si>
    <t># Data Analysis Results</t>
  </si>
  <si>
    <t># Development Environment</t>
  </si>
  <si>
    <t># Useful Websites</t>
  </si>
  <si>
    <t># Future Work</t>
  </si>
  <si>
    <t>I am analyzing my screentime on my iPhone. This data has no link, but can be found in the settings on any iPhone. This particular data is specific to my phone.</t>
  </si>
  <si>
    <t>I wanted to know how much time I had been spending on my phone. More specifically which apps I was spending the most time on and analyzing what</t>
  </si>
  <si>
    <t>my screentime could look like if I cut out specific apps. This data in specific only follows two weeks of data, but these weeks were very typical and so were picked</t>
  </si>
  <si>
    <t>to represent my average screentime.</t>
  </si>
  <si>
    <t>My first question was very basic: how much time am I spending on my phone everyday?</t>
  </si>
  <si>
    <t xml:space="preserve">Other questions I had: Which app am I spending the most time on? How much time would I save if I didn't spend so much time on Instagram? </t>
  </si>
  <si>
    <t>Looking at the data, I discovered that I average about 5 hours and 1 minute on my phone everyday and instagram makes up about 2 hours of that number. Therefore,</t>
  </si>
  <si>
    <t>if I didn't spend time on instagram we can conclude that it would take about 2 hours off of my average screentime. This brings me to a new average of 2 hours and 56 minutes.</t>
  </si>
  <si>
    <t>I discovered that I spend very little time on productive apps, such as the gospel library app. I would like for this app to show up at the top of my screentime report way more often</t>
  </si>
  <si>
    <t>than it currently is.</t>
  </si>
  <si>
    <t xml:space="preserve">I used excel and my iPhone to complete this whole project. I did spend a couple of hours in Power BI but it did not go well, so I decided to stick with excel. I really had high hopes, but </t>
  </si>
  <si>
    <t>left Power BI with more questions than I came with. I used the tools within excel and online references to get the equations that I needed. You could say I used my own library</t>
  </si>
  <si>
    <t>because I manually inserted all of the data from my iPhone (apple does not allow you to pull data). I used VBA where I needed to.</t>
  </si>
  <si>
    <t>* [Live Help Now](https://help.livehelpnow.net/1/kb/article/71990/time-duration-in-excel)</t>
  </si>
  <si>
    <t>* [Youtube](Youtube.com)</t>
  </si>
  <si>
    <t>* [Microsoft Help Page](https://support.microsoft.com/en-us/excel)</t>
  </si>
  <si>
    <t>* [Khan Academy](https://www.khanacademy.org/)</t>
  </si>
  <si>
    <t>* I would love to transfer some of the data over to Power BI sometime to create better visuals and dashboards</t>
  </si>
  <si>
    <t>* I would love to find a way to pull data weekly and have it update my dashboards</t>
  </si>
  <si>
    <t>* There is definitely a lot of room for more organization</t>
  </si>
  <si>
    <t>Which apps would I like to see on my screentime report that are not on there?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</si>
</sst>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 Unicode MS"/>
    </font>
    <font>
      <b/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center"/>
    </xf>
    <xf numFmtId="20" fontId="0" fillId="0" borderId="0" xfId="0" applyNumberFormat="1" applyAlignment="1">
      <alignment horizontal="right"/>
    </xf>
    <xf numFmtId="2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2" borderId="1" xfId="0" applyNumberFormat="1" applyFont="1" applyFill="1" applyBorder="1"/>
    <xf numFmtId="14" fontId="0" fillId="0" borderId="1" xfId="0" applyNumberFormat="1" applyFont="1" applyBorder="1"/>
    <xf numFmtId="20" fontId="0" fillId="2" borderId="2" xfId="0" applyNumberFormat="1" applyFont="1" applyFill="1" applyBorder="1"/>
    <xf numFmtId="20" fontId="0" fillId="0" borderId="2" xfId="0" applyNumberFormat="1" applyFont="1" applyBorder="1"/>
    <xf numFmtId="14" fontId="3" fillId="0" borderId="3" xfId="0" applyNumberFormat="1" applyFont="1" applyBorder="1"/>
    <xf numFmtId="20" fontId="3" fillId="0" borderId="4" xfId="0" applyNumberFormat="1" applyFont="1" applyBorder="1"/>
    <xf numFmtId="20" fontId="3" fillId="0" borderId="0" xfId="0" applyNumberFormat="1" applyFont="1" applyBorder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32">
    <dxf>
      <alignment horizontal="general" vertical="bottom" textRotation="0" wrapText="1" indent="0" justifyLastLine="0" shrinkToFit="0" readingOrder="0"/>
    </dxf>
    <dxf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5" formatCode="h:mm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5" formatCode="h:mm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25" formatCode="h:mm"/>
      <alignment horizontal="right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5" formatCode="h:mm"/>
    </dxf>
    <dxf>
      <numFmt numFmtId="25" formatCode="h:mm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5" formatCode="h:mm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m/d/yyyy"/>
    </dxf>
    <dxf>
      <numFmt numFmtId="25" formatCode="h:mm"/>
    </dxf>
    <dxf>
      <numFmt numFmtId="25" formatCode="h:mm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5" formatCode="h:mm"/>
    </dxf>
    <dxf>
      <numFmt numFmtId="25" formatCode="h:mm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5" formatCode="h:mm"/>
    </dxf>
    <dxf>
      <numFmt numFmtId="25" formatCode="h:mm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5" formatCode="h:mm"/>
    </dxf>
    <dxf>
      <numFmt numFmtId="25" formatCode="h:mm"/>
    </dxf>
    <dxf>
      <numFmt numFmtId="19" formatCode="m/d/yyyy"/>
    </dxf>
    <dxf>
      <numFmt numFmtId="19" formatCode="m/d/yyyy"/>
    </dxf>
    <dxf>
      <alignment horizontal="left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Sheet1!$A$2:$N$15</c:f>
              <c:multiLvlStrCache>
                <c:ptCount val="56"/>
                <c:lvl>
                  <c:pt idx="0">
                    <c:v>4/21/2024</c:v>
                  </c:pt>
                  <c:pt idx="1">
                    <c:v>4/22/2024</c:v>
                  </c:pt>
                  <c:pt idx="2">
                    <c:v>4/23/2024</c:v>
                  </c:pt>
                  <c:pt idx="3">
                    <c:v>4/24/2024</c:v>
                  </c:pt>
                  <c:pt idx="4">
                    <c:v>4/25/2024</c:v>
                  </c:pt>
                  <c:pt idx="5">
                    <c:v>4/26/2024</c:v>
                  </c:pt>
                  <c:pt idx="6">
                    <c:v>4/27/2024</c:v>
                  </c:pt>
                  <c:pt idx="7">
                    <c:v>4/28/2024</c:v>
                  </c:pt>
                  <c:pt idx="8">
                    <c:v>4/29/2024</c:v>
                  </c:pt>
                  <c:pt idx="9">
                    <c:v>4/30/2024</c:v>
                  </c:pt>
                  <c:pt idx="10">
                    <c:v>5/1/2024</c:v>
                  </c:pt>
                  <c:pt idx="11">
                    <c:v>5/2/2024</c:v>
                  </c:pt>
                  <c:pt idx="12">
                    <c:v>5/3/2024</c:v>
                  </c:pt>
                  <c:pt idx="13">
                    <c:v>5/4/2024</c:v>
                  </c:pt>
                  <c:pt idx="14">
                    <c:v>Instagram</c:v>
                  </c:pt>
                  <c:pt idx="15">
                    <c:v>Instagram</c:v>
                  </c:pt>
                  <c:pt idx="16">
                    <c:v>Instagram</c:v>
                  </c:pt>
                  <c:pt idx="17">
                    <c:v>Instagram</c:v>
                  </c:pt>
                  <c:pt idx="18">
                    <c:v>Instagram</c:v>
                  </c:pt>
                  <c:pt idx="19">
                    <c:v>Instagram</c:v>
                  </c:pt>
                  <c:pt idx="20">
                    <c:v>Instagram</c:v>
                  </c:pt>
                  <c:pt idx="21">
                    <c:v>Instagram</c:v>
                  </c:pt>
                  <c:pt idx="22">
                    <c:v>Google Chrome</c:v>
                  </c:pt>
                  <c:pt idx="23">
                    <c:v>Instagram</c:v>
                  </c:pt>
                  <c:pt idx="24">
                    <c:v>Indeed Jobs</c:v>
                  </c:pt>
                  <c:pt idx="25">
                    <c:v>Instagram</c:v>
                  </c:pt>
                  <c:pt idx="26">
                    <c:v>Instagram</c:v>
                  </c:pt>
                  <c:pt idx="27">
                    <c:v>Instagram</c:v>
                  </c:pt>
                  <c:pt idx="28">
                    <c:v>Snapchat</c:v>
                  </c:pt>
                  <c:pt idx="29">
                    <c:v>Google Chrome</c:v>
                  </c:pt>
                  <c:pt idx="30">
                    <c:v>Zillow</c:v>
                  </c:pt>
                  <c:pt idx="31">
                    <c:v>Snapchat</c:v>
                  </c:pt>
                  <c:pt idx="32">
                    <c:v>Depop</c:v>
                  </c:pt>
                  <c:pt idx="33">
                    <c:v>Snapchat</c:v>
                  </c:pt>
                  <c:pt idx="34">
                    <c:v>Spotify</c:v>
                  </c:pt>
                  <c:pt idx="35">
                    <c:v>Gospel Library</c:v>
                  </c:pt>
                  <c:pt idx="36">
                    <c:v>Instagram</c:v>
                  </c:pt>
                  <c:pt idx="37">
                    <c:v>Depop</c:v>
                  </c:pt>
                  <c:pt idx="38">
                    <c:v>Instagram</c:v>
                  </c:pt>
                  <c:pt idx="39">
                    <c:v>Fitbit</c:v>
                  </c:pt>
                  <c:pt idx="40">
                    <c:v>Snapchat</c:v>
                  </c:pt>
                  <c:pt idx="41">
                    <c:v>BeReal.</c:v>
                  </c:pt>
                  <c:pt idx="42">
                    <c:v>BeReal.</c:v>
                  </c:pt>
                  <c:pt idx="43">
                    <c:v>Depop</c:v>
                  </c:pt>
                  <c:pt idx="44">
                    <c:v>Snapchat</c:v>
                  </c:pt>
                  <c:pt idx="45">
                    <c:v>Pinterest</c:v>
                  </c:pt>
                  <c:pt idx="46">
                    <c:v>Google Chrome</c:v>
                  </c:pt>
                  <c:pt idx="47">
                    <c:v>BeReal.</c:v>
                  </c:pt>
                  <c:pt idx="48">
                    <c:v>Camera</c:v>
                  </c:pt>
                  <c:pt idx="49">
                    <c:v>Google Chrome</c:v>
                  </c:pt>
                  <c:pt idx="50">
                    <c:v>Snapchat</c:v>
                  </c:pt>
                  <c:pt idx="51">
                    <c:v>Snapchat</c:v>
                  </c:pt>
                  <c:pt idx="52">
                    <c:v>Messages</c:v>
                  </c:pt>
                  <c:pt idx="53">
                    <c:v>BeReal.</c:v>
                  </c:pt>
                  <c:pt idx="54">
                    <c:v>Spotify</c:v>
                  </c:pt>
                  <c:pt idx="55">
                    <c:v>Spotify</c:v>
                  </c:pt>
                </c:lvl>
                <c:lvl>
                  <c:pt idx="14">
                    <c:v>78</c:v>
                  </c:pt>
                  <c:pt idx="15">
                    <c:v>73</c:v>
                  </c:pt>
                  <c:pt idx="16">
                    <c:v>67</c:v>
                  </c:pt>
                  <c:pt idx="17">
                    <c:v>72</c:v>
                  </c:pt>
                  <c:pt idx="18">
                    <c:v>102</c:v>
                  </c:pt>
                  <c:pt idx="19">
                    <c:v>70</c:v>
                  </c:pt>
                  <c:pt idx="20">
                    <c:v>96</c:v>
                  </c:pt>
                  <c:pt idx="21">
                    <c:v>91</c:v>
                  </c:pt>
                  <c:pt idx="22">
                    <c:v>90</c:v>
                  </c:pt>
                  <c:pt idx="23">
                    <c:v>96</c:v>
                  </c:pt>
                  <c:pt idx="24">
                    <c:v>71</c:v>
                  </c:pt>
                  <c:pt idx="25">
                    <c:v>82</c:v>
                  </c:pt>
                  <c:pt idx="26">
                    <c:v>93</c:v>
                  </c:pt>
                  <c:pt idx="27">
                    <c:v>88</c:v>
                  </c:pt>
                  <c:pt idx="28">
                    <c:v>3:33</c:v>
                  </c:pt>
                  <c:pt idx="29">
                    <c:v>0:57</c:v>
                  </c:pt>
                  <c:pt idx="30">
                    <c:v>2:19</c:v>
                  </c:pt>
                  <c:pt idx="31">
                    <c:v>1:52</c:v>
                  </c:pt>
                  <c:pt idx="32">
                    <c:v>2:12</c:v>
                  </c:pt>
                  <c:pt idx="33">
                    <c:v>1:01</c:v>
                  </c:pt>
                  <c:pt idx="34">
                    <c:v>4:02</c:v>
                  </c:pt>
                  <c:pt idx="35">
                    <c:v>2:19</c:v>
                  </c:pt>
                  <c:pt idx="36">
                    <c:v>2:49</c:v>
                  </c:pt>
                  <c:pt idx="37">
                    <c:v>2:26</c:v>
                  </c:pt>
                  <c:pt idx="38">
                    <c:v>0:45</c:v>
                  </c:pt>
                  <c:pt idx="39">
                    <c:v>2:24</c:v>
                  </c:pt>
                  <c:pt idx="40">
                    <c:v>2:20</c:v>
                  </c:pt>
                  <c:pt idx="41">
                    <c:v>1:13</c:v>
                  </c:pt>
                  <c:pt idx="42">
                    <c:v>1:15</c:v>
                  </c:pt>
                  <c:pt idx="43">
                    <c:v>0:29</c:v>
                  </c:pt>
                  <c:pt idx="44">
                    <c:v>0:40</c:v>
                  </c:pt>
                  <c:pt idx="45">
                    <c:v>0:42</c:v>
                  </c:pt>
                  <c:pt idx="46">
                    <c:v>0:41</c:v>
                  </c:pt>
                  <c:pt idx="47">
                    <c:v>0:35</c:v>
                  </c:pt>
                  <c:pt idx="48">
                    <c:v>0:19</c:v>
                  </c:pt>
                  <c:pt idx="49">
                    <c:v>0:32</c:v>
                  </c:pt>
                  <c:pt idx="50">
                    <c:v>2:01</c:v>
                  </c:pt>
                  <c:pt idx="51">
                    <c:v>0:37</c:v>
                  </c:pt>
                  <c:pt idx="52">
                    <c:v>0:35</c:v>
                  </c:pt>
                  <c:pt idx="53">
                    <c:v>0:32</c:v>
                  </c:pt>
                  <c:pt idx="54">
                    <c:v>0:30</c:v>
                  </c:pt>
                  <c:pt idx="55">
                    <c:v>0:27</c:v>
                  </c:pt>
                </c:lvl>
                <c:lvl>
                  <c:pt idx="14">
                    <c:v>6:55</c:v>
                  </c:pt>
                  <c:pt idx="15">
                    <c:v>3:43</c:v>
                  </c:pt>
                  <c:pt idx="16">
                    <c:v>5:07</c:v>
                  </c:pt>
                  <c:pt idx="17">
                    <c:v>5:08</c:v>
                  </c:pt>
                  <c:pt idx="18">
                    <c:v>5:28</c:v>
                  </c:pt>
                  <c:pt idx="19">
                    <c:v>3:12</c:v>
                  </c:pt>
                  <c:pt idx="20">
                    <c:v>5:40</c:v>
                  </c:pt>
                  <c:pt idx="21">
                    <c:v>5:27</c:v>
                  </c:pt>
                  <c:pt idx="22">
                    <c:v>6:29</c:v>
                  </c:pt>
                  <c:pt idx="23">
                    <c:v>7:19</c:v>
                  </c:pt>
                  <c:pt idx="24">
                    <c:v>3:24</c:v>
                  </c:pt>
                  <c:pt idx="25">
                    <c:v>4:18</c:v>
                  </c:pt>
                  <c:pt idx="26">
                    <c:v>5:25</c:v>
                  </c:pt>
                  <c:pt idx="27">
                    <c:v>2:52</c:v>
                  </c:pt>
                </c:lvl>
              </c:multiLvlStrCache>
            </c:multiLvlStrRef>
          </c:cat>
          <c:val>
            <c:numRef>
              <c:f>Sheet1!$O$2:$O$15</c:f>
            </c:numRef>
          </c:val>
          <c:extLst>
            <c:ext xmlns:c16="http://schemas.microsoft.com/office/drawing/2014/chart" uri="{C3380CC4-5D6E-409C-BE32-E72D297353CC}">
              <c16:uniqueId val="{00000000-2738-40E1-B880-4405C3E6E43E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Sheet1!$A$2:$N$15</c:f>
              <c:multiLvlStrCache>
                <c:ptCount val="56"/>
                <c:lvl>
                  <c:pt idx="0">
                    <c:v>4/21/2024</c:v>
                  </c:pt>
                  <c:pt idx="1">
                    <c:v>4/22/2024</c:v>
                  </c:pt>
                  <c:pt idx="2">
                    <c:v>4/23/2024</c:v>
                  </c:pt>
                  <c:pt idx="3">
                    <c:v>4/24/2024</c:v>
                  </c:pt>
                  <c:pt idx="4">
                    <c:v>4/25/2024</c:v>
                  </c:pt>
                  <c:pt idx="5">
                    <c:v>4/26/2024</c:v>
                  </c:pt>
                  <c:pt idx="6">
                    <c:v>4/27/2024</c:v>
                  </c:pt>
                  <c:pt idx="7">
                    <c:v>4/28/2024</c:v>
                  </c:pt>
                  <c:pt idx="8">
                    <c:v>4/29/2024</c:v>
                  </c:pt>
                  <c:pt idx="9">
                    <c:v>4/30/2024</c:v>
                  </c:pt>
                  <c:pt idx="10">
                    <c:v>5/1/2024</c:v>
                  </c:pt>
                  <c:pt idx="11">
                    <c:v>5/2/2024</c:v>
                  </c:pt>
                  <c:pt idx="12">
                    <c:v>5/3/2024</c:v>
                  </c:pt>
                  <c:pt idx="13">
                    <c:v>5/4/2024</c:v>
                  </c:pt>
                  <c:pt idx="14">
                    <c:v>Instagram</c:v>
                  </c:pt>
                  <c:pt idx="15">
                    <c:v>Instagram</c:v>
                  </c:pt>
                  <c:pt idx="16">
                    <c:v>Instagram</c:v>
                  </c:pt>
                  <c:pt idx="17">
                    <c:v>Instagram</c:v>
                  </c:pt>
                  <c:pt idx="18">
                    <c:v>Instagram</c:v>
                  </c:pt>
                  <c:pt idx="19">
                    <c:v>Instagram</c:v>
                  </c:pt>
                  <c:pt idx="20">
                    <c:v>Instagram</c:v>
                  </c:pt>
                  <c:pt idx="21">
                    <c:v>Instagram</c:v>
                  </c:pt>
                  <c:pt idx="22">
                    <c:v>Google Chrome</c:v>
                  </c:pt>
                  <c:pt idx="23">
                    <c:v>Instagram</c:v>
                  </c:pt>
                  <c:pt idx="24">
                    <c:v>Indeed Jobs</c:v>
                  </c:pt>
                  <c:pt idx="25">
                    <c:v>Instagram</c:v>
                  </c:pt>
                  <c:pt idx="26">
                    <c:v>Instagram</c:v>
                  </c:pt>
                  <c:pt idx="27">
                    <c:v>Instagram</c:v>
                  </c:pt>
                  <c:pt idx="28">
                    <c:v>Snapchat</c:v>
                  </c:pt>
                  <c:pt idx="29">
                    <c:v>Google Chrome</c:v>
                  </c:pt>
                  <c:pt idx="30">
                    <c:v>Zillow</c:v>
                  </c:pt>
                  <c:pt idx="31">
                    <c:v>Snapchat</c:v>
                  </c:pt>
                  <c:pt idx="32">
                    <c:v>Depop</c:v>
                  </c:pt>
                  <c:pt idx="33">
                    <c:v>Snapchat</c:v>
                  </c:pt>
                  <c:pt idx="34">
                    <c:v>Spotify</c:v>
                  </c:pt>
                  <c:pt idx="35">
                    <c:v>Gospel Library</c:v>
                  </c:pt>
                  <c:pt idx="36">
                    <c:v>Instagram</c:v>
                  </c:pt>
                  <c:pt idx="37">
                    <c:v>Depop</c:v>
                  </c:pt>
                  <c:pt idx="38">
                    <c:v>Instagram</c:v>
                  </c:pt>
                  <c:pt idx="39">
                    <c:v>Fitbit</c:v>
                  </c:pt>
                  <c:pt idx="40">
                    <c:v>Snapchat</c:v>
                  </c:pt>
                  <c:pt idx="41">
                    <c:v>BeReal.</c:v>
                  </c:pt>
                  <c:pt idx="42">
                    <c:v>BeReal.</c:v>
                  </c:pt>
                  <c:pt idx="43">
                    <c:v>Depop</c:v>
                  </c:pt>
                  <c:pt idx="44">
                    <c:v>Snapchat</c:v>
                  </c:pt>
                  <c:pt idx="45">
                    <c:v>Pinterest</c:v>
                  </c:pt>
                  <c:pt idx="46">
                    <c:v>Google Chrome</c:v>
                  </c:pt>
                  <c:pt idx="47">
                    <c:v>BeReal.</c:v>
                  </c:pt>
                  <c:pt idx="48">
                    <c:v>Camera</c:v>
                  </c:pt>
                  <c:pt idx="49">
                    <c:v>Google Chrome</c:v>
                  </c:pt>
                  <c:pt idx="50">
                    <c:v>Snapchat</c:v>
                  </c:pt>
                  <c:pt idx="51">
                    <c:v>Snapchat</c:v>
                  </c:pt>
                  <c:pt idx="52">
                    <c:v>Messages</c:v>
                  </c:pt>
                  <c:pt idx="53">
                    <c:v>BeReal.</c:v>
                  </c:pt>
                  <c:pt idx="54">
                    <c:v>Spotify</c:v>
                  </c:pt>
                  <c:pt idx="55">
                    <c:v>Spotify</c:v>
                  </c:pt>
                </c:lvl>
                <c:lvl>
                  <c:pt idx="14">
                    <c:v>78</c:v>
                  </c:pt>
                  <c:pt idx="15">
                    <c:v>73</c:v>
                  </c:pt>
                  <c:pt idx="16">
                    <c:v>67</c:v>
                  </c:pt>
                  <c:pt idx="17">
                    <c:v>72</c:v>
                  </c:pt>
                  <c:pt idx="18">
                    <c:v>102</c:v>
                  </c:pt>
                  <c:pt idx="19">
                    <c:v>70</c:v>
                  </c:pt>
                  <c:pt idx="20">
                    <c:v>96</c:v>
                  </c:pt>
                  <c:pt idx="21">
                    <c:v>91</c:v>
                  </c:pt>
                  <c:pt idx="22">
                    <c:v>90</c:v>
                  </c:pt>
                  <c:pt idx="23">
                    <c:v>96</c:v>
                  </c:pt>
                  <c:pt idx="24">
                    <c:v>71</c:v>
                  </c:pt>
                  <c:pt idx="25">
                    <c:v>82</c:v>
                  </c:pt>
                  <c:pt idx="26">
                    <c:v>93</c:v>
                  </c:pt>
                  <c:pt idx="27">
                    <c:v>88</c:v>
                  </c:pt>
                  <c:pt idx="28">
                    <c:v>3:33</c:v>
                  </c:pt>
                  <c:pt idx="29">
                    <c:v>0:57</c:v>
                  </c:pt>
                  <c:pt idx="30">
                    <c:v>2:19</c:v>
                  </c:pt>
                  <c:pt idx="31">
                    <c:v>1:52</c:v>
                  </c:pt>
                  <c:pt idx="32">
                    <c:v>2:12</c:v>
                  </c:pt>
                  <c:pt idx="33">
                    <c:v>1:01</c:v>
                  </c:pt>
                  <c:pt idx="34">
                    <c:v>4:02</c:v>
                  </c:pt>
                  <c:pt idx="35">
                    <c:v>2:19</c:v>
                  </c:pt>
                  <c:pt idx="36">
                    <c:v>2:49</c:v>
                  </c:pt>
                  <c:pt idx="37">
                    <c:v>2:26</c:v>
                  </c:pt>
                  <c:pt idx="38">
                    <c:v>0:45</c:v>
                  </c:pt>
                  <c:pt idx="39">
                    <c:v>2:24</c:v>
                  </c:pt>
                  <c:pt idx="40">
                    <c:v>2:20</c:v>
                  </c:pt>
                  <c:pt idx="41">
                    <c:v>1:13</c:v>
                  </c:pt>
                  <c:pt idx="42">
                    <c:v>1:15</c:v>
                  </c:pt>
                  <c:pt idx="43">
                    <c:v>0:29</c:v>
                  </c:pt>
                  <c:pt idx="44">
                    <c:v>0:40</c:v>
                  </c:pt>
                  <c:pt idx="45">
                    <c:v>0:42</c:v>
                  </c:pt>
                  <c:pt idx="46">
                    <c:v>0:41</c:v>
                  </c:pt>
                  <c:pt idx="47">
                    <c:v>0:35</c:v>
                  </c:pt>
                  <c:pt idx="48">
                    <c:v>0:19</c:v>
                  </c:pt>
                  <c:pt idx="49">
                    <c:v>0:32</c:v>
                  </c:pt>
                  <c:pt idx="50">
                    <c:v>2:01</c:v>
                  </c:pt>
                  <c:pt idx="51">
                    <c:v>0:37</c:v>
                  </c:pt>
                  <c:pt idx="52">
                    <c:v>0:35</c:v>
                  </c:pt>
                  <c:pt idx="53">
                    <c:v>0:32</c:v>
                  </c:pt>
                  <c:pt idx="54">
                    <c:v>0:30</c:v>
                  </c:pt>
                  <c:pt idx="55">
                    <c:v>0:27</c:v>
                  </c:pt>
                </c:lvl>
                <c:lvl>
                  <c:pt idx="14">
                    <c:v>6:55</c:v>
                  </c:pt>
                  <c:pt idx="15">
                    <c:v>3:43</c:v>
                  </c:pt>
                  <c:pt idx="16">
                    <c:v>5:07</c:v>
                  </c:pt>
                  <c:pt idx="17">
                    <c:v>5:08</c:v>
                  </c:pt>
                  <c:pt idx="18">
                    <c:v>5:28</c:v>
                  </c:pt>
                  <c:pt idx="19">
                    <c:v>3:12</c:v>
                  </c:pt>
                  <c:pt idx="20">
                    <c:v>5:40</c:v>
                  </c:pt>
                  <c:pt idx="21">
                    <c:v>5:27</c:v>
                  </c:pt>
                  <c:pt idx="22">
                    <c:v>6:29</c:v>
                  </c:pt>
                  <c:pt idx="23">
                    <c:v>7:19</c:v>
                  </c:pt>
                  <c:pt idx="24">
                    <c:v>3:24</c:v>
                  </c:pt>
                  <c:pt idx="25">
                    <c:v>4:18</c:v>
                  </c:pt>
                  <c:pt idx="26">
                    <c:v>5:25</c:v>
                  </c:pt>
                  <c:pt idx="27">
                    <c:v>2:52</c:v>
                  </c:pt>
                </c:lvl>
              </c:multiLvlStrCache>
            </c:multiLvlStrRef>
          </c:cat>
          <c:val>
            <c:numRef>
              <c:f>Sheet1!$P$2:$P$15</c:f>
            </c:numRef>
          </c:val>
          <c:extLst>
            <c:ext xmlns:c16="http://schemas.microsoft.com/office/drawing/2014/chart" uri="{C3380CC4-5D6E-409C-BE32-E72D297353CC}">
              <c16:uniqueId val="{00000001-2738-40E1-B880-4405C3E6E43E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Time Spent on Third Most Used App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Sheet1!$A$2:$N$15</c:f>
              <c:multiLvlStrCache>
                <c:ptCount val="56"/>
                <c:lvl>
                  <c:pt idx="0">
                    <c:v>4/21/2024</c:v>
                  </c:pt>
                  <c:pt idx="1">
                    <c:v>4/22/2024</c:v>
                  </c:pt>
                  <c:pt idx="2">
                    <c:v>4/23/2024</c:v>
                  </c:pt>
                  <c:pt idx="3">
                    <c:v>4/24/2024</c:v>
                  </c:pt>
                  <c:pt idx="4">
                    <c:v>4/25/2024</c:v>
                  </c:pt>
                  <c:pt idx="5">
                    <c:v>4/26/2024</c:v>
                  </c:pt>
                  <c:pt idx="6">
                    <c:v>4/27/2024</c:v>
                  </c:pt>
                  <c:pt idx="7">
                    <c:v>4/28/2024</c:v>
                  </c:pt>
                  <c:pt idx="8">
                    <c:v>4/29/2024</c:v>
                  </c:pt>
                  <c:pt idx="9">
                    <c:v>4/30/2024</c:v>
                  </c:pt>
                  <c:pt idx="10">
                    <c:v>5/1/2024</c:v>
                  </c:pt>
                  <c:pt idx="11">
                    <c:v>5/2/2024</c:v>
                  </c:pt>
                  <c:pt idx="12">
                    <c:v>5/3/2024</c:v>
                  </c:pt>
                  <c:pt idx="13">
                    <c:v>5/4/2024</c:v>
                  </c:pt>
                  <c:pt idx="14">
                    <c:v>Instagram</c:v>
                  </c:pt>
                  <c:pt idx="15">
                    <c:v>Instagram</c:v>
                  </c:pt>
                  <c:pt idx="16">
                    <c:v>Instagram</c:v>
                  </c:pt>
                  <c:pt idx="17">
                    <c:v>Instagram</c:v>
                  </c:pt>
                  <c:pt idx="18">
                    <c:v>Instagram</c:v>
                  </c:pt>
                  <c:pt idx="19">
                    <c:v>Instagram</c:v>
                  </c:pt>
                  <c:pt idx="20">
                    <c:v>Instagram</c:v>
                  </c:pt>
                  <c:pt idx="21">
                    <c:v>Instagram</c:v>
                  </c:pt>
                  <c:pt idx="22">
                    <c:v>Google Chrome</c:v>
                  </c:pt>
                  <c:pt idx="23">
                    <c:v>Instagram</c:v>
                  </c:pt>
                  <c:pt idx="24">
                    <c:v>Indeed Jobs</c:v>
                  </c:pt>
                  <c:pt idx="25">
                    <c:v>Instagram</c:v>
                  </c:pt>
                  <c:pt idx="26">
                    <c:v>Instagram</c:v>
                  </c:pt>
                  <c:pt idx="27">
                    <c:v>Instagram</c:v>
                  </c:pt>
                  <c:pt idx="28">
                    <c:v>Snapchat</c:v>
                  </c:pt>
                  <c:pt idx="29">
                    <c:v>Google Chrome</c:v>
                  </c:pt>
                  <c:pt idx="30">
                    <c:v>Zillow</c:v>
                  </c:pt>
                  <c:pt idx="31">
                    <c:v>Snapchat</c:v>
                  </c:pt>
                  <c:pt idx="32">
                    <c:v>Depop</c:v>
                  </c:pt>
                  <c:pt idx="33">
                    <c:v>Snapchat</c:v>
                  </c:pt>
                  <c:pt idx="34">
                    <c:v>Spotify</c:v>
                  </c:pt>
                  <c:pt idx="35">
                    <c:v>Gospel Library</c:v>
                  </c:pt>
                  <c:pt idx="36">
                    <c:v>Instagram</c:v>
                  </c:pt>
                  <c:pt idx="37">
                    <c:v>Depop</c:v>
                  </c:pt>
                  <c:pt idx="38">
                    <c:v>Instagram</c:v>
                  </c:pt>
                  <c:pt idx="39">
                    <c:v>Fitbit</c:v>
                  </c:pt>
                  <c:pt idx="40">
                    <c:v>Snapchat</c:v>
                  </c:pt>
                  <c:pt idx="41">
                    <c:v>BeReal.</c:v>
                  </c:pt>
                  <c:pt idx="42">
                    <c:v>BeReal.</c:v>
                  </c:pt>
                  <c:pt idx="43">
                    <c:v>Depop</c:v>
                  </c:pt>
                  <c:pt idx="44">
                    <c:v>Snapchat</c:v>
                  </c:pt>
                  <c:pt idx="45">
                    <c:v>Pinterest</c:v>
                  </c:pt>
                  <c:pt idx="46">
                    <c:v>Google Chrome</c:v>
                  </c:pt>
                  <c:pt idx="47">
                    <c:v>BeReal.</c:v>
                  </c:pt>
                  <c:pt idx="48">
                    <c:v>Camera</c:v>
                  </c:pt>
                  <c:pt idx="49">
                    <c:v>Google Chrome</c:v>
                  </c:pt>
                  <c:pt idx="50">
                    <c:v>Snapchat</c:v>
                  </c:pt>
                  <c:pt idx="51">
                    <c:v>Snapchat</c:v>
                  </c:pt>
                  <c:pt idx="52">
                    <c:v>Messages</c:v>
                  </c:pt>
                  <c:pt idx="53">
                    <c:v>BeReal.</c:v>
                  </c:pt>
                  <c:pt idx="54">
                    <c:v>Spotify</c:v>
                  </c:pt>
                  <c:pt idx="55">
                    <c:v>Spotify</c:v>
                  </c:pt>
                </c:lvl>
                <c:lvl>
                  <c:pt idx="14">
                    <c:v>78</c:v>
                  </c:pt>
                  <c:pt idx="15">
                    <c:v>73</c:v>
                  </c:pt>
                  <c:pt idx="16">
                    <c:v>67</c:v>
                  </c:pt>
                  <c:pt idx="17">
                    <c:v>72</c:v>
                  </c:pt>
                  <c:pt idx="18">
                    <c:v>102</c:v>
                  </c:pt>
                  <c:pt idx="19">
                    <c:v>70</c:v>
                  </c:pt>
                  <c:pt idx="20">
                    <c:v>96</c:v>
                  </c:pt>
                  <c:pt idx="21">
                    <c:v>91</c:v>
                  </c:pt>
                  <c:pt idx="22">
                    <c:v>90</c:v>
                  </c:pt>
                  <c:pt idx="23">
                    <c:v>96</c:v>
                  </c:pt>
                  <c:pt idx="24">
                    <c:v>71</c:v>
                  </c:pt>
                  <c:pt idx="25">
                    <c:v>82</c:v>
                  </c:pt>
                  <c:pt idx="26">
                    <c:v>93</c:v>
                  </c:pt>
                  <c:pt idx="27">
                    <c:v>88</c:v>
                  </c:pt>
                  <c:pt idx="28">
                    <c:v>3:33</c:v>
                  </c:pt>
                  <c:pt idx="29">
                    <c:v>0:57</c:v>
                  </c:pt>
                  <c:pt idx="30">
                    <c:v>2:19</c:v>
                  </c:pt>
                  <c:pt idx="31">
                    <c:v>1:52</c:v>
                  </c:pt>
                  <c:pt idx="32">
                    <c:v>2:12</c:v>
                  </c:pt>
                  <c:pt idx="33">
                    <c:v>1:01</c:v>
                  </c:pt>
                  <c:pt idx="34">
                    <c:v>4:02</c:v>
                  </c:pt>
                  <c:pt idx="35">
                    <c:v>2:19</c:v>
                  </c:pt>
                  <c:pt idx="36">
                    <c:v>2:49</c:v>
                  </c:pt>
                  <c:pt idx="37">
                    <c:v>2:26</c:v>
                  </c:pt>
                  <c:pt idx="38">
                    <c:v>0:45</c:v>
                  </c:pt>
                  <c:pt idx="39">
                    <c:v>2:24</c:v>
                  </c:pt>
                  <c:pt idx="40">
                    <c:v>2:20</c:v>
                  </c:pt>
                  <c:pt idx="41">
                    <c:v>1:13</c:v>
                  </c:pt>
                  <c:pt idx="42">
                    <c:v>1:15</c:v>
                  </c:pt>
                  <c:pt idx="43">
                    <c:v>0:29</c:v>
                  </c:pt>
                  <c:pt idx="44">
                    <c:v>0:40</c:v>
                  </c:pt>
                  <c:pt idx="45">
                    <c:v>0:42</c:v>
                  </c:pt>
                  <c:pt idx="46">
                    <c:v>0:41</c:v>
                  </c:pt>
                  <c:pt idx="47">
                    <c:v>0:35</c:v>
                  </c:pt>
                  <c:pt idx="48">
                    <c:v>0:19</c:v>
                  </c:pt>
                  <c:pt idx="49">
                    <c:v>0:32</c:v>
                  </c:pt>
                  <c:pt idx="50">
                    <c:v>2:01</c:v>
                  </c:pt>
                  <c:pt idx="51">
                    <c:v>0:37</c:v>
                  </c:pt>
                  <c:pt idx="52">
                    <c:v>0:35</c:v>
                  </c:pt>
                  <c:pt idx="53">
                    <c:v>0:32</c:v>
                  </c:pt>
                  <c:pt idx="54">
                    <c:v>0:30</c:v>
                  </c:pt>
                  <c:pt idx="55">
                    <c:v>0:27</c:v>
                  </c:pt>
                </c:lvl>
                <c:lvl>
                  <c:pt idx="14">
                    <c:v>6:55</c:v>
                  </c:pt>
                  <c:pt idx="15">
                    <c:v>3:43</c:v>
                  </c:pt>
                  <c:pt idx="16">
                    <c:v>5:07</c:v>
                  </c:pt>
                  <c:pt idx="17">
                    <c:v>5:08</c:v>
                  </c:pt>
                  <c:pt idx="18">
                    <c:v>5:28</c:v>
                  </c:pt>
                  <c:pt idx="19">
                    <c:v>3:12</c:v>
                  </c:pt>
                  <c:pt idx="20">
                    <c:v>5:40</c:v>
                  </c:pt>
                  <c:pt idx="21">
                    <c:v>5:27</c:v>
                  </c:pt>
                  <c:pt idx="22">
                    <c:v>6:29</c:v>
                  </c:pt>
                  <c:pt idx="23">
                    <c:v>7:19</c:v>
                  </c:pt>
                  <c:pt idx="24">
                    <c:v>3:24</c:v>
                  </c:pt>
                  <c:pt idx="25">
                    <c:v>4:18</c:v>
                  </c:pt>
                  <c:pt idx="26">
                    <c:v>5:25</c:v>
                  </c:pt>
                  <c:pt idx="27">
                    <c:v>2:52</c:v>
                  </c:pt>
                </c:lvl>
              </c:multiLvlStrCache>
            </c:multiLvlStrRef>
          </c:cat>
          <c:val>
            <c:numRef>
              <c:f>Sheet1!$Q$2:$Q$15</c:f>
              <c:numCache>
                <c:formatCode>h:mm</c:formatCode>
                <c:ptCount val="14"/>
                <c:pt idx="0">
                  <c:v>1.6666666666666666E-2</c:v>
                </c:pt>
                <c:pt idx="1">
                  <c:v>1.1805555555555555E-2</c:v>
                </c:pt>
                <c:pt idx="2">
                  <c:v>2.013888888888889E-2</c:v>
                </c:pt>
                <c:pt idx="3">
                  <c:v>2.1527777777777778E-2</c:v>
                </c:pt>
                <c:pt idx="4">
                  <c:v>1.7361111111111112E-2</c:v>
                </c:pt>
                <c:pt idx="5">
                  <c:v>9.7222222222222224E-3</c:v>
                </c:pt>
                <c:pt idx="6">
                  <c:v>9.0277777777777769E-3</c:v>
                </c:pt>
                <c:pt idx="7">
                  <c:v>1.9444444444444445E-2</c:v>
                </c:pt>
                <c:pt idx="8">
                  <c:v>1.5277777777777777E-2</c:v>
                </c:pt>
                <c:pt idx="9">
                  <c:v>1.9444444444444445E-2</c:v>
                </c:pt>
                <c:pt idx="10">
                  <c:v>1.6666666666666666E-2</c:v>
                </c:pt>
                <c:pt idx="11">
                  <c:v>9.7222222222222224E-3</c:v>
                </c:pt>
                <c:pt idx="12">
                  <c:v>1.4583333333333334E-2</c:v>
                </c:pt>
                <c:pt idx="13">
                  <c:v>9.7222222222222224E-3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8-40E1-B880-4405C3E6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8246335"/>
        <c:axId val="368244415"/>
      </c:barChart>
      <c:catAx>
        <c:axId val="3682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44415"/>
        <c:crosses val="autoZero"/>
        <c:auto val="1"/>
        <c:lblAlgn val="ctr"/>
        <c:lblOffset val="100"/>
        <c:noMultiLvlLbl val="0"/>
      </c:catAx>
      <c:valAx>
        <c:axId val="3682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Daily Time Spent</a:t>
            </a:r>
            <a:r>
              <a:rPr lang="en-US" baseline="0"/>
              <a:t> on iPhone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Sheet2!$A$2:$A$16</c:f>
              <c:numCache>
                <c:formatCode>m/d/yyyy</c:formatCode>
                <c:ptCount val="15"/>
                <c:pt idx="0">
                  <c:v>45403</c:v>
                </c:pt>
                <c:pt idx="1">
                  <c:v>45404</c:v>
                </c:pt>
                <c:pt idx="2">
                  <c:v>45405</c:v>
                </c:pt>
                <c:pt idx="3">
                  <c:v>45406</c:v>
                </c:pt>
                <c:pt idx="4">
                  <c:v>45407</c:v>
                </c:pt>
                <c:pt idx="5">
                  <c:v>45408</c:v>
                </c:pt>
                <c:pt idx="6">
                  <c:v>45409</c:v>
                </c:pt>
                <c:pt idx="7">
                  <c:v>45410</c:v>
                </c:pt>
                <c:pt idx="8">
                  <c:v>45411</c:v>
                </c:pt>
                <c:pt idx="9">
                  <c:v>45412</c:v>
                </c:pt>
                <c:pt idx="10">
                  <c:v>45413</c:v>
                </c:pt>
                <c:pt idx="11">
                  <c:v>45414</c:v>
                </c:pt>
                <c:pt idx="12">
                  <c:v>45415</c:v>
                </c:pt>
                <c:pt idx="13">
                  <c:v>45416</c:v>
                </c:pt>
              </c:numCache>
            </c:numRef>
          </c:cat>
          <c:val>
            <c:numRef>
              <c:f>Sheet2!$B$2:$B$16</c:f>
              <c:numCache>
                <c:formatCode>h:mm</c:formatCode>
                <c:ptCount val="15"/>
                <c:pt idx="0">
                  <c:v>0.28819444444444442</c:v>
                </c:pt>
                <c:pt idx="1">
                  <c:v>0.15486111111111112</c:v>
                </c:pt>
                <c:pt idx="2">
                  <c:v>0.21319444444444444</c:v>
                </c:pt>
                <c:pt idx="3">
                  <c:v>0.21388888888888888</c:v>
                </c:pt>
                <c:pt idx="4">
                  <c:v>0.22777777777777777</c:v>
                </c:pt>
                <c:pt idx="5">
                  <c:v>0.13333333333333333</c:v>
                </c:pt>
                <c:pt idx="6">
                  <c:v>0.2361111111111111</c:v>
                </c:pt>
                <c:pt idx="7">
                  <c:v>0.22708333333333333</c:v>
                </c:pt>
                <c:pt idx="8">
                  <c:v>0.27013888888888887</c:v>
                </c:pt>
                <c:pt idx="9">
                  <c:v>0.30486111111111114</c:v>
                </c:pt>
                <c:pt idx="10">
                  <c:v>0.14166666666666666</c:v>
                </c:pt>
                <c:pt idx="11">
                  <c:v>0.17916666666666667</c:v>
                </c:pt>
                <c:pt idx="12">
                  <c:v>0.22569444444444445</c:v>
                </c:pt>
                <c:pt idx="13">
                  <c:v>0.11944444444444445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A-4DD5-BCBA-6F9130E6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285519"/>
        <c:axId val="369286959"/>
      </c:barChart>
      <c:dateAx>
        <c:axId val="369285519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86959"/>
        <c:crosses val="autoZero"/>
        <c:auto val="0"/>
        <c:lblOffset val="100"/>
        <c:baseTimeUnit val="days"/>
        <c:majorUnit val="1"/>
      </c:dateAx>
      <c:valAx>
        <c:axId val="3692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Hour:Minutes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8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Used App of the Day</a:t>
            </a:r>
          </a:p>
          <a:p>
            <a:pPr>
              <a:defRPr/>
            </a:pPr>
            <a:r>
              <a:rPr lang="en-US" sz="700"/>
              <a:t>(out</a:t>
            </a:r>
            <a:r>
              <a:rPr lang="en-US" sz="700" baseline="0"/>
              <a:t> of 14 days)</a:t>
            </a:r>
            <a:endParaRPr lang="en-US" sz="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Sheet2!$H$17</c:f>
              <c:strCache>
                <c:ptCount val="1"/>
                <c:pt idx="0">
                  <c:v>How many 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Sheet2!$G$18:$G$20</c:f>
              <c:strCache>
                <c:ptCount val="3"/>
                <c:pt idx="0">
                  <c:v>Instagram</c:v>
                </c:pt>
                <c:pt idx="1">
                  <c:v>Google Chrome</c:v>
                </c:pt>
                <c:pt idx="2">
                  <c:v>Indeed Jobs</c:v>
                </c:pt>
              </c:strCache>
            </c:strRef>
          </c:cat>
          <c:val>
            <c:numRef>
              <c:f>Sheet2!$H$18:$H$20</c:f>
              <c:numCache>
                <c:formatCode>General</c:formatCode>
                <c:ptCount val="3"/>
                <c:pt idx="0">
                  <c:v>12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5-44B0-B67F-3D7A5DE92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Most Used App of the Day</a:t>
            </a:r>
          </a:p>
          <a:p>
            <a:pPr>
              <a:defRPr/>
            </a:pPr>
            <a:r>
              <a:rPr lang="en-US" sz="900"/>
              <a:t>(out of 14</a:t>
            </a:r>
            <a:r>
              <a:rPr lang="en-US" sz="900" baseline="0"/>
              <a:t> days)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Sheet2!$I$22</c:f>
              <c:strCache>
                <c:ptCount val="1"/>
                <c:pt idx="0">
                  <c:v>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Sheet2!$H$23:$H$31</c:f>
              <c:strCache>
                <c:ptCount val="9"/>
                <c:pt idx="0">
                  <c:v>Snapchat</c:v>
                </c:pt>
                <c:pt idx="1">
                  <c:v>Google Chrome</c:v>
                </c:pt>
                <c:pt idx="2">
                  <c:v>Zillow</c:v>
                </c:pt>
                <c:pt idx="3">
                  <c:v>Depop</c:v>
                </c:pt>
                <c:pt idx="4">
                  <c:v>Spotify</c:v>
                </c:pt>
                <c:pt idx="5">
                  <c:v>Gospel Library</c:v>
                </c:pt>
                <c:pt idx="6">
                  <c:v>Instagram</c:v>
                </c:pt>
                <c:pt idx="7">
                  <c:v>Fitbit</c:v>
                </c:pt>
                <c:pt idx="8">
                  <c:v>BeReal.</c:v>
                </c:pt>
              </c:strCache>
            </c:strRef>
          </c:cat>
          <c:val>
            <c:numRef>
              <c:f>Sheet2!$I$23:$I$31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6-4FF9-80A9-8CDC9D824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Third</a:t>
            </a:r>
            <a:r>
              <a:rPr lang="en-US" baseline="0"/>
              <a:t> Most Used App of the </a:t>
            </a:r>
            <a:r>
              <a:rPr lang="en-US"/>
              <a:t>Day</a:t>
            </a:r>
          </a:p>
          <a:p>
            <a:pPr>
              <a:defRPr/>
            </a:pPr>
            <a:r>
              <a:rPr lang="en-US" sz="900"/>
              <a:t>(out</a:t>
            </a:r>
            <a:r>
              <a:rPr lang="en-US" sz="900" baseline="0"/>
              <a:t> of 14 days)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Sheet2!$L$17</c:f>
              <c:strCache>
                <c:ptCount val="1"/>
                <c:pt idx="0">
                  <c:v>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Sheet2!$K$18:$K$25</c:f>
              <c:strCache>
                <c:ptCount val="8"/>
                <c:pt idx="0">
                  <c:v>BeReal.</c:v>
                </c:pt>
                <c:pt idx="1">
                  <c:v>Depop</c:v>
                </c:pt>
                <c:pt idx="2">
                  <c:v>Snapchat</c:v>
                </c:pt>
                <c:pt idx="3">
                  <c:v>Pinterest</c:v>
                </c:pt>
                <c:pt idx="4">
                  <c:v>Google Chrome</c:v>
                </c:pt>
                <c:pt idx="5">
                  <c:v>Camera</c:v>
                </c:pt>
                <c:pt idx="6">
                  <c:v>Messages</c:v>
                </c:pt>
                <c:pt idx="7">
                  <c:v>Spotify</c:v>
                </c:pt>
              </c:strCache>
            </c:strRef>
          </c:cat>
          <c:val>
            <c:numRef>
              <c:f>Sheet2!$L$18:$L$25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B-43BF-AA83-E3F965F432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Screentime with and without Instagram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Sheet2!$O$1</c:f>
              <c:strCache>
                <c:ptCount val="1"/>
                <c:pt idx="0">
                  <c:v>Screentime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Sheet2!$N$2:$N$15</c:f>
              <c:numCache>
                <c:formatCode>m/d/yyyy</c:formatCode>
                <c:ptCount val="14"/>
                <c:pt idx="0">
                  <c:v>45403</c:v>
                </c:pt>
                <c:pt idx="1">
                  <c:v>45404</c:v>
                </c:pt>
                <c:pt idx="2">
                  <c:v>45405</c:v>
                </c:pt>
                <c:pt idx="3">
                  <c:v>45406</c:v>
                </c:pt>
                <c:pt idx="4">
                  <c:v>45407</c:v>
                </c:pt>
                <c:pt idx="5">
                  <c:v>45408</c:v>
                </c:pt>
                <c:pt idx="6">
                  <c:v>45409</c:v>
                </c:pt>
                <c:pt idx="7">
                  <c:v>45410</c:v>
                </c:pt>
                <c:pt idx="8">
                  <c:v>45411</c:v>
                </c:pt>
                <c:pt idx="9">
                  <c:v>45412</c:v>
                </c:pt>
                <c:pt idx="10">
                  <c:v>45413</c:v>
                </c:pt>
                <c:pt idx="11">
                  <c:v>45414</c:v>
                </c:pt>
                <c:pt idx="12">
                  <c:v>45415</c:v>
                </c:pt>
                <c:pt idx="13">
                  <c:v>45416</c:v>
                </c:pt>
              </c:numCache>
            </c:numRef>
          </c:cat>
          <c:val>
            <c:numRef>
              <c:f>Sheet2!$O$2:$O$15</c:f>
              <c:numCache>
                <c:formatCode>h:mm</c:formatCode>
                <c:ptCount val="14"/>
                <c:pt idx="0">
                  <c:v>0.28819444444444442</c:v>
                </c:pt>
                <c:pt idx="1">
                  <c:v>0.15486111111111112</c:v>
                </c:pt>
                <c:pt idx="2">
                  <c:v>0.21319444444444444</c:v>
                </c:pt>
                <c:pt idx="3">
                  <c:v>0.21388888888888888</c:v>
                </c:pt>
                <c:pt idx="4">
                  <c:v>0.22777777777777777</c:v>
                </c:pt>
                <c:pt idx="5">
                  <c:v>0.13333333333333333</c:v>
                </c:pt>
                <c:pt idx="6">
                  <c:v>0.2361111111111111</c:v>
                </c:pt>
                <c:pt idx="7">
                  <c:v>0.22708333333333333</c:v>
                </c:pt>
                <c:pt idx="8">
                  <c:v>0.27013888888888887</c:v>
                </c:pt>
                <c:pt idx="9">
                  <c:v>0.30486111111111114</c:v>
                </c:pt>
                <c:pt idx="10">
                  <c:v>0.14166666666666666</c:v>
                </c:pt>
                <c:pt idx="11">
                  <c:v>0.17916666666666667</c:v>
                </c:pt>
                <c:pt idx="12">
                  <c:v>0.22569444444444445</c:v>
                </c:pt>
                <c:pt idx="13">
                  <c:v>0.11944444444444445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6-4A83-9B5E-07C457586C49}"/>
            </c:ext>
          </c:extLst>
        </c:ser>
        <c:ser>
          <c:idx val="3"/>
          <c:order val="3"/>
          <c:tx>
            <c:strRef>
              <c:f>Sheet2!$Q$1</c:f>
              <c:strCache>
                <c:ptCount val="1"/>
                <c:pt idx="0">
                  <c:v>Screentime without Instagram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Sheet2!$N$2:$N$15</c:f>
              <c:numCache>
                <c:formatCode>m/d/yyyy</c:formatCode>
                <c:ptCount val="14"/>
                <c:pt idx="0">
                  <c:v>45403</c:v>
                </c:pt>
                <c:pt idx="1">
                  <c:v>45404</c:v>
                </c:pt>
                <c:pt idx="2">
                  <c:v>45405</c:v>
                </c:pt>
                <c:pt idx="3">
                  <c:v>45406</c:v>
                </c:pt>
                <c:pt idx="4">
                  <c:v>45407</c:v>
                </c:pt>
                <c:pt idx="5">
                  <c:v>45408</c:v>
                </c:pt>
                <c:pt idx="6">
                  <c:v>45409</c:v>
                </c:pt>
                <c:pt idx="7">
                  <c:v>45410</c:v>
                </c:pt>
                <c:pt idx="8">
                  <c:v>45411</c:v>
                </c:pt>
                <c:pt idx="9">
                  <c:v>45412</c:v>
                </c:pt>
                <c:pt idx="10">
                  <c:v>45413</c:v>
                </c:pt>
                <c:pt idx="11">
                  <c:v>45414</c:v>
                </c:pt>
                <c:pt idx="12">
                  <c:v>45415</c:v>
                </c:pt>
                <c:pt idx="13">
                  <c:v>45416</c:v>
                </c:pt>
              </c:numCache>
            </c:numRef>
          </c:cat>
          <c:val>
            <c:numRef>
              <c:f>Sheet2!$Q$2:$Q$15</c:f>
              <c:numCache>
                <c:formatCode>h:mm</c:formatCode>
                <c:ptCount val="14"/>
                <c:pt idx="0">
                  <c:v>0.14027777777777775</c:v>
                </c:pt>
                <c:pt idx="1">
                  <c:v>0.11527777777777778</c:v>
                </c:pt>
                <c:pt idx="2">
                  <c:v>0.11666666666666665</c:v>
                </c:pt>
                <c:pt idx="3">
                  <c:v>0.1361111111111111</c:v>
                </c:pt>
                <c:pt idx="4">
                  <c:v>0.13611111111111113</c:v>
                </c:pt>
                <c:pt idx="5">
                  <c:v>9.0972222222222218E-2</c:v>
                </c:pt>
                <c:pt idx="6">
                  <c:v>6.8055555555555536E-2</c:v>
                </c:pt>
                <c:pt idx="7">
                  <c:v>0.13055555555555554</c:v>
                </c:pt>
                <c:pt idx="8">
                  <c:v>0.18611111111111109</c:v>
                </c:pt>
                <c:pt idx="9">
                  <c:v>0.20347222222222225</c:v>
                </c:pt>
                <c:pt idx="10">
                  <c:v>0.11736111111111111</c:v>
                </c:pt>
                <c:pt idx="11">
                  <c:v>7.9166666666666663E-2</c:v>
                </c:pt>
                <c:pt idx="12">
                  <c:v>0.12847222222222221</c:v>
                </c:pt>
                <c:pt idx="13">
                  <c:v>6.8750000000000006E-2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6-4A83-9B5E-07C457586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876207"/>
        <c:axId val="12868838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Sheet2!$N$1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Sheet2!$N$2:$N$15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45403</c:v>
                      </c:pt>
                      <c:pt idx="1">
                        <c:v>45404</c:v>
                      </c:pt>
                      <c:pt idx="2">
                        <c:v>45405</c:v>
                      </c:pt>
                      <c:pt idx="3">
                        <c:v>45406</c:v>
                      </c:pt>
                      <c:pt idx="4">
                        <c:v>45407</c:v>
                      </c:pt>
                      <c:pt idx="5">
                        <c:v>45408</c:v>
                      </c:pt>
                      <c:pt idx="6">
                        <c:v>45409</c:v>
                      </c:pt>
                      <c:pt idx="7">
                        <c:v>45410</c:v>
                      </c:pt>
                      <c:pt idx="8">
                        <c:v>45411</c:v>
                      </c:pt>
                      <c:pt idx="9">
                        <c:v>45412</c:v>
                      </c:pt>
                      <c:pt idx="10">
                        <c:v>45413</c:v>
                      </c:pt>
                      <c:pt idx="11">
                        <c:v>45414</c:v>
                      </c:pt>
                      <c:pt idx="12">
                        <c:v>45415</c:v>
                      </c:pt>
                      <c:pt idx="13">
                        <c:v>45416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Sheet2!$N$2:$N$15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45403</c:v>
                      </c:pt>
                      <c:pt idx="1">
                        <c:v>45404</c:v>
                      </c:pt>
                      <c:pt idx="2">
                        <c:v>45405</c:v>
                      </c:pt>
                      <c:pt idx="3">
                        <c:v>45406</c:v>
                      </c:pt>
                      <c:pt idx="4">
                        <c:v>45407</c:v>
                      </c:pt>
                      <c:pt idx="5">
                        <c:v>45408</c:v>
                      </c:pt>
                      <c:pt idx="6">
                        <c:v>45409</c:v>
                      </c:pt>
                      <c:pt idx="7">
                        <c:v>45410</c:v>
                      </c:pt>
                      <c:pt idx="8">
                        <c:v>45411</c:v>
                      </c:pt>
                      <c:pt idx="9">
                        <c:v>45412</c:v>
                      </c:pt>
                      <c:pt idx="10">
                        <c:v>45413</c:v>
                      </c:pt>
                      <c:pt idx="11">
                        <c:v>45414</c:v>
                      </c:pt>
                      <c:pt idx="12">
                        <c:v>45415</c:v>
                      </c:pt>
                      <c:pt idx="13">
                        <c:v>45416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9D6-4A83-9B5E-07C457586C4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Sheet2!$P$1</c15:sqref>
                        </c15:formulaRef>
                      </c:ext>
                    </c:extLst>
                    <c:strCache>
                      <c:ptCount val="1"/>
                      <c:pt idx="0">
                        <c:v>Time Spent on Instagram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Sheet2!$N$2:$N$15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45403</c:v>
                      </c:pt>
                      <c:pt idx="1">
                        <c:v>45404</c:v>
                      </c:pt>
                      <c:pt idx="2">
                        <c:v>45405</c:v>
                      </c:pt>
                      <c:pt idx="3">
                        <c:v>45406</c:v>
                      </c:pt>
                      <c:pt idx="4">
                        <c:v>45407</c:v>
                      </c:pt>
                      <c:pt idx="5">
                        <c:v>45408</c:v>
                      </c:pt>
                      <c:pt idx="6">
                        <c:v>45409</c:v>
                      </c:pt>
                      <c:pt idx="7">
                        <c:v>45410</c:v>
                      </c:pt>
                      <c:pt idx="8">
                        <c:v>45411</c:v>
                      </c:pt>
                      <c:pt idx="9">
                        <c:v>45412</c:v>
                      </c:pt>
                      <c:pt idx="10">
                        <c:v>45413</c:v>
                      </c:pt>
                      <c:pt idx="11">
                        <c:v>45414</c:v>
                      </c:pt>
                      <c:pt idx="12">
                        <c:v>45415</c:v>
                      </c:pt>
                      <c:pt idx="13">
                        <c:v>45416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Sheet2!$P$2:$P$15</c15:sqref>
                        </c15:formulaRef>
                      </c:ext>
                    </c:extLst>
                    <c:numCache>
                      <c:formatCode>h:mm</c:formatCode>
                      <c:ptCount val="14"/>
                      <c:pt idx="0">
                        <c:v>0.14791666666666667</c:v>
                      </c:pt>
                      <c:pt idx="1">
                        <c:v>3.9583333333333331E-2</c:v>
                      </c:pt>
                      <c:pt idx="2">
                        <c:v>9.6527777777777782E-2</c:v>
                      </c:pt>
                      <c:pt idx="3">
                        <c:v>7.7777777777777779E-2</c:v>
                      </c:pt>
                      <c:pt idx="4">
                        <c:v>9.166666666666666E-2</c:v>
                      </c:pt>
                      <c:pt idx="5">
                        <c:v>4.2361111111111113E-2</c:v>
                      </c:pt>
                      <c:pt idx="6">
                        <c:v>0.16805555555555557</c:v>
                      </c:pt>
                      <c:pt idx="7">
                        <c:v>9.6527777777777782E-2</c:v>
                      </c:pt>
                      <c:pt idx="8">
                        <c:v>8.4027777777777785E-2</c:v>
                      </c:pt>
                      <c:pt idx="9">
                        <c:v>0.10138888888888889</c:v>
                      </c:pt>
                      <c:pt idx="10">
                        <c:v>2.4305555555555556E-2</c:v>
                      </c:pt>
                      <c:pt idx="11">
                        <c:v>0.1</c:v>
                      </c:pt>
                      <c:pt idx="12">
                        <c:v>9.7222222222222224E-2</c:v>
                      </c:pt>
                      <c:pt idx="13">
                        <c:v>5.0694444444444445E-2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9D6-4A83-9B5E-07C457586C49}"/>
                  </c:ext>
                </c:extLst>
              </c15:ser>
            </c15:filteredLineSeries>
          </c:ext>
        </c:extLst>
      </c:lineChart>
      <c:dateAx>
        <c:axId val="12868762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83887"/>
        <c:crosses val="autoZero"/>
        <c:auto val="1"/>
        <c:lblOffset val="100"/>
        <c:baseTimeUnit val="days"/>
      </c:dateAx>
      <c:valAx>
        <c:axId val="12868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7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838200</xdr:colOff>
      <xdr:row>16</xdr:row>
      <xdr:rowOff>41910</xdr:rowOff>
    </xdr:from>
    <xdr:to>
      <xdr:col>16</xdr:col>
      <xdr:colOff>1264920</xdr:colOff>
      <xdr:row>31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2B2C5B-9A5F-0BE1-566A-2BDFFA040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15</xdr:row>
      <xdr:rowOff>64770</xdr:rowOff>
    </xdr:from>
    <xdr:to>
      <xdr:col>4</xdr:col>
      <xdr:colOff>701040</xdr:colOff>
      <xdr:row>30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9BE6E-84D0-B72F-5A2A-D069A668E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31</xdr:row>
      <xdr:rowOff>11430</xdr:rowOff>
    </xdr:from>
    <xdr:to>
      <xdr:col>3</xdr:col>
      <xdr:colOff>45720</xdr:colOff>
      <xdr:row>41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CA3E8E-C0FB-5E52-F098-EF6B5BC94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144780</xdr:colOff>
      <xdr:row>31</xdr:row>
      <xdr:rowOff>19050</xdr:rowOff>
    </xdr:from>
    <xdr:to>
      <xdr:col>6</xdr:col>
      <xdr:colOff>998220</xdr:colOff>
      <xdr:row>46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F65A51-4D94-C72A-FBAE-566C3CA08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31</xdr:row>
      <xdr:rowOff>19050</xdr:rowOff>
    </xdr:from>
    <xdr:to>
      <xdr:col>10</xdr:col>
      <xdr:colOff>541020</xdr:colOff>
      <xdr:row>46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7E52E3-04A7-8987-573C-F6A86A693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</xdr:colOff>
      <xdr:row>16</xdr:row>
      <xdr:rowOff>125730</xdr:rowOff>
    </xdr:from>
    <xdr:to>
      <xdr:col>16</xdr:col>
      <xdr:colOff>1287780</xdr:colOff>
      <xdr:row>31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53D322-D601-FA87-E985-90564AEB6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D2DF5F-B26E-4A82-A314-26A3A952CC0B}" name="Table1" displayName="Table1" ref="A1:Q15" totalsRowShown="0" headerRowDxfId="31">
  <autoFilter ref="A1:Q15" xr:uid="{8BD2DF5F-B26E-4A82-A314-26A3A952CC0B}"/>
  <tableColumns count="17">
    <tableColumn id="1" xr3:uid="{1F3BC0CB-DC10-41EE-9CE0-EFAFBED74AD0}" name="Date" dataDxfId="30"/>
    <tableColumn id="10" xr3:uid="{A561D8D0-AC6C-47E3-A656-B45A4B244BE7}" name="Start time" dataDxfId="29"/>
    <tableColumn id="2" xr3:uid="{61E869AF-5E92-4735-AD38-CF3CFAFF937C}" name="End Time" dataDxfId="28"/>
    <tableColumn id="11" xr3:uid="{1C61206F-D8A7-49BA-A68E-40C128EE7DCD}" name="Total Time" dataDxfId="27">
      <calculatedColumnFormula>C2-B2</calculatedColumnFormula>
    </tableColumn>
    <tableColumn id="3" xr3:uid="{142AC252-2093-4653-808B-2214B23E2A7C}" name="Phone Pickups"/>
    <tableColumn id="4" xr3:uid="{6633397D-8B00-4507-AF73-5CD6D47F0BDD}" name="Most Used App" dataDxfId="26"/>
    <tableColumn id="12" xr3:uid="{39C7FF9A-5FE9-4622-B60A-8B1B03F4EBB2}" name="Start" dataDxfId="25"/>
    <tableColumn id="13" xr3:uid="{789F4122-87A8-48CF-B45C-0E5CCF5F5081}" name="End" dataDxfId="24"/>
    <tableColumn id="5" xr3:uid="{9C4BCE81-4DA4-4EEC-9891-73D8F6D95869}" name="Time Spent on Most Used App" dataDxfId="23">
      <calculatedColumnFormula>H2-G2</calculatedColumnFormula>
    </tableColumn>
    <tableColumn id="6" xr3:uid="{1AC64739-13F9-4B8E-ABCE-9336EB17A03D}" name="Second Most Used App" dataDxfId="22"/>
    <tableColumn id="14" xr3:uid="{2BBA21DB-809C-4C13-9645-531CD780C383}" name="Column1" dataDxfId="21"/>
    <tableColumn id="15" xr3:uid="{E56F0AC6-4118-4CE3-B45A-D1C6086BDF4A}" name="Column2" dataDxfId="20"/>
    <tableColumn id="7" xr3:uid="{0DA15F99-233A-44CE-8873-B0DE63A91958}" name="Time Spent on Second Most Used App" dataDxfId="19">
      <calculatedColumnFormula>L2-K2</calculatedColumnFormula>
    </tableColumn>
    <tableColumn id="8" xr3:uid="{90586D98-BD79-457A-BA25-12E131BB20CD}" name="Third Most Used App" dataDxfId="18"/>
    <tableColumn id="17" xr3:uid="{F3D15E6A-06C5-4131-A0BA-A63FD336EABC}" name="Column4" dataDxfId="17"/>
    <tableColumn id="16" xr3:uid="{E90F3F77-3BE9-458E-8AF5-9298865E0D7B}" name="Column3" dataDxfId="16"/>
    <tableColumn id="9" xr3:uid="{E3A21686-91FB-4BF6-90D4-260808C7159E}" name="Time Spent on Third Most Used App" dataDxfId="15">
      <calculatedColumnFormula>P2-O2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5A20DB-65DD-4B43-9DF1-A05187C4731A}" name="Table13" displayName="Table13" ref="A1:I15" totalsRowShown="0" headerRowDxfId="6">
  <autoFilter ref="A1:I15" xr:uid="{3B5A20DB-65DD-4B43-9DF1-A05187C4731A}"/>
  <tableColumns count="9">
    <tableColumn id="1" xr3:uid="{E7E9C184-820D-4FDB-A8C2-750E60DE9D9A}" name="Date" dataDxfId="14"/>
    <tableColumn id="2" xr3:uid="{DC5C9F6F-BD4A-49D8-B45C-9E3A0DF7ABF6}" name="Total Time" dataDxfId="9"/>
    <tableColumn id="3" xr3:uid="{41122FFB-573A-442C-9AD6-9930ADD07E1C}" name="Phone Pickups"/>
    <tableColumn id="4" xr3:uid="{51686B0F-566E-4E3B-93F6-C5B0A52A0BAF}" name="Most Used App" dataDxfId="13"/>
    <tableColumn id="13" xr3:uid="{97762709-5BE3-499A-887A-76A7215C900C}" name="Time Spent on Most Used App" dataDxfId="12"/>
    <tableColumn id="6" xr3:uid="{B8874EF6-F340-4513-85DA-D28055D9AE04}" name="Second Most Used App" dataDxfId="11"/>
    <tableColumn id="15" xr3:uid="{A0060F9C-B318-4D1B-8E65-36C77036ABE7}" name="Time Spent on Second Most Used App" dataDxfId="10"/>
    <tableColumn id="8" xr3:uid="{77DD6435-C460-4075-944E-903B34889BCB}" name="Third Most Used App" dataDxfId="8"/>
    <tableColumn id="16" xr3:uid="{03A50537-25BE-4047-AAE2-47FAC1AA6634}" name="Time Spent on Third Most Used App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F6CA99-B3D5-446A-B4AD-930C70B46B73}" name="Table3" displayName="Table3" ref="G17:H20" totalsRowShown="0">
  <autoFilter ref="G17:H20" xr:uid="{1CF6CA99-B3D5-446A-B4AD-930C70B46B73}"/>
  <tableColumns count="2">
    <tableColumn id="1" xr3:uid="{F4FCA0D6-86EB-4CA9-9DBF-825034F247C9}" name="Most Used Apps"/>
    <tableColumn id="2" xr3:uid="{A1E43E0C-F71C-4C81-9CAF-858CB0EEFDA0}" name="How many day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BFF770-52B7-4622-9118-E516D4F3E7B3}" name="Table4" displayName="Table4" ref="H22:I31" totalsRowShown="0">
  <autoFilter ref="H22:I31" xr:uid="{3ABFF770-52B7-4622-9118-E516D4F3E7B3}"/>
  <tableColumns count="2">
    <tableColumn id="1" xr3:uid="{B51B02D5-CDD1-4D3E-B107-211A886370FA}" name="Second Most Used App"/>
    <tableColumn id="2" xr3:uid="{966552ED-4B22-4A66-9A54-F42F0833141F}" name="Days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A0F4CB-7F6D-4868-919A-84811DF3782A}" name="Table5" displayName="Table5" ref="K17:L25" totalsRowShown="0">
  <autoFilter ref="K17:L25" xr:uid="{2CA0F4CB-7F6D-4868-919A-84811DF3782A}"/>
  <tableColumns count="2">
    <tableColumn id="1" xr3:uid="{EECA0C5C-2382-4BE5-BA0C-B11D5DC6D42F}" name="Third Most Used App"/>
    <tableColumn id="2" xr3:uid="{236E4B45-AD71-4B6E-81B2-2DF134B69CE3}" name="Day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7341E0-2540-41E9-A774-0C5FBD9A5B94}" name="Table6" displayName="Table6" ref="N1:Q16" totalsRowShown="0" headerRowDxfId="0">
  <autoFilter ref="N1:Q16" xr:uid="{447341E0-2540-41E9-A774-0C5FBD9A5B94}"/>
  <tableColumns count="4">
    <tableColumn id="1" xr3:uid="{019E0A07-68E5-4BBD-AEC6-8ED30C389A20}" name="Date" dataDxfId="4"/>
    <tableColumn id="2" xr3:uid="{B376718E-65D0-4BED-BD31-1C2ADD722ED4}" name="Screentime" dataDxfId="3"/>
    <tableColumn id="3" xr3:uid="{8A275D0D-C008-4A47-9B43-D1E96F4451C3}" name="Time Spent on Instagram" dataDxfId="2"/>
    <tableColumn id="4" xr3:uid="{11ACD250-8CBD-463B-9D08-46DB974FB2A0}" name="Screentime without Instagram" dataDxfId="1">
      <calculatedColumnFormula>O2-P2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87F6-A268-4BC9-B67A-82947A8AB350}">
  <dimension ref="A1:Q19"/>
  <sheetViews>
    <sheetView workbookViewId="0">
      <selection activeCell="I1" sqref="I1"/>
    </sheetView>
  </sheetViews>
  <sheetFormatPr defaultRowHeight="14.4"/>
  <cols>
    <col min="1" max="1" width="9.33203125" bestFit="1" customWidth="1"/>
    <col min="2" max="2" width="15.6640625" hidden="1" customWidth="1"/>
    <col min="3" max="3" width="15" hidden="1" customWidth="1"/>
    <col min="4" max="4" width="15" customWidth="1"/>
    <col min="5" max="5" width="15.109375" customWidth="1"/>
    <col min="6" max="6" width="18.44140625" customWidth="1"/>
    <col min="7" max="8" width="18.44140625" hidden="1" customWidth="1"/>
    <col min="9" max="9" width="21.6640625" customWidth="1"/>
    <col min="10" max="10" width="22.109375" customWidth="1"/>
    <col min="11" max="12" width="22.109375" hidden="1" customWidth="1"/>
    <col min="13" max="13" width="19.6640625" customWidth="1"/>
    <col min="14" max="14" width="19" customWidth="1"/>
    <col min="15" max="16" width="19" hidden="1" customWidth="1"/>
    <col min="17" max="17" width="18.5546875" customWidth="1"/>
  </cols>
  <sheetData>
    <row r="1" spans="1:17" ht="28.2" customHeight="1">
      <c r="A1" s="4" t="s">
        <v>0</v>
      </c>
      <c r="B1" s="4" t="s">
        <v>22</v>
      </c>
      <c r="C1" s="4" t="s">
        <v>23</v>
      </c>
      <c r="D1" s="4" t="s">
        <v>24</v>
      </c>
      <c r="E1" s="4" t="s">
        <v>4</v>
      </c>
      <c r="F1" s="4" t="s">
        <v>1</v>
      </c>
      <c r="G1" s="4" t="s">
        <v>26</v>
      </c>
      <c r="H1" s="4" t="s">
        <v>27</v>
      </c>
      <c r="I1" s="5" t="s">
        <v>6</v>
      </c>
      <c r="J1" s="4" t="s">
        <v>2</v>
      </c>
      <c r="K1" s="4" t="s">
        <v>21</v>
      </c>
      <c r="L1" s="4" t="s">
        <v>25</v>
      </c>
      <c r="M1" s="5" t="s">
        <v>7</v>
      </c>
      <c r="N1" s="4" t="s">
        <v>3</v>
      </c>
      <c r="O1" s="4" t="s">
        <v>29</v>
      </c>
      <c r="P1" s="4" t="s">
        <v>28</v>
      </c>
      <c r="Q1" s="5" t="s">
        <v>8</v>
      </c>
    </row>
    <row r="2" spans="1:17">
      <c r="A2" s="1">
        <v>45403</v>
      </c>
      <c r="B2" s="2">
        <v>0</v>
      </c>
      <c r="C2" s="2">
        <v>0.28819444444444442</v>
      </c>
      <c r="D2" s="2">
        <f t="shared" ref="D2:D15" si="0">C2-B2</f>
        <v>0.28819444444444442</v>
      </c>
      <c r="E2">
        <v>78</v>
      </c>
      <c r="F2" s="3" t="s">
        <v>5</v>
      </c>
      <c r="G2" s="7">
        <v>0</v>
      </c>
      <c r="H2" s="2">
        <v>0.14791666666666667</v>
      </c>
      <c r="I2" s="2">
        <f t="shared" ref="I2:I15" si="1">H2-G2</f>
        <v>0.14791666666666667</v>
      </c>
      <c r="J2" s="3" t="s">
        <v>9</v>
      </c>
      <c r="K2" s="7">
        <v>0</v>
      </c>
      <c r="L2" s="2">
        <v>5.2083333333333336E-2</v>
      </c>
      <c r="M2" s="2">
        <f t="shared" ref="M2:M15" si="2">L2-K2</f>
        <v>5.2083333333333336E-2</v>
      </c>
      <c r="N2" s="3" t="s">
        <v>10</v>
      </c>
      <c r="O2" s="7">
        <v>0</v>
      </c>
      <c r="P2" s="2">
        <v>1.6666666666666666E-2</v>
      </c>
      <c r="Q2" s="2">
        <f t="shared" ref="Q2:Q15" si="3">P2-O2</f>
        <v>1.6666666666666666E-2</v>
      </c>
    </row>
    <row r="3" spans="1:17">
      <c r="A3" s="1">
        <v>45404</v>
      </c>
      <c r="B3" s="2">
        <v>0</v>
      </c>
      <c r="C3" s="2">
        <v>0.15486111111111112</v>
      </c>
      <c r="D3" s="2">
        <f t="shared" si="0"/>
        <v>0.15486111111111112</v>
      </c>
      <c r="E3">
        <v>73</v>
      </c>
      <c r="F3" s="3" t="s">
        <v>5</v>
      </c>
      <c r="G3" s="7">
        <v>0</v>
      </c>
      <c r="H3" s="2">
        <v>3.9583333333333331E-2</v>
      </c>
      <c r="I3" s="2">
        <f t="shared" si="1"/>
        <v>3.9583333333333331E-2</v>
      </c>
      <c r="J3" s="3" t="s">
        <v>11</v>
      </c>
      <c r="K3" s="7">
        <v>0</v>
      </c>
      <c r="L3" s="2">
        <v>2.013888888888889E-2</v>
      </c>
      <c r="M3" s="2">
        <f t="shared" si="2"/>
        <v>2.013888888888889E-2</v>
      </c>
      <c r="N3" s="3" t="s">
        <v>12</v>
      </c>
      <c r="O3" s="7">
        <v>0</v>
      </c>
      <c r="P3" s="2">
        <v>1.1805555555555555E-2</v>
      </c>
      <c r="Q3" s="2">
        <f t="shared" si="3"/>
        <v>1.1805555555555555E-2</v>
      </c>
    </row>
    <row r="4" spans="1:17">
      <c r="A4" s="1">
        <v>45405</v>
      </c>
      <c r="B4" s="2">
        <v>0</v>
      </c>
      <c r="C4" s="2">
        <v>0.21319444444444444</v>
      </c>
      <c r="D4" s="2">
        <f t="shared" si="0"/>
        <v>0.21319444444444444</v>
      </c>
      <c r="E4">
        <v>67</v>
      </c>
      <c r="F4" s="3" t="s">
        <v>5</v>
      </c>
      <c r="G4" s="7">
        <v>0</v>
      </c>
      <c r="H4" s="2">
        <v>9.6527777777777782E-2</v>
      </c>
      <c r="I4" s="2">
        <f t="shared" si="1"/>
        <v>9.6527777777777782E-2</v>
      </c>
      <c r="J4" s="3" t="s">
        <v>13</v>
      </c>
      <c r="K4" s="7">
        <v>0</v>
      </c>
      <c r="L4" s="2">
        <v>2.7777777777777776E-2</v>
      </c>
      <c r="M4" s="2">
        <f t="shared" si="2"/>
        <v>2.7777777777777776E-2</v>
      </c>
      <c r="N4" s="3" t="s">
        <v>9</v>
      </c>
      <c r="O4" s="7">
        <v>0</v>
      </c>
      <c r="P4" s="2">
        <v>2.013888888888889E-2</v>
      </c>
      <c r="Q4" s="2">
        <f t="shared" si="3"/>
        <v>2.013888888888889E-2</v>
      </c>
    </row>
    <row r="5" spans="1:17">
      <c r="A5" s="1">
        <v>45406</v>
      </c>
      <c r="B5" s="2">
        <v>0</v>
      </c>
      <c r="C5" s="2">
        <v>0.21388888888888888</v>
      </c>
      <c r="D5" s="2">
        <f t="shared" si="0"/>
        <v>0.21388888888888888</v>
      </c>
      <c r="E5">
        <v>72</v>
      </c>
      <c r="F5" s="3" t="s">
        <v>5</v>
      </c>
      <c r="G5" s="7">
        <v>0</v>
      </c>
      <c r="H5" s="2">
        <v>7.7777777777777779E-2</v>
      </c>
      <c r="I5" s="2">
        <f t="shared" si="1"/>
        <v>7.7777777777777779E-2</v>
      </c>
      <c r="J5" s="3" t="s">
        <v>9</v>
      </c>
      <c r="K5" s="7">
        <v>0</v>
      </c>
      <c r="L5" s="2">
        <v>2.9166666666666667E-2</v>
      </c>
      <c r="M5" s="2">
        <f t="shared" si="2"/>
        <v>2.9166666666666667E-2</v>
      </c>
      <c r="N5" s="3" t="s">
        <v>14</v>
      </c>
      <c r="O5" s="7">
        <v>0</v>
      </c>
      <c r="P5" s="2">
        <v>2.1527777777777778E-2</v>
      </c>
      <c r="Q5" s="2">
        <f t="shared" si="3"/>
        <v>2.1527777777777778E-2</v>
      </c>
    </row>
    <row r="6" spans="1:17">
      <c r="A6" s="1">
        <v>45407</v>
      </c>
      <c r="B6" s="2">
        <v>0</v>
      </c>
      <c r="C6" s="2">
        <v>0.22777777777777777</v>
      </c>
      <c r="D6" s="2">
        <f t="shared" si="0"/>
        <v>0.22777777777777777</v>
      </c>
      <c r="E6">
        <v>102</v>
      </c>
      <c r="F6" s="3" t="s">
        <v>5</v>
      </c>
      <c r="G6" s="7">
        <v>0</v>
      </c>
      <c r="H6" s="2">
        <v>9.166666666666666E-2</v>
      </c>
      <c r="I6" s="2">
        <f t="shared" si="1"/>
        <v>9.166666666666666E-2</v>
      </c>
      <c r="J6" s="3" t="s">
        <v>12</v>
      </c>
      <c r="K6" s="7">
        <v>0</v>
      </c>
      <c r="L6" s="2">
        <v>2.8472222222222222E-2</v>
      </c>
      <c r="M6" s="2">
        <f t="shared" si="2"/>
        <v>2.8472222222222222E-2</v>
      </c>
      <c r="N6" s="3" t="s">
        <v>11</v>
      </c>
      <c r="O6" s="7">
        <v>0</v>
      </c>
      <c r="P6" s="2">
        <v>1.7361111111111112E-2</v>
      </c>
      <c r="Q6" s="2">
        <f t="shared" si="3"/>
        <v>1.7361111111111112E-2</v>
      </c>
    </row>
    <row r="7" spans="1:17">
      <c r="A7" s="1">
        <v>45408</v>
      </c>
      <c r="B7" s="2">
        <v>0</v>
      </c>
      <c r="C7" s="2">
        <v>0.13333333333333333</v>
      </c>
      <c r="D7" s="2">
        <f t="shared" si="0"/>
        <v>0.13333333333333333</v>
      </c>
      <c r="E7">
        <v>70</v>
      </c>
      <c r="F7" s="3" t="s">
        <v>5</v>
      </c>
      <c r="G7" s="7">
        <v>0</v>
      </c>
      <c r="H7" s="2">
        <v>4.2361111111111113E-2</v>
      </c>
      <c r="I7" s="2">
        <f t="shared" si="1"/>
        <v>4.2361111111111113E-2</v>
      </c>
      <c r="J7" s="3" t="s">
        <v>9</v>
      </c>
      <c r="K7" s="7">
        <v>0</v>
      </c>
      <c r="L7" s="2">
        <v>2.4305555555555556E-2</v>
      </c>
      <c r="M7" s="2">
        <f t="shared" si="2"/>
        <v>2.4305555555555556E-2</v>
      </c>
      <c r="N7" s="3" t="s">
        <v>10</v>
      </c>
      <c r="O7" s="7">
        <v>0</v>
      </c>
      <c r="P7" s="2">
        <v>9.7222222222222224E-3</v>
      </c>
      <c r="Q7" s="2">
        <f t="shared" si="3"/>
        <v>9.7222222222222224E-3</v>
      </c>
    </row>
    <row r="8" spans="1:17">
      <c r="A8" s="1">
        <v>45409</v>
      </c>
      <c r="B8" s="2">
        <v>0</v>
      </c>
      <c r="C8" s="2">
        <v>0.2361111111111111</v>
      </c>
      <c r="D8" s="2">
        <f t="shared" si="0"/>
        <v>0.2361111111111111</v>
      </c>
      <c r="E8">
        <v>96</v>
      </c>
      <c r="F8" s="3" t="s">
        <v>5</v>
      </c>
      <c r="G8" s="7">
        <v>0</v>
      </c>
      <c r="H8" s="2">
        <v>0.16805555555555557</v>
      </c>
      <c r="I8" s="2">
        <f t="shared" si="1"/>
        <v>0.16805555555555557</v>
      </c>
      <c r="J8" s="3" t="s">
        <v>15</v>
      </c>
      <c r="K8" s="7">
        <v>0</v>
      </c>
      <c r="L8" s="2">
        <v>1.3194444444444444E-2</v>
      </c>
      <c r="M8" s="2">
        <f t="shared" si="2"/>
        <v>1.3194444444444444E-2</v>
      </c>
      <c r="N8" s="3" t="s">
        <v>16</v>
      </c>
      <c r="O8" s="7">
        <v>0</v>
      </c>
      <c r="P8" s="2">
        <v>9.0277777777777769E-3</v>
      </c>
      <c r="Q8" s="2">
        <f t="shared" si="3"/>
        <v>9.0277777777777769E-3</v>
      </c>
    </row>
    <row r="9" spans="1:17">
      <c r="A9" s="1">
        <v>45410</v>
      </c>
      <c r="B9" s="2">
        <v>0</v>
      </c>
      <c r="C9" s="2">
        <v>0.22708333333333333</v>
      </c>
      <c r="D9" s="2">
        <f t="shared" si="0"/>
        <v>0.22708333333333333</v>
      </c>
      <c r="E9">
        <v>91</v>
      </c>
      <c r="F9" s="3" t="s">
        <v>5</v>
      </c>
      <c r="G9" s="7">
        <v>0</v>
      </c>
      <c r="H9" s="2">
        <v>9.6527777777777782E-2</v>
      </c>
      <c r="I9" s="2">
        <f t="shared" si="1"/>
        <v>9.6527777777777782E-2</v>
      </c>
      <c r="J9" s="3" t="s">
        <v>17</v>
      </c>
      <c r="K9" s="7">
        <v>0</v>
      </c>
      <c r="L9" s="2">
        <v>2.2222222222222223E-2</v>
      </c>
      <c r="M9" s="2">
        <f t="shared" si="2"/>
        <v>2.2222222222222223E-2</v>
      </c>
      <c r="N9" s="3" t="s">
        <v>11</v>
      </c>
      <c r="O9" s="7">
        <v>0</v>
      </c>
      <c r="P9" s="2">
        <v>1.9444444444444445E-2</v>
      </c>
      <c r="Q9" s="2">
        <f t="shared" si="3"/>
        <v>1.9444444444444445E-2</v>
      </c>
    </row>
    <row r="10" spans="1:17">
      <c r="A10" s="1">
        <v>45411</v>
      </c>
      <c r="B10" s="2">
        <v>0</v>
      </c>
      <c r="C10" s="2">
        <v>0.27013888888888887</v>
      </c>
      <c r="D10" s="2">
        <f t="shared" si="0"/>
        <v>0.27013888888888887</v>
      </c>
      <c r="E10">
        <v>90</v>
      </c>
      <c r="F10" s="3" t="s">
        <v>11</v>
      </c>
      <c r="G10" s="7">
        <v>0</v>
      </c>
      <c r="H10" s="2">
        <v>0.11736111111111111</v>
      </c>
      <c r="I10" s="2">
        <f t="shared" si="1"/>
        <v>0.11736111111111111</v>
      </c>
      <c r="J10" s="3" t="s">
        <v>5</v>
      </c>
      <c r="K10" s="7">
        <v>0</v>
      </c>
      <c r="L10" s="2">
        <v>8.4027777777777785E-2</v>
      </c>
      <c r="M10" s="2">
        <f t="shared" si="2"/>
        <v>8.4027777777777785E-2</v>
      </c>
      <c r="N10" s="3" t="s">
        <v>9</v>
      </c>
      <c r="O10" s="7">
        <v>0</v>
      </c>
      <c r="P10" s="2">
        <v>1.5277777777777777E-2</v>
      </c>
      <c r="Q10" s="2">
        <f t="shared" si="3"/>
        <v>1.5277777777777777E-2</v>
      </c>
    </row>
    <row r="11" spans="1:17">
      <c r="A11" s="1">
        <v>45412</v>
      </c>
      <c r="B11" s="2">
        <v>0</v>
      </c>
      <c r="C11" s="2">
        <v>0.30486111111111114</v>
      </c>
      <c r="D11" s="2">
        <f t="shared" si="0"/>
        <v>0.30486111111111114</v>
      </c>
      <c r="E11">
        <v>96</v>
      </c>
      <c r="F11" s="3" t="s">
        <v>5</v>
      </c>
      <c r="G11" s="7">
        <v>0</v>
      </c>
      <c r="H11" s="2">
        <v>0.10138888888888889</v>
      </c>
      <c r="I11" s="2">
        <f t="shared" si="1"/>
        <v>0.10138888888888889</v>
      </c>
      <c r="J11" s="3" t="s">
        <v>12</v>
      </c>
      <c r="K11" s="7">
        <v>0</v>
      </c>
      <c r="L11" s="2">
        <v>2.5694444444444443E-2</v>
      </c>
      <c r="M11" s="2">
        <f t="shared" si="2"/>
        <v>2.5694444444444443E-2</v>
      </c>
      <c r="N11" s="3" t="s">
        <v>9</v>
      </c>
      <c r="O11" s="7">
        <v>0</v>
      </c>
      <c r="P11" s="2">
        <v>1.9444444444444445E-2</v>
      </c>
      <c r="Q11" s="2">
        <f t="shared" si="3"/>
        <v>1.9444444444444445E-2</v>
      </c>
    </row>
    <row r="12" spans="1:17">
      <c r="A12" s="1">
        <v>45413</v>
      </c>
      <c r="B12" s="2">
        <v>0</v>
      </c>
      <c r="C12" s="2">
        <v>0.14166666666666666</v>
      </c>
      <c r="D12" s="2">
        <f t="shared" si="0"/>
        <v>0.14166666666666666</v>
      </c>
      <c r="E12">
        <v>71</v>
      </c>
      <c r="F12" s="3" t="s">
        <v>18</v>
      </c>
      <c r="G12" s="7">
        <v>0</v>
      </c>
      <c r="H12" s="2">
        <v>3.125E-2</v>
      </c>
      <c r="I12" s="2">
        <f t="shared" si="1"/>
        <v>3.125E-2</v>
      </c>
      <c r="J12" s="3" t="s">
        <v>5</v>
      </c>
      <c r="K12" s="7">
        <v>0</v>
      </c>
      <c r="L12" s="2">
        <v>2.4305555555555556E-2</v>
      </c>
      <c r="M12" s="2">
        <f t="shared" si="2"/>
        <v>2.4305555555555556E-2</v>
      </c>
      <c r="N12" s="3" t="s">
        <v>19</v>
      </c>
      <c r="O12" s="7">
        <v>0</v>
      </c>
      <c r="P12" s="2">
        <v>1.6666666666666666E-2</v>
      </c>
      <c r="Q12" s="2">
        <f t="shared" si="3"/>
        <v>1.6666666666666666E-2</v>
      </c>
    </row>
    <row r="13" spans="1:17">
      <c r="A13" s="1">
        <v>45414</v>
      </c>
      <c r="B13" s="2">
        <v>0</v>
      </c>
      <c r="C13" s="2">
        <v>0.17916666666666667</v>
      </c>
      <c r="D13" s="2">
        <f t="shared" si="0"/>
        <v>0.17916666666666667</v>
      </c>
      <c r="E13">
        <v>82</v>
      </c>
      <c r="F13" s="3" t="s">
        <v>5</v>
      </c>
      <c r="G13" s="7">
        <v>0</v>
      </c>
      <c r="H13" s="2">
        <v>0.1</v>
      </c>
      <c r="I13" s="2">
        <f t="shared" si="1"/>
        <v>0.1</v>
      </c>
      <c r="J13" s="3" t="s">
        <v>20</v>
      </c>
      <c r="K13" s="7">
        <v>0</v>
      </c>
      <c r="L13" s="2">
        <v>2.2222222222222223E-2</v>
      </c>
      <c r="M13" s="2">
        <f t="shared" si="2"/>
        <v>2.2222222222222223E-2</v>
      </c>
      <c r="N13" s="3" t="s">
        <v>10</v>
      </c>
      <c r="O13" s="7">
        <v>0</v>
      </c>
      <c r="P13" s="2">
        <v>9.7222222222222224E-3</v>
      </c>
      <c r="Q13" s="2">
        <f t="shared" si="3"/>
        <v>9.7222222222222224E-3</v>
      </c>
    </row>
    <row r="14" spans="1:17">
      <c r="A14" s="1">
        <v>45415</v>
      </c>
      <c r="B14" s="2">
        <v>0</v>
      </c>
      <c r="C14" s="2">
        <v>0.22569444444444445</v>
      </c>
      <c r="D14" s="2">
        <f t="shared" si="0"/>
        <v>0.22569444444444445</v>
      </c>
      <c r="E14">
        <v>93</v>
      </c>
      <c r="F14" s="3" t="s">
        <v>5</v>
      </c>
      <c r="G14" s="7">
        <v>0</v>
      </c>
      <c r="H14" s="2">
        <v>9.7222222222222224E-2</v>
      </c>
      <c r="I14" s="2">
        <f t="shared" si="1"/>
        <v>9.7222222222222224E-2</v>
      </c>
      <c r="J14" s="3" t="s">
        <v>9</v>
      </c>
      <c r="K14" s="7">
        <v>0</v>
      </c>
      <c r="L14" s="2">
        <v>2.0833333333333332E-2</v>
      </c>
      <c r="M14" s="2">
        <f t="shared" si="2"/>
        <v>2.0833333333333332E-2</v>
      </c>
      <c r="N14" s="3" t="s">
        <v>15</v>
      </c>
      <c r="O14" s="7">
        <v>0</v>
      </c>
      <c r="P14" s="2">
        <v>1.4583333333333334E-2</v>
      </c>
      <c r="Q14" s="2">
        <f t="shared" si="3"/>
        <v>1.4583333333333334E-2</v>
      </c>
    </row>
    <row r="15" spans="1:17">
      <c r="A15" s="1">
        <v>45416</v>
      </c>
      <c r="B15" s="2">
        <v>0</v>
      </c>
      <c r="C15" s="2">
        <v>0.11944444444444445</v>
      </c>
      <c r="D15" s="2">
        <f t="shared" si="0"/>
        <v>0.11944444444444445</v>
      </c>
      <c r="E15">
        <v>88</v>
      </c>
      <c r="F15" s="3" t="s">
        <v>5</v>
      </c>
      <c r="G15" s="7">
        <v>0</v>
      </c>
      <c r="H15" s="2">
        <v>5.0694444444444445E-2</v>
      </c>
      <c r="I15" s="2">
        <f t="shared" si="1"/>
        <v>5.0694444444444445E-2</v>
      </c>
      <c r="J15" s="3" t="s">
        <v>10</v>
      </c>
      <c r="K15" s="7">
        <v>0</v>
      </c>
      <c r="L15" s="2">
        <v>1.8749999999999999E-2</v>
      </c>
      <c r="M15" s="2">
        <f t="shared" si="2"/>
        <v>1.8749999999999999E-2</v>
      </c>
      <c r="N15" s="3" t="s">
        <v>15</v>
      </c>
      <c r="O15" s="7">
        <v>0</v>
      </c>
      <c r="P15" s="2">
        <v>9.7222222222222224E-3</v>
      </c>
      <c r="Q15" s="2">
        <f t="shared" si="3"/>
        <v>9.7222222222222224E-3</v>
      </c>
    </row>
    <row r="16" spans="1:17">
      <c r="A16" s="1"/>
    </row>
    <row r="17" spans="1:9" ht="14.4" customHeight="1">
      <c r="A17" s="1"/>
      <c r="C17" s="6"/>
      <c r="D17" s="6"/>
      <c r="E17" s="6"/>
      <c r="F17" s="6"/>
      <c r="G17" s="6"/>
      <c r="H17" s="6"/>
      <c r="I17" s="6"/>
    </row>
    <row r="18" spans="1:9" ht="14.4" customHeight="1">
      <c r="A18" s="1"/>
      <c r="C18" s="6"/>
      <c r="D18" s="6"/>
      <c r="E18" s="6"/>
      <c r="F18" s="6"/>
      <c r="G18" s="6"/>
      <c r="H18" s="6"/>
      <c r="I18" s="6"/>
    </row>
    <row r="19" spans="1:9">
      <c r="B19" s="2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8A45-FCDF-4FEE-A60D-AFB69073E959}">
  <dimension ref="A1:Q31"/>
  <sheetViews>
    <sheetView topLeftCell="I11" workbookViewId="0">
      <selection activeCell="R32" sqref="R32"/>
    </sheetView>
  </sheetViews>
  <sheetFormatPr defaultRowHeight="14.4"/>
  <cols>
    <col min="1" max="1" width="9.33203125" bestFit="1" customWidth="1"/>
    <col min="2" max="2" width="13.77734375" customWidth="1"/>
    <col min="3" max="3" width="13.21875" customWidth="1"/>
    <col min="4" max="4" width="15" customWidth="1"/>
    <col min="5" max="5" width="17" customWidth="1"/>
    <col min="6" max="6" width="22.21875" bestFit="1" customWidth="1"/>
    <col min="7" max="7" width="16" customWidth="1"/>
    <col min="8" max="8" width="21.6640625" customWidth="1"/>
    <col min="9" max="9" width="20.88671875" style="9" customWidth="1"/>
    <col min="10" max="10" width="17.33203125" bestFit="1" customWidth="1"/>
    <col min="11" max="11" width="19.6640625" customWidth="1"/>
    <col min="13" max="13" width="13.33203125" bestFit="1" customWidth="1"/>
    <col min="14" max="14" width="19.6640625" bestFit="1" customWidth="1"/>
    <col min="15" max="15" width="12.5546875" customWidth="1"/>
    <col min="16" max="16" width="16.44140625" customWidth="1"/>
    <col min="17" max="17" width="19.109375" customWidth="1"/>
  </cols>
  <sheetData>
    <row r="1" spans="1:17" ht="43.2">
      <c r="A1" s="5" t="s">
        <v>0</v>
      </c>
      <c r="B1" s="5" t="s">
        <v>24</v>
      </c>
      <c r="C1" s="5" t="s">
        <v>4</v>
      </c>
      <c r="D1" s="5" t="s">
        <v>1</v>
      </c>
      <c r="E1" s="5" t="s">
        <v>6</v>
      </c>
      <c r="F1" s="5" t="s">
        <v>2</v>
      </c>
      <c r="G1" s="5" t="s">
        <v>7</v>
      </c>
      <c r="H1" s="5" t="s">
        <v>3</v>
      </c>
      <c r="I1" s="5" t="s">
        <v>8</v>
      </c>
      <c r="N1" s="9" t="s">
        <v>0</v>
      </c>
      <c r="O1" s="9" t="s">
        <v>35</v>
      </c>
      <c r="P1" s="9" t="s">
        <v>33</v>
      </c>
      <c r="Q1" s="9" t="s">
        <v>34</v>
      </c>
    </row>
    <row r="2" spans="1:17">
      <c r="A2" s="1">
        <v>45403</v>
      </c>
      <c r="B2" s="2">
        <v>0.28819444444444442</v>
      </c>
      <c r="C2">
        <v>78</v>
      </c>
      <c r="D2" s="3" t="s">
        <v>5</v>
      </c>
      <c r="E2" s="2">
        <v>0.14791666666666667</v>
      </c>
      <c r="F2" s="3" t="s">
        <v>9</v>
      </c>
      <c r="G2" s="2">
        <v>5.2083333333333336E-2</v>
      </c>
      <c r="H2" s="3" t="s">
        <v>10</v>
      </c>
      <c r="I2" s="8">
        <v>1.6666666666666666E-2</v>
      </c>
      <c r="N2" s="10">
        <v>45403</v>
      </c>
      <c r="O2" s="12">
        <v>0.28819444444444442</v>
      </c>
      <c r="P2" s="12">
        <v>0.14791666666666667</v>
      </c>
      <c r="Q2" s="2">
        <f>O2-P2</f>
        <v>0.14027777777777775</v>
      </c>
    </row>
    <row r="3" spans="1:17">
      <c r="A3" s="1">
        <v>45404</v>
      </c>
      <c r="B3" s="2">
        <v>0.15486111111111112</v>
      </c>
      <c r="C3">
        <v>73</v>
      </c>
      <c r="D3" s="3" t="s">
        <v>5</v>
      </c>
      <c r="E3" s="2">
        <v>3.9583333333333331E-2</v>
      </c>
      <c r="F3" s="3" t="s">
        <v>11</v>
      </c>
      <c r="G3" s="2">
        <v>2.013888888888889E-2</v>
      </c>
      <c r="H3" s="3" t="s">
        <v>12</v>
      </c>
      <c r="I3" s="8">
        <v>1.1805555555555555E-2</v>
      </c>
      <c r="N3" s="11">
        <v>45404</v>
      </c>
      <c r="O3" s="13">
        <v>0.15486111111111112</v>
      </c>
      <c r="P3" s="13">
        <v>3.9583333333333331E-2</v>
      </c>
      <c r="Q3" s="2">
        <f>O3-P3</f>
        <v>0.11527777777777778</v>
      </c>
    </row>
    <row r="4" spans="1:17">
      <c r="A4" s="1">
        <v>45405</v>
      </c>
      <c r="B4" s="2">
        <v>0.21319444444444444</v>
      </c>
      <c r="C4">
        <v>67</v>
      </c>
      <c r="D4" s="3" t="s">
        <v>5</v>
      </c>
      <c r="E4" s="2">
        <v>9.6527777777777782E-2</v>
      </c>
      <c r="F4" s="3" t="s">
        <v>13</v>
      </c>
      <c r="G4" s="2">
        <v>2.7777777777777776E-2</v>
      </c>
      <c r="H4" s="3" t="s">
        <v>9</v>
      </c>
      <c r="I4" s="8">
        <v>2.013888888888889E-2</v>
      </c>
      <c r="N4" s="10">
        <v>45405</v>
      </c>
      <c r="O4" s="12">
        <v>0.21319444444444444</v>
      </c>
      <c r="P4" s="12">
        <v>9.6527777777777782E-2</v>
      </c>
      <c r="Q4" s="2">
        <f t="shared" ref="Q4:Q15" si="0">O4-P4</f>
        <v>0.11666666666666665</v>
      </c>
    </row>
    <row r="5" spans="1:17">
      <c r="A5" s="1">
        <v>45406</v>
      </c>
      <c r="B5" s="2">
        <v>0.21388888888888888</v>
      </c>
      <c r="C5">
        <v>72</v>
      </c>
      <c r="D5" s="3" t="s">
        <v>5</v>
      </c>
      <c r="E5" s="2">
        <v>7.7777777777777779E-2</v>
      </c>
      <c r="F5" s="3" t="s">
        <v>9</v>
      </c>
      <c r="G5" s="2">
        <v>2.9166666666666667E-2</v>
      </c>
      <c r="H5" s="3" t="s">
        <v>14</v>
      </c>
      <c r="I5" s="8">
        <v>2.1527777777777778E-2</v>
      </c>
      <c r="N5" s="11">
        <v>45406</v>
      </c>
      <c r="O5" s="13">
        <v>0.21388888888888888</v>
      </c>
      <c r="P5" s="13">
        <v>7.7777777777777779E-2</v>
      </c>
      <c r="Q5" s="2">
        <f t="shared" si="0"/>
        <v>0.1361111111111111</v>
      </c>
    </row>
    <row r="6" spans="1:17">
      <c r="A6" s="1">
        <v>45407</v>
      </c>
      <c r="B6" s="2">
        <v>0.22777777777777777</v>
      </c>
      <c r="C6">
        <v>102</v>
      </c>
      <c r="D6" s="3" t="s">
        <v>5</v>
      </c>
      <c r="E6" s="2">
        <v>9.166666666666666E-2</v>
      </c>
      <c r="F6" s="3" t="s">
        <v>12</v>
      </c>
      <c r="G6" s="2">
        <v>2.8472222222222222E-2</v>
      </c>
      <c r="H6" s="3" t="s">
        <v>11</v>
      </c>
      <c r="I6" s="8">
        <v>1.7361111111111112E-2</v>
      </c>
      <c r="N6" s="10">
        <v>45407</v>
      </c>
      <c r="O6" s="12">
        <v>0.22777777777777777</v>
      </c>
      <c r="P6" s="12">
        <v>9.166666666666666E-2</v>
      </c>
      <c r="Q6" s="2">
        <f t="shared" si="0"/>
        <v>0.13611111111111113</v>
      </c>
    </row>
    <row r="7" spans="1:17">
      <c r="A7" s="1">
        <v>45408</v>
      </c>
      <c r="B7" s="2">
        <v>0.13333333333333333</v>
      </c>
      <c r="C7">
        <v>70</v>
      </c>
      <c r="D7" s="3" t="s">
        <v>5</v>
      </c>
      <c r="E7" s="2">
        <v>4.2361111111111113E-2</v>
      </c>
      <c r="F7" s="3" t="s">
        <v>9</v>
      </c>
      <c r="G7" s="2">
        <v>2.4305555555555556E-2</v>
      </c>
      <c r="H7" s="3" t="s">
        <v>10</v>
      </c>
      <c r="I7" s="8">
        <v>9.7222222222222224E-3</v>
      </c>
      <c r="N7" s="11">
        <v>45408</v>
      </c>
      <c r="O7" s="13">
        <v>0.13333333333333333</v>
      </c>
      <c r="P7" s="13">
        <v>4.2361111111111113E-2</v>
      </c>
      <c r="Q7" s="2">
        <f t="shared" si="0"/>
        <v>9.0972222222222218E-2</v>
      </c>
    </row>
    <row r="8" spans="1:17">
      <c r="A8" s="1">
        <v>45409</v>
      </c>
      <c r="B8" s="2">
        <v>0.2361111111111111</v>
      </c>
      <c r="C8">
        <v>96</v>
      </c>
      <c r="D8" s="3" t="s">
        <v>5</v>
      </c>
      <c r="E8" s="2">
        <v>0.16805555555555557</v>
      </c>
      <c r="F8" s="3" t="s">
        <v>15</v>
      </c>
      <c r="G8" s="2">
        <v>1.3194444444444444E-2</v>
      </c>
      <c r="H8" s="3" t="s">
        <v>16</v>
      </c>
      <c r="I8" s="8">
        <v>9.0277777777777769E-3</v>
      </c>
      <c r="N8" s="10">
        <v>45409</v>
      </c>
      <c r="O8" s="12">
        <v>0.2361111111111111</v>
      </c>
      <c r="P8" s="12">
        <v>0.16805555555555557</v>
      </c>
      <c r="Q8" s="2">
        <f t="shared" si="0"/>
        <v>6.8055555555555536E-2</v>
      </c>
    </row>
    <row r="9" spans="1:17">
      <c r="A9" s="1">
        <v>45410</v>
      </c>
      <c r="B9" s="2">
        <v>0.22708333333333333</v>
      </c>
      <c r="C9">
        <v>91</v>
      </c>
      <c r="D9" s="3" t="s">
        <v>5</v>
      </c>
      <c r="E9" s="2">
        <v>9.6527777777777782E-2</v>
      </c>
      <c r="F9" s="3" t="s">
        <v>17</v>
      </c>
      <c r="G9" s="2">
        <v>2.2222222222222223E-2</v>
      </c>
      <c r="H9" s="3" t="s">
        <v>11</v>
      </c>
      <c r="I9" s="8">
        <v>1.9444444444444445E-2</v>
      </c>
      <c r="N9" s="11">
        <v>45410</v>
      </c>
      <c r="O9" s="13">
        <v>0.22708333333333333</v>
      </c>
      <c r="P9" s="13">
        <v>9.6527777777777782E-2</v>
      </c>
      <c r="Q9" s="2">
        <f t="shared" si="0"/>
        <v>0.13055555555555554</v>
      </c>
    </row>
    <row r="10" spans="1:17">
      <c r="A10" s="1">
        <v>45411</v>
      </c>
      <c r="B10" s="2">
        <v>0.27013888888888887</v>
      </c>
      <c r="C10">
        <v>90</v>
      </c>
      <c r="D10" s="3" t="s">
        <v>11</v>
      </c>
      <c r="E10" s="2">
        <v>0.11736111111111111</v>
      </c>
      <c r="F10" s="3" t="s">
        <v>5</v>
      </c>
      <c r="G10" s="2">
        <v>8.4027777777777785E-2</v>
      </c>
      <c r="H10" s="3" t="s">
        <v>9</v>
      </c>
      <c r="I10" s="8">
        <v>1.5277777777777777E-2</v>
      </c>
      <c r="N10" s="10">
        <v>45411</v>
      </c>
      <c r="O10" s="12">
        <v>0.27013888888888887</v>
      </c>
      <c r="P10" s="12">
        <v>8.4027777777777785E-2</v>
      </c>
      <c r="Q10" s="2">
        <f t="shared" si="0"/>
        <v>0.18611111111111109</v>
      </c>
    </row>
    <row r="11" spans="1:17">
      <c r="A11" s="1">
        <v>45412</v>
      </c>
      <c r="B11" s="2">
        <v>0.30486111111111114</v>
      </c>
      <c r="C11">
        <v>96</v>
      </c>
      <c r="D11" s="3" t="s">
        <v>5</v>
      </c>
      <c r="E11" s="2">
        <v>0.10138888888888889</v>
      </c>
      <c r="F11" s="3" t="s">
        <v>12</v>
      </c>
      <c r="G11" s="2">
        <v>2.5694444444444443E-2</v>
      </c>
      <c r="H11" s="3" t="s">
        <v>9</v>
      </c>
      <c r="I11" s="8">
        <v>1.9444444444444445E-2</v>
      </c>
      <c r="N11" s="11">
        <v>45412</v>
      </c>
      <c r="O11" s="13">
        <v>0.30486111111111114</v>
      </c>
      <c r="P11" s="13">
        <v>0.10138888888888889</v>
      </c>
      <c r="Q11" s="2">
        <f t="shared" si="0"/>
        <v>0.20347222222222225</v>
      </c>
    </row>
    <row r="12" spans="1:17">
      <c r="A12" s="1">
        <v>45413</v>
      </c>
      <c r="B12" s="2">
        <v>0.14166666666666666</v>
      </c>
      <c r="C12">
        <v>71</v>
      </c>
      <c r="D12" s="3" t="s">
        <v>18</v>
      </c>
      <c r="E12" s="2">
        <v>3.125E-2</v>
      </c>
      <c r="F12" s="3" t="s">
        <v>5</v>
      </c>
      <c r="G12" s="2">
        <v>2.4305555555555556E-2</v>
      </c>
      <c r="H12" s="3" t="s">
        <v>19</v>
      </c>
      <c r="I12" s="8">
        <v>1.6666666666666666E-2</v>
      </c>
      <c r="N12" s="10">
        <v>45413</v>
      </c>
      <c r="O12" s="12">
        <v>0.14166666666666666</v>
      </c>
      <c r="P12" s="12">
        <v>2.4305555555555556E-2</v>
      </c>
      <c r="Q12" s="2">
        <f t="shared" si="0"/>
        <v>0.11736111111111111</v>
      </c>
    </row>
    <row r="13" spans="1:17">
      <c r="A13" s="1">
        <v>45414</v>
      </c>
      <c r="B13" s="2">
        <v>0.17916666666666667</v>
      </c>
      <c r="C13">
        <v>82</v>
      </c>
      <c r="D13" s="3" t="s">
        <v>5</v>
      </c>
      <c r="E13" s="2">
        <v>0.1</v>
      </c>
      <c r="F13" s="3" t="s">
        <v>20</v>
      </c>
      <c r="G13" s="2">
        <v>2.2222222222222223E-2</v>
      </c>
      <c r="H13" s="3" t="s">
        <v>10</v>
      </c>
      <c r="I13" s="8">
        <v>9.7222222222222224E-3</v>
      </c>
      <c r="N13" s="11">
        <v>45414</v>
      </c>
      <c r="O13" s="13">
        <v>0.17916666666666667</v>
      </c>
      <c r="P13" s="13">
        <v>0.1</v>
      </c>
      <c r="Q13" s="2">
        <f t="shared" si="0"/>
        <v>7.9166666666666663E-2</v>
      </c>
    </row>
    <row r="14" spans="1:17">
      <c r="A14" s="1">
        <v>45415</v>
      </c>
      <c r="B14" s="2">
        <v>0.22569444444444445</v>
      </c>
      <c r="C14">
        <v>93</v>
      </c>
      <c r="D14" s="3" t="s">
        <v>5</v>
      </c>
      <c r="E14" s="2">
        <v>9.7222222222222224E-2</v>
      </c>
      <c r="F14" s="3" t="s">
        <v>9</v>
      </c>
      <c r="G14" s="2">
        <v>2.0833333333333332E-2</v>
      </c>
      <c r="H14" s="3" t="s">
        <v>15</v>
      </c>
      <c r="I14" s="8">
        <v>1.4583333333333334E-2</v>
      </c>
      <c r="N14" s="10">
        <v>45415</v>
      </c>
      <c r="O14" s="12">
        <v>0.22569444444444445</v>
      </c>
      <c r="P14" s="12">
        <v>9.7222222222222224E-2</v>
      </c>
      <c r="Q14" s="2">
        <f t="shared" si="0"/>
        <v>0.12847222222222221</v>
      </c>
    </row>
    <row r="15" spans="1:17">
      <c r="A15" s="1">
        <v>45416</v>
      </c>
      <c r="B15" s="2">
        <v>0.11944444444444445</v>
      </c>
      <c r="C15">
        <v>88</v>
      </c>
      <c r="D15" s="3" t="s">
        <v>5</v>
      </c>
      <c r="E15" s="2">
        <v>5.0694444444444445E-2</v>
      </c>
      <c r="F15" s="3" t="s">
        <v>10</v>
      </c>
      <c r="G15" s="2">
        <v>1.8749999999999999E-2</v>
      </c>
      <c r="H15" s="3" t="s">
        <v>15</v>
      </c>
      <c r="I15" s="8">
        <v>9.7222222222222224E-3</v>
      </c>
      <c r="N15" s="11">
        <v>45416</v>
      </c>
      <c r="O15" s="13">
        <v>0.11944444444444445</v>
      </c>
      <c r="P15" s="13">
        <v>5.0694444444444445E-2</v>
      </c>
      <c r="Q15" s="2">
        <f t="shared" si="0"/>
        <v>6.8750000000000006E-2</v>
      </c>
    </row>
    <row r="16" spans="1:17">
      <c r="N16" s="14" t="s">
        <v>36</v>
      </c>
      <c r="O16" s="15">
        <f>AVERAGE(O2:O15)</f>
        <v>0.20967261904761905</v>
      </c>
      <c r="P16" s="15">
        <f>AVERAGE(P2:P15)</f>
        <v>8.7003968253968264E-2</v>
      </c>
      <c r="Q16" s="16">
        <f>AVERAGE(Q2:Q15)</f>
        <v>0.12266865079365077</v>
      </c>
    </row>
    <row r="17" spans="7:12">
      <c r="G17" t="s">
        <v>30</v>
      </c>
      <c r="H17" t="s">
        <v>31</v>
      </c>
      <c r="K17" t="s">
        <v>3</v>
      </c>
      <c r="L17" t="s">
        <v>32</v>
      </c>
    </row>
    <row r="18" spans="7:12">
      <c r="G18" t="s">
        <v>5</v>
      </c>
      <c r="H18">
        <v>12</v>
      </c>
      <c r="K18" t="s">
        <v>10</v>
      </c>
      <c r="L18">
        <f>COUNTIF(Table13[Third Most Used App],"=BeReal.")</f>
        <v>3</v>
      </c>
    </row>
    <row r="19" spans="7:12">
      <c r="G19" t="s">
        <v>11</v>
      </c>
      <c r="H19">
        <v>1</v>
      </c>
      <c r="K19" t="s">
        <v>12</v>
      </c>
      <c r="L19">
        <f>COUNTIF(Table13[Third Most Used App],"=Depop")</f>
        <v>1</v>
      </c>
    </row>
    <row r="20" spans="7:12">
      <c r="G20" t="s">
        <v>18</v>
      </c>
      <c r="H20">
        <v>1</v>
      </c>
      <c r="K20" t="s">
        <v>9</v>
      </c>
      <c r="L20">
        <f>COUNTIF(Table13[Third Most Used App],"=Snapchat")</f>
        <v>3</v>
      </c>
    </row>
    <row r="21" spans="7:12">
      <c r="K21" t="s">
        <v>14</v>
      </c>
      <c r="L21">
        <f>COUNTIF(Table13[Third Most Used App],"=Pinterest")</f>
        <v>1</v>
      </c>
    </row>
    <row r="22" spans="7:12">
      <c r="H22" t="s">
        <v>2</v>
      </c>
      <c r="I22" s="9" t="s">
        <v>32</v>
      </c>
      <c r="K22" t="s">
        <v>11</v>
      </c>
      <c r="L22">
        <f>COUNTIF(Table13[Third Most Used App],"=Google Chrome")</f>
        <v>2</v>
      </c>
    </row>
    <row r="23" spans="7:12">
      <c r="H23" t="s">
        <v>9</v>
      </c>
      <c r="I23" s="9">
        <f>COUNTIF(Table13[Second Most Used App],"=Snapchat")</f>
        <v>4</v>
      </c>
      <c r="K23" t="s">
        <v>16</v>
      </c>
      <c r="L23">
        <f>COUNTIF(Table13[Third Most Used App],"=Camera")</f>
        <v>1</v>
      </c>
    </row>
    <row r="24" spans="7:12">
      <c r="H24" t="s">
        <v>11</v>
      </c>
      <c r="I24" s="9">
        <f>COUNTIF(Table13[Second Most Used App],"=Google Chrome")</f>
        <v>1</v>
      </c>
      <c r="K24" t="s">
        <v>19</v>
      </c>
      <c r="L24">
        <f>COUNTIF(Table13[Third Most Used App],"=Messages")</f>
        <v>1</v>
      </c>
    </row>
    <row r="25" spans="7:12">
      <c r="H25" t="s">
        <v>13</v>
      </c>
      <c r="I25" s="9">
        <f>COUNTIF(Table13[Second Most Used App],"=Zillow")</f>
        <v>1</v>
      </c>
      <c r="K25" t="s">
        <v>15</v>
      </c>
      <c r="L25">
        <f>COUNTIF(Table13[Third Most Used App],"=Spotify")</f>
        <v>2</v>
      </c>
    </row>
    <row r="26" spans="7:12">
      <c r="H26" t="s">
        <v>12</v>
      </c>
      <c r="I26" s="9">
        <f>COUNTIF(Table13[Second Most Used App],"=Depop")</f>
        <v>2</v>
      </c>
    </row>
    <row r="27" spans="7:12">
      <c r="H27" t="s">
        <v>15</v>
      </c>
      <c r="I27" s="9">
        <f>COUNTIF(Table13[Second Most Used App],"=Spotify")</f>
        <v>1</v>
      </c>
    </row>
    <row r="28" spans="7:12">
      <c r="H28" t="s">
        <v>17</v>
      </c>
      <c r="I28" s="9">
        <f>COUNTIF(Table13[Second Most Used App],"=Gospel Library")</f>
        <v>1</v>
      </c>
    </row>
    <row r="29" spans="7:12">
      <c r="H29" t="s">
        <v>5</v>
      </c>
      <c r="I29" s="9">
        <f>COUNTIF(Table13[Second Most Used App],"=Instagram")</f>
        <v>2</v>
      </c>
    </row>
    <row r="30" spans="7:12">
      <c r="H30" t="s">
        <v>20</v>
      </c>
      <c r="I30" s="9">
        <f>COUNTIF(Table13[Second Most Used App],"=Fitbit")</f>
        <v>1</v>
      </c>
    </row>
    <row r="31" spans="7:12">
      <c r="H31" t="s">
        <v>10</v>
      </c>
      <c r="I31" s="9">
        <f>COUNTIF(Table13[Second Most Used App],"=BeReal.")</f>
        <v>1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BA1C-C173-49F4-BF92-3EBC30DE31DE}">
  <dimension ref="A1:A40"/>
  <sheetViews>
    <sheetView showGridLines="0" tabSelected="1" workbookViewId="0">
      <selection activeCell="A7" sqref="A7:XFD7"/>
    </sheetView>
  </sheetViews>
  <sheetFormatPr defaultRowHeight="14.4"/>
  <cols>
    <col min="1" max="1" width="142" customWidth="1"/>
  </cols>
  <sheetData>
    <row r="1" spans="1:1">
      <c r="A1" s="19" t="s">
        <v>37</v>
      </c>
    </row>
    <row r="2" spans="1:1">
      <c r="A2" s="17" t="s">
        <v>44</v>
      </c>
    </row>
    <row r="3" spans="1:1">
      <c r="A3" s="18" t="s">
        <v>45</v>
      </c>
    </row>
    <row r="4" spans="1:1">
      <c r="A4" s="17" t="s">
        <v>46</v>
      </c>
    </row>
    <row r="5" spans="1:1">
      <c r="A5" s="18" t="s">
        <v>47</v>
      </c>
    </row>
    <row r="6" spans="1:1">
      <c r="A6" s="17"/>
    </row>
    <row r="7" spans="1:1">
      <c r="A7" s="17"/>
    </row>
    <row r="8" spans="1:1">
      <c r="A8" s="19" t="s">
        <v>38</v>
      </c>
    </row>
    <row r="9" spans="1:1">
      <c r="A9" s="17"/>
    </row>
    <row r="10" spans="1:1">
      <c r="A10" s="19" t="s">
        <v>39</v>
      </c>
    </row>
    <row r="11" spans="1:1">
      <c r="A11" s="17"/>
    </row>
    <row r="12" spans="1:1">
      <c r="A12" s="19" t="s">
        <v>40</v>
      </c>
    </row>
    <row r="13" spans="1:1">
      <c r="A13" s="17" t="s">
        <v>48</v>
      </c>
    </row>
    <row r="14" spans="1:1">
      <c r="A14" s="18" t="s">
        <v>49</v>
      </c>
    </row>
    <row r="15" spans="1:1">
      <c r="A15" s="18" t="s">
        <v>64</v>
      </c>
    </row>
    <row r="16" spans="1:1">
      <c r="A16" s="18"/>
    </row>
    <row r="17" spans="1:1">
      <c r="A17" s="18" t="s">
        <v>50</v>
      </c>
    </row>
    <row r="18" spans="1:1">
      <c r="A18" s="18" t="s">
        <v>51</v>
      </c>
    </row>
    <row r="19" spans="1:1">
      <c r="A19" s="17" t="s">
        <v>52</v>
      </c>
    </row>
    <row r="20" spans="1:1">
      <c r="A20" s="17" t="s">
        <v>53</v>
      </c>
    </row>
    <row r="21" spans="1:1">
      <c r="A21" s="17"/>
    </row>
    <row r="22" spans="1:1">
      <c r="A22" s="17"/>
    </row>
    <row r="23" spans="1:1">
      <c r="A23" s="19" t="s">
        <v>41</v>
      </c>
    </row>
    <row r="24" spans="1:1">
      <c r="A24" s="17" t="s">
        <v>54</v>
      </c>
    </row>
    <row r="25" spans="1:1">
      <c r="A25" s="18" t="s">
        <v>55</v>
      </c>
    </row>
    <row r="26" spans="1:1">
      <c r="A26" s="17" t="s">
        <v>56</v>
      </c>
    </row>
    <row r="27" spans="1:1">
      <c r="A27" s="18"/>
    </row>
    <row r="28" spans="1:1">
      <c r="A28" s="17"/>
    </row>
    <row r="29" spans="1:1">
      <c r="A29" s="19" t="s">
        <v>42</v>
      </c>
    </row>
    <row r="30" spans="1:1">
      <c r="A30" s="17"/>
    </row>
    <row r="31" spans="1:1">
      <c r="A31" s="18" t="s">
        <v>57</v>
      </c>
    </row>
    <row r="32" spans="1:1">
      <c r="A32" s="18" t="s">
        <v>58</v>
      </c>
    </row>
    <row r="33" spans="1:1">
      <c r="A33" s="18" t="s">
        <v>59</v>
      </c>
    </row>
    <row r="34" spans="1:1">
      <c r="A34" s="18" t="s">
        <v>60</v>
      </c>
    </row>
    <row r="35" spans="1:1">
      <c r="A35" s="17"/>
    </row>
    <row r="36" spans="1:1">
      <c r="A36" s="19" t="s">
        <v>43</v>
      </c>
    </row>
    <row r="37" spans="1:1">
      <c r="A37" s="17"/>
    </row>
    <row r="38" spans="1:1">
      <c r="A38" s="18" t="s">
        <v>61</v>
      </c>
    </row>
    <row r="39" spans="1:1">
      <c r="A39" s="18" t="s">
        <v>62</v>
      </c>
    </row>
    <row r="40" spans="1:1">
      <c r="A40" s="18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Ashlynn</dc:creator>
  <cp:lastModifiedBy>Hall, Ashlynn</cp:lastModifiedBy>
  <dcterms:created xsi:type="dcterms:W3CDTF">2024-05-11T20:35:31Z</dcterms:created>
  <dcterms:modified xsi:type="dcterms:W3CDTF">2024-05-12T00:38:47Z</dcterms:modified>
</cp:coreProperties>
</file>