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showPivotChartFilter="1" defaultThemeVersion="124226"/>
  <mc:AlternateContent xmlns:mc="http://schemas.openxmlformats.org/markup-compatibility/2006">
    <mc:Choice Requires="x15">
      <x15ac:absPath xmlns:x15ac="http://schemas.microsoft.com/office/spreadsheetml/2010/11/ac" url="https://d.docs.live.net/b7fda6fa0e18b048/Desktop/"/>
    </mc:Choice>
  </mc:AlternateContent>
  <xr:revisionPtr revIDLastSave="0" documentId="8_{9D52AD65-010A-4084-98A3-94C8FCEE86D2}" xr6:coauthVersionLast="47" xr6:coauthVersionMax="47" xr10:uidLastSave="{00000000-0000-0000-0000-000000000000}"/>
  <bookViews>
    <workbookView xWindow="-110" yWindow="-110" windowWidth="19420" windowHeight="10300" activeTab="4" xr2:uid="{00000000-000D-0000-FFFF-FFFF00000000}"/>
  </bookViews>
  <sheets>
    <sheet name="FoodSales" sheetId="16" r:id="rId1"/>
    <sheet name="FoodSales final" sheetId="22" r:id="rId2"/>
    <sheet name="chart and other" sheetId="24" r:id="rId3"/>
    <sheet name="3d art" sheetId="25" r:id="rId4"/>
    <sheet name="advance filter" sheetId="26" r:id="rId5"/>
    <sheet name="pivot table" sheetId="28" r:id="rId6"/>
  </sheets>
  <definedNames>
    <definedName name="_xlnm._FilterDatabase" localSheetId="4" hidden="1">'advance filter'!$A$1:$M$1</definedName>
    <definedName name="_xlchart.v1.0" hidden="1">'3d art'!$B$2:$C$11</definedName>
    <definedName name="_xlchart.v1.1" hidden="1">'3d art'!$D$2:$D$11</definedName>
    <definedName name="_xlchart.v1.2" hidden="1">'3d art'!$E$2:$E$11</definedName>
    <definedName name="_xlchart.v1.3" hidden="1">'3d art'!$I$6:$J$8</definedName>
    <definedName name="_xlchart.v1.4" hidden="1">'3d art'!$K$5</definedName>
    <definedName name="_xlchart.v1.5" hidden="1">'3d art'!$K$6:$K$8</definedName>
    <definedName name="NativeTimeline_OrderDate">#N/A</definedName>
    <definedName name="Slicer_Category">#N/A</definedName>
    <definedName name="Slicer_Category1">#N/A</definedName>
    <definedName name="Slicer_Product">#N/A</definedName>
    <definedName name="Slicer_Quantit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46BE6895-7355-4a93-B00E-2C351335B9C9}">
      <x15:slicerCaches xmlns:x14="http://schemas.microsoft.com/office/spreadsheetml/2009/9/main">
        <x14:slicerCache r:id="rId12"/>
      </x15:slicerCaches>
    </ext>
  </extLst>
</workbook>
</file>

<file path=xl/calcChain.xml><?xml version="1.0" encoding="utf-8"?>
<calcChain xmlns="http://schemas.openxmlformats.org/spreadsheetml/2006/main">
  <c r="L4" i="22" l="1"/>
  <c r="K4" i="22"/>
  <c r="I10" i="22"/>
  <c r="F251" i="26"/>
  <c r="F250" i="26"/>
  <c r="F222" i="26"/>
  <c r="F195" i="26"/>
  <c r="F100" i="26"/>
  <c r="F7" i="26"/>
  <c r="F4" i="26"/>
  <c r="J8" i="26"/>
  <c r="J5" i="26"/>
  <c r="J9" i="26" s="1"/>
  <c r="F8" i="25"/>
  <c r="G8" i="25"/>
  <c r="G245" i="25"/>
  <c r="F245" i="25"/>
  <c r="G244" i="25"/>
  <c r="F244" i="25"/>
  <c r="G243" i="25"/>
  <c r="F243" i="25"/>
  <c r="G242" i="25"/>
  <c r="F242" i="25"/>
  <c r="G241" i="25"/>
  <c r="F241" i="25"/>
  <c r="G240" i="25"/>
  <c r="F240" i="25"/>
  <c r="G239" i="25"/>
  <c r="F239" i="25"/>
  <c r="G238" i="25"/>
  <c r="F238" i="25"/>
  <c r="G237" i="25"/>
  <c r="F237" i="25"/>
  <c r="G236" i="25"/>
  <c r="F236" i="25"/>
  <c r="G235" i="25"/>
  <c r="F235" i="25"/>
  <c r="G234" i="25"/>
  <c r="F234" i="25"/>
  <c r="G233" i="25"/>
  <c r="F233" i="25"/>
  <c r="G232" i="25"/>
  <c r="F232" i="25"/>
  <c r="G231" i="25"/>
  <c r="F231" i="25"/>
  <c r="G230" i="25"/>
  <c r="F230" i="25"/>
  <c r="G229" i="25"/>
  <c r="F229" i="25"/>
  <c r="G228" i="25"/>
  <c r="F228" i="25"/>
  <c r="G227" i="25"/>
  <c r="F227" i="25"/>
  <c r="G226" i="25"/>
  <c r="F226" i="25"/>
  <c r="G225" i="25"/>
  <c r="F225" i="25"/>
  <c r="G224" i="25"/>
  <c r="F224" i="25"/>
  <c r="G223" i="25"/>
  <c r="F223" i="25"/>
  <c r="G222" i="25"/>
  <c r="F222" i="25"/>
  <c r="G221" i="25"/>
  <c r="F221" i="25"/>
  <c r="G220" i="25"/>
  <c r="F220" i="25"/>
  <c r="G219" i="25"/>
  <c r="F219" i="25"/>
  <c r="G218" i="25"/>
  <c r="F218" i="25"/>
  <c r="G217" i="25"/>
  <c r="F217" i="25"/>
  <c r="G216" i="25"/>
  <c r="F216" i="25"/>
  <c r="G215" i="25"/>
  <c r="F215" i="25"/>
  <c r="G214" i="25"/>
  <c r="F214" i="25"/>
  <c r="G213" i="25"/>
  <c r="F213" i="25"/>
  <c r="G212" i="25"/>
  <c r="F212" i="25"/>
  <c r="G211" i="25"/>
  <c r="F211" i="25"/>
  <c r="G210" i="25"/>
  <c r="F210" i="25"/>
  <c r="G209" i="25"/>
  <c r="F209" i="25"/>
  <c r="G208" i="25"/>
  <c r="F208" i="25"/>
  <c r="G207" i="25"/>
  <c r="F207" i="25"/>
  <c r="G206" i="25"/>
  <c r="F206" i="25"/>
  <c r="G205" i="25"/>
  <c r="F205" i="25"/>
  <c r="G204" i="25"/>
  <c r="F204" i="25"/>
  <c r="G203" i="25"/>
  <c r="F203" i="25"/>
  <c r="G202" i="25"/>
  <c r="F202" i="25"/>
  <c r="G201" i="25"/>
  <c r="F201" i="25"/>
  <c r="G200" i="25"/>
  <c r="F200" i="25"/>
  <c r="G199" i="25"/>
  <c r="F199" i="25"/>
  <c r="G198" i="25"/>
  <c r="F198" i="25"/>
  <c r="G197" i="25"/>
  <c r="F197" i="25"/>
  <c r="G196" i="25"/>
  <c r="F196" i="25"/>
  <c r="G195" i="25"/>
  <c r="F195" i="25"/>
  <c r="G194" i="25"/>
  <c r="F194" i="25"/>
  <c r="G193" i="25"/>
  <c r="F193" i="25"/>
  <c r="G192" i="25"/>
  <c r="F192" i="25"/>
  <c r="G191" i="25"/>
  <c r="F191" i="25"/>
  <c r="G190" i="25"/>
  <c r="F190" i="25"/>
  <c r="G189" i="25"/>
  <c r="F189" i="25"/>
  <c r="G188" i="25"/>
  <c r="F188" i="25"/>
  <c r="G187" i="25"/>
  <c r="F187" i="25"/>
  <c r="G186" i="25"/>
  <c r="F186" i="25"/>
  <c r="G185" i="25"/>
  <c r="F185" i="25"/>
  <c r="G184" i="25"/>
  <c r="F184" i="25"/>
  <c r="G183" i="25"/>
  <c r="F183" i="25"/>
  <c r="G182" i="25"/>
  <c r="F182" i="25"/>
  <c r="G181" i="25"/>
  <c r="F181" i="25"/>
  <c r="G180" i="25"/>
  <c r="F180" i="25"/>
  <c r="G179" i="25"/>
  <c r="F179" i="25"/>
  <c r="G178" i="25"/>
  <c r="F178" i="25"/>
  <c r="G177" i="25"/>
  <c r="F177" i="25"/>
  <c r="G176" i="25"/>
  <c r="F176" i="25"/>
  <c r="G175" i="25"/>
  <c r="F175" i="25"/>
  <c r="G174" i="25"/>
  <c r="F174" i="25"/>
  <c r="G173" i="25"/>
  <c r="F173" i="25"/>
  <c r="G172" i="25"/>
  <c r="F172" i="25"/>
  <c r="G171" i="25"/>
  <c r="F171" i="25"/>
  <c r="G170" i="25"/>
  <c r="F170" i="25"/>
  <c r="G169" i="25"/>
  <c r="F169" i="25"/>
  <c r="G168" i="25"/>
  <c r="F168" i="25"/>
  <c r="G167" i="25"/>
  <c r="F167" i="25"/>
  <c r="G166" i="25"/>
  <c r="F166" i="25"/>
  <c r="G165" i="25"/>
  <c r="F165" i="25"/>
  <c r="G164" i="25"/>
  <c r="F164" i="25"/>
  <c r="G163" i="25"/>
  <c r="F163" i="25"/>
  <c r="G162" i="25"/>
  <c r="F162" i="25"/>
  <c r="G161" i="25"/>
  <c r="F161" i="25"/>
  <c r="G160" i="25"/>
  <c r="F160" i="25"/>
  <c r="G159" i="25"/>
  <c r="F159" i="25"/>
  <c r="G158" i="25"/>
  <c r="F158" i="25"/>
  <c r="G157" i="25"/>
  <c r="F157" i="25"/>
  <c r="G156" i="25"/>
  <c r="F156" i="25"/>
  <c r="G155" i="25"/>
  <c r="F155" i="25"/>
  <c r="G154" i="25"/>
  <c r="F154" i="25"/>
  <c r="G153" i="25"/>
  <c r="F153" i="25"/>
  <c r="G152" i="25"/>
  <c r="F152" i="25"/>
  <c r="G151" i="25"/>
  <c r="F151" i="25"/>
  <c r="G150" i="25"/>
  <c r="F150" i="25"/>
  <c r="G149" i="25"/>
  <c r="F149" i="25"/>
  <c r="G148" i="25"/>
  <c r="F148" i="25"/>
  <c r="G147" i="25"/>
  <c r="F147" i="25"/>
  <c r="G146" i="25"/>
  <c r="F146" i="25"/>
  <c r="G145" i="25"/>
  <c r="F145" i="25"/>
  <c r="G144" i="25"/>
  <c r="F144" i="25"/>
  <c r="G143" i="25"/>
  <c r="F143" i="25"/>
  <c r="G142" i="25"/>
  <c r="F142" i="25"/>
  <c r="G141" i="25"/>
  <c r="F141" i="25"/>
  <c r="G140" i="25"/>
  <c r="F140" i="25"/>
  <c r="G139" i="25"/>
  <c r="F139" i="25"/>
  <c r="G138" i="25"/>
  <c r="F138" i="25"/>
  <c r="G137" i="25"/>
  <c r="F137" i="25"/>
  <c r="G136" i="25"/>
  <c r="F136" i="25"/>
  <c r="G135" i="25"/>
  <c r="F135" i="25"/>
  <c r="G134" i="25"/>
  <c r="F134" i="25"/>
  <c r="G133" i="25"/>
  <c r="F133" i="25"/>
  <c r="G132" i="25"/>
  <c r="F132" i="25"/>
  <c r="G131" i="25"/>
  <c r="F131" i="25"/>
  <c r="G130" i="25"/>
  <c r="F130" i="25"/>
  <c r="G129" i="25"/>
  <c r="F129" i="25"/>
  <c r="G128" i="25"/>
  <c r="F128" i="25"/>
  <c r="G127" i="25"/>
  <c r="F127" i="25"/>
  <c r="G126" i="25"/>
  <c r="F126" i="25"/>
  <c r="G125" i="25"/>
  <c r="F125" i="25"/>
  <c r="G124" i="25"/>
  <c r="F124" i="25"/>
  <c r="G123" i="25"/>
  <c r="F123" i="25"/>
  <c r="G122" i="25"/>
  <c r="F122" i="25"/>
  <c r="G121" i="25"/>
  <c r="F121" i="25"/>
  <c r="G120" i="25"/>
  <c r="F120" i="25"/>
  <c r="G119" i="25"/>
  <c r="F119" i="25"/>
  <c r="G118" i="25"/>
  <c r="F118" i="25"/>
  <c r="G117" i="25"/>
  <c r="F117" i="25"/>
  <c r="G116" i="25"/>
  <c r="F116" i="25"/>
  <c r="G115" i="25"/>
  <c r="F115" i="25"/>
  <c r="G114" i="25"/>
  <c r="F114" i="25"/>
  <c r="G113" i="25"/>
  <c r="F113" i="25"/>
  <c r="G112" i="25"/>
  <c r="F112" i="25"/>
  <c r="G111" i="25"/>
  <c r="F111" i="25"/>
  <c r="G110" i="25"/>
  <c r="F110" i="25"/>
  <c r="G109" i="25"/>
  <c r="F109" i="25"/>
  <c r="G108" i="25"/>
  <c r="F108" i="25"/>
  <c r="G107" i="25"/>
  <c r="F107" i="25"/>
  <c r="G106" i="25"/>
  <c r="F106" i="25"/>
  <c r="G105" i="25"/>
  <c r="F105" i="25"/>
  <c r="G104" i="25"/>
  <c r="F104" i="25"/>
  <c r="G103" i="25"/>
  <c r="F103" i="25"/>
  <c r="G102" i="25"/>
  <c r="F102" i="25"/>
  <c r="G101" i="25"/>
  <c r="F101" i="25"/>
  <c r="G100" i="25"/>
  <c r="F100" i="25"/>
  <c r="G99" i="25"/>
  <c r="F99" i="25"/>
  <c r="G98" i="25"/>
  <c r="F98" i="25"/>
  <c r="G97" i="25"/>
  <c r="F97" i="25"/>
  <c r="G96" i="25"/>
  <c r="F96" i="25"/>
  <c r="G95" i="25"/>
  <c r="F95" i="25"/>
  <c r="G94" i="25"/>
  <c r="F94" i="25"/>
  <c r="G93" i="25"/>
  <c r="F93" i="25"/>
  <c r="G92" i="25"/>
  <c r="F92" i="25"/>
  <c r="G91" i="25"/>
  <c r="F91" i="25"/>
  <c r="G90" i="25"/>
  <c r="F90" i="25"/>
  <c r="G89" i="25"/>
  <c r="F89" i="25"/>
  <c r="G88" i="25"/>
  <c r="F88" i="25"/>
  <c r="G87" i="25"/>
  <c r="F87" i="25"/>
  <c r="G86" i="25"/>
  <c r="F86" i="25"/>
  <c r="G85" i="25"/>
  <c r="F85" i="25"/>
  <c r="G84" i="25"/>
  <c r="F84" i="25"/>
  <c r="G83" i="25"/>
  <c r="F83" i="25"/>
  <c r="G82" i="25"/>
  <c r="F82" i="25"/>
  <c r="G81" i="25"/>
  <c r="F81" i="25"/>
  <c r="G80" i="25"/>
  <c r="F80" i="25"/>
  <c r="G79" i="25"/>
  <c r="F79" i="25"/>
  <c r="G78" i="25"/>
  <c r="F78" i="25"/>
  <c r="G77" i="25"/>
  <c r="F77" i="25"/>
  <c r="G76" i="25"/>
  <c r="F76" i="25"/>
  <c r="G75" i="25"/>
  <c r="F75" i="25"/>
  <c r="G74" i="25"/>
  <c r="F74" i="25"/>
  <c r="G73" i="25"/>
  <c r="F73" i="25"/>
  <c r="G72" i="25"/>
  <c r="F72" i="25"/>
  <c r="G71" i="25"/>
  <c r="F71" i="25"/>
  <c r="G70" i="25"/>
  <c r="F70" i="25"/>
  <c r="G69" i="25"/>
  <c r="F69" i="25"/>
  <c r="G68" i="25"/>
  <c r="F68" i="25"/>
  <c r="G67" i="25"/>
  <c r="F67" i="25"/>
  <c r="G66" i="25"/>
  <c r="F66" i="25"/>
  <c r="G65" i="25"/>
  <c r="F65" i="25"/>
  <c r="G64" i="25"/>
  <c r="F64" i="25"/>
  <c r="G63" i="25"/>
  <c r="F63" i="25"/>
  <c r="G62" i="25"/>
  <c r="F62" i="25"/>
  <c r="G61" i="25"/>
  <c r="F61" i="25"/>
  <c r="G60" i="25"/>
  <c r="F60" i="25"/>
  <c r="G59" i="25"/>
  <c r="F59" i="25"/>
  <c r="G58" i="25"/>
  <c r="F58" i="25"/>
  <c r="G57" i="25"/>
  <c r="F57" i="25"/>
  <c r="G56" i="25"/>
  <c r="F56" i="25"/>
  <c r="G55" i="25"/>
  <c r="F55" i="25"/>
  <c r="G54" i="25"/>
  <c r="F54" i="25"/>
  <c r="G53" i="25"/>
  <c r="F53" i="25"/>
  <c r="G52" i="25"/>
  <c r="F52" i="25"/>
  <c r="G51" i="25"/>
  <c r="F51" i="25"/>
  <c r="G50" i="25"/>
  <c r="F50" i="25"/>
  <c r="G49" i="25"/>
  <c r="F49" i="25"/>
  <c r="G48" i="25"/>
  <c r="F48" i="25"/>
  <c r="G47" i="25"/>
  <c r="F47" i="25"/>
  <c r="G46" i="25"/>
  <c r="F46" i="25"/>
  <c r="G45" i="25"/>
  <c r="F45" i="25"/>
  <c r="G44" i="25"/>
  <c r="F44" i="25"/>
  <c r="G43" i="25"/>
  <c r="F43" i="25"/>
  <c r="G42" i="25"/>
  <c r="F42" i="25"/>
  <c r="G41" i="25"/>
  <c r="F41" i="25"/>
  <c r="G40" i="25"/>
  <c r="F40" i="25"/>
  <c r="G39" i="25"/>
  <c r="F39" i="25"/>
  <c r="G38" i="25"/>
  <c r="F38" i="25"/>
  <c r="G37" i="25"/>
  <c r="F37" i="25"/>
  <c r="G36" i="25"/>
  <c r="F36" i="25"/>
  <c r="G35" i="25"/>
  <c r="F35" i="25"/>
  <c r="G34" i="25"/>
  <c r="F34" i="25"/>
  <c r="G33" i="25"/>
  <c r="F33" i="25"/>
  <c r="G32" i="25"/>
  <c r="F32" i="25"/>
  <c r="G31" i="25"/>
  <c r="F31" i="25"/>
  <c r="G30" i="25"/>
  <c r="F30" i="25"/>
  <c r="G29" i="25"/>
  <c r="F29" i="25"/>
  <c r="G28" i="25"/>
  <c r="F28" i="25"/>
  <c r="G27" i="25"/>
  <c r="F27" i="25"/>
  <c r="G26" i="25"/>
  <c r="F26" i="25"/>
  <c r="G25" i="25"/>
  <c r="F25" i="25"/>
  <c r="G24" i="25"/>
  <c r="F24" i="25"/>
  <c r="G23" i="25"/>
  <c r="F23" i="25"/>
  <c r="G22" i="25"/>
  <c r="F22" i="25"/>
  <c r="G21" i="25"/>
  <c r="F21" i="25"/>
  <c r="G20" i="25"/>
  <c r="F20" i="25"/>
  <c r="G19" i="25"/>
  <c r="F19" i="25"/>
  <c r="G18" i="25"/>
  <c r="F18" i="25"/>
  <c r="G17" i="25"/>
  <c r="F17" i="25"/>
  <c r="G16" i="25"/>
  <c r="F16" i="25"/>
  <c r="G15" i="25"/>
  <c r="F15" i="25"/>
  <c r="G14" i="25"/>
  <c r="F14" i="25"/>
  <c r="G13" i="25"/>
  <c r="F13" i="25"/>
  <c r="G12" i="25"/>
  <c r="F12" i="25"/>
  <c r="G11" i="25"/>
  <c r="F11" i="25"/>
  <c r="G10" i="25"/>
  <c r="F10" i="25"/>
  <c r="G9" i="25"/>
  <c r="F9" i="25"/>
  <c r="G7" i="25"/>
  <c r="F7" i="25"/>
  <c r="G6" i="25"/>
  <c r="F6" i="25"/>
  <c r="G5" i="25"/>
  <c r="F5" i="25"/>
  <c r="G4" i="25"/>
  <c r="F4" i="25"/>
  <c r="G3" i="25"/>
  <c r="F3" i="25"/>
  <c r="G2" i="25"/>
  <c r="F2" i="25"/>
  <c r="G245" i="24"/>
  <c r="F245" i="24"/>
  <c r="G244" i="24"/>
  <c r="F244" i="24"/>
  <c r="G243" i="24"/>
  <c r="F243" i="24"/>
  <c r="G242" i="24"/>
  <c r="F242" i="24"/>
  <c r="G241" i="24"/>
  <c r="F241" i="24"/>
  <c r="G240" i="24"/>
  <c r="F240" i="24"/>
  <c r="G239" i="24"/>
  <c r="F239" i="24"/>
  <c r="G238" i="24"/>
  <c r="F238" i="24"/>
  <c r="G237" i="24"/>
  <c r="F237" i="24"/>
  <c r="G236" i="24"/>
  <c r="F236" i="24"/>
  <c r="G235" i="24"/>
  <c r="F235" i="24"/>
  <c r="G234" i="24"/>
  <c r="F234" i="24"/>
  <c r="G233" i="24"/>
  <c r="F233" i="24"/>
  <c r="G232" i="24"/>
  <c r="F232" i="24"/>
  <c r="G231" i="24"/>
  <c r="F231" i="24"/>
  <c r="G230" i="24"/>
  <c r="F230" i="24"/>
  <c r="G229" i="24"/>
  <c r="F229" i="24"/>
  <c r="G228" i="24"/>
  <c r="F228" i="24"/>
  <c r="G227" i="24"/>
  <c r="F227" i="24"/>
  <c r="G226" i="24"/>
  <c r="F226" i="24"/>
  <c r="G225" i="24"/>
  <c r="F225" i="24"/>
  <c r="G224" i="24"/>
  <c r="F224" i="24"/>
  <c r="G223" i="24"/>
  <c r="F223" i="24"/>
  <c r="G222" i="24"/>
  <c r="F222" i="24"/>
  <c r="G221" i="24"/>
  <c r="F221" i="24"/>
  <c r="G220" i="24"/>
  <c r="F220" i="24"/>
  <c r="G219" i="24"/>
  <c r="F219" i="24"/>
  <c r="G218" i="24"/>
  <c r="F218" i="24"/>
  <c r="G217" i="24"/>
  <c r="F217" i="24"/>
  <c r="G216" i="24"/>
  <c r="F216" i="24"/>
  <c r="G215" i="24"/>
  <c r="F215" i="24"/>
  <c r="G214" i="24"/>
  <c r="F214" i="24"/>
  <c r="G213" i="24"/>
  <c r="F213" i="24"/>
  <c r="G212" i="24"/>
  <c r="F212" i="24"/>
  <c r="G211" i="24"/>
  <c r="F211" i="24"/>
  <c r="G210" i="24"/>
  <c r="F210" i="24"/>
  <c r="G209" i="24"/>
  <c r="F209" i="24"/>
  <c r="G208" i="24"/>
  <c r="F208" i="24"/>
  <c r="G207" i="24"/>
  <c r="F207" i="24"/>
  <c r="G206" i="24"/>
  <c r="F206" i="24"/>
  <c r="G205" i="24"/>
  <c r="F205" i="24"/>
  <c r="G204" i="24"/>
  <c r="F204" i="24"/>
  <c r="G203" i="24"/>
  <c r="F203" i="24"/>
  <c r="G202" i="24"/>
  <c r="F202" i="24"/>
  <c r="G201" i="24"/>
  <c r="F201" i="24"/>
  <c r="G200" i="24"/>
  <c r="F200" i="24"/>
  <c r="G199" i="24"/>
  <c r="F199" i="24"/>
  <c r="G198" i="24"/>
  <c r="F198" i="24"/>
  <c r="G197" i="24"/>
  <c r="F197" i="24"/>
  <c r="G196" i="24"/>
  <c r="F196" i="24"/>
  <c r="G195" i="24"/>
  <c r="F195" i="24"/>
  <c r="G194" i="24"/>
  <c r="F194" i="24"/>
  <c r="G193" i="24"/>
  <c r="F193" i="24"/>
  <c r="G192" i="24"/>
  <c r="F192" i="24"/>
  <c r="G191" i="24"/>
  <c r="F191" i="24"/>
  <c r="G190" i="24"/>
  <c r="F190" i="24"/>
  <c r="G189" i="24"/>
  <c r="F189" i="24"/>
  <c r="G188" i="24"/>
  <c r="F188" i="24"/>
  <c r="G187" i="24"/>
  <c r="F187" i="24"/>
  <c r="G186" i="24"/>
  <c r="F186" i="24"/>
  <c r="G185" i="24"/>
  <c r="F185" i="24"/>
  <c r="G184" i="24"/>
  <c r="F184" i="24"/>
  <c r="G183" i="24"/>
  <c r="F183" i="24"/>
  <c r="G182" i="24"/>
  <c r="F182" i="24"/>
  <c r="G181" i="24"/>
  <c r="F181" i="24"/>
  <c r="G180" i="24"/>
  <c r="F180" i="24"/>
  <c r="G179" i="24"/>
  <c r="F179" i="24"/>
  <c r="G178" i="24"/>
  <c r="F178" i="24"/>
  <c r="G177" i="24"/>
  <c r="F177" i="24"/>
  <c r="G176" i="24"/>
  <c r="F176" i="24"/>
  <c r="G175" i="24"/>
  <c r="F175" i="24"/>
  <c r="G174" i="24"/>
  <c r="F174" i="24"/>
  <c r="G173" i="24"/>
  <c r="F173" i="24"/>
  <c r="G172" i="24"/>
  <c r="F172" i="24"/>
  <c r="G171" i="24"/>
  <c r="F171" i="24"/>
  <c r="G170" i="24"/>
  <c r="F170" i="24"/>
  <c r="G169" i="24"/>
  <c r="F169" i="24"/>
  <c r="G168" i="24"/>
  <c r="F168" i="24"/>
  <c r="G167" i="24"/>
  <c r="F167" i="24"/>
  <c r="G166" i="24"/>
  <c r="F166" i="24"/>
  <c r="G165" i="24"/>
  <c r="F165" i="24"/>
  <c r="G164" i="24"/>
  <c r="F164" i="24"/>
  <c r="G163" i="24"/>
  <c r="F163" i="24"/>
  <c r="G162" i="24"/>
  <c r="F162" i="24"/>
  <c r="G161" i="24"/>
  <c r="F161" i="24"/>
  <c r="G160" i="24"/>
  <c r="F160" i="24"/>
  <c r="G159" i="24"/>
  <c r="F159" i="24"/>
  <c r="G158" i="24"/>
  <c r="F158" i="24"/>
  <c r="G157" i="24"/>
  <c r="F157" i="24"/>
  <c r="G156" i="24"/>
  <c r="F156" i="24"/>
  <c r="G155" i="24"/>
  <c r="F155" i="24"/>
  <c r="G154" i="24"/>
  <c r="F154" i="24"/>
  <c r="G153" i="24"/>
  <c r="F153" i="24"/>
  <c r="G152" i="24"/>
  <c r="F152" i="24"/>
  <c r="G151" i="24"/>
  <c r="F151" i="24"/>
  <c r="G150" i="24"/>
  <c r="F150" i="24"/>
  <c r="G149" i="24"/>
  <c r="F149" i="24"/>
  <c r="G148" i="24"/>
  <c r="F148" i="24"/>
  <c r="G147" i="24"/>
  <c r="F147" i="24"/>
  <c r="G146" i="24"/>
  <c r="F146" i="24"/>
  <c r="G145" i="24"/>
  <c r="F145" i="24"/>
  <c r="G144" i="24"/>
  <c r="F144" i="24"/>
  <c r="G143" i="24"/>
  <c r="F143" i="24"/>
  <c r="G142" i="24"/>
  <c r="F142" i="24"/>
  <c r="G141" i="24"/>
  <c r="F141" i="24"/>
  <c r="G140" i="24"/>
  <c r="F140" i="24"/>
  <c r="G139" i="24"/>
  <c r="F139" i="24"/>
  <c r="G138" i="24"/>
  <c r="F138" i="24"/>
  <c r="G137" i="24"/>
  <c r="F137" i="24"/>
  <c r="G136" i="24"/>
  <c r="F136" i="24"/>
  <c r="G135" i="24"/>
  <c r="F135" i="24"/>
  <c r="G134" i="24"/>
  <c r="F134" i="24"/>
  <c r="G133" i="24"/>
  <c r="F133" i="24"/>
  <c r="G132" i="24"/>
  <c r="F132" i="24"/>
  <c r="G131" i="24"/>
  <c r="F131" i="24"/>
  <c r="G130" i="24"/>
  <c r="F130" i="24"/>
  <c r="G129" i="24"/>
  <c r="F129" i="24"/>
  <c r="G128" i="24"/>
  <c r="F128" i="24"/>
  <c r="G127" i="24"/>
  <c r="F127" i="24"/>
  <c r="G126" i="24"/>
  <c r="F126" i="24"/>
  <c r="G125" i="24"/>
  <c r="F125" i="24"/>
  <c r="G124" i="24"/>
  <c r="F124" i="24"/>
  <c r="G123" i="24"/>
  <c r="F123" i="24"/>
  <c r="G122" i="24"/>
  <c r="F122" i="24"/>
  <c r="G121" i="24"/>
  <c r="F121" i="24"/>
  <c r="G120" i="24"/>
  <c r="F120" i="24"/>
  <c r="G119" i="24"/>
  <c r="F119" i="24"/>
  <c r="G118" i="24"/>
  <c r="F118" i="24"/>
  <c r="G117" i="24"/>
  <c r="F117" i="24"/>
  <c r="G116" i="24"/>
  <c r="F116" i="24"/>
  <c r="G115" i="24"/>
  <c r="F115" i="24"/>
  <c r="G114" i="24"/>
  <c r="F114" i="24"/>
  <c r="G113" i="24"/>
  <c r="F113" i="24"/>
  <c r="G112" i="24"/>
  <c r="F112" i="24"/>
  <c r="G111" i="24"/>
  <c r="F111" i="24"/>
  <c r="G110" i="24"/>
  <c r="F110" i="24"/>
  <c r="G109" i="24"/>
  <c r="F109" i="24"/>
  <c r="G108" i="24"/>
  <c r="F108" i="24"/>
  <c r="G107" i="24"/>
  <c r="F107" i="24"/>
  <c r="G106" i="24"/>
  <c r="F106" i="24"/>
  <c r="G105" i="24"/>
  <c r="F105" i="24"/>
  <c r="G104" i="24"/>
  <c r="F104" i="24"/>
  <c r="G103" i="24"/>
  <c r="F103" i="24"/>
  <c r="G102" i="24"/>
  <c r="F102" i="24"/>
  <c r="G101" i="24"/>
  <c r="F101" i="24"/>
  <c r="G100" i="24"/>
  <c r="F100" i="24"/>
  <c r="G99" i="24"/>
  <c r="F99" i="24"/>
  <c r="G98" i="24"/>
  <c r="F98" i="24"/>
  <c r="G97" i="24"/>
  <c r="F97" i="24"/>
  <c r="G96" i="24"/>
  <c r="F96" i="24"/>
  <c r="G95" i="24"/>
  <c r="F95" i="24"/>
  <c r="G94" i="24"/>
  <c r="F94" i="24"/>
  <c r="G93" i="24"/>
  <c r="F93" i="24"/>
  <c r="G92" i="24"/>
  <c r="F92" i="24"/>
  <c r="G91" i="24"/>
  <c r="F91" i="24"/>
  <c r="G90" i="24"/>
  <c r="F90" i="24"/>
  <c r="G89" i="24"/>
  <c r="F89" i="24"/>
  <c r="G88" i="24"/>
  <c r="F88" i="24"/>
  <c r="G87" i="24"/>
  <c r="F87" i="24"/>
  <c r="G86" i="24"/>
  <c r="F86" i="24"/>
  <c r="G85" i="24"/>
  <c r="F85" i="24"/>
  <c r="G84" i="24"/>
  <c r="F84" i="24"/>
  <c r="G83" i="24"/>
  <c r="F83" i="24"/>
  <c r="G82" i="24"/>
  <c r="F82" i="24"/>
  <c r="G81" i="24"/>
  <c r="F81" i="24"/>
  <c r="G80" i="24"/>
  <c r="F80" i="24"/>
  <c r="G79" i="24"/>
  <c r="F79" i="24"/>
  <c r="G78" i="24"/>
  <c r="F78" i="24"/>
  <c r="G77" i="24"/>
  <c r="F77" i="24"/>
  <c r="G76" i="24"/>
  <c r="F76" i="24"/>
  <c r="G75" i="24"/>
  <c r="F75" i="24"/>
  <c r="G74" i="24"/>
  <c r="F74" i="24"/>
  <c r="G73" i="24"/>
  <c r="F73" i="24"/>
  <c r="G72" i="24"/>
  <c r="F72" i="24"/>
  <c r="G71" i="24"/>
  <c r="F71" i="24"/>
  <c r="G70" i="24"/>
  <c r="F70" i="24"/>
  <c r="G69" i="24"/>
  <c r="F69" i="24"/>
  <c r="G68" i="24"/>
  <c r="F68" i="24"/>
  <c r="G67" i="24"/>
  <c r="F67" i="24"/>
  <c r="G66" i="24"/>
  <c r="F66" i="24"/>
  <c r="G65" i="24"/>
  <c r="F65" i="24"/>
  <c r="G64" i="24"/>
  <c r="F64" i="24"/>
  <c r="G63" i="24"/>
  <c r="F63" i="24"/>
  <c r="G62" i="24"/>
  <c r="F62" i="24"/>
  <c r="G61" i="24"/>
  <c r="F61" i="24"/>
  <c r="G60" i="24"/>
  <c r="F60" i="24"/>
  <c r="G59" i="24"/>
  <c r="F59" i="24"/>
  <c r="G58" i="24"/>
  <c r="F58" i="24"/>
  <c r="G57" i="24"/>
  <c r="F57" i="24"/>
  <c r="G56" i="24"/>
  <c r="F56" i="24"/>
  <c r="G55" i="24"/>
  <c r="F55" i="24"/>
  <c r="G54" i="24"/>
  <c r="F54" i="24"/>
  <c r="G53" i="24"/>
  <c r="F53" i="24"/>
  <c r="G52" i="24"/>
  <c r="F52" i="24"/>
  <c r="G51" i="24"/>
  <c r="F51" i="24"/>
  <c r="G50" i="24"/>
  <c r="F50" i="24"/>
  <c r="G49" i="24"/>
  <c r="F49" i="24"/>
  <c r="G48" i="24"/>
  <c r="F48" i="24"/>
  <c r="G47" i="24"/>
  <c r="F47" i="24"/>
  <c r="G46" i="24"/>
  <c r="F46" i="24"/>
  <c r="G45" i="24"/>
  <c r="F45" i="24"/>
  <c r="G44" i="24"/>
  <c r="F44" i="24"/>
  <c r="G43" i="24"/>
  <c r="F43" i="24"/>
  <c r="G42" i="24"/>
  <c r="F42" i="24"/>
  <c r="G41" i="24"/>
  <c r="F41" i="24"/>
  <c r="G40" i="24"/>
  <c r="F40" i="24"/>
  <c r="G39" i="24"/>
  <c r="F39" i="24"/>
  <c r="G38" i="24"/>
  <c r="F38" i="24"/>
  <c r="G37" i="24"/>
  <c r="F37" i="24"/>
  <c r="G36" i="24"/>
  <c r="F36" i="24"/>
  <c r="G35" i="24"/>
  <c r="F35" i="24"/>
  <c r="G34" i="24"/>
  <c r="F34" i="24"/>
  <c r="G33" i="24"/>
  <c r="F33" i="24"/>
  <c r="G32" i="24"/>
  <c r="F32" i="24"/>
  <c r="G31" i="24"/>
  <c r="F31" i="24"/>
  <c r="G30" i="24"/>
  <c r="F30" i="24"/>
  <c r="G29" i="24"/>
  <c r="F29" i="24"/>
  <c r="G28" i="24"/>
  <c r="F28" i="24"/>
  <c r="G27" i="24"/>
  <c r="F27" i="24"/>
  <c r="G26" i="24"/>
  <c r="F26" i="24"/>
  <c r="G25" i="24"/>
  <c r="F25" i="24"/>
  <c r="G24" i="24"/>
  <c r="F24" i="24"/>
  <c r="G23" i="24"/>
  <c r="F23" i="24"/>
  <c r="G22" i="24"/>
  <c r="F22" i="24"/>
  <c r="G21" i="24"/>
  <c r="F21" i="24"/>
  <c r="G20" i="24"/>
  <c r="F20" i="24"/>
  <c r="G19" i="24"/>
  <c r="F19" i="24"/>
  <c r="G18" i="24"/>
  <c r="F18" i="24"/>
  <c r="G17" i="24"/>
  <c r="F17" i="24"/>
  <c r="G16" i="24"/>
  <c r="F16" i="24"/>
  <c r="G15" i="24"/>
  <c r="F15" i="24"/>
  <c r="G14" i="24"/>
  <c r="F14" i="24"/>
  <c r="G13" i="24"/>
  <c r="F13" i="24"/>
  <c r="G12" i="24"/>
  <c r="F12" i="24"/>
  <c r="G11" i="24"/>
  <c r="F11" i="24"/>
  <c r="G10" i="24"/>
  <c r="F10" i="24"/>
  <c r="G9" i="24"/>
  <c r="F9" i="24"/>
  <c r="G8" i="24"/>
  <c r="F8" i="24"/>
  <c r="G7" i="24"/>
  <c r="F7" i="24"/>
  <c r="G6" i="24"/>
  <c r="F6" i="24"/>
  <c r="G5" i="24"/>
  <c r="F5" i="24"/>
  <c r="G4" i="24"/>
  <c r="F4" i="24"/>
  <c r="G3" i="24"/>
  <c r="F3" i="24"/>
  <c r="G2" i="24"/>
  <c r="F2" i="24"/>
  <c r="I13" i="22"/>
  <c r="J9" i="22" l="1"/>
  <c r="J8" i="22"/>
  <c r="J7" i="22"/>
  <c r="I7" i="22"/>
  <c r="G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243" i="22"/>
  <c r="G244" i="22"/>
  <c r="G245" i="22"/>
  <c r="F245" i="22"/>
  <c r="F244" i="22"/>
  <c r="F243" i="22"/>
  <c r="F242" i="22"/>
  <c r="F241" i="22"/>
  <c r="F240" i="22"/>
  <c r="F239" i="22"/>
  <c r="F238" i="22"/>
  <c r="F237" i="22"/>
  <c r="F236" i="22"/>
  <c r="F235" i="22"/>
  <c r="F234" i="22"/>
  <c r="F233" i="22"/>
  <c r="F232" i="22"/>
  <c r="F231" i="22"/>
  <c r="F230" i="22"/>
  <c r="F229" i="22"/>
  <c r="F228" i="22"/>
  <c r="F227" i="22"/>
  <c r="F226" i="22"/>
  <c r="F225" i="22"/>
  <c r="F224" i="22"/>
  <c r="F223" i="22"/>
  <c r="F222" i="22"/>
  <c r="F221" i="22"/>
  <c r="F220" i="22"/>
  <c r="F219" i="22"/>
  <c r="F218" i="22"/>
  <c r="F217" i="22"/>
  <c r="F216" i="22"/>
  <c r="F215" i="22"/>
  <c r="F214" i="22"/>
  <c r="F213" i="22"/>
  <c r="F212" i="22"/>
  <c r="F211" i="22"/>
  <c r="F210" i="22"/>
  <c r="F209" i="22"/>
  <c r="F208" i="22"/>
  <c r="F207" i="22"/>
  <c r="F206" i="22"/>
  <c r="F205" i="22"/>
  <c r="F204" i="22"/>
  <c r="F203" i="22"/>
  <c r="F202" i="22"/>
  <c r="F201" i="22"/>
  <c r="F200" i="22"/>
  <c r="F199" i="22"/>
  <c r="F198" i="22"/>
  <c r="F197" i="22"/>
  <c r="F196" i="22"/>
  <c r="F195" i="22"/>
  <c r="F194" i="22"/>
  <c r="F193" i="22"/>
  <c r="F192" i="22"/>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J4" i="22" l="1"/>
  <c r="I4" i="22"/>
</calcChain>
</file>

<file path=xl/sharedStrings.xml><?xml version="1.0" encoding="utf-8"?>
<sst xmlns="http://schemas.openxmlformats.org/spreadsheetml/2006/main" count="3235" uniqueCount="57">
  <si>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</si>
  <si>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</si>
  <si>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</si>
  <si>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</si>
  <si>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</si>
  <si>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</si>
  <si>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</si>
  <si>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</si>
  <si>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</si>
  <si>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</si>
  <si>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</si>
  <si>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</si>
  <si>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</si>
  <si>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</si>
  <si>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</si>
  <si>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</si>
  <si>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</si>
  <si>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</si>
  <si>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</si>
  <si>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</si>
  <si>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</si>
  <si>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</si>
  <si>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</si>
  <si>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</si>
  <si>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</si>
  <si>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</si>
  <si>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</si>
  <si>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Category Product</t>
  </si>
  <si>
    <t>Mean</t>
  </si>
  <si>
    <t>Median</t>
  </si>
  <si>
    <t>Count</t>
  </si>
  <si>
    <t>counta</t>
  </si>
  <si>
    <t>averageif</t>
  </si>
  <si>
    <t>finance</t>
  </si>
  <si>
    <t>Order Date</t>
  </si>
  <si>
    <t>vlookup</t>
  </si>
  <si>
    <t>Sum of TotalPrice</t>
  </si>
  <si>
    <t>Bars Carrot</t>
  </si>
  <si>
    <t>Crackers Whole Wheat</t>
  </si>
  <si>
    <t>Cookies Chocolate Chip</t>
  </si>
  <si>
    <t>Cookies Arrowroot</t>
  </si>
  <si>
    <t>Snacks Potato Chips</t>
  </si>
  <si>
    <t>Cookies Oatmeal Raisin</t>
  </si>
  <si>
    <t>Bars Bran</t>
  </si>
  <si>
    <t>Snacks Pretzels</t>
  </si>
  <si>
    <t>Bars Banana</t>
  </si>
  <si>
    <t>Row Labels</t>
  </si>
  <si>
    <t>Grand Total</t>
  </si>
  <si>
    <t>Sum of Quantity</t>
  </si>
  <si>
    <t>(All)</t>
  </si>
  <si>
    <t>27 Total</t>
  </si>
  <si>
    <t>22 Total</t>
  </si>
  <si>
    <t>Grand Count</t>
  </si>
  <si>
    <t>Bars Count</t>
  </si>
  <si>
    <t>Cookies Count</t>
  </si>
  <si>
    <t>Crackers Count</t>
  </si>
  <si>
    <t>Snacks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</si>
</sst>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indexed="12"/>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cellStyleXfs>
  <cellXfs count="26">
    <xf numFmtId="0" fontId="0" fillId="0" borderId="0" xfId="0"/>
    <xf numFmtId="14" fontId="0" fillId="0" borderId="0" xfId="0" applyNumberFormat="1"/>
    <xf numFmtId="0" fontId="0" fillId="0" borderId="1" xfId="0" applyBorder="1"/>
    <xf numFmtId="0" fontId="0" fillId="0" borderId="6" xfId="0" applyBorder="1"/>
    <xf numFmtId="14" fontId="0" fillId="0" borderId="5" xfId="0" applyNumberFormat="1" applyBorder="1"/>
    <xf numFmtId="14" fontId="0" fillId="0" borderId="7" xfId="0" applyNumberFormat="1" applyBorder="1"/>
    <xf numFmtId="0" fontId="0" fillId="0" borderId="8" xfId="0" applyBorder="1"/>
    <xf numFmtId="0" fontId="0" fillId="0" borderId="9" xfId="0" applyBorder="1"/>
    <xf numFmtId="14" fontId="0" fillId="0" borderId="2" xfId="0" applyNumberFormat="1" applyBorder="1"/>
    <xf numFmtId="0" fontId="0" fillId="0" borderId="3" xfId="0" applyBorder="1"/>
    <xf numFmtId="0" fontId="0" fillId="0" borderId="4" xfId="0" applyBorder="1"/>
    <xf numFmtId="1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0" fillId="3" borderId="0" xfId="0" applyFill="1"/>
    <xf numFmtId="22" fontId="0" fillId="0" borderId="0" xfId="0" applyNumberFormat="1"/>
    <xf numFmtId="0" fontId="0" fillId="4" borderId="0" xfId="0" applyFill="1"/>
    <xf numFmtId="10" fontId="0" fillId="4" borderId="0" xfId="0" applyNumberFormat="1" applyFill="1"/>
    <xf numFmtId="14" fontId="0" fillId="0" borderId="3"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3" fillId="0" borderId="1" xfId="0" applyFont="1" applyBorder="1"/>
    <xf numFmtId="14" fontId="3" fillId="0" borderId="1" xfId="0" applyNumberFormat="1" applyFont="1" applyBorder="1"/>
    <xf numFmtId="0" fontId="3" fillId="0" borderId="0" xfId="0" applyFont="1"/>
    <xf numFmtId="0" fontId="0" fillId="0" borderId="0" xfId="0" applyNumberFormat="1"/>
  </cellXfs>
  <cellStyles count="3">
    <cellStyle name="Ctx_Hyperlink" xfId="1" xr:uid="{00000000-0005-0000-0000-000000000000}"/>
    <cellStyle name="Normal" xfId="0" builtinId="0"/>
    <cellStyle name="Normal 4" xfId="2" xr:uid="{83A69A24-6CFC-4827-9531-061ECEF8C8B1}"/>
  </cellStyles>
  <dxfs count="37">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m/d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m/d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m/d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164" formatCode="mm/dd/yyyy"/>
    </dxf>
    <dxf>
      <font>
        <b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and other'!$D$1</c:f>
              <c:strCache>
                <c:ptCount val="1"/>
                <c:pt idx="0">
                  <c:v>Quantity</c:v>
                </c:pt>
              </c:strCache>
            </c:strRef>
          </c:tx>
          <c:spPr>
            <a:ln w="28575" cap="rnd">
              <a:solidFill>
                <a:schemeClr val="accent1"/>
              </a:solidFill>
              <a:round/>
            </a:ln>
            <a:effectLst/>
          </c:spPr>
          <c:marker>
            <c:symbol val="none"/>
          </c:marker>
          <c:cat>
            <c:numRef>
              <c:f>'chart and other'!$A$2:$A$245</c:f>
              <c:numCache>
                <c:formatCode>m/d/yyyy</c:formatCode>
                <c:ptCount val="244"/>
                <c:pt idx="0">
                  <c:v>43831</c:v>
                </c:pt>
                <c:pt idx="1">
                  <c:v>43834</c:v>
                </c:pt>
                <c:pt idx="2">
                  <c:v>43837</c:v>
                </c:pt>
                <c:pt idx="3">
                  <c:v>43840</c:v>
                </c:pt>
                <c:pt idx="4">
                  <c:v>43843</c:v>
                </c:pt>
                <c:pt idx="5">
                  <c:v>43846</c:v>
                </c:pt>
                <c:pt idx="6">
                  <c:v>43849</c:v>
                </c:pt>
                <c:pt idx="7">
                  <c:v>43852</c:v>
                </c:pt>
                <c:pt idx="8">
                  <c:v>43855</c:v>
                </c:pt>
                <c:pt idx="9">
                  <c:v>43858</c:v>
                </c:pt>
                <c:pt idx="10">
                  <c:v>43861</c:v>
                </c:pt>
                <c:pt idx="11">
                  <c:v>43864</c:v>
                </c:pt>
                <c:pt idx="12">
                  <c:v>43867</c:v>
                </c:pt>
                <c:pt idx="13">
                  <c:v>43870</c:v>
                </c:pt>
                <c:pt idx="14">
                  <c:v>43873</c:v>
                </c:pt>
                <c:pt idx="15">
                  <c:v>43876</c:v>
                </c:pt>
                <c:pt idx="16">
                  <c:v>43879</c:v>
                </c:pt>
                <c:pt idx="17">
                  <c:v>43882</c:v>
                </c:pt>
                <c:pt idx="18">
                  <c:v>43885</c:v>
                </c:pt>
                <c:pt idx="19">
                  <c:v>43888</c:v>
                </c:pt>
                <c:pt idx="20">
                  <c:v>43892</c:v>
                </c:pt>
                <c:pt idx="21">
                  <c:v>43895</c:v>
                </c:pt>
                <c:pt idx="22">
                  <c:v>43898</c:v>
                </c:pt>
                <c:pt idx="23">
                  <c:v>43901</c:v>
                </c:pt>
                <c:pt idx="24">
                  <c:v>43904</c:v>
                </c:pt>
                <c:pt idx="25">
                  <c:v>43907</c:v>
                </c:pt>
                <c:pt idx="26">
                  <c:v>43910</c:v>
                </c:pt>
                <c:pt idx="27">
                  <c:v>43913</c:v>
                </c:pt>
                <c:pt idx="28">
                  <c:v>43916</c:v>
                </c:pt>
                <c:pt idx="29">
                  <c:v>43919</c:v>
                </c:pt>
                <c:pt idx="30">
                  <c:v>43922</c:v>
                </c:pt>
                <c:pt idx="31">
                  <c:v>43925</c:v>
                </c:pt>
                <c:pt idx="32">
                  <c:v>43928</c:v>
                </c:pt>
                <c:pt idx="33">
                  <c:v>43931</c:v>
                </c:pt>
                <c:pt idx="34">
                  <c:v>43934</c:v>
                </c:pt>
                <c:pt idx="35">
                  <c:v>43937</c:v>
                </c:pt>
                <c:pt idx="36">
                  <c:v>43940</c:v>
                </c:pt>
                <c:pt idx="37">
                  <c:v>43943</c:v>
                </c:pt>
                <c:pt idx="38">
                  <c:v>43946</c:v>
                </c:pt>
                <c:pt idx="39">
                  <c:v>43949</c:v>
                </c:pt>
                <c:pt idx="40">
                  <c:v>43952</c:v>
                </c:pt>
                <c:pt idx="41">
                  <c:v>43955</c:v>
                </c:pt>
                <c:pt idx="42">
                  <c:v>43958</c:v>
                </c:pt>
                <c:pt idx="43">
                  <c:v>43961</c:v>
                </c:pt>
                <c:pt idx="44">
                  <c:v>43964</c:v>
                </c:pt>
                <c:pt idx="45">
                  <c:v>43967</c:v>
                </c:pt>
                <c:pt idx="46">
                  <c:v>43970</c:v>
                </c:pt>
                <c:pt idx="47">
                  <c:v>43973</c:v>
                </c:pt>
                <c:pt idx="48">
                  <c:v>43976</c:v>
                </c:pt>
                <c:pt idx="49">
                  <c:v>43979</c:v>
                </c:pt>
                <c:pt idx="50">
                  <c:v>43982</c:v>
                </c:pt>
                <c:pt idx="51">
                  <c:v>43985</c:v>
                </c:pt>
                <c:pt idx="52">
                  <c:v>43988</c:v>
                </c:pt>
                <c:pt idx="53">
                  <c:v>43991</c:v>
                </c:pt>
                <c:pt idx="54">
                  <c:v>43994</c:v>
                </c:pt>
                <c:pt idx="55">
                  <c:v>43997</c:v>
                </c:pt>
                <c:pt idx="56">
                  <c:v>44000</c:v>
                </c:pt>
                <c:pt idx="57">
                  <c:v>44003</c:v>
                </c:pt>
                <c:pt idx="58">
                  <c:v>44006</c:v>
                </c:pt>
                <c:pt idx="59">
                  <c:v>44009</c:v>
                </c:pt>
                <c:pt idx="60">
                  <c:v>44012</c:v>
                </c:pt>
                <c:pt idx="61">
                  <c:v>44015</c:v>
                </c:pt>
                <c:pt idx="62">
                  <c:v>44018</c:v>
                </c:pt>
                <c:pt idx="63">
                  <c:v>44021</c:v>
                </c:pt>
                <c:pt idx="64">
                  <c:v>44024</c:v>
                </c:pt>
                <c:pt idx="65">
                  <c:v>44027</c:v>
                </c:pt>
                <c:pt idx="66">
                  <c:v>44030</c:v>
                </c:pt>
                <c:pt idx="67">
                  <c:v>44033</c:v>
                </c:pt>
                <c:pt idx="68">
                  <c:v>44036</c:v>
                </c:pt>
                <c:pt idx="69">
                  <c:v>44039</c:v>
                </c:pt>
                <c:pt idx="70">
                  <c:v>44042</c:v>
                </c:pt>
                <c:pt idx="71">
                  <c:v>44045</c:v>
                </c:pt>
                <c:pt idx="72">
                  <c:v>44048</c:v>
                </c:pt>
                <c:pt idx="73">
                  <c:v>44051</c:v>
                </c:pt>
                <c:pt idx="74">
                  <c:v>44054</c:v>
                </c:pt>
                <c:pt idx="75">
                  <c:v>44057</c:v>
                </c:pt>
                <c:pt idx="76">
                  <c:v>44060</c:v>
                </c:pt>
                <c:pt idx="77">
                  <c:v>44063</c:v>
                </c:pt>
                <c:pt idx="78">
                  <c:v>44066</c:v>
                </c:pt>
                <c:pt idx="79">
                  <c:v>44069</c:v>
                </c:pt>
                <c:pt idx="80">
                  <c:v>44072</c:v>
                </c:pt>
                <c:pt idx="81">
                  <c:v>44075</c:v>
                </c:pt>
                <c:pt idx="82">
                  <c:v>44078</c:v>
                </c:pt>
                <c:pt idx="83">
                  <c:v>44081</c:v>
                </c:pt>
                <c:pt idx="84">
                  <c:v>44084</c:v>
                </c:pt>
                <c:pt idx="85">
                  <c:v>44087</c:v>
                </c:pt>
                <c:pt idx="86">
                  <c:v>44090</c:v>
                </c:pt>
                <c:pt idx="87">
                  <c:v>44093</c:v>
                </c:pt>
                <c:pt idx="88">
                  <c:v>44096</c:v>
                </c:pt>
                <c:pt idx="89">
                  <c:v>44099</c:v>
                </c:pt>
                <c:pt idx="90">
                  <c:v>44102</c:v>
                </c:pt>
                <c:pt idx="91">
                  <c:v>44105</c:v>
                </c:pt>
                <c:pt idx="92">
                  <c:v>44108</c:v>
                </c:pt>
                <c:pt idx="93">
                  <c:v>44111</c:v>
                </c:pt>
                <c:pt idx="94">
                  <c:v>44114</c:v>
                </c:pt>
                <c:pt idx="95">
                  <c:v>44117</c:v>
                </c:pt>
                <c:pt idx="96">
                  <c:v>44120</c:v>
                </c:pt>
                <c:pt idx="97">
                  <c:v>44123</c:v>
                </c:pt>
                <c:pt idx="98">
                  <c:v>44126</c:v>
                </c:pt>
                <c:pt idx="99">
                  <c:v>44129</c:v>
                </c:pt>
                <c:pt idx="100">
                  <c:v>44132</c:v>
                </c:pt>
                <c:pt idx="101">
                  <c:v>44135</c:v>
                </c:pt>
                <c:pt idx="102">
                  <c:v>44138</c:v>
                </c:pt>
                <c:pt idx="103">
                  <c:v>44141</c:v>
                </c:pt>
                <c:pt idx="104">
                  <c:v>44144</c:v>
                </c:pt>
                <c:pt idx="105">
                  <c:v>44147</c:v>
                </c:pt>
                <c:pt idx="106">
                  <c:v>44150</c:v>
                </c:pt>
                <c:pt idx="107">
                  <c:v>44153</c:v>
                </c:pt>
                <c:pt idx="108">
                  <c:v>44156</c:v>
                </c:pt>
                <c:pt idx="109">
                  <c:v>44159</c:v>
                </c:pt>
                <c:pt idx="110">
                  <c:v>44162</c:v>
                </c:pt>
                <c:pt idx="111">
                  <c:v>44165</c:v>
                </c:pt>
                <c:pt idx="112">
                  <c:v>44168</c:v>
                </c:pt>
                <c:pt idx="113">
                  <c:v>44171</c:v>
                </c:pt>
                <c:pt idx="114">
                  <c:v>44174</c:v>
                </c:pt>
                <c:pt idx="115">
                  <c:v>44177</c:v>
                </c:pt>
                <c:pt idx="116">
                  <c:v>44180</c:v>
                </c:pt>
                <c:pt idx="117">
                  <c:v>44183</c:v>
                </c:pt>
                <c:pt idx="118">
                  <c:v>44186</c:v>
                </c:pt>
                <c:pt idx="119">
                  <c:v>44189</c:v>
                </c:pt>
                <c:pt idx="120">
                  <c:v>44192</c:v>
                </c:pt>
                <c:pt idx="121">
                  <c:v>44195</c:v>
                </c:pt>
                <c:pt idx="122">
                  <c:v>44198</c:v>
                </c:pt>
                <c:pt idx="123">
                  <c:v>44201</c:v>
                </c:pt>
                <c:pt idx="124">
                  <c:v>44204</c:v>
                </c:pt>
                <c:pt idx="125">
                  <c:v>44207</c:v>
                </c:pt>
                <c:pt idx="126">
                  <c:v>44210</c:v>
                </c:pt>
                <c:pt idx="127">
                  <c:v>44213</c:v>
                </c:pt>
                <c:pt idx="128">
                  <c:v>44216</c:v>
                </c:pt>
                <c:pt idx="129">
                  <c:v>44219</c:v>
                </c:pt>
                <c:pt idx="130">
                  <c:v>44222</c:v>
                </c:pt>
                <c:pt idx="131">
                  <c:v>44225</c:v>
                </c:pt>
                <c:pt idx="132">
                  <c:v>44228</c:v>
                </c:pt>
                <c:pt idx="133">
                  <c:v>44231</c:v>
                </c:pt>
                <c:pt idx="134">
                  <c:v>44234</c:v>
                </c:pt>
                <c:pt idx="135">
                  <c:v>44237</c:v>
                </c:pt>
                <c:pt idx="136">
                  <c:v>44240</c:v>
                </c:pt>
                <c:pt idx="137">
                  <c:v>44243</c:v>
                </c:pt>
                <c:pt idx="138">
                  <c:v>44246</c:v>
                </c:pt>
                <c:pt idx="139">
                  <c:v>44249</c:v>
                </c:pt>
                <c:pt idx="140">
                  <c:v>44252</c:v>
                </c:pt>
                <c:pt idx="141">
                  <c:v>44255</c:v>
                </c:pt>
                <c:pt idx="142">
                  <c:v>44257</c:v>
                </c:pt>
                <c:pt idx="143">
                  <c:v>44260</c:v>
                </c:pt>
                <c:pt idx="144">
                  <c:v>44263</c:v>
                </c:pt>
                <c:pt idx="145">
                  <c:v>44266</c:v>
                </c:pt>
                <c:pt idx="146">
                  <c:v>44269</c:v>
                </c:pt>
                <c:pt idx="147">
                  <c:v>44272</c:v>
                </c:pt>
                <c:pt idx="148">
                  <c:v>44275</c:v>
                </c:pt>
                <c:pt idx="149">
                  <c:v>44278</c:v>
                </c:pt>
                <c:pt idx="150">
                  <c:v>44281</c:v>
                </c:pt>
                <c:pt idx="151">
                  <c:v>44284</c:v>
                </c:pt>
                <c:pt idx="152">
                  <c:v>44287</c:v>
                </c:pt>
                <c:pt idx="153">
                  <c:v>44290</c:v>
                </c:pt>
                <c:pt idx="154">
                  <c:v>44293</c:v>
                </c:pt>
                <c:pt idx="155">
                  <c:v>44296</c:v>
                </c:pt>
                <c:pt idx="156">
                  <c:v>44299</c:v>
                </c:pt>
                <c:pt idx="157">
                  <c:v>44302</c:v>
                </c:pt>
                <c:pt idx="158">
                  <c:v>44305</c:v>
                </c:pt>
                <c:pt idx="159">
                  <c:v>44308</c:v>
                </c:pt>
                <c:pt idx="160">
                  <c:v>44311</c:v>
                </c:pt>
                <c:pt idx="161">
                  <c:v>44314</c:v>
                </c:pt>
                <c:pt idx="162">
                  <c:v>44317</c:v>
                </c:pt>
                <c:pt idx="163">
                  <c:v>44320</c:v>
                </c:pt>
                <c:pt idx="164">
                  <c:v>44323</c:v>
                </c:pt>
                <c:pt idx="165">
                  <c:v>44326</c:v>
                </c:pt>
                <c:pt idx="166">
                  <c:v>44329</c:v>
                </c:pt>
                <c:pt idx="167">
                  <c:v>44332</c:v>
                </c:pt>
                <c:pt idx="168">
                  <c:v>44335</c:v>
                </c:pt>
                <c:pt idx="169">
                  <c:v>44338</c:v>
                </c:pt>
                <c:pt idx="170">
                  <c:v>44341</c:v>
                </c:pt>
                <c:pt idx="171">
                  <c:v>44344</c:v>
                </c:pt>
                <c:pt idx="172">
                  <c:v>44347</c:v>
                </c:pt>
                <c:pt idx="173">
                  <c:v>44350</c:v>
                </c:pt>
                <c:pt idx="174">
                  <c:v>44353</c:v>
                </c:pt>
                <c:pt idx="175">
                  <c:v>44356</c:v>
                </c:pt>
                <c:pt idx="176">
                  <c:v>44359</c:v>
                </c:pt>
                <c:pt idx="177">
                  <c:v>44362</c:v>
                </c:pt>
                <c:pt idx="178">
                  <c:v>44365</c:v>
                </c:pt>
                <c:pt idx="179">
                  <c:v>44368</c:v>
                </c:pt>
                <c:pt idx="180">
                  <c:v>44371</c:v>
                </c:pt>
                <c:pt idx="181">
                  <c:v>44374</c:v>
                </c:pt>
                <c:pt idx="182">
                  <c:v>44377</c:v>
                </c:pt>
                <c:pt idx="183">
                  <c:v>44380</c:v>
                </c:pt>
                <c:pt idx="184">
                  <c:v>44383</c:v>
                </c:pt>
                <c:pt idx="185">
                  <c:v>44386</c:v>
                </c:pt>
                <c:pt idx="186">
                  <c:v>44389</c:v>
                </c:pt>
                <c:pt idx="187">
                  <c:v>44392</c:v>
                </c:pt>
                <c:pt idx="188">
                  <c:v>44395</c:v>
                </c:pt>
                <c:pt idx="189">
                  <c:v>44398</c:v>
                </c:pt>
                <c:pt idx="190">
                  <c:v>44401</c:v>
                </c:pt>
                <c:pt idx="191">
                  <c:v>44404</c:v>
                </c:pt>
                <c:pt idx="192">
                  <c:v>44407</c:v>
                </c:pt>
                <c:pt idx="193">
                  <c:v>44410</c:v>
                </c:pt>
                <c:pt idx="194">
                  <c:v>44413</c:v>
                </c:pt>
                <c:pt idx="195">
                  <c:v>44416</c:v>
                </c:pt>
                <c:pt idx="196">
                  <c:v>44419</c:v>
                </c:pt>
                <c:pt idx="197">
                  <c:v>44422</c:v>
                </c:pt>
                <c:pt idx="198">
                  <c:v>44425</c:v>
                </c:pt>
                <c:pt idx="199">
                  <c:v>44428</c:v>
                </c:pt>
                <c:pt idx="200">
                  <c:v>44431</c:v>
                </c:pt>
                <c:pt idx="201">
                  <c:v>44434</c:v>
                </c:pt>
                <c:pt idx="202">
                  <c:v>44437</c:v>
                </c:pt>
                <c:pt idx="203">
                  <c:v>44440</c:v>
                </c:pt>
                <c:pt idx="204">
                  <c:v>44443</c:v>
                </c:pt>
                <c:pt idx="205">
                  <c:v>44446</c:v>
                </c:pt>
                <c:pt idx="206">
                  <c:v>44449</c:v>
                </c:pt>
                <c:pt idx="207">
                  <c:v>44452</c:v>
                </c:pt>
                <c:pt idx="208">
                  <c:v>44455</c:v>
                </c:pt>
                <c:pt idx="209">
                  <c:v>44458</c:v>
                </c:pt>
                <c:pt idx="210">
                  <c:v>44461</c:v>
                </c:pt>
                <c:pt idx="211">
                  <c:v>44464</c:v>
                </c:pt>
                <c:pt idx="212">
                  <c:v>44467</c:v>
                </c:pt>
                <c:pt idx="213">
                  <c:v>44470</c:v>
                </c:pt>
                <c:pt idx="214">
                  <c:v>44473</c:v>
                </c:pt>
                <c:pt idx="215">
                  <c:v>44476</c:v>
                </c:pt>
                <c:pt idx="216">
                  <c:v>44479</c:v>
                </c:pt>
                <c:pt idx="217">
                  <c:v>44482</c:v>
                </c:pt>
                <c:pt idx="218">
                  <c:v>44485</c:v>
                </c:pt>
                <c:pt idx="219">
                  <c:v>44488</c:v>
                </c:pt>
                <c:pt idx="220">
                  <c:v>44491</c:v>
                </c:pt>
                <c:pt idx="221">
                  <c:v>44494</c:v>
                </c:pt>
                <c:pt idx="222">
                  <c:v>44497</c:v>
                </c:pt>
                <c:pt idx="223">
                  <c:v>44500</c:v>
                </c:pt>
                <c:pt idx="224">
                  <c:v>44503</c:v>
                </c:pt>
                <c:pt idx="225">
                  <c:v>44506</c:v>
                </c:pt>
                <c:pt idx="226">
                  <c:v>44509</c:v>
                </c:pt>
                <c:pt idx="227">
                  <c:v>44512</c:v>
                </c:pt>
                <c:pt idx="228">
                  <c:v>44515</c:v>
                </c:pt>
                <c:pt idx="229">
                  <c:v>44518</c:v>
                </c:pt>
                <c:pt idx="230">
                  <c:v>44521</c:v>
                </c:pt>
                <c:pt idx="231">
                  <c:v>44524</c:v>
                </c:pt>
                <c:pt idx="232">
                  <c:v>44527</c:v>
                </c:pt>
                <c:pt idx="233">
                  <c:v>44530</c:v>
                </c:pt>
                <c:pt idx="234">
                  <c:v>44533</c:v>
                </c:pt>
                <c:pt idx="235">
                  <c:v>44536</c:v>
                </c:pt>
                <c:pt idx="236">
                  <c:v>44539</c:v>
                </c:pt>
                <c:pt idx="237">
                  <c:v>44542</c:v>
                </c:pt>
                <c:pt idx="238">
                  <c:v>44545</c:v>
                </c:pt>
                <c:pt idx="239">
                  <c:v>44548</c:v>
                </c:pt>
                <c:pt idx="240">
                  <c:v>44551</c:v>
                </c:pt>
                <c:pt idx="241">
                  <c:v>44554</c:v>
                </c:pt>
                <c:pt idx="242">
                  <c:v>44557</c:v>
                </c:pt>
                <c:pt idx="243">
                  <c:v>44560</c:v>
                </c:pt>
              </c:numCache>
            </c:numRef>
          </c:cat>
          <c:val>
            <c:numRef>
              <c:f>'chart and other'!$D$2:$D$245</c:f>
              <c:numCache>
                <c:formatCode>General</c:formatCode>
                <c:ptCount val="244"/>
                <c:pt idx="0">
                  <c:v>33</c:v>
                </c:pt>
                <c:pt idx="1">
                  <c:v>87</c:v>
                </c:pt>
                <c:pt idx="2">
                  <c:v>58</c:v>
                </c:pt>
                <c:pt idx="3">
                  <c:v>82</c:v>
                </c:pt>
                <c:pt idx="4">
                  <c:v>38</c:v>
                </c:pt>
                <c:pt idx="5">
                  <c:v>54</c:v>
                </c:pt>
                <c:pt idx="6">
                  <c:v>149</c:v>
                </c:pt>
                <c:pt idx="7">
                  <c:v>51</c:v>
                </c:pt>
                <c:pt idx="8">
                  <c:v>100</c:v>
                </c:pt>
                <c:pt idx="9">
                  <c:v>28</c:v>
                </c:pt>
                <c:pt idx="10">
                  <c:v>36</c:v>
                </c:pt>
                <c:pt idx="11">
                  <c:v>31</c:v>
                </c:pt>
                <c:pt idx="12">
                  <c:v>28</c:v>
                </c:pt>
                <c:pt idx="13">
                  <c:v>44</c:v>
                </c:pt>
                <c:pt idx="14">
                  <c:v>23</c:v>
                </c:pt>
                <c:pt idx="15">
                  <c:v>27</c:v>
                </c:pt>
                <c:pt idx="16">
                  <c:v>43</c:v>
                </c:pt>
                <c:pt idx="17">
                  <c:v>123</c:v>
                </c:pt>
                <c:pt idx="18">
                  <c:v>42</c:v>
                </c:pt>
                <c:pt idx="19">
                  <c:v>33</c:v>
                </c:pt>
                <c:pt idx="20">
                  <c:v>85</c:v>
                </c:pt>
                <c:pt idx="21">
                  <c:v>30</c:v>
                </c:pt>
                <c:pt idx="22">
                  <c:v>61</c:v>
                </c:pt>
                <c:pt idx="23">
                  <c:v>40</c:v>
                </c:pt>
                <c:pt idx="24">
                  <c:v>86</c:v>
                </c:pt>
                <c:pt idx="25">
                  <c:v>38</c:v>
                </c:pt>
                <c:pt idx="26">
                  <c:v>68</c:v>
                </c:pt>
                <c:pt idx="27">
                  <c:v>39</c:v>
                </c:pt>
                <c:pt idx="28">
                  <c:v>103</c:v>
                </c:pt>
                <c:pt idx="29">
                  <c:v>193</c:v>
                </c:pt>
                <c:pt idx="30">
                  <c:v>58</c:v>
                </c:pt>
                <c:pt idx="31">
                  <c:v>68</c:v>
                </c:pt>
                <c:pt idx="32">
                  <c:v>91</c:v>
                </c:pt>
                <c:pt idx="33">
                  <c:v>23</c:v>
                </c:pt>
                <c:pt idx="34">
                  <c:v>28</c:v>
                </c:pt>
                <c:pt idx="35">
                  <c:v>48</c:v>
                </c:pt>
                <c:pt idx="36">
                  <c:v>134</c:v>
                </c:pt>
                <c:pt idx="37">
                  <c:v>20</c:v>
                </c:pt>
                <c:pt idx="38">
                  <c:v>53</c:v>
                </c:pt>
                <c:pt idx="39">
                  <c:v>64</c:v>
                </c:pt>
                <c:pt idx="40">
                  <c:v>63</c:v>
                </c:pt>
                <c:pt idx="41">
                  <c:v>105</c:v>
                </c:pt>
                <c:pt idx="42">
                  <c:v>138</c:v>
                </c:pt>
                <c:pt idx="43">
                  <c:v>25</c:v>
                </c:pt>
                <c:pt idx="44">
                  <c:v>21</c:v>
                </c:pt>
                <c:pt idx="45">
                  <c:v>61</c:v>
                </c:pt>
                <c:pt idx="46">
                  <c:v>49</c:v>
                </c:pt>
                <c:pt idx="47">
                  <c:v>55</c:v>
                </c:pt>
                <c:pt idx="48">
                  <c:v>27</c:v>
                </c:pt>
                <c:pt idx="49">
                  <c:v>58</c:v>
                </c:pt>
                <c:pt idx="50">
                  <c:v>33</c:v>
                </c:pt>
                <c:pt idx="51">
                  <c:v>288</c:v>
                </c:pt>
                <c:pt idx="52">
                  <c:v>76</c:v>
                </c:pt>
                <c:pt idx="53">
                  <c:v>42</c:v>
                </c:pt>
                <c:pt idx="54">
                  <c:v>20</c:v>
                </c:pt>
                <c:pt idx="55">
                  <c:v>75</c:v>
                </c:pt>
                <c:pt idx="56">
                  <c:v>38</c:v>
                </c:pt>
                <c:pt idx="57">
                  <c:v>306</c:v>
                </c:pt>
                <c:pt idx="58">
                  <c:v>28</c:v>
                </c:pt>
                <c:pt idx="59">
                  <c:v>110</c:v>
                </c:pt>
                <c:pt idx="60">
                  <c:v>51</c:v>
                </c:pt>
                <c:pt idx="61">
                  <c:v>52</c:v>
                </c:pt>
                <c:pt idx="62">
                  <c:v>28</c:v>
                </c:pt>
                <c:pt idx="63">
                  <c:v>136</c:v>
                </c:pt>
                <c:pt idx="64">
                  <c:v>42</c:v>
                </c:pt>
                <c:pt idx="65">
                  <c:v>75</c:v>
                </c:pt>
                <c:pt idx="66">
                  <c:v>72</c:v>
                </c:pt>
                <c:pt idx="67">
                  <c:v>56</c:v>
                </c:pt>
                <c:pt idx="68">
                  <c:v>51</c:v>
                </c:pt>
                <c:pt idx="69">
                  <c:v>31</c:v>
                </c:pt>
                <c:pt idx="70">
                  <c:v>56</c:v>
                </c:pt>
                <c:pt idx="71">
                  <c:v>137</c:v>
                </c:pt>
                <c:pt idx="72">
                  <c:v>107</c:v>
                </c:pt>
                <c:pt idx="73">
                  <c:v>24</c:v>
                </c:pt>
                <c:pt idx="74">
                  <c:v>30</c:v>
                </c:pt>
                <c:pt idx="75">
                  <c:v>70</c:v>
                </c:pt>
                <c:pt idx="76">
                  <c:v>31</c:v>
                </c:pt>
                <c:pt idx="77">
                  <c:v>109</c:v>
                </c:pt>
                <c:pt idx="78">
                  <c:v>21</c:v>
                </c:pt>
                <c:pt idx="79">
                  <c:v>80</c:v>
                </c:pt>
                <c:pt idx="80">
                  <c:v>75</c:v>
                </c:pt>
                <c:pt idx="81">
                  <c:v>74</c:v>
                </c:pt>
                <c:pt idx="82">
                  <c:v>45</c:v>
                </c:pt>
                <c:pt idx="83">
                  <c:v>28</c:v>
                </c:pt>
                <c:pt idx="84">
                  <c:v>143</c:v>
                </c:pt>
                <c:pt idx="85">
                  <c:v>27</c:v>
                </c:pt>
                <c:pt idx="86">
                  <c:v>133</c:v>
                </c:pt>
                <c:pt idx="87">
                  <c:v>110</c:v>
                </c:pt>
                <c:pt idx="88">
                  <c:v>65</c:v>
                </c:pt>
                <c:pt idx="89">
                  <c:v>33</c:v>
                </c:pt>
                <c:pt idx="90">
                  <c:v>81</c:v>
                </c:pt>
                <c:pt idx="91">
                  <c:v>77</c:v>
                </c:pt>
                <c:pt idx="92">
                  <c:v>38</c:v>
                </c:pt>
                <c:pt idx="93">
                  <c:v>40</c:v>
                </c:pt>
                <c:pt idx="94">
                  <c:v>114</c:v>
                </c:pt>
                <c:pt idx="95">
                  <c:v>224</c:v>
                </c:pt>
                <c:pt idx="96">
                  <c:v>141</c:v>
                </c:pt>
                <c:pt idx="97">
                  <c:v>32</c:v>
                </c:pt>
                <c:pt idx="98">
                  <c:v>20</c:v>
                </c:pt>
                <c:pt idx="99">
                  <c:v>40</c:v>
                </c:pt>
                <c:pt idx="100">
                  <c:v>49</c:v>
                </c:pt>
                <c:pt idx="101">
                  <c:v>46</c:v>
                </c:pt>
                <c:pt idx="102">
                  <c:v>39</c:v>
                </c:pt>
                <c:pt idx="103">
                  <c:v>62</c:v>
                </c:pt>
                <c:pt idx="104">
                  <c:v>90</c:v>
                </c:pt>
                <c:pt idx="105">
                  <c:v>103</c:v>
                </c:pt>
                <c:pt idx="106">
                  <c:v>32</c:v>
                </c:pt>
                <c:pt idx="107">
                  <c:v>66</c:v>
                </c:pt>
                <c:pt idx="108">
                  <c:v>97</c:v>
                </c:pt>
                <c:pt idx="109">
                  <c:v>30</c:v>
                </c:pt>
                <c:pt idx="110">
                  <c:v>29</c:v>
                </c:pt>
                <c:pt idx="111">
                  <c:v>92</c:v>
                </c:pt>
                <c:pt idx="112">
                  <c:v>139</c:v>
                </c:pt>
                <c:pt idx="113">
                  <c:v>29</c:v>
                </c:pt>
                <c:pt idx="114">
                  <c:v>30</c:v>
                </c:pt>
                <c:pt idx="115">
                  <c:v>36</c:v>
                </c:pt>
                <c:pt idx="116">
                  <c:v>41</c:v>
                </c:pt>
                <c:pt idx="117">
                  <c:v>44</c:v>
                </c:pt>
                <c:pt idx="118">
                  <c:v>29</c:v>
                </c:pt>
                <c:pt idx="119">
                  <c:v>237</c:v>
                </c:pt>
                <c:pt idx="120">
                  <c:v>65</c:v>
                </c:pt>
                <c:pt idx="121">
                  <c:v>83</c:v>
                </c:pt>
                <c:pt idx="122">
                  <c:v>32</c:v>
                </c:pt>
                <c:pt idx="123">
                  <c:v>63</c:v>
                </c:pt>
                <c:pt idx="124">
                  <c:v>29</c:v>
                </c:pt>
                <c:pt idx="125">
                  <c:v>77</c:v>
                </c:pt>
                <c:pt idx="126">
                  <c:v>80</c:v>
                </c:pt>
                <c:pt idx="127">
                  <c:v>102</c:v>
                </c:pt>
                <c:pt idx="128">
                  <c:v>31</c:v>
                </c:pt>
                <c:pt idx="129">
                  <c:v>56</c:v>
                </c:pt>
                <c:pt idx="130">
                  <c:v>52</c:v>
                </c:pt>
                <c:pt idx="131">
                  <c:v>51</c:v>
                </c:pt>
                <c:pt idx="132">
                  <c:v>24</c:v>
                </c:pt>
                <c:pt idx="133">
                  <c:v>58</c:v>
                </c:pt>
                <c:pt idx="134">
                  <c:v>34</c:v>
                </c:pt>
                <c:pt idx="135">
                  <c:v>34</c:v>
                </c:pt>
                <c:pt idx="136">
                  <c:v>21</c:v>
                </c:pt>
                <c:pt idx="137">
                  <c:v>29</c:v>
                </c:pt>
                <c:pt idx="138">
                  <c:v>68</c:v>
                </c:pt>
                <c:pt idx="139">
                  <c:v>31</c:v>
                </c:pt>
                <c:pt idx="140">
                  <c:v>30</c:v>
                </c:pt>
                <c:pt idx="141">
                  <c:v>232</c:v>
                </c:pt>
                <c:pt idx="142">
                  <c:v>68</c:v>
                </c:pt>
                <c:pt idx="143">
                  <c:v>97</c:v>
                </c:pt>
                <c:pt idx="144">
                  <c:v>86</c:v>
                </c:pt>
                <c:pt idx="145">
                  <c:v>41</c:v>
                </c:pt>
                <c:pt idx="146">
                  <c:v>93</c:v>
                </c:pt>
                <c:pt idx="147">
                  <c:v>47</c:v>
                </c:pt>
                <c:pt idx="148">
                  <c:v>103</c:v>
                </c:pt>
                <c:pt idx="149">
                  <c:v>33</c:v>
                </c:pt>
                <c:pt idx="150">
                  <c:v>57</c:v>
                </c:pt>
                <c:pt idx="151">
                  <c:v>65</c:v>
                </c:pt>
                <c:pt idx="152">
                  <c:v>118</c:v>
                </c:pt>
                <c:pt idx="153">
                  <c:v>36</c:v>
                </c:pt>
                <c:pt idx="154">
                  <c:v>123</c:v>
                </c:pt>
                <c:pt idx="155">
                  <c:v>90</c:v>
                </c:pt>
                <c:pt idx="156">
                  <c:v>21</c:v>
                </c:pt>
                <c:pt idx="157">
                  <c:v>48</c:v>
                </c:pt>
                <c:pt idx="158">
                  <c:v>24</c:v>
                </c:pt>
                <c:pt idx="159">
                  <c:v>67</c:v>
                </c:pt>
                <c:pt idx="160">
                  <c:v>27</c:v>
                </c:pt>
                <c:pt idx="161">
                  <c:v>129</c:v>
                </c:pt>
                <c:pt idx="162">
                  <c:v>77</c:v>
                </c:pt>
                <c:pt idx="163">
                  <c:v>58</c:v>
                </c:pt>
                <c:pt idx="164">
                  <c:v>47</c:v>
                </c:pt>
                <c:pt idx="165">
                  <c:v>33</c:v>
                </c:pt>
                <c:pt idx="166">
                  <c:v>82</c:v>
                </c:pt>
                <c:pt idx="167">
                  <c:v>58</c:v>
                </c:pt>
                <c:pt idx="168">
                  <c:v>30</c:v>
                </c:pt>
                <c:pt idx="169">
                  <c:v>43</c:v>
                </c:pt>
                <c:pt idx="170">
                  <c:v>84</c:v>
                </c:pt>
                <c:pt idx="171">
                  <c:v>36</c:v>
                </c:pt>
                <c:pt idx="172">
                  <c:v>44</c:v>
                </c:pt>
                <c:pt idx="173">
                  <c:v>27</c:v>
                </c:pt>
                <c:pt idx="174">
                  <c:v>120</c:v>
                </c:pt>
                <c:pt idx="175">
                  <c:v>26</c:v>
                </c:pt>
                <c:pt idx="176">
                  <c:v>73</c:v>
                </c:pt>
                <c:pt idx="177">
                  <c:v>38</c:v>
                </c:pt>
                <c:pt idx="178">
                  <c:v>40</c:v>
                </c:pt>
                <c:pt idx="179">
                  <c:v>41</c:v>
                </c:pt>
                <c:pt idx="180">
                  <c:v>27</c:v>
                </c:pt>
                <c:pt idx="181">
                  <c:v>38</c:v>
                </c:pt>
                <c:pt idx="182">
                  <c:v>34</c:v>
                </c:pt>
                <c:pt idx="183">
                  <c:v>65</c:v>
                </c:pt>
                <c:pt idx="184">
                  <c:v>60</c:v>
                </c:pt>
                <c:pt idx="185">
                  <c:v>37</c:v>
                </c:pt>
                <c:pt idx="186">
                  <c:v>40</c:v>
                </c:pt>
                <c:pt idx="187">
                  <c:v>26</c:v>
                </c:pt>
                <c:pt idx="188">
                  <c:v>22</c:v>
                </c:pt>
                <c:pt idx="189">
                  <c:v>32</c:v>
                </c:pt>
                <c:pt idx="190">
                  <c:v>23</c:v>
                </c:pt>
                <c:pt idx="191">
                  <c:v>20</c:v>
                </c:pt>
                <c:pt idx="192">
                  <c:v>64</c:v>
                </c:pt>
                <c:pt idx="193">
                  <c:v>71</c:v>
                </c:pt>
                <c:pt idx="194">
                  <c:v>90</c:v>
                </c:pt>
                <c:pt idx="195">
                  <c:v>38</c:v>
                </c:pt>
                <c:pt idx="196">
                  <c:v>55</c:v>
                </c:pt>
                <c:pt idx="197">
                  <c:v>22</c:v>
                </c:pt>
                <c:pt idx="198">
                  <c:v>34</c:v>
                </c:pt>
                <c:pt idx="199">
                  <c:v>39</c:v>
                </c:pt>
                <c:pt idx="200">
                  <c:v>41</c:v>
                </c:pt>
                <c:pt idx="201">
                  <c:v>41</c:v>
                </c:pt>
                <c:pt idx="202">
                  <c:v>136</c:v>
                </c:pt>
                <c:pt idx="203">
                  <c:v>25</c:v>
                </c:pt>
                <c:pt idx="204">
                  <c:v>26</c:v>
                </c:pt>
                <c:pt idx="205">
                  <c:v>50</c:v>
                </c:pt>
                <c:pt idx="206">
                  <c:v>79</c:v>
                </c:pt>
                <c:pt idx="207">
                  <c:v>30</c:v>
                </c:pt>
                <c:pt idx="208">
                  <c:v>20</c:v>
                </c:pt>
                <c:pt idx="209">
                  <c:v>49</c:v>
                </c:pt>
                <c:pt idx="210">
                  <c:v>40</c:v>
                </c:pt>
                <c:pt idx="211">
                  <c:v>31</c:v>
                </c:pt>
                <c:pt idx="212">
                  <c:v>21</c:v>
                </c:pt>
                <c:pt idx="213">
                  <c:v>43</c:v>
                </c:pt>
                <c:pt idx="214">
                  <c:v>47</c:v>
                </c:pt>
                <c:pt idx="215">
                  <c:v>175</c:v>
                </c:pt>
                <c:pt idx="216">
                  <c:v>23</c:v>
                </c:pt>
                <c:pt idx="217">
                  <c:v>40</c:v>
                </c:pt>
                <c:pt idx="218">
                  <c:v>87</c:v>
                </c:pt>
                <c:pt idx="219">
                  <c:v>43</c:v>
                </c:pt>
                <c:pt idx="220">
                  <c:v>30</c:v>
                </c:pt>
                <c:pt idx="221">
                  <c:v>35</c:v>
                </c:pt>
                <c:pt idx="222">
                  <c:v>57</c:v>
                </c:pt>
                <c:pt idx="223">
                  <c:v>25</c:v>
                </c:pt>
                <c:pt idx="224">
                  <c:v>24</c:v>
                </c:pt>
                <c:pt idx="225">
                  <c:v>83</c:v>
                </c:pt>
                <c:pt idx="226">
                  <c:v>124</c:v>
                </c:pt>
                <c:pt idx="227">
                  <c:v>137</c:v>
                </c:pt>
                <c:pt idx="228">
                  <c:v>146</c:v>
                </c:pt>
                <c:pt idx="229">
                  <c:v>34</c:v>
                </c:pt>
                <c:pt idx="230">
                  <c:v>20</c:v>
                </c:pt>
                <c:pt idx="231">
                  <c:v>139</c:v>
                </c:pt>
                <c:pt idx="232">
                  <c:v>211</c:v>
                </c:pt>
                <c:pt idx="233">
                  <c:v>20</c:v>
                </c:pt>
                <c:pt idx="234">
                  <c:v>42</c:v>
                </c:pt>
                <c:pt idx="235">
                  <c:v>100</c:v>
                </c:pt>
                <c:pt idx="236">
                  <c:v>38</c:v>
                </c:pt>
                <c:pt idx="237">
                  <c:v>25</c:v>
                </c:pt>
                <c:pt idx="238">
                  <c:v>96</c:v>
                </c:pt>
                <c:pt idx="239">
                  <c:v>34</c:v>
                </c:pt>
                <c:pt idx="240">
                  <c:v>245</c:v>
                </c:pt>
                <c:pt idx="241">
                  <c:v>30</c:v>
                </c:pt>
                <c:pt idx="242">
                  <c:v>30</c:v>
                </c:pt>
                <c:pt idx="243">
                  <c:v>44</c:v>
                </c:pt>
              </c:numCache>
            </c:numRef>
          </c:val>
          <c:smooth val="0"/>
          <c:extLst>
            <c:ext xmlns:c16="http://schemas.microsoft.com/office/drawing/2014/chart" uri="{C3380CC4-5D6E-409C-BE32-E72D297353CC}">
              <c16:uniqueId val="{00000000-3F8E-4F2D-8C01-AAFDAE0C7063}"/>
            </c:ext>
          </c:extLst>
        </c:ser>
        <c:dLbls>
          <c:showLegendKey val="0"/>
          <c:showVal val="0"/>
          <c:showCatName val="0"/>
          <c:showSerName val="0"/>
          <c:showPercent val="0"/>
          <c:showBubbleSize val="0"/>
        </c:dLbls>
        <c:smooth val="0"/>
        <c:axId val="2127062224"/>
        <c:axId val="220285600"/>
      </c:lineChart>
      <c:dateAx>
        <c:axId val="212706222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20285600"/>
        <c:crosses val="autoZero"/>
        <c:auto val="1"/>
        <c:lblOffset val="100"/>
        <c:baseTimeUnit val="days"/>
      </c:dateAx>
      <c:valAx>
        <c:axId val="2202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2706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and other'!$F$1</c:f>
              <c:strCache>
                <c:ptCount val="1"/>
                <c:pt idx="0">
                  <c:v>TotalPrice</c:v>
                </c:pt>
              </c:strCache>
            </c:strRef>
          </c:tx>
          <c:spPr>
            <a:solidFill>
              <a:schemeClr val="accent1"/>
            </a:solidFill>
            <a:ln>
              <a:noFill/>
            </a:ln>
            <a:effectLst/>
          </c:spPr>
          <c:invertIfNegative val="0"/>
          <c:cat>
            <c:strRef>
              <c:f>'chart and other'!$C$2:$C$245</c:f>
              <c:strCache>
                <c:ptCount val="244"/>
                <c:pt idx="0">
                  <c:v>Carrot</c:v>
                </c:pt>
                <c:pt idx="1">
                  <c:v>Whole Wheat</c:v>
                </c:pt>
                <c:pt idx="2">
                  <c:v>Chocolate Chip</c:v>
                </c:pt>
                <c:pt idx="3">
                  <c:v>Chocolate Chip</c:v>
                </c:pt>
                <c:pt idx="4">
                  <c:v>Arrowroot</c:v>
                </c:pt>
                <c:pt idx="5">
                  <c:v>Carrot</c:v>
                </c:pt>
                <c:pt idx="6">
                  <c:v>Whole Wheat</c:v>
                </c:pt>
                <c:pt idx="7">
                  <c:v>Carrot</c:v>
                </c:pt>
                <c:pt idx="8">
                  <c:v>Carrot</c:v>
                </c:pt>
                <c:pt idx="9">
                  <c:v>Potato Chips</c:v>
                </c:pt>
                <c:pt idx="10">
                  <c:v>Arrowroot</c:v>
                </c:pt>
                <c:pt idx="11">
                  <c:v>Chocolate Chip</c:v>
                </c:pt>
                <c:pt idx="12">
                  <c:v>Whole Wheat</c:v>
                </c:pt>
                <c:pt idx="13">
                  <c:v>Carrot</c:v>
                </c:pt>
                <c:pt idx="14">
                  <c:v>Carrot</c:v>
                </c:pt>
                <c:pt idx="15">
                  <c:v>Potato Chips</c:v>
                </c:pt>
                <c:pt idx="16">
                  <c:v>Arrowroot</c:v>
                </c:pt>
                <c:pt idx="17">
                  <c:v>Oatmeal Raisin</c:v>
                </c:pt>
                <c:pt idx="18">
                  <c:v>Bran</c:v>
                </c:pt>
                <c:pt idx="19">
                  <c:v>Oatmeal Raisin</c:v>
                </c:pt>
                <c:pt idx="20">
                  <c:v>Chocolate Chip</c:v>
                </c:pt>
                <c:pt idx="21">
                  <c:v>Oatmeal Raisin</c:v>
                </c:pt>
                <c:pt idx="22">
                  <c:v>Carrot</c:v>
                </c:pt>
                <c:pt idx="23">
                  <c:v>Whole Wheat</c:v>
                </c:pt>
                <c:pt idx="24">
                  <c:v>Chocolate Chip</c:v>
                </c:pt>
                <c:pt idx="25">
                  <c:v>Carrot</c:v>
                </c:pt>
                <c:pt idx="26">
                  <c:v>Potato Chips</c:v>
                </c:pt>
                <c:pt idx="27">
                  <c:v>Chocolate Chip</c:v>
                </c:pt>
                <c:pt idx="28">
                  <c:v>Bran</c:v>
                </c:pt>
                <c:pt idx="29">
                  <c:v>Oatmeal Raisin</c:v>
                </c:pt>
                <c:pt idx="30">
                  <c:v>Carrot</c:v>
                </c:pt>
                <c:pt idx="31">
                  <c:v>Potato Chips</c:v>
                </c:pt>
                <c:pt idx="32">
                  <c:v>Carrot</c:v>
                </c:pt>
                <c:pt idx="33">
                  <c:v>Whole Wheat</c:v>
                </c:pt>
                <c:pt idx="34">
                  <c:v>Potato Chips</c:v>
                </c:pt>
                <c:pt idx="35">
                  <c:v>Carrot</c:v>
                </c:pt>
                <c:pt idx="36">
                  <c:v>Potato Chips</c:v>
                </c:pt>
                <c:pt idx="37">
                  <c:v>Carrot</c:v>
                </c:pt>
                <c:pt idx="38">
                  <c:v>Carrot</c:v>
                </c:pt>
                <c:pt idx="39">
                  <c:v>Potato Chips</c:v>
                </c:pt>
                <c:pt idx="40">
                  <c:v>Chocolate Chip</c:v>
                </c:pt>
                <c:pt idx="41">
                  <c:v>Bran</c:v>
                </c:pt>
                <c:pt idx="42">
                  <c:v>Oatmeal Raisin</c:v>
                </c:pt>
                <c:pt idx="43">
                  <c:v>Carrot</c:v>
                </c:pt>
                <c:pt idx="44">
                  <c:v>Whole Wheat</c:v>
                </c:pt>
                <c:pt idx="45">
                  <c:v>Carrot</c:v>
                </c:pt>
                <c:pt idx="46">
                  <c:v>Potato Chips</c:v>
                </c:pt>
                <c:pt idx="47">
                  <c:v>Chocolate Chip</c:v>
                </c:pt>
                <c:pt idx="48">
                  <c:v>Arrowroot</c:v>
                </c:pt>
                <c:pt idx="49">
                  <c:v>Carrot</c:v>
                </c:pt>
                <c:pt idx="50">
                  <c:v>Whole Wheat</c:v>
                </c:pt>
                <c:pt idx="51">
                  <c:v>Oatmeal Raisin</c:v>
                </c:pt>
                <c:pt idx="52">
                  <c:v>Chocolate Chip</c:v>
                </c:pt>
                <c:pt idx="53">
                  <c:v>Carrot</c:v>
                </c:pt>
                <c:pt idx="54">
                  <c:v>Whole Wheat</c:v>
                </c:pt>
                <c:pt idx="55">
                  <c:v>Carrot</c:v>
                </c:pt>
                <c:pt idx="56">
                  <c:v>Whole Wheat</c:v>
                </c:pt>
                <c:pt idx="57">
                  <c:v>Carrot</c:v>
                </c:pt>
                <c:pt idx="58">
                  <c:v>Potato Chips</c:v>
                </c:pt>
                <c:pt idx="59">
                  <c:v>Bran</c:v>
                </c:pt>
                <c:pt idx="60">
                  <c:v>Oatmeal Raisin</c:v>
                </c:pt>
                <c:pt idx="61">
                  <c:v>Carrot</c:v>
                </c:pt>
                <c:pt idx="62">
                  <c:v>Whole Wheat</c:v>
                </c:pt>
                <c:pt idx="63">
                  <c:v>Carrot</c:v>
                </c:pt>
                <c:pt idx="64">
                  <c:v>Whole Wheat</c:v>
                </c:pt>
                <c:pt idx="65">
                  <c:v>Chocolate Chip</c:v>
                </c:pt>
                <c:pt idx="66">
                  <c:v>Bran</c:v>
                </c:pt>
                <c:pt idx="67">
                  <c:v>Oatmeal Raisin</c:v>
                </c:pt>
                <c:pt idx="68">
                  <c:v>Bran</c:v>
                </c:pt>
                <c:pt idx="69">
                  <c:v>Potato Chips</c:v>
                </c:pt>
                <c:pt idx="70">
                  <c:v>Bran</c:v>
                </c:pt>
                <c:pt idx="71">
                  <c:v>Oatmeal Raisin</c:v>
                </c:pt>
                <c:pt idx="72">
                  <c:v>Chocolate Chip</c:v>
                </c:pt>
                <c:pt idx="73">
                  <c:v>Carrot</c:v>
                </c:pt>
                <c:pt idx="74">
                  <c:v>Whole Wheat</c:v>
                </c:pt>
                <c:pt idx="75">
                  <c:v>Chocolate Chip</c:v>
                </c:pt>
                <c:pt idx="76">
                  <c:v>Arrowroot</c:v>
                </c:pt>
                <c:pt idx="77">
                  <c:v>Carrot</c:v>
                </c:pt>
                <c:pt idx="78">
                  <c:v>Whole Wheat</c:v>
                </c:pt>
                <c:pt idx="79">
                  <c:v>Chocolate Chip</c:v>
                </c:pt>
                <c:pt idx="80">
                  <c:v>Bran</c:v>
                </c:pt>
                <c:pt idx="81">
                  <c:v>Oatmeal Raisin</c:v>
                </c:pt>
                <c:pt idx="82">
                  <c:v>Carrot</c:v>
                </c:pt>
                <c:pt idx="83">
                  <c:v>Arrowroot</c:v>
                </c:pt>
                <c:pt idx="84">
                  <c:v>Carrot</c:v>
                </c:pt>
                <c:pt idx="85">
                  <c:v>Pretzels</c:v>
                </c:pt>
                <c:pt idx="86">
                  <c:v>Carrot</c:v>
                </c:pt>
                <c:pt idx="87">
                  <c:v>Arrowroot</c:v>
                </c:pt>
                <c:pt idx="88">
                  <c:v>Chocolate Chip</c:v>
                </c:pt>
                <c:pt idx="89">
                  <c:v>Bran</c:v>
                </c:pt>
                <c:pt idx="90">
                  <c:v>Arrowroot</c:v>
                </c:pt>
                <c:pt idx="91">
                  <c:v>Carrot</c:v>
                </c:pt>
                <c:pt idx="92">
                  <c:v>Whole Wheat</c:v>
                </c:pt>
                <c:pt idx="93">
                  <c:v>Carrot</c:v>
                </c:pt>
                <c:pt idx="94">
                  <c:v>Potato Chips</c:v>
                </c:pt>
                <c:pt idx="95">
                  <c:v>Arrowroot</c:v>
                </c:pt>
                <c:pt idx="96">
                  <c:v>Carrot</c:v>
                </c:pt>
                <c:pt idx="97">
                  <c:v>Whole Wheat</c:v>
                </c:pt>
                <c:pt idx="98">
                  <c:v>Carrot</c:v>
                </c:pt>
                <c:pt idx="99">
                  <c:v>Arrowroot</c:v>
                </c:pt>
                <c:pt idx="100">
                  <c:v>Chocolate Chip</c:v>
                </c:pt>
                <c:pt idx="101">
                  <c:v>Whole Wheat</c:v>
                </c:pt>
                <c:pt idx="102">
                  <c:v>Carrot</c:v>
                </c:pt>
                <c:pt idx="103">
                  <c:v>Potato Chips</c:v>
                </c:pt>
                <c:pt idx="104">
                  <c:v>Carrot</c:v>
                </c:pt>
                <c:pt idx="105">
                  <c:v>Arrowroot</c:v>
                </c:pt>
                <c:pt idx="106">
                  <c:v>Oatmeal Raisin</c:v>
                </c:pt>
                <c:pt idx="107">
                  <c:v>Bran</c:v>
                </c:pt>
                <c:pt idx="108">
                  <c:v>Oatmeal Raisin</c:v>
                </c:pt>
                <c:pt idx="109">
                  <c:v>Carrot</c:v>
                </c:pt>
                <c:pt idx="110">
                  <c:v>Potato Chips</c:v>
                </c:pt>
                <c:pt idx="111">
                  <c:v>Carrot</c:v>
                </c:pt>
                <c:pt idx="112">
                  <c:v>Arrowroot</c:v>
                </c:pt>
                <c:pt idx="113">
                  <c:v>Oatmeal Raisin</c:v>
                </c:pt>
                <c:pt idx="114">
                  <c:v>Banana</c:v>
                </c:pt>
                <c:pt idx="115">
                  <c:v>Chocolate Chip</c:v>
                </c:pt>
                <c:pt idx="116">
                  <c:v>Whole Wheat</c:v>
                </c:pt>
                <c:pt idx="117">
                  <c:v>Carrot</c:v>
                </c:pt>
                <c:pt idx="118">
                  <c:v>Potato Chips</c:v>
                </c:pt>
                <c:pt idx="119">
                  <c:v>Arrowroot</c:v>
                </c:pt>
                <c:pt idx="120">
                  <c:v>Chocolate Chip</c:v>
                </c:pt>
                <c:pt idx="121">
                  <c:v>Arrowroot</c:v>
                </c:pt>
                <c:pt idx="122">
                  <c:v>Arrowroot</c:v>
                </c:pt>
                <c:pt idx="123">
                  <c:v>Carrot</c:v>
                </c:pt>
                <c:pt idx="124">
                  <c:v>Pretzels</c:v>
                </c:pt>
                <c:pt idx="125">
                  <c:v>Bran</c:v>
                </c:pt>
                <c:pt idx="126">
                  <c:v>Oatmeal Raisin</c:v>
                </c:pt>
                <c:pt idx="127">
                  <c:v>Carrot</c:v>
                </c:pt>
                <c:pt idx="128">
                  <c:v>Whole Wheat</c:v>
                </c:pt>
                <c:pt idx="129">
                  <c:v>Carrot</c:v>
                </c:pt>
                <c:pt idx="130">
                  <c:v>Arrowroot</c:v>
                </c:pt>
                <c:pt idx="131">
                  <c:v>Carrot</c:v>
                </c:pt>
                <c:pt idx="132">
                  <c:v>Potato Chips</c:v>
                </c:pt>
                <c:pt idx="133">
                  <c:v>Arrowroot</c:v>
                </c:pt>
                <c:pt idx="134">
                  <c:v>Chocolate Chip</c:v>
                </c:pt>
                <c:pt idx="135">
                  <c:v>Carrot</c:v>
                </c:pt>
                <c:pt idx="136">
                  <c:v>Potato Chips</c:v>
                </c:pt>
                <c:pt idx="137">
                  <c:v>Oatmeal Raisin</c:v>
                </c:pt>
                <c:pt idx="138">
                  <c:v>Carrot</c:v>
                </c:pt>
                <c:pt idx="139">
                  <c:v>Pretzels</c:v>
                </c:pt>
                <c:pt idx="140">
                  <c:v>Arrowroot</c:v>
                </c:pt>
                <c:pt idx="141">
                  <c:v>Chocolate Chip</c:v>
                </c:pt>
                <c:pt idx="142">
                  <c:v>Bran</c:v>
                </c:pt>
                <c:pt idx="143">
                  <c:v>Oatmeal Raisin</c:v>
                </c:pt>
                <c:pt idx="144">
                  <c:v>Bran</c:v>
                </c:pt>
                <c:pt idx="145">
                  <c:v>Potato Chips</c:v>
                </c:pt>
                <c:pt idx="146">
                  <c:v>Carrot</c:v>
                </c:pt>
                <c:pt idx="147">
                  <c:v>Potato Chips</c:v>
                </c:pt>
                <c:pt idx="148">
                  <c:v>Carrot</c:v>
                </c:pt>
                <c:pt idx="149">
                  <c:v>Potato Chips</c:v>
                </c:pt>
                <c:pt idx="150">
                  <c:v>Bran</c:v>
                </c:pt>
                <c:pt idx="151">
                  <c:v>Oatmeal Raisin</c:v>
                </c:pt>
                <c:pt idx="152">
                  <c:v>Carrot</c:v>
                </c:pt>
                <c:pt idx="153">
                  <c:v>Arrowroot</c:v>
                </c:pt>
                <c:pt idx="154">
                  <c:v>Oatmeal Raisin</c:v>
                </c:pt>
                <c:pt idx="155">
                  <c:v>Carrot</c:v>
                </c:pt>
                <c:pt idx="156">
                  <c:v>Whole Wheat</c:v>
                </c:pt>
                <c:pt idx="157">
                  <c:v>Carrot</c:v>
                </c:pt>
                <c:pt idx="158">
                  <c:v>Potato Chips</c:v>
                </c:pt>
                <c:pt idx="159">
                  <c:v>Chocolate Chip</c:v>
                </c:pt>
                <c:pt idx="160">
                  <c:v>Bran</c:v>
                </c:pt>
                <c:pt idx="161">
                  <c:v>Oatmeal Raisin</c:v>
                </c:pt>
                <c:pt idx="162">
                  <c:v>Arrowroot</c:v>
                </c:pt>
                <c:pt idx="163">
                  <c:v>Chocolate Chip</c:v>
                </c:pt>
                <c:pt idx="164">
                  <c:v>Bran</c:v>
                </c:pt>
                <c:pt idx="165">
                  <c:v>Oatmeal Raisin</c:v>
                </c:pt>
                <c:pt idx="166">
                  <c:v>Chocolate Chip</c:v>
                </c:pt>
                <c:pt idx="167">
                  <c:v>Carrot</c:v>
                </c:pt>
                <c:pt idx="168">
                  <c:v>Pretzels</c:v>
                </c:pt>
                <c:pt idx="169">
                  <c:v>Chocolate Chip</c:v>
                </c:pt>
                <c:pt idx="170">
                  <c:v>Carrot</c:v>
                </c:pt>
                <c:pt idx="171">
                  <c:v>Arrowroot</c:v>
                </c:pt>
                <c:pt idx="172">
                  <c:v>Oatmeal Raisin</c:v>
                </c:pt>
                <c:pt idx="173">
                  <c:v>Bran</c:v>
                </c:pt>
                <c:pt idx="174">
                  <c:v>Oatmeal Raisin</c:v>
                </c:pt>
                <c:pt idx="175">
                  <c:v>Whole Wheat</c:v>
                </c:pt>
                <c:pt idx="176">
                  <c:v>Carrot</c:v>
                </c:pt>
                <c:pt idx="177">
                  <c:v>Bran</c:v>
                </c:pt>
                <c:pt idx="178">
                  <c:v>Oatmeal Raisin</c:v>
                </c:pt>
                <c:pt idx="179">
                  <c:v>Carrot</c:v>
                </c:pt>
                <c:pt idx="180">
                  <c:v>Banana</c:v>
                </c:pt>
                <c:pt idx="181">
                  <c:v>Chocolate Chip</c:v>
                </c:pt>
                <c:pt idx="182">
                  <c:v>Whole Wheat</c:v>
                </c:pt>
                <c:pt idx="183">
                  <c:v>Bran</c:v>
                </c:pt>
                <c:pt idx="184">
                  <c:v>Oatmeal Raisin</c:v>
                </c:pt>
                <c:pt idx="185">
                  <c:v>Arrowroot</c:v>
                </c:pt>
                <c:pt idx="186">
                  <c:v>Chocolate Chip</c:v>
                </c:pt>
                <c:pt idx="187">
                  <c:v>Bran</c:v>
                </c:pt>
                <c:pt idx="188">
                  <c:v>Banana</c:v>
                </c:pt>
                <c:pt idx="189">
                  <c:v>Chocolate Chip</c:v>
                </c:pt>
                <c:pt idx="190">
                  <c:v>Whole Wheat</c:v>
                </c:pt>
                <c:pt idx="191">
                  <c:v>Arrowroot</c:v>
                </c:pt>
                <c:pt idx="192">
                  <c:v>Chocolate Chip</c:v>
                </c:pt>
                <c:pt idx="193">
                  <c:v>Carrot</c:v>
                </c:pt>
                <c:pt idx="194">
                  <c:v>Arrowroot</c:v>
                </c:pt>
                <c:pt idx="195">
                  <c:v>Oatmeal Raisin</c:v>
                </c:pt>
                <c:pt idx="196">
                  <c:v>Carrot</c:v>
                </c:pt>
                <c:pt idx="197">
                  <c:v>Pretzels</c:v>
                </c:pt>
                <c:pt idx="198">
                  <c:v>Carrot</c:v>
                </c:pt>
                <c:pt idx="199">
                  <c:v>Bran</c:v>
                </c:pt>
                <c:pt idx="200">
                  <c:v>Oatmeal Raisin</c:v>
                </c:pt>
                <c:pt idx="201">
                  <c:v>Carrot</c:v>
                </c:pt>
                <c:pt idx="202">
                  <c:v>Arrowroot</c:v>
                </c:pt>
                <c:pt idx="203">
                  <c:v>Carrot</c:v>
                </c:pt>
                <c:pt idx="204">
                  <c:v>Pretzels</c:v>
                </c:pt>
                <c:pt idx="205">
                  <c:v>Bran</c:v>
                </c:pt>
                <c:pt idx="206">
                  <c:v>Oatmeal Raisin</c:v>
                </c:pt>
                <c:pt idx="207">
                  <c:v>Carrot</c:v>
                </c:pt>
                <c:pt idx="208">
                  <c:v>Potato Chips</c:v>
                </c:pt>
                <c:pt idx="209">
                  <c:v>Carrot</c:v>
                </c:pt>
                <c:pt idx="210">
                  <c:v>Arrowroot</c:v>
                </c:pt>
                <c:pt idx="211">
                  <c:v>Carrot</c:v>
                </c:pt>
                <c:pt idx="212">
                  <c:v>Pretzels</c:v>
                </c:pt>
                <c:pt idx="213">
                  <c:v>Bran</c:v>
                </c:pt>
                <c:pt idx="214">
                  <c:v>Oatmeal Raisin</c:v>
                </c:pt>
                <c:pt idx="215">
                  <c:v>Arrowroot</c:v>
                </c:pt>
                <c:pt idx="216">
                  <c:v>Chocolate Chip</c:v>
                </c:pt>
                <c:pt idx="217">
                  <c:v>Carrot</c:v>
                </c:pt>
                <c:pt idx="218">
                  <c:v>Arrowroot</c:v>
                </c:pt>
                <c:pt idx="219">
                  <c:v>Carrot</c:v>
                </c:pt>
                <c:pt idx="220">
                  <c:v>Whole Wheat</c:v>
                </c:pt>
                <c:pt idx="221">
                  <c:v>Carrot</c:v>
                </c:pt>
                <c:pt idx="222">
                  <c:v>Bran</c:v>
                </c:pt>
                <c:pt idx="223">
                  <c:v>Potato Chips</c:v>
                </c:pt>
                <c:pt idx="224">
                  <c:v>Chocolate Chip</c:v>
                </c:pt>
                <c:pt idx="225">
                  <c:v>Bran</c:v>
                </c:pt>
                <c:pt idx="226">
                  <c:v>Oatmeal Raisin</c:v>
                </c:pt>
                <c:pt idx="227">
                  <c:v>Carrot</c:v>
                </c:pt>
                <c:pt idx="228">
                  <c:v>Arrowroot</c:v>
                </c:pt>
                <c:pt idx="229">
                  <c:v>Chocolate Chip</c:v>
                </c:pt>
                <c:pt idx="230">
                  <c:v>Carrot</c:v>
                </c:pt>
                <c:pt idx="231">
                  <c:v>Arrowroot</c:v>
                </c:pt>
                <c:pt idx="232">
                  <c:v>Chocolate Chip</c:v>
                </c:pt>
                <c:pt idx="233">
                  <c:v>Whole Wheat</c:v>
                </c:pt>
                <c:pt idx="234">
                  <c:v>Bran</c:v>
                </c:pt>
                <c:pt idx="235">
                  <c:v>Oatmeal Raisin</c:v>
                </c:pt>
                <c:pt idx="236">
                  <c:v>Carrot</c:v>
                </c:pt>
                <c:pt idx="237">
                  <c:v>Whole Wheat</c:v>
                </c:pt>
                <c:pt idx="238">
                  <c:v>Chocolate Chip</c:v>
                </c:pt>
                <c:pt idx="239">
                  <c:v>Arrowroot</c:v>
                </c:pt>
                <c:pt idx="240">
                  <c:v>Chocolate Chip</c:v>
                </c:pt>
                <c:pt idx="241">
                  <c:v>Whole Wheat</c:v>
                </c:pt>
                <c:pt idx="242">
                  <c:v>Bran</c:v>
                </c:pt>
                <c:pt idx="243">
                  <c:v>Oatmeal Raisin</c:v>
                </c:pt>
              </c:strCache>
            </c:strRef>
          </c:cat>
          <c:val>
            <c:numRef>
              <c:f>'chart and other'!$F$2:$F$245</c:f>
              <c:numCache>
                <c:formatCode>General</c:formatCode>
                <c:ptCount val="244"/>
                <c:pt idx="0">
                  <c:v>58.41</c:v>
                </c:pt>
                <c:pt idx="1">
                  <c:v>303.63</c:v>
                </c:pt>
                <c:pt idx="2">
                  <c:v>108.46</c:v>
                </c:pt>
                <c:pt idx="3">
                  <c:v>153.34</c:v>
                </c:pt>
                <c:pt idx="4">
                  <c:v>82.84</c:v>
                </c:pt>
                <c:pt idx="5">
                  <c:v>95.58</c:v>
                </c:pt>
                <c:pt idx="6">
                  <c:v>520.01</c:v>
                </c:pt>
                <c:pt idx="7">
                  <c:v>90.27</c:v>
                </c:pt>
                <c:pt idx="8">
                  <c:v>177</c:v>
                </c:pt>
                <c:pt idx="9">
                  <c:v>37.800000000000004</c:v>
                </c:pt>
                <c:pt idx="10">
                  <c:v>78.48</c:v>
                </c:pt>
                <c:pt idx="11">
                  <c:v>57.97</c:v>
                </c:pt>
                <c:pt idx="12">
                  <c:v>97.72</c:v>
                </c:pt>
                <c:pt idx="13">
                  <c:v>77.88</c:v>
                </c:pt>
                <c:pt idx="14">
                  <c:v>40.71</c:v>
                </c:pt>
                <c:pt idx="15">
                  <c:v>36.450000000000003</c:v>
                </c:pt>
                <c:pt idx="16">
                  <c:v>93.739999999999981</c:v>
                </c:pt>
                <c:pt idx="17">
                  <c:v>349.32</c:v>
                </c:pt>
                <c:pt idx="18">
                  <c:v>78.540000000000006</c:v>
                </c:pt>
                <c:pt idx="19">
                  <c:v>93.72</c:v>
                </c:pt>
                <c:pt idx="20">
                  <c:v>158.94999999999999</c:v>
                </c:pt>
                <c:pt idx="21">
                  <c:v>85.2</c:v>
                </c:pt>
                <c:pt idx="22">
                  <c:v>107.97</c:v>
                </c:pt>
                <c:pt idx="23">
                  <c:v>139.6</c:v>
                </c:pt>
                <c:pt idx="24">
                  <c:v>160.82</c:v>
                </c:pt>
                <c:pt idx="25">
                  <c:v>67.260000000000005</c:v>
                </c:pt>
                <c:pt idx="26">
                  <c:v>114.24</c:v>
                </c:pt>
                <c:pt idx="27">
                  <c:v>72.930000000000007</c:v>
                </c:pt>
                <c:pt idx="28">
                  <c:v>192.61</c:v>
                </c:pt>
                <c:pt idx="29">
                  <c:v>548.12</c:v>
                </c:pt>
                <c:pt idx="30">
                  <c:v>102.66</c:v>
                </c:pt>
                <c:pt idx="31">
                  <c:v>114.24</c:v>
                </c:pt>
                <c:pt idx="32">
                  <c:v>161.07</c:v>
                </c:pt>
                <c:pt idx="33">
                  <c:v>80.27</c:v>
                </c:pt>
                <c:pt idx="34">
                  <c:v>47.04</c:v>
                </c:pt>
                <c:pt idx="35">
                  <c:v>84.96</c:v>
                </c:pt>
                <c:pt idx="36">
                  <c:v>225.12</c:v>
                </c:pt>
                <c:pt idx="37">
                  <c:v>35.4</c:v>
                </c:pt>
                <c:pt idx="38">
                  <c:v>93.81</c:v>
                </c:pt>
                <c:pt idx="39">
                  <c:v>107.52</c:v>
                </c:pt>
                <c:pt idx="40">
                  <c:v>117.81</c:v>
                </c:pt>
                <c:pt idx="41">
                  <c:v>196.35</c:v>
                </c:pt>
                <c:pt idx="42">
                  <c:v>391.92</c:v>
                </c:pt>
                <c:pt idx="43">
                  <c:v>44.25</c:v>
                </c:pt>
                <c:pt idx="44">
                  <c:v>73.290000000000006</c:v>
                </c:pt>
                <c:pt idx="45">
                  <c:v>107.97</c:v>
                </c:pt>
                <c:pt idx="46">
                  <c:v>82.32</c:v>
                </c:pt>
                <c:pt idx="47">
                  <c:v>102.85</c:v>
                </c:pt>
                <c:pt idx="48">
                  <c:v>58.860000000000007</c:v>
                </c:pt>
                <c:pt idx="49">
                  <c:v>102.66</c:v>
                </c:pt>
                <c:pt idx="50">
                  <c:v>115.17</c:v>
                </c:pt>
                <c:pt idx="51">
                  <c:v>817.92</c:v>
                </c:pt>
                <c:pt idx="52">
                  <c:v>142.12</c:v>
                </c:pt>
                <c:pt idx="53">
                  <c:v>74.34</c:v>
                </c:pt>
                <c:pt idx="54">
                  <c:v>69.8</c:v>
                </c:pt>
                <c:pt idx="55">
                  <c:v>132.75</c:v>
                </c:pt>
                <c:pt idx="56">
                  <c:v>132.62</c:v>
                </c:pt>
                <c:pt idx="57">
                  <c:v>541.62</c:v>
                </c:pt>
                <c:pt idx="58">
                  <c:v>47.04</c:v>
                </c:pt>
                <c:pt idx="59">
                  <c:v>205.7</c:v>
                </c:pt>
                <c:pt idx="60">
                  <c:v>144.84</c:v>
                </c:pt>
                <c:pt idx="61">
                  <c:v>92.04</c:v>
                </c:pt>
                <c:pt idx="62">
                  <c:v>97.72</c:v>
                </c:pt>
                <c:pt idx="63">
                  <c:v>240.72</c:v>
                </c:pt>
                <c:pt idx="64">
                  <c:v>146.58000000000001</c:v>
                </c:pt>
                <c:pt idx="65">
                  <c:v>140.25</c:v>
                </c:pt>
                <c:pt idx="66">
                  <c:v>134.63999999999999</c:v>
                </c:pt>
                <c:pt idx="67">
                  <c:v>159.04</c:v>
                </c:pt>
                <c:pt idx="68">
                  <c:v>95.37</c:v>
                </c:pt>
                <c:pt idx="69">
                  <c:v>52.08</c:v>
                </c:pt>
                <c:pt idx="70">
                  <c:v>104.72</c:v>
                </c:pt>
                <c:pt idx="71">
                  <c:v>389.08</c:v>
                </c:pt>
                <c:pt idx="72">
                  <c:v>200.09</c:v>
                </c:pt>
                <c:pt idx="73">
                  <c:v>42.48</c:v>
                </c:pt>
                <c:pt idx="74">
                  <c:v>104.7</c:v>
                </c:pt>
                <c:pt idx="75">
                  <c:v>130.9</c:v>
                </c:pt>
                <c:pt idx="76">
                  <c:v>67.58</c:v>
                </c:pt>
                <c:pt idx="77">
                  <c:v>192.93</c:v>
                </c:pt>
                <c:pt idx="78">
                  <c:v>73.290000000000006</c:v>
                </c:pt>
                <c:pt idx="79">
                  <c:v>149.6</c:v>
                </c:pt>
                <c:pt idx="80">
                  <c:v>140.25</c:v>
                </c:pt>
                <c:pt idx="81">
                  <c:v>210.16</c:v>
                </c:pt>
                <c:pt idx="82">
                  <c:v>79.650000000000006</c:v>
                </c:pt>
                <c:pt idx="83">
                  <c:v>61.040000000000006</c:v>
                </c:pt>
                <c:pt idx="84">
                  <c:v>253.11</c:v>
                </c:pt>
                <c:pt idx="85">
                  <c:v>85.05</c:v>
                </c:pt>
                <c:pt idx="86">
                  <c:v>235.41</c:v>
                </c:pt>
                <c:pt idx="87">
                  <c:v>239.8</c:v>
                </c:pt>
                <c:pt idx="88">
                  <c:v>121.55</c:v>
                </c:pt>
                <c:pt idx="89">
                  <c:v>61.71</c:v>
                </c:pt>
                <c:pt idx="90">
                  <c:v>176.58</c:v>
                </c:pt>
                <c:pt idx="91">
                  <c:v>136.29</c:v>
                </c:pt>
                <c:pt idx="92">
                  <c:v>132.62</c:v>
                </c:pt>
                <c:pt idx="93">
                  <c:v>70.8</c:v>
                </c:pt>
                <c:pt idx="94">
                  <c:v>191.52</c:v>
                </c:pt>
                <c:pt idx="95">
                  <c:v>488.32000000000005</c:v>
                </c:pt>
                <c:pt idx="96">
                  <c:v>249.57</c:v>
                </c:pt>
                <c:pt idx="97">
                  <c:v>111.68</c:v>
                </c:pt>
                <c:pt idx="98">
                  <c:v>35.4</c:v>
                </c:pt>
                <c:pt idx="99">
                  <c:v>87.2</c:v>
                </c:pt>
                <c:pt idx="100">
                  <c:v>91.63</c:v>
                </c:pt>
                <c:pt idx="101">
                  <c:v>160.54</c:v>
                </c:pt>
                <c:pt idx="102">
                  <c:v>69.03</c:v>
                </c:pt>
                <c:pt idx="103">
                  <c:v>104.16</c:v>
                </c:pt>
                <c:pt idx="104">
                  <c:v>159.30000000000001</c:v>
                </c:pt>
                <c:pt idx="105">
                  <c:v>224.53999999999996</c:v>
                </c:pt>
                <c:pt idx="106">
                  <c:v>90.88</c:v>
                </c:pt>
                <c:pt idx="107">
                  <c:v>123.42</c:v>
                </c:pt>
                <c:pt idx="108">
                  <c:v>275.48</c:v>
                </c:pt>
                <c:pt idx="109">
                  <c:v>53.1</c:v>
                </c:pt>
                <c:pt idx="110">
                  <c:v>48.72</c:v>
                </c:pt>
                <c:pt idx="111">
                  <c:v>162.84</c:v>
                </c:pt>
                <c:pt idx="112">
                  <c:v>303.02</c:v>
                </c:pt>
                <c:pt idx="113">
                  <c:v>82.36</c:v>
                </c:pt>
                <c:pt idx="114">
                  <c:v>68.099999999999994</c:v>
                </c:pt>
                <c:pt idx="115">
                  <c:v>67.319999999999993</c:v>
                </c:pt>
                <c:pt idx="116">
                  <c:v>143.09</c:v>
                </c:pt>
                <c:pt idx="117">
                  <c:v>77.88</c:v>
                </c:pt>
                <c:pt idx="118">
                  <c:v>48.72</c:v>
                </c:pt>
                <c:pt idx="119">
                  <c:v>516.66</c:v>
                </c:pt>
                <c:pt idx="120">
                  <c:v>121.55</c:v>
                </c:pt>
                <c:pt idx="121">
                  <c:v>180.94000000000003</c:v>
                </c:pt>
                <c:pt idx="122">
                  <c:v>69.760000000000005</c:v>
                </c:pt>
                <c:pt idx="123">
                  <c:v>111.51</c:v>
                </c:pt>
                <c:pt idx="124">
                  <c:v>91.35</c:v>
                </c:pt>
                <c:pt idx="125">
                  <c:v>143.99</c:v>
                </c:pt>
                <c:pt idx="126">
                  <c:v>227.2</c:v>
                </c:pt>
                <c:pt idx="127">
                  <c:v>180.54</c:v>
                </c:pt>
                <c:pt idx="128">
                  <c:v>108.19</c:v>
                </c:pt>
                <c:pt idx="129">
                  <c:v>99.12</c:v>
                </c:pt>
                <c:pt idx="130">
                  <c:v>113.36000000000001</c:v>
                </c:pt>
                <c:pt idx="131">
                  <c:v>90.27</c:v>
                </c:pt>
                <c:pt idx="132">
                  <c:v>40.32</c:v>
                </c:pt>
                <c:pt idx="133">
                  <c:v>126.44000000000001</c:v>
                </c:pt>
                <c:pt idx="134">
                  <c:v>63.58</c:v>
                </c:pt>
                <c:pt idx="135">
                  <c:v>60.18</c:v>
                </c:pt>
                <c:pt idx="136">
                  <c:v>35.28</c:v>
                </c:pt>
                <c:pt idx="137">
                  <c:v>82.36</c:v>
                </c:pt>
                <c:pt idx="138">
                  <c:v>120.36</c:v>
                </c:pt>
                <c:pt idx="139">
                  <c:v>97.65</c:v>
                </c:pt>
                <c:pt idx="140">
                  <c:v>65.400000000000006</c:v>
                </c:pt>
                <c:pt idx="141">
                  <c:v>433.84</c:v>
                </c:pt>
                <c:pt idx="142">
                  <c:v>127.16</c:v>
                </c:pt>
                <c:pt idx="143">
                  <c:v>275.48</c:v>
                </c:pt>
                <c:pt idx="144">
                  <c:v>160.82</c:v>
                </c:pt>
                <c:pt idx="145">
                  <c:v>68.88</c:v>
                </c:pt>
                <c:pt idx="146">
                  <c:v>164.61</c:v>
                </c:pt>
                <c:pt idx="147">
                  <c:v>78.959999999999994</c:v>
                </c:pt>
                <c:pt idx="148">
                  <c:v>182.31</c:v>
                </c:pt>
                <c:pt idx="149">
                  <c:v>55.44</c:v>
                </c:pt>
                <c:pt idx="150">
                  <c:v>106.59</c:v>
                </c:pt>
                <c:pt idx="151">
                  <c:v>184.6</c:v>
                </c:pt>
                <c:pt idx="152">
                  <c:v>208.86</c:v>
                </c:pt>
                <c:pt idx="153">
                  <c:v>78.48</c:v>
                </c:pt>
                <c:pt idx="154">
                  <c:v>349.32</c:v>
                </c:pt>
                <c:pt idx="155">
                  <c:v>159.30000000000001</c:v>
                </c:pt>
                <c:pt idx="156">
                  <c:v>73.290000000000006</c:v>
                </c:pt>
                <c:pt idx="157">
                  <c:v>84.96</c:v>
                </c:pt>
                <c:pt idx="158">
                  <c:v>40.32</c:v>
                </c:pt>
                <c:pt idx="159">
                  <c:v>125.29</c:v>
                </c:pt>
                <c:pt idx="160">
                  <c:v>50.49</c:v>
                </c:pt>
                <c:pt idx="161">
                  <c:v>366.36</c:v>
                </c:pt>
                <c:pt idx="162">
                  <c:v>167.86</c:v>
                </c:pt>
                <c:pt idx="163">
                  <c:v>108.46</c:v>
                </c:pt>
                <c:pt idx="164">
                  <c:v>87.89</c:v>
                </c:pt>
                <c:pt idx="165">
                  <c:v>93.72</c:v>
                </c:pt>
                <c:pt idx="166">
                  <c:v>153.34</c:v>
                </c:pt>
                <c:pt idx="167">
                  <c:v>102.66</c:v>
                </c:pt>
                <c:pt idx="168">
                  <c:v>94.5</c:v>
                </c:pt>
                <c:pt idx="169">
                  <c:v>80.41</c:v>
                </c:pt>
                <c:pt idx="170">
                  <c:v>148.68</c:v>
                </c:pt>
                <c:pt idx="171">
                  <c:v>78.48</c:v>
                </c:pt>
                <c:pt idx="172">
                  <c:v>124.96</c:v>
                </c:pt>
                <c:pt idx="173">
                  <c:v>50.49</c:v>
                </c:pt>
                <c:pt idx="174">
                  <c:v>340.8</c:v>
                </c:pt>
                <c:pt idx="175">
                  <c:v>90.74</c:v>
                </c:pt>
                <c:pt idx="176">
                  <c:v>129.21</c:v>
                </c:pt>
                <c:pt idx="177">
                  <c:v>71.06</c:v>
                </c:pt>
                <c:pt idx="178">
                  <c:v>113.6</c:v>
                </c:pt>
                <c:pt idx="179">
                  <c:v>72.569999999999993</c:v>
                </c:pt>
                <c:pt idx="180">
                  <c:v>61.29</c:v>
                </c:pt>
                <c:pt idx="181">
                  <c:v>71.06</c:v>
                </c:pt>
                <c:pt idx="182">
                  <c:v>118.66</c:v>
                </c:pt>
                <c:pt idx="183">
                  <c:v>121.55</c:v>
                </c:pt>
                <c:pt idx="184">
                  <c:v>170.4</c:v>
                </c:pt>
                <c:pt idx="185">
                  <c:v>80.66</c:v>
                </c:pt>
                <c:pt idx="186">
                  <c:v>74.8</c:v>
                </c:pt>
                <c:pt idx="187">
                  <c:v>48.62</c:v>
                </c:pt>
                <c:pt idx="188">
                  <c:v>49.94</c:v>
                </c:pt>
                <c:pt idx="189">
                  <c:v>59.84</c:v>
                </c:pt>
                <c:pt idx="190">
                  <c:v>80.27</c:v>
                </c:pt>
                <c:pt idx="191">
                  <c:v>43.6</c:v>
                </c:pt>
                <c:pt idx="192">
                  <c:v>119.68</c:v>
                </c:pt>
                <c:pt idx="193">
                  <c:v>125.67</c:v>
                </c:pt>
                <c:pt idx="194">
                  <c:v>196.2</c:v>
                </c:pt>
                <c:pt idx="195">
                  <c:v>107.91999999999999</c:v>
                </c:pt>
                <c:pt idx="196">
                  <c:v>97.35</c:v>
                </c:pt>
                <c:pt idx="197">
                  <c:v>69.3</c:v>
                </c:pt>
                <c:pt idx="198">
                  <c:v>60.18</c:v>
                </c:pt>
                <c:pt idx="199">
                  <c:v>72.930000000000007</c:v>
                </c:pt>
                <c:pt idx="200">
                  <c:v>116.44</c:v>
                </c:pt>
                <c:pt idx="201">
                  <c:v>72.569999999999993</c:v>
                </c:pt>
                <c:pt idx="202">
                  <c:v>296.48</c:v>
                </c:pt>
                <c:pt idx="203">
                  <c:v>44.25</c:v>
                </c:pt>
                <c:pt idx="204">
                  <c:v>81.900000000000006</c:v>
                </c:pt>
                <c:pt idx="205">
                  <c:v>93.5</c:v>
                </c:pt>
                <c:pt idx="206">
                  <c:v>224.36</c:v>
                </c:pt>
                <c:pt idx="207">
                  <c:v>53.1</c:v>
                </c:pt>
                <c:pt idx="208">
                  <c:v>33.6</c:v>
                </c:pt>
                <c:pt idx="209">
                  <c:v>86.73</c:v>
                </c:pt>
                <c:pt idx="210">
                  <c:v>87.2</c:v>
                </c:pt>
                <c:pt idx="211">
                  <c:v>54.87</c:v>
                </c:pt>
                <c:pt idx="212">
                  <c:v>66.150000000000006</c:v>
                </c:pt>
                <c:pt idx="213">
                  <c:v>80.41</c:v>
                </c:pt>
                <c:pt idx="214">
                  <c:v>133.47999999999999</c:v>
                </c:pt>
                <c:pt idx="215">
                  <c:v>381.5</c:v>
                </c:pt>
                <c:pt idx="216">
                  <c:v>43.01</c:v>
                </c:pt>
                <c:pt idx="217">
                  <c:v>70.8</c:v>
                </c:pt>
                <c:pt idx="218">
                  <c:v>189.66000000000003</c:v>
                </c:pt>
                <c:pt idx="219">
                  <c:v>76.11</c:v>
                </c:pt>
                <c:pt idx="220">
                  <c:v>104.7</c:v>
                </c:pt>
                <c:pt idx="221">
                  <c:v>61.95</c:v>
                </c:pt>
                <c:pt idx="222">
                  <c:v>106.59</c:v>
                </c:pt>
                <c:pt idx="223">
                  <c:v>42</c:v>
                </c:pt>
                <c:pt idx="224">
                  <c:v>44.88</c:v>
                </c:pt>
                <c:pt idx="225">
                  <c:v>155.21</c:v>
                </c:pt>
                <c:pt idx="226">
                  <c:v>352.16</c:v>
                </c:pt>
                <c:pt idx="227">
                  <c:v>242.49</c:v>
                </c:pt>
                <c:pt idx="228">
                  <c:v>318.27999999999997</c:v>
                </c:pt>
                <c:pt idx="229">
                  <c:v>63.58</c:v>
                </c:pt>
                <c:pt idx="230">
                  <c:v>35.4</c:v>
                </c:pt>
                <c:pt idx="231">
                  <c:v>303.02</c:v>
                </c:pt>
                <c:pt idx="232">
                  <c:v>394.57</c:v>
                </c:pt>
                <c:pt idx="233">
                  <c:v>69.8</c:v>
                </c:pt>
                <c:pt idx="234">
                  <c:v>78.540000000000006</c:v>
                </c:pt>
                <c:pt idx="235">
                  <c:v>284</c:v>
                </c:pt>
                <c:pt idx="236">
                  <c:v>67.260000000000005</c:v>
                </c:pt>
                <c:pt idx="237">
                  <c:v>87.25</c:v>
                </c:pt>
                <c:pt idx="238">
                  <c:v>179.52</c:v>
                </c:pt>
                <c:pt idx="239">
                  <c:v>74.12</c:v>
                </c:pt>
                <c:pt idx="240">
                  <c:v>458.15</c:v>
                </c:pt>
                <c:pt idx="241">
                  <c:v>104.7</c:v>
                </c:pt>
                <c:pt idx="242">
                  <c:v>56.1</c:v>
                </c:pt>
                <c:pt idx="243">
                  <c:v>124.96</c:v>
                </c:pt>
              </c:numCache>
            </c:numRef>
          </c:val>
          <c:extLst>
            <c:ext xmlns:c16="http://schemas.microsoft.com/office/drawing/2014/chart" uri="{C3380CC4-5D6E-409C-BE32-E72D297353CC}">
              <c16:uniqueId val="{00000000-7117-4A13-96A6-BDAF8608312E}"/>
            </c:ext>
          </c:extLst>
        </c:ser>
        <c:dLbls>
          <c:showLegendKey val="0"/>
          <c:showVal val="0"/>
          <c:showCatName val="0"/>
          <c:showSerName val="0"/>
          <c:showPercent val="0"/>
          <c:showBubbleSize val="0"/>
        </c:dLbls>
        <c:gapWidth val="219"/>
        <c:overlap val="-27"/>
        <c:axId val="268469200"/>
        <c:axId val="268471280"/>
      </c:barChart>
      <c:catAx>
        <c:axId val="26846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71280"/>
        <c:crosses val="autoZero"/>
        <c:auto val="1"/>
        <c:lblAlgn val="ctr"/>
        <c:lblOffset val="100"/>
        <c:noMultiLvlLbl val="0"/>
      </c:catAx>
      <c:valAx>
        <c:axId val="26847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Pie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art'!$K$5</c:f>
              <c:strCache>
                <c:ptCount val="1"/>
                <c:pt idx="0">
                  <c:v>Quantity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257-4AEE-9782-EC8D0E30A07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257-4AEE-9782-EC8D0E30A07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257-4AEE-9782-EC8D0E30A07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'3d art'!$I$6:$J$8</c:f>
              <c:multiLvlStrCache>
                <c:ptCount val="3"/>
                <c:lvl>
                  <c:pt idx="0">
                    <c:v>Carrot</c:v>
                  </c:pt>
                  <c:pt idx="1">
                    <c:v>Whole Wheat</c:v>
                  </c:pt>
                  <c:pt idx="2">
                    <c:v>Chocolate Chip</c:v>
                  </c:pt>
                </c:lvl>
                <c:lvl>
                  <c:pt idx="0">
                    <c:v>Bars</c:v>
                  </c:pt>
                  <c:pt idx="1">
                    <c:v>Crackers</c:v>
                  </c:pt>
                  <c:pt idx="2">
                    <c:v>Cookies</c:v>
                  </c:pt>
                </c:lvl>
              </c:multiLvlStrCache>
            </c:multiLvlStrRef>
          </c:cat>
          <c:val>
            <c:numRef>
              <c:f>'3d art'!$K$6:$K$8</c:f>
              <c:numCache>
                <c:formatCode>General</c:formatCode>
                <c:ptCount val="3"/>
                <c:pt idx="0">
                  <c:v>33</c:v>
                </c:pt>
                <c:pt idx="1">
                  <c:v>87</c:v>
                </c:pt>
                <c:pt idx="2">
                  <c:v>58</c:v>
                </c:pt>
              </c:numCache>
            </c:numRef>
          </c:val>
          <c:extLst>
            <c:ext xmlns:c16="http://schemas.microsoft.com/office/drawing/2014/chart" uri="{C3380CC4-5D6E-409C-BE32-E72D297353CC}">
              <c16:uniqueId val="{00000000-FDD3-4B12-8363-4C2A7318E02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Combination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'3d art'!$D$1</c:f>
              <c:strCache>
                <c:ptCount val="1"/>
                <c:pt idx="0">
                  <c:v>Quantity</c:v>
                </c:pt>
              </c:strCache>
            </c:strRef>
          </c:tx>
          <c:spPr>
            <a:solidFill>
              <a:schemeClr val="accent1"/>
            </a:solidFill>
            <a:ln>
              <a:noFill/>
            </a:ln>
            <a:effectLst/>
          </c:spPr>
          <c:cat>
            <c:multiLvlStrRef>
              <c:f>'3d art'!$B$2:$C$10</c:f>
              <c:multiLvlStrCache>
                <c:ptCount val="9"/>
                <c:lvl>
                  <c:pt idx="0">
                    <c:v>Carrot</c:v>
                  </c:pt>
                  <c:pt idx="1">
                    <c:v>Whole Wheat</c:v>
                  </c:pt>
                  <c:pt idx="2">
                    <c:v>Chocolate Chip</c:v>
                  </c:pt>
                  <c:pt idx="3">
                    <c:v>Chocolate Chip</c:v>
                  </c:pt>
                  <c:pt idx="4">
                    <c:v>Arrowroot</c:v>
                  </c:pt>
                  <c:pt idx="5">
                    <c:v>Carrot</c:v>
                  </c:pt>
                  <c:pt idx="6">
                    <c:v>Whole Wheat</c:v>
                  </c:pt>
                  <c:pt idx="7">
                    <c:v>Carrot</c:v>
                  </c:pt>
                  <c:pt idx="8">
                    <c:v>Carrot</c:v>
                  </c:pt>
                </c:lvl>
                <c:lvl>
                  <c:pt idx="0">
                    <c:v>Bars</c:v>
                  </c:pt>
                  <c:pt idx="1">
                    <c:v>Crackers</c:v>
                  </c:pt>
                  <c:pt idx="2">
                    <c:v>Cookies</c:v>
                  </c:pt>
                  <c:pt idx="3">
                    <c:v>Cookies</c:v>
                  </c:pt>
                  <c:pt idx="4">
                    <c:v>Cookies</c:v>
                  </c:pt>
                  <c:pt idx="5">
                    <c:v>Bars</c:v>
                  </c:pt>
                  <c:pt idx="6">
                    <c:v>Crackers</c:v>
                  </c:pt>
                  <c:pt idx="7">
                    <c:v>Bars</c:v>
                  </c:pt>
                  <c:pt idx="8">
                    <c:v>Bars</c:v>
                  </c:pt>
                </c:lvl>
              </c:multiLvlStrCache>
            </c:multiLvlStrRef>
          </c:cat>
          <c:val>
            <c:numRef>
              <c:f>'3d art'!$D$2:$D$10</c:f>
              <c:numCache>
                <c:formatCode>General</c:formatCode>
                <c:ptCount val="9"/>
                <c:pt idx="0">
                  <c:v>33</c:v>
                </c:pt>
                <c:pt idx="1">
                  <c:v>87</c:v>
                </c:pt>
                <c:pt idx="2">
                  <c:v>58</c:v>
                </c:pt>
                <c:pt idx="3">
                  <c:v>82</c:v>
                </c:pt>
                <c:pt idx="4">
                  <c:v>38</c:v>
                </c:pt>
                <c:pt idx="5">
                  <c:v>54</c:v>
                </c:pt>
                <c:pt idx="6">
                  <c:v>149</c:v>
                </c:pt>
                <c:pt idx="7">
                  <c:v>51</c:v>
                </c:pt>
                <c:pt idx="8">
                  <c:v>100</c:v>
                </c:pt>
              </c:numCache>
            </c:numRef>
          </c:val>
          <c:extLst>
            <c:ext xmlns:c16="http://schemas.microsoft.com/office/drawing/2014/chart" uri="{C3380CC4-5D6E-409C-BE32-E72D297353CC}">
              <c16:uniqueId val="{00000000-67C4-43DF-B917-B8455245EC43}"/>
            </c:ext>
          </c:extLst>
        </c:ser>
        <c:dLbls>
          <c:showLegendKey val="0"/>
          <c:showVal val="0"/>
          <c:showCatName val="0"/>
          <c:showSerName val="0"/>
          <c:showPercent val="0"/>
          <c:showBubbleSize val="0"/>
        </c:dLbls>
        <c:axId val="904902080"/>
        <c:axId val="904904672"/>
      </c:areaChart>
      <c:barChart>
        <c:barDir val="col"/>
        <c:grouping val="clustered"/>
        <c:varyColors val="0"/>
        <c:ser>
          <c:idx val="1"/>
          <c:order val="1"/>
          <c:tx>
            <c:strRef>
              <c:f>'3d art'!$F$1</c:f>
              <c:strCache>
                <c:ptCount val="1"/>
                <c:pt idx="0">
                  <c:v>TotalPrice</c:v>
                </c:pt>
              </c:strCache>
            </c:strRef>
          </c:tx>
          <c:spPr>
            <a:solidFill>
              <a:schemeClr val="accent2"/>
            </a:solidFill>
            <a:ln>
              <a:noFill/>
            </a:ln>
            <a:effectLst/>
          </c:spPr>
          <c:invertIfNegative val="0"/>
          <c:cat>
            <c:multiLvlStrRef>
              <c:f>'3d art'!$B$2:$C$10</c:f>
              <c:multiLvlStrCache>
                <c:ptCount val="9"/>
                <c:lvl>
                  <c:pt idx="0">
                    <c:v>Carrot</c:v>
                  </c:pt>
                  <c:pt idx="1">
                    <c:v>Whole Wheat</c:v>
                  </c:pt>
                  <c:pt idx="2">
                    <c:v>Chocolate Chip</c:v>
                  </c:pt>
                  <c:pt idx="3">
                    <c:v>Chocolate Chip</c:v>
                  </c:pt>
                  <c:pt idx="4">
                    <c:v>Arrowroot</c:v>
                  </c:pt>
                  <c:pt idx="5">
                    <c:v>Carrot</c:v>
                  </c:pt>
                  <c:pt idx="6">
                    <c:v>Whole Wheat</c:v>
                  </c:pt>
                  <c:pt idx="7">
                    <c:v>Carrot</c:v>
                  </c:pt>
                  <c:pt idx="8">
                    <c:v>Carrot</c:v>
                  </c:pt>
                </c:lvl>
                <c:lvl>
                  <c:pt idx="0">
                    <c:v>Bars</c:v>
                  </c:pt>
                  <c:pt idx="1">
                    <c:v>Crackers</c:v>
                  </c:pt>
                  <c:pt idx="2">
                    <c:v>Cookies</c:v>
                  </c:pt>
                  <c:pt idx="3">
                    <c:v>Cookies</c:v>
                  </c:pt>
                  <c:pt idx="4">
                    <c:v>Cookies</c:v>
                  </c:pt>
                  <c:pt idx="5">
                    <c:v>Bars</c:v>
                  </c:pt>
                  <c:pt idx="6">
                    <c:v>Crackers</c:v>
                  </c:pt>
                  <c:pt idx="7">
                    <c:v>Bars</c:v>
                  </c:pt>
                  <c:pt idx="8">
                    <c:v>Bars</c:v>
                  </c:pt>
                </c:lvl>
              </c:multiLvlStrCache>
            </c:multiLvlStrRef>
          </c:cat>
          <c:val>
            <c:numRef>
              <c:f>'3d art'!$F$2:$F$10</c:f>
              <c:numCache>
                <c:formatCode>General</c:formatCode>
                <c:ptCount val="9"/>
                <c:pt idx="0">
                  <c:v>58.41</c:v>
                </c:pt>
                <c:pt idx="1">
                  <c:v>303.63</c:v>
                </c:pt>
                <c:pt idx="2">
                  <c:v>108.46</c:v>
                </c:pt>
                <c:pt idx="3">
                  <c:v>153.34</c:v>
                </c:pt>
                <c:pt idx="4">
                  <c:v>82.84</c:v>
                </c:pt>
                <c:pt idx="5">
                  <c:v>95.58</c:v>
                </c:pt>
                <c:pt idx="6">
                  <c:v>520.01</c:v>
                </c:pt>
                <c:pt idx="7">
                  <c:v>90.27</c:v>
                </c:pt>
                <c:pt idx="8">
                  <c:v>177</c:v>
                </c:pt>
              </c:numCache>
            </c:numRef>
          </c:val>
          <c:extLst>
            <c:ext xmlns:c16="http://schemas.microsoft.com/office/drawing/2014/chart" uri="{C3380CC4-5D6E-409C-BE32-E72D297353CC}">
              <c16:uniqueId val="{00000001-67C4-43DF-B917-B8455245EC43}"/>
            </c:ext>
          </c:extLst>
        </c:ser>
        <c:dLbls>
          <c:showLegendKey val="0"/>
          <c:showVal val="0"/>
          <c:showCatName val="0"/>
          <c:showSerName val="0"/>
          <c:showPercent val="0"/>
          <c:showBubbleSize val="0"/>
        </c:dLbls>
        <c:gapWidth val="150"/>
        <c:axId val="904902080"/>
        <c:axId val="904904672"/>
      </c:barChart>
      <c:catAx>
        <c:axId val="90490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4672"/>
        <c:crosses val="autoZero"/>
        <c:auto val="1"/>
        <c:lblAlgn val="ctr"/>
        <c:lblOffset val="100"/>
        <c:noMultiLvlLbl val="0"/>
      </c:catAx>
      <c:valAx>
        <c:axId val="9049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Report.xlsx]pivot table!PivotTable16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Sum of Quantity</c:v>
                </c:pt>
              </c:strCache>
            </c:strRef>
          </c:tx>
          <c:spPr>
            <a:solidFill>
              <a:schemeClr val="accent1"/>
            </a:solidFill>
            <a:ln>
              <a:noFill/>
            </a:ln>
            <a:effectLst/>
          </c:spPr>
          <c:invertIfNegative val="0"/>
          <c:cat>
            <c:strRef>
              <c:f>'pivot table'!$A$5:$A$9</c:f>
              <c:strCache>
                <c:ptCount val="4"/>
                <c:pt idx="0">
                  <c:v>Bars</c:v>
                </c:pt>
                <c:pt idx="1">
                  <c:v>Cookies</c:v>
                </c:pt>
                <c:pt idx="2">
                  <c:v>Crackers</c:v>
                </c:pt>
                <c:pt idx="3">
                  <c:v>Snacks</c:v>
                </c:pt>
              </c:strCache>
            </c:strRef>
          </c:cat>
          <c:val>
            <c:numRef>
              <c:f>'pivot table'!$B$5:$B$9</c:f>
              <c:numCache>
                <c:formatCode>General</c:formatCode>
                <c:ptCount val="4"/>
                <c:pt idx="0">
                  <c:v>5817</c:v>
                </c:pt>
                <c:pt idx="1">
                  <c:v>7440</c:v>
                </c:pt>
                <c:pt idx="2">
                  <c:v>957</c:v>
                </c:pt>
                <c:pt idx="3">
                  <c:v>1132</c:v>
                </c:pt>
              </c:numCache>
            </c:numRef>
          </c:val>
          <c:extLst>
            <c:ext xmlns:c16="http://schemas.microsoft.com/office/drawing/2014/chart" uri="{C3380CC4-5D6E-409C-BE32-E72D297353CC}">
              <c16:uniqueId val="{00000000-336F-4F6E-BC7F-DF0B2C01883B}"/>
            </c:ext>
          </c:extLst>
        </c:ser>
        <c:ser>
          <c:idx val="1"/>
          <c:order val="1"/>
          <c:tx>
            <c:strRef>
              <c:f>'pivot table'!$C$4</c:f>
              <c:strCache>
                <c:ptCount val="1"/>
                <c:pt idx="0">
                  <c:v>Sum of TotalPrice</c:v>
                </c:pt>
              </c:strCache>
            </c:strRef>
          </c:tx>
          <c:spPr>
            <a:solidFill>
              <a:schemeClr val="accent2"/>
            </a:solidFill>
            <a:ln>
              <a:noFill/>
            </a:ln>
            <a:effectLst/>
          </c:spPr>
          <c:invertIfNegative val="0"/>
          <c:cat>
            <c:strRef>
              <c:f>'pivot table'!$A$5:$A$9</c:f>
              <c:strCache>
                <c:ptCount val="4"/>
                <c:pt idx="0">
                  <c:v>Bars</c:v>
                </c:pt>
                <c:pt idx="1">
                  <c:v>Cookies</c:v>
                </c:pt>
                <c:pt idx="2">
                  <c:v>Crackers</c:v>
                </c:pt>
                <c:pt idx="3">
                  <c:v>Snacks</c:v>
                </c:pt>
              </c:strCache>
            </c:strRef>
          </c:cat>
          <c:val>
            <c:numRef>
              <c:f>'pivot table'!$C$5:$C$9</c:f>
              <c:numCache>
                <c:formatCode>General</c:formatCode>
                <c:ptCount val="4"/>
                <c:pt idx="0">
                  <c:v>10493.089999999997</c:v>
                </c:pt>
                <c:pt idx="1">
                  <c:v>17167.529999999992</c:v>
                </c:pt>
                <c:pt idx="2">
                  <c:v>3339.9299999999989</c:v>
                </c:pt>
                <c:pt idx="3">
                  <c:v>2157.0300000000002</c:v>
                </c:pt>
              </c:numCache>
            </c:numRef>
          </c:val>
          <c:extLst>
            <c:ext xmlns:c16="http://schemas.microsoft.com/office/drawing/2014/chart" uri="{C3380CC4-5D6E-409C-BE32-E72D297353CC}">
              <c16:uniqueId val="{00000003-336F-4F6E-BC7F-DF0B2C01883B}"/>
            </c:ext>
          </c:extLst>
        </c:ser>
        <c:dLbls>
          <c:showLegendKey val="0"/>
          <c:showVal val="0"/>
          <c:showCatName val="0"/>
          <c:showSerName val="0"/>
          <c:showPercent val="0"/>
          <c:showBubbleSize val="0"/>
        </c:dLbls>
        <c:gapWidth val="219"/>
        <c:overlap val="-27"/>
        <c:axId val="636318704"/>
        <c:axId val="636319136"/>
      </c:barChart>
      <c:catAx>
        <c:axId val="6363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19136"/>
        <c:crosses val="autoZero"/>
        <c:auto val="1"/>
        <c:lblAlgn val="ctr"/>
        <c:lblOffset val="100"/>
        <c:noMultiLvlLbl val="0"/>
      </c:catAx>
      <c:valAx>
        <c:axId val="6363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1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Waterfall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Waterfall</a:t>
          </a:r>
        </a:p>
      </cx:txPr>
    </cx:title>
    <cx:plotArea>
      <cx:plotAreaRegion>
        <cx:series layoutId="waterfall" uniqueId="{47911FF0-D64C-4290-A4A2-DF1DD0EDB43A}">
          <cx:tx>
            <cx:txData>
              <cx:f>_xlchart.v1.4</cx:f>
              <cx:v>Quantity</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chartData>
  <cx:chart>
    <cx:title pos="t" align="ctr" overlay="0">
      <cx:tx>
        <cx:txData>
          <cx:v>Sunburst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Sunburst</a:t>
          </a:r>
        </a:p>
      </cx:txPr>
    </cx:title>
    <cx:plotArea>
      <cx:plotAreaRegion>
        <cx:series layoutId="sunburst" uniqueId="{2FF29BF8-3FAC-4223-A784-7006AE2E5EBC}" formatIdx="0">
          <cx:dataLabels pos="ctr">
            <cx:visibility seriesName="0" categoryName="1" value="0"/>
          </cx:dataLabels>
          <cx:dataId val="0"/>
        </cx:series>
        <cx:series layoutId="sunburst" hidden="1" uniqueId="{3F3DBF45-9A78-451D-889F-8549908D8B91}" formatIdx="1">
          <cx:dataLabels pos="ctr">
            <cx:visibility seriesName="0" categoryName="1" value="0"/>
          </cx:dataLabels>
          <cx:dataId val="1"/>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E6B20D6-FA24-4166-BBE0-385AA0AE0999}"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IN"/>
        </a:p>
      </dgm:t>
    </dgm:pt>
    <dgm:pt modelId="{E7486393-57B5-492E-AD2B-C2FAD46704B1}">
      <dgm:prSet phldrT="[Text]"/>
      <dgm:spPr/>
      <dgm:t>
        <a:bodyPr/>
        <a:lstStyle/>
        <a:p>
          <a:r>
            <a:rPr lang="en-IN"/>
            <a:t>Category</a:t>
          </a:r>
        </a:p>
      </dgm:t>
    </dgm:pt>
    <dgm:pt modelId="{5A7D1156-6680-42C5-AE8F-5FA9EA941B17}" type="parTrans" cxnId="{EED2CEBB-7956-4391-BA67-96BC66D8BC0F}">
      <dgm:prSet/>
      <dgm:spPr/>
      <dgm:t>
        <a:bodyPr/>
        <a:lstStyle/>
        <a:p>
          <a:endParaRPr lang="en-IN"/>
        </a:p>
      </dgm:t>
    </dgm:pt>
    <dgm:pt modelId="{F883B977-C4AA-441C-9149-082180A134C7}" type="sibTrans" cxnId="{EED2CEBB-7956-4391-BA67-96BC66D8BC0F}">
      <dgm:prSet/>
      <dgm:spPr/>
      <dgm:t>
        <a:bodyPr/>
        <a:lstStyle/>
        <a:p>
          <a:endParaRPr lang="en-IN"/>
        </a:p>
      </dgm:t>
    </dgm:pt>
    <dgm:pt modelId="{38E9366B-BE7A-4FB3-85CB-7480E30C4EBB}">
      <dgm:prSet phldrT="[Text]"/>
      <dgm:spPr/>
      <dgm:t>
        <a:bodyPr/>
        <a:lstStyle/>
        <a:p>
          <a:r>
            <a:rPr lang="en-IN"/>
            <a:t>Quality</a:t>
          </a:r>
        </a:p>
      </dgm:t>
    </dgm:pt>
    <dgm:pt modelId="{DB31417B-13BF-46CC-88DB-15D902070C08}" type="parTrans" cxnId="{19844BF5-9F84-4A4C-9953-137674A27717}">
      <dgm:prSet/>
      <dgm:spPr/>
      <dgm:t>
        <a:bodyPr/>
        <a:lstStyle/>
        <a:p>
          <a:endParaRPr lang="en-IN"/>
        </a:p>
      </dgm:t>
    </dgm:pt>
    <dgm:pt modelId="{866B2E0A-E806-4040-8178-49B03216CAE7}" type="sibTrans" cxnId="{19844BF5-9F84-4A4C-9953-137674A27717}">
      <dgm:prSet/>
      <dgm:spPr/>
      <dgm:t>
        <a:bodyPr/>
        <a:lstStyle/>
        <a:p>
          <a:endParaRPr lang="en-IN"/>
        </a:p>
      </dgm:t>
    </dgm:pt>
    <dgm:pt modelId="{303873F7-FDFE-4C69-A482-10DC31770332}">
      <dgm:prSet phldrT="[Text]"/>
      <dgm:spPr/>
      <dgm:t>
        <a:bodyPr/>
        <a:lstStyle/>
        <a:p>
          <a:r>
            <a:rPr lang="en-IN"/>
            <a:t>Quantity</a:t>
          </a:r>
        </a:p>
      </dgm:t>
    </dgm:pt>
    <dgm:pt modelId="{DB231B3D-E36A-4CB9-B375-BB745CFF3567}" type="parTrans" cxnId="{A03F6A31-C740-40D1-85F4-14E85268EFBE}">
      <dgm:prSet/>
      <dgm:spPr/>
      <dgm:t>
        <a:bodyPr/>
        <a:lstStyle/>
        <a:p>
          <a:endParaRPr lang="en-IN"/>
        </a:p>
      </dgm:t>
    </dgm:pt>
    <dgm:pt modelId="{D7EF4EB8-4088-4523-A90B-DF36E1363A94}" type="sibTrans" cxnId="{A03F6A31-C740-40D1-85F4-14E85268EFBE}">
      <dgm:prSet/>
      <dgm:spPr/>
      <dgm:t>
        <a:bodyPr/>
        <a:lstStyle/>
        <a:p>
          <a:endParaRPr lang="en-IN"/>
        </a:p>
      </dgm:t>
    </dgm:pt>
    <dgm:pt modelId="{BBCBF1EB-7E57-49EF-9189-F39FA09E2BE5}">
      <dgm:prSet phldrT="[Text]"/>
      <dgm:spPr/>
      <dgm:t>
        <a:bodyPr/>
        <a:lstStyle/>
        <a:p>
          <a:r>
            <a:rPr lang="en-IN"/>
            <a:t>Unitprice</a:t>
          </a:r>
        </a:p>
      </dgm:t>
    </dgm:pt>
    <dgm:pt modelId="{7125488D-8510-4DBB-9379-048170C4FDAE}" type="parTrans" cxnId="{157326CF-3215-4014-AA12-B427AC713A3D}">
      <dgm:prSet/>
      <dgm:spPr/>
      <dgm:t>
        <a:bodyPr/>
        <a:lstStyle/>
        <a:p>
          <a:endParaRPr lang="en-IN"/>
        </a:p>
      </dgm:t>
    </dgm:pt>
    <dgm:pt modelId="{9ACCCDC1-49B1-4726-A01F-10922655CCC5}" type="sibTrans" cxnId="{157326CF-3215-4014-AA12-B427AC713A3D}">
      <dgm:prSet/>
      <dgm:spPr/>
      <dgm:t>
        <a:bodyPr/>
        <a:lstStyle/>
        <a:p>
          <a:endParaRPr lang="en-IN"/>
        </a:p>
      </dgm:t>
    </dgm:pt>
    <dgm:pt modelId="{DCE6E50E-F19A-47DA-83EA-97CCE7E867B4}">
      <dgm:prSet phldrT="[Text]"/>
      <dgm:spPr/>
      <dgm:t>
        <a:bodyPr/>
        <a:lstStyle/>
        <a:p>
          <a:r>
            <a:rPr lang="en-IN"/>
            <a:t>TotalPrice</a:t>
          </a:r>
        </a:p>
      </dgm:t>
    </dgm:pt>
    <dgm:pt modelId="{9E138F62-D0EF-45FD-8130-4D36EF69F217}" type="parTrans" cxnId="{8E6DEDB1-1215-4639-B3EA-EB914C0137A5}">
      <dgm:prSet/>
      <dgm:spPr/>
      <dgm:t>
        <a:bodyPr/>
        <a:lstStyle/>
        <a:p>
          <a:endParaRPr lang="en-IN"/>
        </a:p>
      </dgm:t>
    </dgm:pt>
    <dgm:pt modelId="{F4A21487-7FC4-4259-9B72-AE4A78678BDF}" type="sibTrans" cxnId="{8E6DEDB1-1215-4639-B3EA-EB914C0137A5}">
      <dgm:prSet/>
      <dgm:spPr/>
      <dgm:t>
        <a:bodyPr/>
        <a:lstStyle/>
        <a:p>
          <a:endParaRPr lang="en-IN"/>
        </a:p>
      </dgm:t>
    </dgm:pt>
    <dgm:pt modelId="{3EA8CE96-25E9-4E39-A8EF-41117A8DEA41}" type="pres">
      <dgm:prSet presAssocID="{FE6B20D6-FA24-4166-BBE0-385AA0AE0999}" presName="diagram" presStyleCnt="0">
        <dgm:presLayoutVars>
          <dgm:dir/>
          <dgm:resizeHandles val="exact"/>
        </dgm:presLayoutVars>
      </dgm:prSet>
      <dgm:spPr/>
    </dgm:pt>
    <dgm:pt modelId="{E2AD61B3-27E0-4FE9-80CD-58F63D23CE9C}" type="pres">
      <dgm:prSet presAssocID="{E7486393-57B5-492E-AD2B-C2FAD46704B1}" presName="node" presStyleLbl="node1" presStyleIdx="0" presStyleCnt="5">
        <dgm:presLayoutVars>
          <dgm:bulletEnabled val="1"/>
        </dgm:presLayoutVars>
      </dgm:prSet>
      <dgm:spPr/>
    </dgm:pt>
    <dgm:pt modelId="{F37466B9-D0B7-48B9-A3DD-CADBEF0353D9}" type="pres">
      <dgm:prSet presAssocID="{F883B977-C4AA-441C-9149-082180A134C7}" presName="sibTrans" presStyleCnt="0"/>
      <dgm:spPr/>
    </dgm:pt>
    <dgm:pt modelId="{BE1B5BD7-3AC4-4258-8F2F-330DE2659329}" type="pres">
      <dgm:prSet presAssocID="{38E9366B-BE7A-4FB3-85CB-7480E30C4EBB}" presName="node" presStyleLbl="node1" presStyleIdx="1" presStyleCnt="5">
        <dgm:presLayoutVars>
          <dgm:bulletEnabled val="1"/>
        </dgm:presLayoutVars>
      </dgm:prSet>
      <dgm:spPr/>
    </dgm:pt>
    <dgm:pt modelId="{E5AA0333-97C1-4381-9015-3A157001F7E0}" type="pres">
      <dgm:prSet presAssocID="{866B2E0A-E806-4040-8178-49B03216CAE7}" presName="sibTrans" presStyleCnt="0"/>
      <dgm:spPr/>
    </dgm:pt>
    <dgm:pt modelId="{8717DE97-4C51-4DEA-90BA-28B6BD0D326F}" type="pres">
      <dgm:prSet presAssocID="{303873F7-FDFE-4C69-A482-10DC31770332}" presName="node" presStyleLbl="node1" presStyleIdx="2" presStyleCnt="5">
        <dgm:presLayoutVars>
          <dgm:bulletEnabled val="1"/>
        </dgm:presLayoutVars>
      </dgm:prSet>
      <dgm:spPr/>
    </dgm:pt>
    <dgm:pt modelId="{797524C1-90CF-4266-AA77-1D2A68899FFA}" type="pres">
      <dgm:prSet presAssocID="{D7EF4EB8-4088-4523-A90B-DF36E1363A94}" presName="sibTrans" presStyleCnt="0"/>
      <dgm:spPr/>
    </dgm:pt>
    <dgm:pt modelId="{72F16F4D-4BA4-4763-A32F-2B2158D07964}" type="pres">
      <dgm:prSet presAssocID="{BBCBF1EB-7E57-49EF-9189-F39FA09E2BE5}" presName="node" presStyleLbl="node1" presStyleIdx="3" presStyleCnt="5">
        <dgm:presLayoutVars>
          <dgm:bulletEnabled val="1"/>
        </dgm:presLayoutVars>
      </dgm:prSet>
      <dgm:spPr/>
    </dgm:pt>
    <dgm:pt modelId="{84ED2F49-57CC-44C7-B1AB-530B2B48F8E9}" type="pres">
      <dgm:prSet presAssocID="{9ACCCDC1-49B1-4726-A01F-10922655CCC5}" presName="sibTrans" presStyleCnt="0"/>
      <dgm:spPr/>
    </dgm:pt>
    <dgm:pt modelId="{DB9FB904-6643-489C-95C3-6CF2F8E32C90}" type="pres">
      <dgm:prSet presAssocID="{DCE6E50E-F19A-47DA-83EA-97CCE7E867B4}" presName="node" presStyleLbl="node1" presStyleIdx="4" presStyleCnt="5">
        <dgm:presLayoutVars>
          <dgm:bulletEnabled val="1"/>
        </dgm:presLayoutVars>
      </dgm:prSet>
      <dgm:spPr/>
    </dgm:pt>
  </dgm:ptLst>
  <dgm:cxnLst>
    <dgm:cxn modelId="{A03F6A31-C740-40D1-85F4-14E85268EFBE}" srcId="{FE6B20D6-FA24-4166-BBE0-385AA0AE0999}" destId="{303873F7-FDFE-4C69-A482-10DC31770332}" srcOrd="2" destOrd="0" parTransId="{DB231B3D-E36A-4CB9-B375-BB745CFF3567}" sibTransId="{D7EF4EB8-4088-4523-A90B-DF36E1363A94}"/>
    <dgm:cxn modelId="{0037B583-67D1-4516-AD00-65F083FFCF38}" type="presOf" srcId="{38E9366B-BE7A-4FB3-85CB-7480E30C4EBB}" destId="{BE1B5BD7-3AC4-4258-8F2F-330DE2659329}" srcOrd="0" destOrd="0" presId="urn:microsoft.com/office/officeart/2005/8/layout/default"/>
    <dgm:cxn modelId="{F86D07AD-65FE-45A6-B828-37E36711AE6F}" type="presOf" srcId="{FE6B20D6-FA24-4166-BBE0-385AA0AE0999}" destId="{3EA8CE96-25E9-4E39-A8EF-41117A8DEA41}" srcOrd="0" destOrd="0" presId="urn:microsoft.com/office/officeart/2005/8/layout/default"/>
    <dgm:cxn modelId="{8E6DEDB1-1215-4639-B3EA-EB914C0137A5}" srcId="{FE6B20D6-FA24-4166-BBE0-385AA0AE0999}" destId="{DCE6E50E-F19A-47DA-83EA-97CCE7E867B4}" srcOrd="4" destOrd="0" parTransId="{9E138F62-D0EF-45FD-8130-4D36EF69F217}" sibTransId="{F4A21487-7FC4-4259-9B72-AE4A78678BDF}"/>
    <dgm:cxn modelId="{EED2CEBB-7956-4391-BA67-96BC66D8BC0F}" srcId="{FE6B20D6-FA24-4166-BBE0-385AA0AE0999}" destId="{E7486393-57B5-492E-AD2B-C2FAD46704B1}" srcOrd="0" destOrd="0" parTransId="{5A7D1156-6680-42C5-AE8F-5FA9EA941B17}" sibTransId="{F883B977-C4AA-441C-9149-082180A134C7}"/>
    <dgm:cxn modelId="{B6F48DC7-E13B-4A8C-8BD9-3A293E2F7A64}" type="presOf" srcId="{DCE6E50E-F19A-47DA-83EA-97CCE7E867B4}" destId="{DB9FB904-6643-489C-95C3-6CF2F8E32C90}" srcOrd="0" destOrd="0" presId="urn:microsoft.com/office/officeart/2005/8/layout/default"/>
    <dgm:cxn modelId="{157326CF-3215-4014-AA12-B427AC713A3D}" srcId="{FE6B20D6-FA24-4166-BBE0-385AA0AE0999}" destId="{BBCBF1EB-7E57-49EF-9189-F39FA09E2BE5}" srcOrd="3" destOrd="0" parTransId="{7125488D-8510-4DBB-9379-048170C4FDAE}" sibTransId="{9ACCCDC1-49B1-4726-A01F-10922655CCC5}"/>
    <dgm:cxn modelId="{D4756DD1-73C9-4D5E-94EA-F7A84EFA74DF}" type="presOf" srcId="{BBCBF1EB-7E57-49EF-9189-F39FA09E2BE5}" destId="{72F16F4D-4BA4-4763-A32F-2B2158D07964}" srcOrd="0" destOrd="0" presId="urn:microsoft.com/office/officeart/2005/8/layout/default"/>
    <dgm:cxn modelId="{4B7E61E5-71C0-4A28-9598-83ADC983BBEE}" type="presOf" srcId="{E7486393-57B5-492E-AD2B-C2FAD46704B1}" destId="{E2AD61B3-27E0-4FE9-80CD-58F63D23CE9C}" srcOrd="0" destOrd="0" presId="urn:microsoft.com/office/officeart/2005/8/layout/default"/>
    <dgm:cxn modelId="{19844BF5-9F84-4A4C-9953-137674A27717}" srcId="{FE6B20D6-FA24-4166-BBE0-385AA0AE0999}" destId="{38E9366B-BE7A-4FB3-85CB-7480E30C4EBB}" srcOrd="1" destOrd="0" parTransId="{DB31417B-13BF-46CC-88DB-15D902070C08}" sibTransId="{866B2E0A-E806-4040-8178-49B03216CAE7}"/>
    <dgm:cxn modelId="{7CEF60F9-1A02-47E8-A202-CBAF08B2526B}" type="presOf" srcId="{303873F7-FDFE-4C69-A482-10DC31770332}" destId="{8717DE97-4C51-4DEA-90BA-28B6BD0D326F}" srcOrd="0" destOrd="0" presId="urn:microsoft.com/office/officeart/2005/8/layout/default"/>
    <dgm:cxn modelId="{93D6C737-78ED-48A3-844E-5B9843F282D4}" type="presParOf" srcId="{3EA8CE96-25E9-4E39-A8EF-41117A8DEA41}" destId="{E2AD61B3-27E0-4FE9-80CD-58F63D23CE9C}" srcOrd="0" destOrd="0" presId="urn:microsoft.com/office/officeart/2005/8/layout/default"/>
    <dgm:cxn modelId="{379863A8-44A9-4176-A144-3FD615F39C4E}" type="presParOf" srcId="{3EA8CE96-25E9-4E39-A8EF-41117A8DEA41}" destId="{F37466B9-D0B7-48B9-A3DD-CADBEF0353D9}" srcOrd="1" destOrd="0" presId="urn:microsoft.com/office/officeart/2005/8/layout/default"/>
    <dgm:cxn modelId="{CB9B79D0-14BC-4C59-A346-0E9410E7B713}" type="presParOf" srcId="{3EA8CE96-25E9-4E39-A8EF-41117A8DEA41}" destId="{BE1B5BD7-3AC4-4258-8F2F-330DE2659329}" srcOrd="2" destOrd="0" presId="urn:microsoft.com/office/officeart/2005/8/layout/default"/>
    <dgm:cxn modelId="{60BEBBDE-9934-4FC5-9C99-24B6F90615F6}" type="presParOf" srcId="{3EA8CE96-25E9-4E39-A8EF-41117A8DEA41}" destId="{E5AA0333-97C1-4381-9015-3A157001F7E0}" srcOrd="3" destOrd="0" presId="urn:microsoft.com/office/officeart/2005/8/layout/default"/>
    <dgm:cxn modelId="{AB859F71-5176-4DAF-B075-A7074A94FD0F}" type="presParOf" srcId="{3EA8CE96-25E9-4E39-A8EF-41117A8DEA41}" destId="{8717DE97-4C51-4DEA-90BA-28B6BD0D326F}" srcOrd="4" destOrd="0" presId="urn:microsoft.com/office/officeart/2005/8/layout/default"/>
    <dgm:cxn modelId="{E94290A7-C9A0-4F07-9636-6BE8BF464EDA}" type="presParOf" srcId="{3EA8CE96-25E9-4E39-A8EF-41117A8DEA41}" destId="{797524C1-90CF-4266-AA77-1D2A68899FFA}" srcOrd="5" destOrd="0" presId="urn:microsoft.com/office/officeart/2005/8/layout/default"/>
    <dgm:cxn modelId="{AD195720-27C3-4271-B42A-F2C4C32E0302}" type="presParOf" srcId="{3EA8CE96-25E9-4E39-A8EF-41117A8DEA41}" destId="{72F16F4D-4BA4-4763-A32F-2B2158D07964}" srcOrd="6" destOrd="0" presId="urn:microsoft.com/office/officeart/2005/8/layout/default"/>
    <dgm:cxn modelId="{5082DAED-49EF-42D5-AE6A-72D26D75D125}" type="presParOf" srcId="{3EA8CE96-25E9-4E39-A8EF-41117A8DEA41}" destId="{84ED2F49-57CC-44C7-B1AB-530B2B48F8E9}" srcOrd="7" destOrd="0" presId="urn:microsoft.com/office/officeart/2005/8/layout/default"/>
    <dgm:cxn modelId="{2778A4D4-D6C4-4C31-85C8-6269ECA4A045}" type="presParOf" srcId="{3EA8CE96-25E9-4E39-A8EF-41117A8DEA41}" destId="{DB9FB904-6643-489C-95C3-6CF2F8E32C90}" srcOrd="8" destOrd="0" presId="urn:microsoft.com/office/officeart/2005/8/layout/defaul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2AD61B3-27E0-4FE9-80CD-58F63D23CE9C}">
      <dsp:nvSpPr>
        <dsp:cNvPr id="0" name=""/>
        <dsp:cNvSpPr/>
      </dsp:nvSpPr>
      <dsp:spPr>
        <a:xfrm>
          <a:off x="0" y="440013"/>
          <a:ext cx="1434271" cy="86056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IN" sz="2400" kern="1200"/>
            <a:t>Category</a:t>
          </a:r>
        </a:p>
      </dsp:txBody>
      <dsp:txXfrm>
        <a:off x="0" y="440013"/>
        <a:ext cx="1434271" cy="860563"/>
      </dsp:txXfrm>
    </dsp:sp>
    <dsp:sp modelId="{BE1B5BD7-3AC4-4258-8F2F-330DE2659329}">
      <dsp:nvSpPr>
        <dsp:cNvPr id="0" name=""/>
        <dsp:cNvSpPr/>
      </dsp:nvSpPr>
      <dsp:spPr>
        <a:xfrm>
          <a:off x="1577699" y="440013"/>
          <a:ext cx="1434271" cy="86056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IN" sz="2400" kern="1200"/>
            <a:t>Quality</a:t>
          </a:r>
        </a:p>
      </dsp:txBody>
      <dsp:txXfrm>
        <a:off x="1577699" y="440013"/>
        <a:ext cx="1434271" cy="860563"/>
      </dsp:txXfrm>
    </dsp:sp>
    <dsp:sp modelId="{8717DE97-4C51-4DEA-90BA-28B6BD0D326F}">
      <dsp:nvSpPr>
        <dsp:cNvPr id="0" name=""/>
        <dsp:cNvSpPr/>
      </dsp:nvSpPr>
      <dsp:spPr>
        <a:xfrm>
          <a:off x="3155398" y="440013"/>
          <a:ext cx="1434271" cy="86056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IN" sz="2400" kern="1200"/>
            <a:t>Quantity</a:t>
          </a:r>
        </a:p>
      </dsp:txBody>
      <dsp:txXfrm>
        <a:off x="3155398" y="440013"/>
        <a:ext cx="1434271" cy="860563"/>
      </dsp:txXfrm>
    </dsp:sp>
    <dsp:sp modelId="{72F16F4D-4BA4-4763-A32F-2B2158D07964}">
      <dsp:nvSpPr>
        <dsp:cNvPr id="0" name=""/>
        <dsp:cNvSpPr/>
      </dsp:nvSpPr>
      <dsp:spPr>
        <a:xfrm>
          <a:off x="788849" y="1444004"/>
          <a:ext cx="1434271" cy="86056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IN" sz="2400" kern="1200"/>
            <a:t>Unitprice</a:t>
          </a:r>
        </a:p>
      </dsp:txBody>
      <dsp:txXfrm>
        <a:off x="788849" y="1444004"/>
        <a:ext cx="1434271" cy="860563"/>
      </dsp:txXfrm>
    </dsp:sp>
    <dsp:sp modelId="{DB9FB904-6643-489C-95C3-6CF2F8E32C90}">
      <dsp:nvSpPr>
        <dsp:cNvPr id="0" name=""/>
        <dsp:cNvSpPr/>
      </dsp:nvSpPr>
      <dsp:spPr>
        <a:xfrm>
          <a:off x="2366548" y="1444004"/>
          <a:ext cx="1434271" cy="86056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IN" sz="2400" kern="1200"/>
            <a:t>TotalPrice</a:t>
          </a:r>
        </a:p>
      </dsp:txBody>
      <dsp:txXfrm>
        <a:off x="2366548" y="1444004"/>
        <a:ext cx="1434271" cy="860563"/>
      </dsp:txXfrm>
    </dsp:sp>
  </dsp:spTree>
</dsp:drawing>
</file>

<file path=xl/diagrams/layout1.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9525</xdr:colOff>
      <xdr:row>0</xdr:row>
      <xdr:rowOff>12700</xdr:rowOff>
    </xdr:from>
    <xdr:to>
      <xdr:col>14</xdr:col>
      <xdr:colOff>314325</xdr:colOff>
      <xdr:row>14</xdr:row>
      <xdr:rowOff>177800</xdr:rowOff>
    </xdr:to>
    <xdr:graphicFrame macro="">
      <xdr:nvGraphicFramePr>
        <xdr:cNvPr id="5" name="Chart 4">
          <a:extLst>
            <a:ext uri="{FF2B5EF4-FFF2-40B4-BE49-F238E27FC236}">
              <a16:creationId xmlns:a16="http://schemas.microsoft.com/office/drawing/2014/main" id="{08E8B8F8-2380-7D34-A831-B2731B22B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22225</xdr:colOff>
      <xdr:row>15</xdr:row>
      <xdr:rowOff>36811</xdr:rowOff>
    </xdr:from>
    <xdr:to>
      <xdr:col>14</xdr:col>
      <xdr:colOff>386522</xdr:colOff>
      <xdr:row>26</xdr:row>
      <xdr:rowOff>142874</xdr:rowOff>
    </xdr:to>
    <xdr:graphicFrame macro="">
      <xdr:nvGraphicFramePr>
        <xdr:cNvPr id="6" name="Chart 5">
          <a:extLst>
            <a:ext uri="{FF2B5EF4-FFF2-40B4-BE49-F238E27FC236}">
              <a16:creationId xmlns:a16="http://schemas.microsoft.com/office/drawing/2014/main" id="{722DDE01-052D-7234-1278-96B9E30C1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589905</xdr:colOff>
      <xdr:row>14</xdr:row>
      <xdr:rowOff>91661</xdr:rowOff>
    </xdr:from>
    <xdr:to>
      <xdr:col>23</xdr:col>
      <xdr:colOff>302775</xdr:colOff>
      <xdr:row>29</xdr:row>
      <xdr:rowOff>73992</xdr:rowOff>
    </xdr:to>
    <xdr:graphicFrame macro="">
      <xdr:nvGraphicFramePr>
        <xdr:cNvPr id="16" name="Diagram 15">
          <a:extLst>
            <a:ext uri="{FF2B5EF4-FFF2-40B4-BE49-F238E27FC236}">
              <a16:creationId xmlns:a16="http://schemas.microsoft.com/office/drawing/2014/main" id="{E24C85C6-D7FE-C5A8-5C2D-0B5589164C9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405848</xdr:colOff>
      <xdr:row>9</xdr:row>
      <xdr:rowOff>36443</xdr:rowOff>
    </xdr:from>
    <xdr:to>
      <xdr:col>15</xdr:col>
      <xdr:colOff>118717</xdr:colOff>
      <xdr:row>24</xdr:row>
      <xdr:rowOff>18774</xdr:rowOff>
    </xdr:to>
    <xdr:graphicFrame macro="">
      <xdr:nvGraphicFramePr>
        <xdr:cNvPr id="2" name="Chart 1">
          <a:extLst>
            <a:ext uri="{FF2B5EF4-FFF2-40B4-BE49-F238E27FC236}">
              <a16:creationId xmlns:a16="http://schemas.microsoft.com/office/drawing/2014/main" id="{1819C8FD-15A2-089B-036E-B901BE5A7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55494</xdr:colOff>
      <xdr:row>1</xdr:row>
      <xdr:rowOff>19418</xdr:rowOff>
    </xdr:from>
    <xdr:to>
      <xdr:col>14</xdr:col>
      <xdr:colOff>62120</xdr:colOff>
      <xdr:row>9</xdr:row>
      <xdr:rowOff>0</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6CB60201-B33E-8F6B-3608-F6AF95EFDB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90856" y="203476"/>
              <a:ext cx="1828800" cy="145304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175775</xdr:colOff>
      <xdr:row>16</xdr:row>
      <xdr:rowOff>146878</xdr:rowOff>
    </xdr:from>
    <xdr:to>
      <xdr:col>22</xdr:col>
      <xdr:colOff>496036</xdr:colOff>
      <xdr:row>31</xdr:row>
      <xdr:rowOff>129209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1E2C4B3-EC65-909B-1549-43141C007B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754875" y="3093278"/>
              <a:ext cx="4587461" cy="27445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433457</xdr:colOff>
      <xdr:row>24</xdr:row>
      <xdr:rowOff>9</xdr:rowOff>
    </xdr:from>
    <xdr:to>
      <xdr:col>15</xdr:col>
      <xdr:colOff>146326</xdr:colOff>
      <xdr:row>38</xdr:row>
      <xdr:rowOff>166397</xdr:rowOff>
    </xdr:to>
    <xdr:graphicFrame macro="">
      <xdr:nvGraphicFramePr>
        <xdr:cNvPr id="7" name="Chart 6">
          <a:extLst>
            <a:ext uri="{FF2B5EF4-FFF2-40B4-BE49-F238E27FC236}">
              <a16:creationId xmlns:a16="http://schemas.microsoft.com/office/drawing/2014/main" id="{F14245E8-82E7-7AE8-C875-F1A617573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157369</xdr:colOff>
      <xdr:row>1</xdr:row>
      <xdr:rowOff>82459</xdr:rowOff>
    </xdr:from>
    <xdr:to>
      <xdr:col>22</xdr:col>
      <xdr:colOff>477630</xdr:colOff>
      <xdr:row>16</xdr:row>
      <xdr:rowOff>64789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55C99D6-2071-20C3-DC08-25FC5D6594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736469" y="266609"/>
              <a:ext cx="4587461" cy="2744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139700</xdr:colOff>
      <xdr:row>0</xdr:row>
      <xdr:rowOff>12700</xdr:rowOff>
    </xdr:from>
    <xdr:to>
      <xdr:col>14</xdr:col>
      <xdr:colOff>444500</xdr:colOff>
      <xdr:row>14</xdr:row>
      <xdr:rowOff>177800</xdr:rowOff>
    </xdr:to>
    <xdr:graphicFrame macro="">
      <xdr:nvGraphicFramePr>
        <xdr:cNvPr id="2" name="Chart 1">
          <a:extLst>
            <a:ext uri="{FF2B5EF4-FFF2-40B4-BE49-F238E27FC236}">
              <a16:creationId xmlns:a16="http://schemas.microsoft.com/office/drawing/2014/main" id="{27B2E40F-FD05-E172-5EFB-B49A338FE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69851</xdr:rowOff>
    </xdr:from>
    <xdr:to>
      <xdr:col>1</xdr:col>
      <xdr:colOff>915257</xdr:colOff>
      <xdr:row>17</xdr:row>
      <xdr:rowOff>76201</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782A375A-680A-3560-D7BA-5FEDDEC8759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739402"/>
              <a:ext cx="1828515" cy="1490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977900</xdr:colOff>
      <xdr:row>9</xdr:row>
      <xdr:rowOff>95251</xdr:rowOff>
    </xdr:from>
    <xdr:to>
      <xdr:col>4</xdr:col>
      <xdr:colOff>347751</xdr:colOff>
      <xdr:row>19</xdr:row>
      <xdr:rowOff>57151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6EE3080F-F3F0-DEC9-722F-6922D5EFCD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91158" y="1764802"/>
              <a:ext cx="2145301" cy="1816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xdr:colOff>
      <xdr:row>0</xdr:row>
      <xdr:rowOff>0</xdr:rowOff>
    </xdr:from>
    <xdr:to>
      <xdr:col>7</xdr:col>
      <xdr:colOff>95250</xdr:colOff>
      <xdr:row>9</xdr:row>
      <xdr:rowOff>95250</xdr:rowOff>
    </xdr:to>
    <mc:AlternateContent xmlns:mc="http://schemas.openxmlformats.org/markup-compatibility/2006" xmlns:a14="http://schemas.microsoft.com/office/drawing/2010/main">
      <mc:Choice Requires="a14">
        <xdr:graphicFrame macro="">
          <xdr:nvGraphicFramePr>
            <xdr:cNvPr id="9" name="Quantity">
              <a:extLst>
                <a:ext uri="{FF2B5EF4-FFF2-40B4-BE49-F238E27FC236}">
                  <a16:creationId xmlns:a16="http://schemas.microsoft.com/office/drawing/2014/main" id="{FA04C5B2-671B-F136-6014-AFC0C8CDF67D}"/>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088597" y="0"/>
              <a:ext cx="2514743" cy="1764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431800</xdr:colOff>
      <xdr:row>15</xdr:row>
      <xdr:rowOff>6350</xdr:rowOff>
    </xdr:from>
    <xdr:to>
      <xdr:col>12</xdr:col>
      <xdr:colOff>107950</xdr:colOff>
      <xdr:row>22</xdr:row>
      <xdr:rowOff>88900</xdr:rowOff>
    </xdr:to>
    <mc:AlternateContent xmlns:mc="http://schemas.openxmlformats.org/markup-compatibility/2006" xmlns:tsle="http://schemas.microsoft.com/office/drawing/2012/timeslicer">
      <mc:Choice Requires="tsle">
        <xdr:graphicFrame macro="">
          <xdr:nvGraphicFramePr>
            <xdr:cNvPr id="11" name="OrderDate">
              <a:extLst>
                <a:ext uri="{FF2B5EF4-FFF2-40B4-BE49-F238E27FC236}">
                  <a16:creationId xmlns:a16="http://schemas.microsoft.com/office/drawing/2014/main" id="{1283859E-3F91-50C8-507E-67524FD1C286}"/>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5333429" y="2788934"/>
              <a:ext cx="3314914" cy="13810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8.830121412037" createdVersion="8" refreshedVersion="8" minRefreshableVersion="3" recordCount="240" xr:uid="{211891D0-6D19-4325-AC58-EEAB2CBA6027}">
  <cacheSource type="worksheet">
    <worksheetSource ref="A1:M249" sheet="advance filter"/>
  </cacheSource>
  <cacheFields count="7">
    <cacheField name="OrderDate" numFmtId="14">
      <sharedItems containsSemiMixedTypes="0" containsNonDate="0" containsDate="1" containsString="0" minDate="2020-01-01T00:00:00" maxDate="2021-12-31T00:00:00" count="240">
        <d v="2020-12-09T00:00:00"/>
        <d v="2021-06-24T00:00:00"/>
        <d v="2021-07-18T00:00:00"/>
        <d v="2020-06-27T00:00:00"/>
        <d v="2020-05-04T00:00:00"/>
        <d v="2020-03-26T00:00:00"/>
        <d v="2021-03-08T00:00:00"/>
        <d v="2021-11-06T00:00:00"/>
        <d v="2021-01-11T00:00:00"/>
        <d v="2020-08-29T00:00:00"/>
        <d v="2020-07-18T00:00:00"/>
        <d v="2021-03-02T00:00:00"/>
        <d v="2020-11-18T00:00:00"/>
        <d v="2021-07-03T00:00:00"/>
        <d v="2021-03-26T00:00:00"/>
        <d v="2021-10-28T00:00:00"/>
        <d v="2020-07-30T00:00:00"/>
        <d v="2020-07-24T00:00:00"/>
        <d v="2021-09-07T00:00:00"/>
        <d v="2021-05-07T00:00:00"/>
        <d v="2021-10-01T00:00:00"/>
        <d v="2020-02-24T00:00:00"/>
        <d v="2021-12-03T00:00:00"/>
        <d v="2021-08-20T00:00:00"/>
        <d v="2021-06-15T00:00:00"/>
        <d v="2020-09-25T00:00:00"/>
        <d v="2021-12-27T00:00:00"/>
        <d v="2021-04-25T00:00:00"/>
        <d v="2021-06-03T00:00:00"/>
        <d v="2021-07-15T00:00:00"/>
        <d v="2020-06-21T00:00:00"/>
        <d v="2020-09-10T00:00:00"/>
        <d v="2020-10-16T00:00:00"/>
        <d v="2021-11-12T00:00:00"/>
        <d v="2020-07-09T00:00:00"/>
        <d v="2020-09-16T00:00:00"/>
        <d v="2021-04-01T00:00:00"/>
        <d v="2020-08-20T00:00:00"/>
        <d v="2021-03-20T00:00:00"/>
        <d v="2021-01-17T00:00:00"/>
        <d v="2020-01-25T00:00:00"/>
        <d v="2021-03-14T00:00:00"/>
        <d v="2020-11-30T00:00:00"/>
        <d v="2020-04-07T00:00:00"/>
        <d v="2020-11-09T00:00:00"/>
        <d v="2021-04-10T00:00:00"/>
        <d v="2021-05-25T00:00:00"/>
        <d v="2020-10-01T00:00:00"/>
        <d v="2020-06-15T00:00:00"/>
        <d v="2021-06-12T00:00:00"/>
        <d v="2021-08-02T00:00:00"/>
        <d v="2021-02-19T00:00:00"/>
        <d v="2021-01-05T00:00:00"/>
        <d v="2020-03-08T00:00:00"/>
        <d v="2020-05-16T00:00:00"/>
        <d v="2020-04-01T00:00:00"/>
        <d v="2020-05-28T00:00:00"/>
        <d v="2021-05-16T00:00:00"/>
        <d v="2021-01-23T00:00:00"/>
        <d v="2021-08-11T00:00:00"/>
        <d v="2020-01-16T00:00:00"/>
        <d v="2020-04-25T00:00:00"/>
        <d v="2020-07-03T00:00:00"/>
        <d v="2020-01-22T00:00:00"/>
        <d v="2021-01-29T00:00:00"/>
        <d v="2021-09-19T00:00:00"/>
        <d v="2020-04-16T00:00:00"/>
        <d v="2021-04-16T00:00:00"/>
        <d v="2020-09-04T00:00:00"/>
        <d v="2020-02-09T00:00:00"/>
        <d v="2020-12-18T00:00:00"/>
        <d v="2021-10-19T00:00:00"/>
        <d v="2020-06-09T00:00:00"/>
        <d v="2021-06-21T00:00:00"/>
        <d v="2021-08-26T00:00:00"/>
        <d v="2020-10-07T00:00:00"/>
        <d v="2021-10-13T00:00:00"/>
        <d v="2020-11-03T00:00:00"/>
        <d v="2020-03-17T00:00:00"/>
        <d v="2021-12-09T00:00:00"/>
        <d v="2021-10-25T00:00:00"/>
        <d v="2021-02-10T00:00:00"/>
        <d v="2021-08-17T00:00:00"/>
        <d v="2020-01-01T00:00:00"/>
        <d v="2021-09-25T00:00:00"/>
        <d v="2020-11-24T00:00:00"/>
        <d v="2021-09-13T00:00:00"/>
        <d v="2020-05-10T00:00:00"/>
        <d v="2021-09-01T00:00:00"/>
        <d v="2020-02-12T00:00:00"/>
        <d v="2020-04-22T00:00:00"/>
        <d v="2020-10-22T00:00:00"/>
        <d v="2021-11-21T00:00:00"/>
        <d v="2020-12-24T00:00:00"/>
        <d v="2020-10-13T00:00:00"/>
        <d v="2021-10-07T00:00:00"/>
        <d v="2021-11-15T00:00:00"/>
        <d v="2020-12-03T00:00:00"/>
        <d v="2021-11-24T00:00:00"/>
        <d v="2021-08-29T00:00:00"/>
        <d v="2020-09-19T00:00:00"/>
        <d v="2020-11-12T00:00:00"/>
        <d v="2021-08-05T00:00:00"/>
        <d v="2021-10-16T00:00:00"/>
        <d v="2020-12-30T00:00:00"/>
        <d v="2020-09-28T00:00:00"/>
        <d v="2021-05-01T00:00:00"/>
        <d v="2021-02-04T00:00:00"/>
        <d v="2021-01-26T00:00:00"/>
        <d v="2020-02-18T00:00:00"/>
        <d v="2020-10-25T00:00:00"/>
        <d v="2021-09-22T00:00:00"/>
        <d v="2020-01-13T00:00:00"/>
        <d v="2021-07-09T00:00:00"/>
        <d v="2020-01-31T00:00:00"/>
        <d v="2021-04-04T00:00:00"/>
        <d v="2021-05-28T00:00:00"/>
        <d v="2021-12-18T00:00:00"/>
        <d v="2021-01-02T00:00:00"/>
        <d v="2020-08-17T00:00:00"/>
        <d v="2021-02-25T00:00:00"/>
        <d v="2020-09-07T00:00:00"/>
        <d v="2020-05-25T00:00:00"/>
        <d v="2021-07-27T00:00:00"/>
        <d v="2021-12-21T00:00:00"/>
        <d v="2021-02-28T00:00:00"/>
        <d v="2021-11-27T00:00:00"/>
        <d v="2020-08-05T00:00:00"/>
        <d v="2021-12-15T00:00:00"/>
        <d v="2020-03-14T00:00:00"/>
        <d v="2020-03-02T00:00:00"/>
        <d v="2020-01-10T00:00:00"/>
        <d v="2021-05-13T00:00:00"/>
        <d v="2020-08-26T00:00:00"/>
        <d v="2020-06-06T00:00:00"/>
        <d v="2020-07-15T00:00:00"/>
        <d v="2020-08-14T00:00:00"/>
        <d v="2021-04-22T00:00:00"/>
        <d v="2020-09-22T00:00:00"/>
        <d v="2020-12-27T00:00:00"/>
        <d v="2021-07-30T00:00:00"/>
        <d v="2020-05-01T00:00:00"/>
        <d v="2020-01-07T00:00:00"/>
        <d v="2021-05-04T00:00:00"/>
        <d v="2020-05-22T00:00:00"/>
        <d v="2020-10-28T00:00:00"/>
        <d v="2021-05-22T00:00:00"/>
        <d v="2021-07-12T00:00:00"/>
        <d v="2020-03-23T00:00:00"/>
        <d v="2021-06-27T00:00:00"/>
        <d v="2020-12-12T00:00:00"/>
        <d v="2021-02-07T00:00:00"/>
        <d v="2021-11-18T00:00:00"/>
        <d v="2021-07-21T00:00:00"/>
        <d v="2020-02-03T00:00:00"/>
        <d v="2021-10-10T00:00:00"/>
        <d v="2020-06-03T00:00:00"/>
        <d v="2020-03-29T00:00:00"/>
        <d v="2020-05-07T00:00:00"/>
        <d v="2020-08-02T00:00:00"/>
        <d v="2021-04-28T00:00:00"/>
        <d v="2021-11-09T00:00:00"/>
        <d v="2020-02-21T00:00:00"/>
        <d v="2021-04-07T00:00:00"/>
        <d v="2021-06-06T00:00:00"/>
        <d v="2021-12-06T00:00:00"/>
        <d v="2020-11-21T00:00:00"/>
        <d v="2021-03-05T00:00:00"/>
        <d v="2021-01-14T00:00:00"/>
        <d v="2021-09-10T00:00:00"/>
        <d v="2020-09-01T00:00:00"/>
        <d v="2021-03-29T00:00:00"/>
        <d v="2021-07-06T00:00:00"/>
        <d v="2020-07-21T00:00:00"/>
        <d v="2020-06-30T00:00:00"/>
        <d v="2021-10-04T00:00:00"/>
        <d v="2021-05-31T00:00:00"/>
        <d v="2021-12-30T00:00:00"/>
        <d v="2021-08-23T00:00:00"/>
        <d v="2021-06-18T00:00:00"/>
        <d v="2021-08-08T00:00:00"/>
        <d v="2020-02-27T00:00:00"/>
        <d v="2021-05-10T00:00:00"/>
        <d v="2020-11-15T00:00:00"/>
        <d v="2020-03-05T00:00:00"/>
        <d v="2020-12-06T00:00:00"/>
        <d v="2021-02-16T00:00:00"/>
        <d v="2020-01-19T00:00:00"/>
        <d v="2020-01-04T00:00:00"/>
        <d v="2020-10-31T00:00:00"/>
        <d v="2020-07-12T00:00:00"/>
        <d v="2020-12-15T00:00:00"/>
        <d v="2020-03-11T00:00:00"/>
        <d v="2020-06-18T00:00:00"/>
        <d v="2020-10-04T00:00:00"/>
        <d v="2021-06-30T00:00:00"/>
        <d v="2020-05-31T00:00:00"/>
        <d v="2020-10-19T00:00:00"/>
        <d v="2021-01-20T00:00:00"/>
        <d v="2020-08-11T00:00:00"/>
        <d v="2021-10-22T00:00:00"/>
        <d v="2021-12-24T00:00:00"/>
        <d v="2020-02-06T00:00:00"/>
        <d v="2020-07-06T00:00:00"/>
        <d v="2021-06-09T00:00:00"/>
        <d v="2021-12-12T00:00:00"/>
        <d v="2020-04-10T00:00:00"/>
        <d v="2021-07-24T00:00:00"/>
        <d v="2020-05-13T00:00:00"/>
        <d v="2020-08-23T00:00:00"/>
        <d v="2021-04-13T00:00:00"/>
        <d v="2020-06-12T00:00:00"/>
        <d v="2021-11-30T00:00:00"/>
        <d v="2020-04-19T00:00:00"/>
        <d v="2020-10-10T00:00:00"/>
        <d v="2020-03-20T00:00:00"/>
        <d v="2020-04-04T00:00:00"/>
        <d v="2020-04-28T00:00:00"/>
        <d v="2020-11-06T00:00:00"/>
        <d v="2020-05-19T00:00:00"/>
        <d v="2021-03-17T00:00:00"/>
        <d v="2021-03-11T00:00:00"/>
        <d v="2021-03-23T00:00:00"/>
        <d v="2020-07-27T00:00:00"/>
        <d v="2020-11-27T00:00:00"/>
        <d v="2020-12-21T00:00:00"/>
        <d v="2020-04-13T00:00:00"/>
        <d v="2020-06-24T00:00:00"/>
        <d v="2021-10-31T00:00:00"/>
        <d v="2020-01-28T00:00:00"/>
        <d v="2020-02-15T00:00:00"/>
        <d v="2021-02-13T00:00:00"/>
        <d v="2021-09-16T00:00:00"/>
        <d v="2021-02-22T00:00:00"/>
        <d v="2021-05-19T00:00:00"/>
        <d v="2021-01-08T00:00:00"/>
        <d v="2020-09-13T00:00:00"/>
        <d v="2021-09-04T00:00:00"/>
        <d v="2021-08-14T00:00:00"/>
        <d v="2021-09-28T00:00:00"/>
      </sharedItems>
    </cacheField>
    <cacheField name="Category" numFmtId="0">
      <sharedItems count="4">
        <s v="Bars"/>
        <s v="Cookies"/>
        <s v="Crackers"/>
        <s v="Snacks"/>
      </sharedItems>
    </cacheField>
    <cacheField name="Product" numFmtId="0">
      <sharedItems count="9">
        <s v="Banana"/>
        <s v="Bran"/>
        <s v="Carrot"/>
        <s v="Arrowroot"/>
        <s v="Chocolate Chip"/>
        <s v="Oatmeal Raisin"/>
        <s v="Whole Wheat"/>
        <s v="Potato Chips"/>
        <s v="Pretzels"/>
      </sharedItems>
    </cacheField>
    <cacheField name="Quantity" numFmtId="0">
      <sharedItems containsSemiMixedTypes="0" containsString="0" containsNumber="1" containsInteger="1" minValue="20" maxValue="306" count="102">
        <n v="30"/>
        <n v="27"/>
        <n v="22"/>
        <n v="110"/>
        <n v="105"/>
        <n v="103"/>
        <n v="86"/>
        <n v="83"/>
        <n v="77"/>
        <n v="75"/>
        <n v="72"/>
        <n v="68"/>
        <n v="66"/>
        <n v="65"/>
        <n v="57"/>
        <n v="56"/>
        <n v="51"/>
        <n v="50"/>
        <n v="47"/>
        <n v="43"/>
        <n v="42"/>
        <n v="39"/>
        <n v="38"/>
        <n v="33"/>
        <n v="26"/>
        <n v="306"/>
        <n v="143"/>
        <n v="141"/>
        <n v="137"/>
        <n v="136"/>
        <n v="133"/>
        <n v="118"/>
        <n v="109"/>
        <n v="102"/>
        <n v="100"/>
        <n v="93"/>
        <n v="92"/>
        <n v="91"/>
        <n v="90"/>
        <n v="84"/>
        <n v="73"/>
        <n v="71"/>
        <n v="63"/>
        <n v="61"/>
        <n v="58"/>
        <n v="55"/>
        <n v="54"/>
        <n v="53"/>
        <n v="52"/>
        <n v="49"/>
        <n v="48"/>
        <n v="45"/>
        <n v="44"/>
        <n v="41"/>
        <n v="40"/>
        <n v="35"/>
        <n v="34"/>
        <n v="31"/>
        <n v="25"/>
        <n v="23"/>
        <n v="20"/>
        <n v="237"/>
        <n v="224"/>
        <n v="175"/>
        <n v="146"/>
        <n v="139"/>
        <n v="87"/>
        <n v="81"/>
        <n v="37"/>
        <n v="36"/>
        <n v="32"/>
        <n v="28"/>
        <n v="245"/>
        <n v="232"/>
        <n v="211"/>
        <n v="107"/>
        <n v="96"/>
        <n v="85"/>
        <n v="82"/>
        <n v="80"/>
        <n v="76"/>
        <n v="70"/>
        <n v="67"/>
        <n v="64"/>
        <n v="288"/>
        <n v="193"/>
        <n v="138"/>
        <n v="129"/>
        <n v="124"/>
        <n v="123"/>
        <n v="120"/>
        <n v="97"/>
        <n v="79"/>
        <n v="74"/>
        <n v="60"/>
        <n v="29"/>
        <n v="149"/>
        <n v="46"/>
        <n v="21"/>
        <n v="134"/>
        <n v="114"/>
        <n v="62"/>
      </sharedItems>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ount="192">
        <n v="68.099999999999994"/>
        <n v="61.29"/>
        <n v="49.94"/>
        <n v="205.7"/>
        <n v="196.35"/>
        <n v="192.61"/>
        <n v="160.82"/>
        <n v="155.21"/>
        <n v="143.99"/>
        <n v="140.25"/>
        <n v="134.63999999999999"/>
        <n v="127.16"/>
        <n v="123.42"/>
        <n v="121.55"/>
        <n v="106.59"/>
        <n v="104.72"/>
        <n v="95.37"/>
        <n v="93.5"/>
        <n v="87.89"/>
        <n v="80.41"/>
        <n v="78.540000000000006"/>
        <n v="72.930000000000007"/>
        <n v="71.06"/>
        <n v="61.71"/>
        <n v="56.1"/>
        <n v="50.49"/>
        <n v="48.62"/>
        <n v="541.62"/>
        <n v="253.11"/>
        <n v="249.57"/>
        <n v="242.49"/>
        <n v="240.72"/>
        <n v="235.41"/>
        <n v="208.86"/>
        <n v="192.93"/>
        <n v="182.31"/>
        <n v="180.54"/>
        <n v="177"/>
        <n v="164.61"/>
        <n v="162.84"/>
        <n v="161.07"/>
        <n v="159.30000000000001"/>
        <n v="148.68"/>
        <n v="136.29"/>
        <n v="132.75"/>
        <n v="129.21"/>
        <n v="125.67"/>
        <n v="120.36"/>
        <n v="111.51"/>
        <n v="107.97"/>
        <n v="102.66"/>
        <n v="99.12"/>
        <n v="97.35"/>
        <n v="95.58"/>
        <n v="93.81"/>
        <n v="92.04"/>
        <n v="90.27"/>
        <n v="86.73"/>
        <n v="84.96"/>
        <n v="79.650000000000006"/>
        <n v="77.88"/>
        <n v="76.11"/>
        <n v="74.34"/>
        <n v="72.569999999999993"/>
        <n v="70.8"/>
        <n v="69.03"/>
        <n v="67.260000000000005"/>
        <n v="61.95"/>
        <n v="60.18"/>
        <n v="58.41"/>
        <n v="54.87"/>
        <n v="53.1"/>
        <n v="44.25"/>
        <n v="40.71"/>
        <n v="35.4"/>
        <n v="516.66"/>
        <n v="488.32000000000005"/>
        <n v="381.5"/>
        <n v="318.27999999999997"/>
        <n v="303.02"/>
        <n v="296.48"/>
        <n v="239.8"/>
        <n v="224.53999999999996"/>
        <n v="196.2"/>
        <n v="189.66000000000003"/>
        <n v="180.94000000000003"/>
        <n v="176.58"/>
        <n v="167.86"/>
        <n v="126.44000000000001"/>
        <n v="113.36000000000001"/>
        <n v="93.739999999999981"/>
        <n v="87.2"/>
        <n v="82.84"/>
        <n v="80.66"/>
        <n v="78.48"/>
        <n v="74.12"/>
        <n v="69.760000000000005"/>
        <n v="67.58"/>
        <n v="65.400000000000006"/>
        <n v="61.040000000000006"/>
        <n v="58.860000000000007"/>
        <n v="43.6"/>
        <n v="458.15"/>
        <n v="433.84"/>
        <n v="394.57"/>
        <n v="200.09"/>
        <n v="179.52"/>
        <n v="158.94999999999999"/>
        <n v="153.34"/>
        <n v="149.6"/>
        <n v="142.12"/>
        <n v="130.9"/>
        <n v="125.29"/>
        <n v="119.68"/>
        <n v="117.81"/>
        <n v="108.46"/>
        <n v="102.85"/>
        <n v="91.63"/>
        <n v="74.8"/>
        <n v="67.319999999999993"/>
        <n v="63.58"/>
        <n v="59.84"/>
        <n v="57.97"/>
        <n v="43.01"/>
        <n v="817.92"/>
        <n v="548.12"/>
        <n v="391.92"/>
        <n v="389.08"/>
        <n v="366.36"/>
        <n v="352.16"/>
        <n v="349.32"/>
        <n v="340.8"/>
        <n v="284"/>
        <n v="275.48"/>
        <n v="227.2"/>
        <n v="224.36"/>
        <n v="210.16"/>
        <n v="184.6"/>
        <n v="170.4"/>
        <n v="159.04"/>
        <n v="144.84"/>
        <n v="133.47999999999999"/>
        <n v="124.96"/>
        <n v="116.44"/>
        <n v="113.6"/>
        <n v="107.91999999999999"/>
        <n v="93.72"/>
        <n v="90.88"/>
        <n v="85.2"/>
        <n v="82.36"/>
        <n v="520.01"/>
        <n v="303.63"/>
        <n v="160.54"/>
        <n v="146.58000000000001"/>
        <n v="143.09"/>
        <n v="139.6"/>
        <n v="132.62"/>
        <n v="118.66"/>
        <n v="115.17"/>
        <n v="111.68"/>
        <n v="108.19"/>
        <n v="104.7"/>
        <n v="97.72"/>
        <n v="90.74"/>
        <n v="87.25"/>
        <n v="80.27"/>
        <n v="73.290000000000006"/>
        <n v="69.8"/>
        <n v="225.12"/>
        <n v="191.52"/>
        <n v="114.24"/>
        <n v="107.52"/>
        <n v="104.16"/>
        <n v="82.32"/>
        <n v="78.959999999999994"/>
        <n v="68.88"/>
        <n v="55.44"/>
        <n v="52.08"/>
        <n v="48.72"/>
        <n v="47.04"/>
        <n v="42"/>
        <n v="37.800000000000004"/>
        <n v="36.450000000000003"/>
        <n v="35.28"/>
        <n v="33.6"/>
        <n v="97.65"/>
        <n v="94.5"/>
        <n v="91.35"/>
        <n v="85.05"/>
        <n v="81.900000000000006"/>
        <n v="69.3"/>
        <n v="66.150000000000006"/>
      </sharedItems>
    </cacheField>
    <cacheField name="Category Product" numFmtId="0">
      <sharedItems/>
    </cacheField>
  </cacheFields>
  <extLst>
    <ext xmlns:x14="http://schemas.microsoft.com/office/spreadsheetml/2009/9/main" uri="{725AE2AE-9491-48be-B2B4-4EB974FC3084}">
      <x14:pivotCacheDefinition pivotCacheId="1761365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2.27"/>
    <x v="0"/>
    <s v="Bars Banana"/>
  </r>
  <r>
    <x v="1"/>
    <x v="0"/>
    <x v="0"/>
    <x v="1"/>
    <n v="2.27"/>
    <x v="1"/>
    <s v="Bars Banana"/>
  </r>
  <r>
    <x v="2"/>
    <x v="0"/>
    <x v="0"/>
    <x v="2"/>
    <n v="2.27"/>
    <x v="2"/>
    <s v="Bars Banana"/>
  </r>
  <r>
    <x v="3"/>
    <x v="0"/>
    <x v="1"/>
    <x v="3"/>
    <n v="1.8699999999999999"/>
    <x v="3"/>
    <s v="Bars Bran"/>
  </r>
  <r>
    <x v="4"/>
    <x v="0"/>
    <x v="1"/>
    <x v="4"/>
    <n v="1.8699999999999999"/>
    <x v="4"/>
    <s v="Bars Bran"/>
  </r>
  <r>
    <x v="5"/>
    <x v="0"/>
    <x v="1"/>
    <x v="5"/>
    <n v="1.87"/>
    <x v="5"/>
    <s v="Bars Bran"/>
  </r>
  <r>
    <x v="6"/>
    <x v="0"/>
    <x v="1"/>
    <x v="6"/>
    <n v="1.8699999999999999"/>
    <x v="6"/>
    <s v="Bars Bran"/>
  </r>
  <r>
    <x v="7"/>
    <x v="0"/>
    <x v="1"/>
    <x v="7"/>
    <n v="1.87"/>
    <x v="7"/>
    <s v="Bars Bran"/>
  </r>
  <r>
    <x v="8"/>
    <x v="0"/>
    <x v="1"/>
    <x v="8"/>
    <n v="1.87"/>
    <x v="8"/>
    <s v="Bars Bran"/>
  </r>
  <r>
    <x v="9"/>
    <x v="0"/>
    <x v="1"/>
    <x v="9"/>
    <n v="1.87"/>
    <x v="9"/>
    <s v="Bars Bran"/>
  </r>
  <r>
    <x v="10"/>
    <x v="0"/>
    <x v="1"/>
    <x v="10"/>
    <n v="1.8699999999999999"/>
    <x v="10"/>
    <s v="Bars Bran"/>
  </r>
  <r>
    <x v="11"/>
    <x v="0"/>
    <x v="1"/>
    <x v="11"/>
    <n v="1.8699999999999999"/>
    <x v="11"/>
    <s v="Bars Bran"/>
  </r>
  <r>
    <x v="12"/>
    <x v="0"/>
    <x v="1"/>
    <x v="12"/>
    <n v="1.87"/>
    <x v="12"/>
    <s v="Bars Bran"/>
  </r>
  <r>
    <x v="13"/>
    <x v="0"/>
    <x v="1"/>
    <x v="13"/>
    <n v="1.8699999999999999"/>
    <x v="13"/>
    <s v="Bars Bran"/>
  </r>
  <r>
    <x v="14"/>
    <x v="0"/>
    <x v="1"/>
    <x v="14"/>
    <n v="1.87"/>
    <x v="14"/>
    <s v="Bars Bran"/>
  </r>
  <r>
    <x v="15"/>
    <x v="0"/>
    <x v="1"/>
    <x v="14"/>
    <n v="1.87"/>
    <x v="14"/>
    <s v="Bars Bran"/>
  </r>
  <r>
    <x v="16"/>
    <x v="0"/>
    <x v="1"/>
    <x v="15"/>
    <n v="1.8699999999999999"/>
    <x v="15"/>
    <s v="Bars Bran"/>
  </r>
  <r>
    <x v="17"/>
    <x v="0"/>
    <x v="1"/>
    <x v="16"/>
    <n v="1.87"/>
    <x v="16"/>
    <s v="Bars Bran"/>
  </r>
  <r>
    <x v="18"/>
    <x v="0"/>
    <x v="1"/>
    <x v="17"/>
    <n v="1.87"/>
    <x v="17"/>
    <s v="Bars Bran"/>
  </r>
  <r>
    <x v="19"/>
    <x v="0"/>
    <x v="1"/>
    <x v="18"/>
    <n v="1.87"/>
    <x v="18"/>
    <s v="Bars Bran"/>
  </r>
  <r>
    <x v="20"/>
    <x v="0"/>
    <x v="1"/>
    <x v="19"/>
    <n v="1.8699999999999999"/>
    <x v="19"/>
    <s v="Bars Bran"/>
  </r>
  <r>
    <x v="21"/>
    <x v="0"/>
    <x v="1"/>
    <x v="20"/>
    <n v="1.87"/>
    <x v="20"/>
    <s v="Bars Bran"/>
  </r>
  <r>
    <x v="22"/>
    <x v="0"/>
    <x v="1"/>
    <x v="20"/>
    <n v="1.87"/>
    <x v="20"/>
    <s v="Bars Bran"/>
  </r>
  <r>
    <x v="23"/>
    <x v="0"/>
    <x v="1"/>
    <x v="21"/>
    <n v="1.87"/>
    <x v="21"/>
    <s v="Bars Bran"/>
  </r>
  <r>
    <x v="24"/>
    <x v="0"/>
    <x v="1"/>
    <x v="22"/>
    <n v="1.87"/>
    <x v="22"/>
    <s v="Bars Bran"/>
  </r>
  <r>
    <x v="25"/>
    <x v="0"/>
    <x v="1"/>
    <x v="23"/>
    <n v="1.87"/>
    <x v="23"/>
    <s v="Bars Bran"/>
  </r>
  <r>
    <x v="26"/>
    <x v="0"/>
    <x v="1"/>
    <x v="0"/>
    <n v="1.87"/>
    <x v="24"/>
    <s v="Bars Bran"/>
  </r>
  <r>
    <x v="27"/>
    <x v="0"/>
    <x v="1"/>
    <x v="1"/>
    <n v="1.87"/>
    <x v="25"/>
    <s v="Bars Bran"/>
  </r>
  <r>
    <x v="28"/>
    <x v="0"/>
    <x v="1"/>
    <x v="1"/>
    <n v="1.87"/>
    <x v="25"/>
    <s v="Bars Bran"/>
  </r>
  <r>
    <x v="29"/>
    <x v="0"/>
    <x v="1"/>
    <x v="24"/>
    <n v="1.8699999999999999"/>
    <x v="26"/>
    <s v="Bars Bran"/>
  </r>
  <r>
    <x v="30"/>
    <x v="0"/>
    <x v="2"/>
    <x v="25"/>
    <n v="1.77"/>
    <x v="27"/>
    <s v="Bars Carrot"/>
  </r>
  <r>
    <x v="31"/>
    <x v="0"/>
    <x v="2"/>
    <x v="26"/>
    <n v="1.77"/>
    <x v="28"/>
    <s v="Bars Carrot"/>
  </r>
  <r>
    <x v="32"/>
    <x v="0"/>
    <x v="2"/>
    <x v="27"/>
    <n v="1.77"/>
    <x v="29"/>
    <s v="Bars Carrot"/>
  </r>
  <r>
    <x v="33"/>
    <x v="0"/>
    <x v="2"/>
    <x v="28"/>
    <n v="1.77"/>
    <x v="30"/>
    <s v="Bars Carrot"/>
  </r>
  <r>
    <x v="34"/>
    <x v="0"/>
    <x v="2"/>
    <x v="29"/>
    <n v="1.77"/>
    <x v="31"/>
    <s v="Bars Carrot"/>
  </r>
  <r>
    <x v="35"/>
    <x v="0"/>
    <x v="2"/>
    <x v="30"/>
    <n v="1.77"/>
    <x v="32"/>
    <s v="Bars Carrot"/>
  </r>
  <r>
    <x v="36"/>
    <x v="0"/>
    <x v="2"/>
    <x v="31"/>
    <n v="1.77"/>
    <x v="33"/>
    <s v="Bars Carrot"/>
  </r>
  <r>
    <x v="37"/>
    <x v="0"/>
    <x v="2"/>
    <x v="32"/>
    <n v="1.77"/>
    <x v="34"/>
    <s v="Bars Carrot"/>
  </r>
  <r>
    <x v="38"/>
    <x v="0"/>
    <x v="2"/>
    <x v="5"/>
    <n v="1.77"/>
    <x v="35"/>
    <s v="Bars Carrot"/>
  </r>
  <r>
    <x v="39"/>
    <x v="0"/>
    <x v="2"/>
    <x v="33"/>
    <n v="1.77"/>
    <x v="36"/>
    <s v="Bars Carrot"/>
  </r>
  <r>
    <x v="40"/>
    <x v="0"/>
    <x v="2"/>
    <x v="34"/>
    <n v="1.77"/>
    <x v="37"/>
    <s v="Bars Carrot"/>
  </r>
  <r>
    <x v="41"/>
    <x v="0"/>
    <x v="2"/>
    <x v="35"/>
    <n v="1.7700000000000002"/>
    <x v="38"/>
    <s v="Bars Carrot"/>
  </r>
  <r>
    <x v="42"/>
    <x v="0"/>
    <x v="2"/>
    <x v="36"/>
    <n v="1.77"/>
    <x v="39"/>
    <s v="Bars Carrot"/>
  </r>
  <r>
    <x v="43"/>
    <x v="0"/>
    <x v="2"/>
    <x v="37"/>
    <n v="1.77"/>
    <x v="40"/>
    <s v="Bars Carrot"/>
  </r>
  <r>
    <x v="44"/>
    <x v="0"/>
    <x v="2"/>
    <x v="38"/>
    <n v="1.77"/>
    <x v="41"/>
    <s v="Bars Carrot"/>
  </r>
  <r>
    <x v="45"/>
    <x v="0"/>
    <x v="2"/>
    <x v="38"/>
    <n v="1.77"/>
    <x v="41"/>
    <s v="Bars Carrot"/>
  </r>
  <r>
    <x v="46"/>
    <x v="0"/>
    <x v="2"/>
    <x v="39"/>
    <n v="1.77"/>
    <x v="42"/>
    <s v="Bars Carrot"/>
  </r>
  <r>
    <x v="47"/>
    <x v="0"/>
    <x v="2"/>
    <x v="8"/>
    <n v="1.7699999999999998"/>
    <x v="43"/>
    <s v="Bars Carrot"/>
  </r>
  <r>
    <x v="48"/>
    <x v="0"/>
    <x v="2"/>
    <x v="9"/>
    <n v="1.77"/>
    <x v="44"/>
    <s v="Bars Carrot"/>
  </r>
  <r>
    <x v="49"/>
    <x v="0"/>
    <x v="2"/>
    <x v="40"/>
    <n v="1.77"/>
    <x v="45"/>
    <s v="Bars Carrot"/>
  </r>
  <r>
    <x v="50"/>
    <x v="0"/>
    <x v="2"/>
    <x v="41"/>
    <n v="1.77"/>
    <x v="46"/>
    <s v="Bars Carrot"/>
  </r>
  <r>
    <x v="51"/>
    <x v="0"/>
    <x v="2"/>
    <x v="11"/>
    <n v="1.77"/>
    <x v="47"/>
    <s v="Bars Carrot"/>
  </r>
  <r>
    <x v="52"/>
    <x v="0"/>
    <x v="2"/>
    <x v="42"/>
    <n v="1.77"/>
    <x v="48"/>
    <s v="Bars Carrot"/>
  </r>
  <r>
    <x v="53"/>
    <x v="0"/>
    <x v="2"/>
    <x v="43"/>
    <n v="1.77"/>
    <x v="49"/>
    <s v="Bars Carrot"/>
  </r>
  <r>
    <x v="54"/>
    <x v="0"/>
    <x v="2"/>
    <x v="43"/>
    <n v="1.77"/>
    <x v="49"/>
    <s v="Bars Carrot"/>
  </r>
  <r>
    <x v="55"/>
    <x v="0"/>
    <x v="2"/>
    <x v="44"/>
    <n v="1.77"/>
    <x v="50"/>
    <s v="Bars Carrot"/>
  </r>
  <r>
    <x v="56"/>
    <x v="0"/>
    <x v="2"/>
    <x v="44"/>
    <n v="1.77"/>
    <x v="50"/>
    <s v="Bars Carrot"/>
  </r>
  <r>
    <x v="57"/>
    <x v="0"/>
    <x v="2"/>
    <x v="44"/>
    <n v="1.77"/>
    <x v="50"/>
    <s v="Bars Carrot"/>
  </r>
  <r>
    <x v="58"/>
    <x v="0"/>
    <x v="2"/>
    <x v="15"/>
    <n v="1.77"/>
    <x v="51"/>
    <s v="Bars Carrot"/>
  </r>
  <r>
    <x v="59"/>
    <x v="0"/>
    <x v="2"/>
    <x v="45"/>
    <n v="1.7699999999999998"/>
    <x v="52"/>
    <s v="Bars Carrot"/>
  </r>
  <r>
    <x v="60"/>
    <x v="0"/>
    <x v="2"/>
    <x v="46"/>
    <n v="1.77"/>
    <x v="53"/>
    <s v="Bars Carrot"/>
  </r>
  <r>
    <x v="61"/>
    <x v="0"/>
    <x v="2"/>
    <x v="47"/>
    <n v="1.77"/>
    <x v="54"/>
    <s v="Bars Carrot"/>
  </r>
  <r>
    <x v="62"/>
    <x v="0"/>
    <x v="2"/>
    <x v="48"/>
    <n v="1.77"/>
    <x v="55"/>
    <s v="Bars Carrot"/>
  </r>
  <r>
    <x v="63"/>
    <x v="0"/>
    <x v="2"/>
    <x v="16"/>
    <n v="1.77"/>
    <x v="56"/>
    <s v="Bars Carrot"/>
  </r>
  <r>
    <x v="64"/>
    <x v="0"/>
    <x v="2"/>
    <x v="16"/>
    <n v="1.77"/>
    <x v="56"/>
    <s v="Bars Carrot"/>
  </r>
  <r>
    <x v="65"/>
    <x v="0"/>
    <x v="2"/>
    <x v="49"/>
    <n v="1.77"/>
    <x v="57"/>
    <s v="Bars Carrot"/>
  </r>
  <r>
    <x v="66"/>
    <x v="0"/>
    <x v="2"/>
    <x v="50"/>
    <n v="1.7699999999999998"/>
    <x v="58"/>
    <s v="Bars Carrot"/>
  </r>
  <r>
    <x v="67"/>
    <x v="0"/>
    <x v="2"/>
    <x v="50"/>
    <n v="1.7699999999999998"/>
    <x v="58"/>
    <s v="Bars Carrot"/>
  </r>
  <r>
    <x v="68"/>
    <x v="0"/>
    <x v="2"/>
    <x v="51"/>
    <n v="1.77"/>
    <x v="59"/>
    <s v="Bars Carrot"/>
  </r>
  <r>
    <x v="69"/>
    <x v="0"/>
    <x v="2"/>
    <x v="52"/>
    <n v="1.7699999999999998"/>
    <x v="60"/>
    <s v="Bars Carrot"/>
  </r>
  <r>
    <x v="70"/>
    <x v="0"/>
    <x v="2"/>
    <x v="52"/>
    <n v="1.7699999999999998"/>
    <x v="60"/>
    <s v="Bars Carrot"/>
  </r>
  <r>
    <x v="71"/>
    <x v="0"/>
    <x v="2"/>
    <x v="19"/>
    <n v="1.77"/>
    <x v="61"/>
    <s v="Bars Carrot"/>
  </r>
  <r>
    <x v="72"/>
    <x v="0"/>
    <x v="2"/>
    <x v="20"/>
    <n v="1.77"/>
    <x v="62"/>
    <s v="Bars Carrot"/>
  </r>
  <r>
    <x v="73"/>
    <x v="0"/>
    <x v="2"/>
    <x v="53"/>
    <n v="1.7699999999999998"/>
    <x v="63"/>
    <s v="Bars Carrot"/>
  </r>
  <r>
    <x v="74"/>
    <x v="0"/>
    <x v="2"/>
    <x v="53"/>
    <n v="1.7699999999999998"/>
    <x v="63"/>
    <s v="Bars Carrot"/>
  </r>
  <r>
    <x v="75"/>
    <x v="0"/>
    <x v="2"/>
    <x v="54"/>
    <n v="1.77"/>
    <x v="64"/>
    <s v="Bars Carrot"/>
  </r>
  <r>
    <x v="76"/>
    <x v="0"/>
    <x v="2"/>
    <x v="54"/>
    <n v="1.77"/>
    <x v="64"/>
    <s v="Bars Carrot"/>
  </r>
  <r>
    <x v="77"/>
    <x v="0"/>
    <x v="2"/>
    <x v="21"/>
    <n v="1.77"/>
    <x v="65"/>
    <s v="Bars Carrot"/>
  </r>
  <r>
    <x v="78"/>
    <x v="0"/>
    <x v="2"/>
    <x v="22"/>
    <n v="1.7700000000000002"/>
    <x v="66"/>
    <s v="Bars Carrot"/>
  </r>
  <r>
    <x v="79"/>
    <x v="0"/>
    <x v="2"/>
    <x v="22"/>
    <n v="1.7700000000000002"/>
    <x v="66"/>
    <s v="Bars Carrot"/>
  </r>
  <r>
    <x v="80"/>
    <x v="0"/>
    <x v="2"/>
    <x v="55"/>
    <n v="1.77"/>
    <x v="67"/>
    <s v="Bars Carrot"/>
  </r>
  <r>
    <x v="81"/>
    <x v="0"/>
    <x v="2"/>
    <x v="56"/>
    <n v="1.77"/>
    <x v="68"/>
    <s v="Bars Carrot"/>
  </r>
  <r>
    <x v="82"/>
    <x v="0"/>
    <x v="2"/>
    <x v="56"/>
    <n v="1.77"/>
    <x v="68"/>
    <s v="Bars Carrot"/>
  </r>
  <r>
    <x v="83"/>
    <x v="0"/>
    <x v="2"/>
    <x v="23"/>
    <n v="1.7699999999999998"/>
    <x v="69"/>
    <s v="Bars Carrot"/>
  </r>
  <r>
    <x v="84"/>
    <x v="0"/>
    <x v="2"/>
    <x v="57"/>
    <n v="1.77"/>
    <x v="70"/>
    <s v="Bars Carrot"/>
  </r>
  <r>
    <x v="85"/>
    <x v="0"/>
    <x v="2"/>
    <x v="0"/>
    <n v="1.77"/>
    <x v="71"/>
    <s v="Bars Carrot"/>
  </r>
  <r>
    <x v="86"/>
    <x v="0"/>
    <x v="2"/>
    <x v="0"/>
    <n v="1.77"/>
    <x v="71"/>
    <s v="Bars Carrot"/>
  </r>
  <r>
    <x v="87"/>
    <x v="0"/>
    <x v="2"/>
    <x v="58"/>
    <n v="1.77"/>
    <x v="72"/>
    <s v="Bars Carrot"/>
  </r>
  <r>
    <x v="88"/>
    <x v="0"/>
    <x v="2"/>
    <x v="58"/>
    <n v="1.77"/>
    <x v="72"/>
    <s v="Bars Carrot"/>
  </r>
  <r>
    <x v="89"/>
    <x v="0"/>
    <x v="2"/>
    <x v="59"/>
    <n v="1.77"/>
    <x v="73"/>
    <s v="Bars Carrot"/>
  </r>
  <r>
    <x v="90"/>
    <x v="0"/>
    <x v="2"/>
    <x v="60"/>
    <n v="1.77"/>
    <x v="74"/>
    <s v="Bars Carrot"/>
  </r>
  <r>
    <x v="91"/>
    <x v="0"/>
    <x v="2"/>
    <x v="60"/>
    <n v="1.77"/>
    <x v="74"/>
    <s v="Bars Carrot"/>
  </r>
  <r>
    <x v="92"/>
    <x v="0"/>
    <x v="2"/>
    <x v="60"/>
    <n v="1.77"/>
    <x v="74"/>
    <s v="Bars Carrot"/>
  </r>
  <r>
    <x v="93"/>
    <x v="1"/>
    <x v="3"/>
    <x v="61"/>
    <n v="2.1799999999999997"/>
    <x v="75"/>
    <s v="Cookies Arrowroot"/>
  </r>
  <r>
    <x v="94"/>
    <x v="1"/>
    <x v="3"/>
    <x v="62"/>
    <n v="2.1800000000000002"/>
    <x v="76"/>
    <s v="Cookies Arrowroot"/>
  </r>
  <r>
    <x v="95"/>
    <x v="1"/>
    <x v="3"/>
    <x v="63"/>
    <n v="2.1800000000000002"/>
    <x v="77"/>
    <s v="Cookies Arrowroot"/>
  </r>
  <r>
    <x v="96"/>
    <x v="1"/>
    <x v="3"/>
    <x v="64"/>
    <n v="2.1799999999999997"/>
    <x v="78"/>
    <s v="Cookies Arrowroot"/>
  </r>
  <r>
    <x v="97"/>
    <x v="1"/>
    <x v="3"/>
    <x v="65"/>
    <n v="2.1799999999999997"/>
    <x v="79"/>
    <s v="Cookies Arrowroot"/>
  </r>
  <r>
    <x v="98"/>
    <x v="1"/>
    <x v="3"/>
    <x v="65"/>
    <n v="2.1799999999999997"/>
    <x v="79"/>
    <s v="Cookies Arrowroot"/>
  </r>
  <r>
    <x v="99"/>
    <x v="1"/>
    <x v="3"/>
    <x v="29"/>
    <n v="2.1800000000000002"/>
    <x v="80"/>
    <s v="Cookies Arrowroot"/>
  </r>
  <r>
    <x v="100"/>
    <x v="1"/>
    <x v="3"/>
    <x v="3"/>
    <n v="2.1800000000000002"/>
    <x v="81"/>
    <s v="Cookies Arrowroot"/>
  </r>
  <r>
    <x v="101"/>
    <x v="1"/>
    <x v="3"/>
    <x v="5"/>
    <n v="2.1799999999999997"/>
    <x v="82"/>
    <s v="Cookies Arrowroot"/>
  </r>
  <r>
    <x v="102"/>
    <x v="1"/>
    <x v="3"/>
    <x v="38"/>
    <n v="2.1799999999999997"/>
    <x v="83"/>
    <s v="Cookies Arrowroot"/>
  </r>
  <r>
    <x v="103"/>
    <x v="1"/>
    <x v="3"/>
    <x v="66"/>
    <n v="2.1800000000000002"/>
    <x v="84"/>
    <s v="Cookies Arrowroot"/>
  </r>
  <r>
    <x v="104"/>
    <x v="1"/>
    <x v="3"/>
    <x v="7"/>
    <n v="2.1800000000000002"/>
    <x v="85"/>
    <s v="Cookies Arrowroot"/>
  </r>
  <r>
    <x v="105"/>
    <x v="1"/>
    <x v="3"/>
    <x v="67"/>
    <n v="2.1800000000000002"/>
    <x v="86"/>
    <s v="Cookies Arrowroot"/>
  </r>
  <r>
    <x v="106"/>
    <x v="1"/>
    <x v="3"/>
    <x v="8"/>
    <n v="2.1800000000000002"/>
    <x v="87"/>
    <s v="Cookies Arrowroot"/>
  </r>
  <r>
    <x v="107"/>
    <x v="1"/>
    <x v="3"/>
    <x v="44"/>
    <n v="2.1800000000000002"/>
    <x v="88"/>
    <s v="Cookies Arrowroot"/>
  </r>
  <r>
    <x v="108"/>
    <x v="1"/>
    <x v="3"/>
    <x v="48"/>
    <n v="2.1800000000000002"/>
    <x v="89"/>
    <s v="Cookies Arrowroot"/>
  </r>
  <r>
    <x v="109"/>
    <x v="1"/>
    <x v="3"/>
    <x v="19"/>
    <n v="2.1799999999999997"/>
    <x v="90"/>
    <s v="Cookies Arrowroot"/>
  </r>
  <r>
    <x v="110"/>
    <x v="1"/>
    <x v="3"/>
    <x v="54"/>
    <n v="2.1800000000000002"/>
    <x v="91"/>
    <s v="Cookies Arrowroot"/>
  </r>
  <r>
    <x v="111"/>
    <x v="1"/>
    <x v="3"/>
    <x v="54"/>
    <n v="2.1800000000000002"/>
    <x v="91"/>
    <s v="Cookies Arrowroot"/>
  </r>
  <r>
    <x v="112"/>
    <x v="1"/>
    <x v="3"/>
    <x v="22"/>
    <n v="2.1800000000000002"/>
    <x v="92"/>
    <s v="Cookies Arrowroot"/>
  </r>
  <r>
    <x v="113"/>
    <x v="1"/>
    <x v="3"/>
    <x v="68"/>
    <n v="2.1799999999999997"/>
    <x v="93"/>
    <s v="Cookies Arrowroot"/>
  </r>
  <r>
    <x v="114"/>
    <x v="1"/>
    <x v="3"/>
    <x v="69"/>
    <n v="2.1800000000000002"/>
    <x v="94"/>
    <s v="Cookies Arrowroot"/>
  </r>
  <r>
    <x v="115"/>
    <x v="1"/>
    <x v="3"/>
    <x v="69"/>
    <n v="2.1800000000000002"/>
    <x v="94"/>
    <s v="Cookies Arrowroot"/>
  </r>
  <r>
    <x v="116"/>
    <x v="1"/>
    <x v="3"/>
    <x v="69"/>
    <n v="2.1800000000000002"/>
    <x v="94"/>
    <s v="Cookies Arrowroot"/>
  </r>
  <r>
    <x v="117"/>
    <x v="1"/>
    <x v="3"/>
    <x v="56"/>
    <n v="2.1800000000000002"/>
    <x v="95"/>
    <s v="Cookies Arrowroot"/>
  </r>
  <r>
    <x v="118"/>
    <x v="1"/>
    <x v="3"/>
    <x v="70"/>
    <n v="2.1800000000000002"/>
    <x v="96"/>
    <s v="Cookies Arrowroot"/>
  </r>
  <r>
    <x v="119"/>
    <x v="1"/>
    <x v="3"/>
    <x v="57"/>
    <n v="2.1800000000000002"/>
    <x v="97"/>
    <s v="Cookies Arrowroot"/>
  </r>
  <r>
    <x v="120"/>
    <x v="1"/>
    <x v="3"/>
    <x v="0"/>
    <n v="2.1800000000000002"/>
    <x v="98"/>
    <s v="Cookies Arrowroot"/>
  </r>
  <r>
    <x v="121"/>
    <x v="1"/>
    <x v="3"/>
    <x v="71"/>
    <n v="2.1800000000000002"/>
    <x v="99"/>
    <s v="Cookies Arrowroot"/>
  </r>
  <r>
    <x v="122"/>
    <x v="1"/>
    <x v="3"/>
    <x v="1"/>
    <n v="2.1800000000000002"/>
    <x v="100"/>
    <s v="Cookies Arrowroot"/>
  </r>
  <r>
    <x v="123"/>
    <x v="1"/>
    <x v="3"/>
    <x v="60"/>
    <n v="2.1800000000000002"/>
    <x v="101"/>
    <s v="Cookies Arrowroot"/>
  </r>
  <r>
    <x v="124"/>
    <x v="1"/>
    <x v="4"/>
    <x v="72"/>
    <n v="1.8699999999999999"/>
    <x v="102"/>
    <s v="Cookies Chocolate Chip"/>
  </r>
  <r>
    <x v="125"/>
    <x v="1"/>
    <x v="4"/>
    <x v="73"/>
    <n v="1.8699999999999999"/>
    <x v="103"/>
    <s v="Cookies Chocolate Chip"/>
  </r>
  <r>
    <x v="126"/>
    <x v="1"/>
    <x v="4"/>
    <x v="74"/>
    <n v="1.8699999999999999"/>
    <x v="104"/>
    <s v="Cookies Chocolate Chip"/>
  </r>
  <r>
    <x v="127"/>
    <x v="1"/>
    <x v="4"/>
    <x v="75"/>
    <n v="1.87"/>
    <x v="105"/>
    <s v="Cookies Chocolate Chip"/>
  </r>
  <r>
    <x v="128"/>
    <x v="1"/>
    <x v="4"/>
    <x v="76"/>
    <n v="1.87"/>
    <x v="106"/>
    <s v="Cookies Chocolate Chip"/>
  </r>
  <r>
    <x v="129"/>
    <x v="1"/>
    <x v="4"/>
    <x v="6"/>
    <n v="1.8699999999999999"/>
    <x v="6"/>
    <s v="Cookies Chocolate Chip"/>
  </r>
  <r>
    <x v="130"/>
    <x v="1"/>
    <x v="4"/>
    <x v="77"/>
    <n v="1.8699999999999999"/>
    <x v="107"/>
    <s v="Cookies Chocolate Chip"/>
  </r>
  <r>
    <x v="131"/>
    <x v="1"/>
    <x v="4"/>
    <x v="78"/>
    <n v="1.87"/>
    <x v="108"/>
    <s v="Cookies Chocolate Chip"/>
  </r>
  <r>
    <x v="132"/>
    <x v="1"/>
    <x v="4"/>
    <x v="78"/>
    <n v="1.87"/>
    <x v="108"/>
    <s v="Cookies Chocolate Chip"/>
  </r>
  <r>
    <x v="133"/>
    <x v="1"/>
    <x v="4"/>
    <x v="79"/>
    <n v="1.8699999999999999"/>
    <x v="109"/>
    <s v="Cookies Chocolate Chip"/>
  </r>
  <r>
    <x v="134"/>
    <x v="1"/>
    <x v="4"/>
    <x v="80"/>
    <n v="1.87"/>
    <x v="110"/>
    <s v="Cookies Chocolate Chip"/>
  </r>
  <r>
    <x v="135"/>
    <x v="1"/>
    <x v="4"/>
    <x v="9"/>
    <n v="1.87"/>
    <x v="9"/>
    <s v="Cookies Chocolate Chip"/>
  </r>
  <r>
    <x v="136"/>
    <x v="1"/>
    <x v="4"/>
    <x v="81"/>
    <n v="1.87"/>
    <x v="111"/>
    <s v="Cookies Chocolate Chip"/>
  </r>
  <r>
    <x v="137"/>
    <x v="1"/>
    <x v="4"/>
    <x v="82"/>
    <n v="1.87"/>
    <x v="112"/>
    <s v="Cookies Chocolate Chip"/>
  </r>
  <r>
    <x v="138"/>
    <x v="1"/>
    <x v="4"/>
    <x v="13"/>
    <n v="1.8699999999999999"/>
    <x v="13"/>
    <s v="Cookies Chocolate Chip"/>
  </r>
  <r>
    <x v="139"/>
    <x v="1"/>
    <x v="4"/>
    <x v="13"/>
    <n v="1.8699999999999999"/>
    <x v="13"/>
    <s v="Cookies Chocolate Chip"/>
  </r>
  <r>
    <x v="140"/>
    <x v="1"/>
    <x v="4"/>
    <x v="83"/>
    <n v="1.87"/>
    <x v="113"/>
    <s v="Cookies Chocolate Chip"/>
  </r>
  <r>
    <x v="141"/>
    <x v="1"/>
    <x v="4"/>
    <x v="42"/>
    <n v="1.87"/>
    <x v="114"/>
    <s v="Cookies Chocolate Chip"/>
  </r>
  <r>
    <x v="142"/>
    <x v="1"/>
    <x v="4"/>
    <x v="44"/>
    <n v="1.8699999999999999"/>
    <x v="115"/>
    <s v="Cookies Chocolate Chip"/>
  </r>
  <r>
    <x v="143"/>
    <x v="1"/>
    <x v="4"/>
    <x v="44"/>
    <n v="1.8699999999999999"/>
    <x v="115"/>
    <s v="Cookies Chocolate Chip"/>
  </r>
  <r>
    <x v="144"/>
    <x v="1"/>
    <x v="4"/>
    <x v="45"/>
    <n v="1.8699999999999999"/>
    <x v="116"/>
    <s v="Cookies Chocolate Chip"/>
  </r>
  <r>
    <x v="145"/>
    <x v="1"/>
    <x v="4"/>
    <x v="49"/>
    <n v="1.8699999999999999"/>
    <x v="117"/>
    <s v="Cookies Chocolate Chip"/>
  </r>
  <r>
    <x v="146"/>
    <x v="1"/>
    <x v="4"/>
    <x v="19"/>
    <n v="1.8699999999999999"/>
    <x v="19"/>
    <s v="Cookies Chocolate Chip"/>
  </r>
  <r>
    <x v="147"/>
    <x v="1"/>
    <x v="4"/>
    <x v="54"/>
    <n v="1.8699999999999999"/>
    <x v="118"/>
    <s v="Cookies Chocolate Chip"/>
  </r>
  <r>
    <x v="148"/>
    <x v="1"/>
    <x v="4"/>
    <x v="21"/>
    <n v="1.87"/>
    <x v="21"/>
    <s v="Cookies Chocolate Chip"/>
  </r>
  <r>
    <x v="149"/>
    <x v="1"/>
    <x v="4"/>
    <x v="22"/>
    <n v="1.87"/>
    <x v="22"/>
    <s v="Cookies Chocolate Chip"/>
  </r>
  <r>
    <x v="150"/>
    <x v="1"/>
    <x v="4"/>
    <x v="69"/>
    <n v="1.8699999999999999"/>
    <x v="119"/>
    <s v="Cookies Chocolate Chip"/>
  </r>
  <r>
    <x v="151"/>
    <x v="1"/>
    <x v="4"/>
    <x v="56"/>
    <n v="1.8699999999999999"/>
    <x v="120"/>
    <s v="Cookies Chocolate Chip"/>
  </r>
  <r>
    <x v="152"/>
    <x v="1"/>
    <x v="4"/>
    <x v="56"/>
    <n v="1.8699999999999999"/>
    <x v="120"/>
    <s v="Cookies Chocolate Chip"/>
  </r>
  <r>
    <x v="153"/>
    <x v="1"/>
    <x v="4"/>
    <x v="70"/>
    <n v="1.87"/>
    <x v="121"/>
    <s v="Cookies Chocolate Chip"/>
  </r>
  <r>
    <x v="154"/>
    <x v="1"/>
    <x v="4"/>
    <x v="57"/>
    <n v="1.8699999999999999"/>
    <x v="122"/>
    <s v="Cookies Chocolate Chip"/>
  </r>
  <r>
    <x v="155"/>
    <x v="1"/>
    <x v="4"/>
    <x v="59"/>
    <n v="1.8699999999999999"/>
    <x v="123"/>
    <s v="Cookies Chocolate Chip"/>
  </r>
  <r>
    <x v="156"/>
    <x v="1"/>
    <x v="5"/>
    <x v="84"/>
    <n v="2.84"/>
    <x v="124"/>
    <s v="Cookies Oatmeal Raisin"/>
  </r>
  <r>
    <x v="157"/>
    <x v="1"/>
    <x v="5"/>
    <x v="85"/>
    <n v="2.84"/>
    <x v="125"/>
    <s v="Cookies Oatmeal Raisin"/>
  </r>
  <r>
    <x v="158"/>
    <x v="1"/>
    <x v="5"/>
    <x v="86"/>
    <n v="2.8400000000000003"/>
    <x v="126"/>
    <s v="Cookies Oatmeal Raisin"/>
  </r>
  <r>
    <x v="159"/>
    <x v="1"/>
    <x v="5"/>
    <x v="28"/>
    <n v="2.84"/>
    <x v="127"/>
    <s v="Cookies Oatmeal Raisin"/>
  </r>
  <r>
    <x v="160"/>
    <x v="1"/>
    <x v="5"/>
    <x v="87"/>
    <n v="2.8400000000000003"/>
    <x v="128"/>
    <s v="Cookies Oatmeal Raisin"/>
  </r>
  <r>
    <x v="161"/>
    <x v="1"/>
    <x v="5"/>
    <x v="88"/>
    <n v="2.8400000000000003"/>
    <x v="129"/>
    <s v="Cookies Oatmeal Raisin"/>
  </r>
  <r>
    <x v="162"/>
    <x v="1"/>
    <x v="5"/>
    <x v="89"/>
    <n v="2.84"/>
    <x v="130"/>
    <s v="Cookies Oatmeal Raisin"/>
  </r>
  <r>
    <x v="163"/>
    <x v="1"/>
    <x v="5"/>
    <x v="89"/>
    <n v="2.84"/>
    <x v="130"/>
    <s v="Cookies Oatmeal Raisin"/>
  </r>
  <r>
    <x v="164"/>
    <x v="1"/>
    <x v="5"/>
    <x v="90"/>
    <n v="2.8400000000000003"/>
    <x v="131"/>
    <s v="Cookies Oatmeal Raisin"/>
  </r>
  <r>
    <x v="165"/>
    <x v="1"/>
    <x v="5"/>
    <x v="34"/>
    <n v="2.84"/>
    <x v="132"/>
    <s v="Cookies Oatmeal Raisin"/>
  </r>
  <r>
    <x v="166"/>
    <x v="1"/>
    <x v="5"/>
    <x v="91"/>
    <n v="2.8400000000000003"/>
    <x v="133"/>
    <s v="Cookies Oatmeal Raisin"/>
  </r>
  <r>
    <x v="167"/>
    <x v="1"/>
    <x v="5"/>
    <x v="91"/>
    <n v="2.8400000000000003"/>
    <x v="133"/>
    <s v="Cookies Oatmeal Raisin"/>
  </r>
  <r>
    <x v="168"/>
    <x v="1"/>
    <x v="5"/>
    <x v="79"/>
    <n v="2.84"/>
    <x v="134"/>
    <s v="Cookies Oatmeal Raisin"/>
  </r>
  <r>
    <x v="169"/>
    <x v="1"/>
    <x v="5"/>
    <x v="92"/>
    <n v="2.8400000000000003"/>
    <x v="135"/>
    <s v="Cookies Oatmeal Raisin"/>
  </r>
  <r>
    <x v="170"/>
    <x v="1"/>
    <x v="5"/>
    <x v="93"/>
    <n v="2.84"/>
    <x v="136"/>
    <s v="Cookies Oatmeal Raisin"/>
  </r>
  <r>
    <x v="171"/>
    <x v="1"/>
    <x v="5"/>
    <x v="13"/>
    <n v="2.84"/>
    <x v="137"/>
    <s v="Cookies Oatmeal Raisin"/>
  </r>
  <r>
    <x v="172"/>
    <x v="1"/>
    <x v="5"/>
    <x v="94"/>
    <n v="2.8400000000000003"/>
    <x v="138"/>
    <s v="Cookies Oatmeal Raisin"/>
  </r>
  <r>
    <x v="173"/>
    <x v="1"/>
    <x v="5"/>
    <x v="15"/>
    <n v="2.84"/>
    <x v="139"/>
    <s v="Cookies Oatmeal Raisin"/>
  </r>
  <r>
    <x v="174"/>
    <x v="1"/>
    <x v="5"/>
    <x v="16"/>
    <n v="2.84"/>
    <x v="140"/>
    <s v="Cookies Oatmeal Raisin"/>
  </r>
  <r>
    <x v="175"/>
    <x v="1"/>
    <x v="5"/>
    <x v="18"/>
    <n v="2.84"/>
    <x v="141"/>
    <s v="Cookies Oatmeal Raisin"/>
  </r>
  <r>
    <x v="176"/>
    <x v="1"/>
    <x v="5"/>
    <x v="52"/>
    <n v="2.84"/>
    <x v="142"/>
    <s v="Cookies Oatmeal Raisin"/>
  </r>
  <r>
    <x v="177"/>
    <x v="1"/>
    <x v="5"/>
    <x v="52"/>
    <n v="2.84"/>
    <x v="142"/>
    <s v="Cookies Oatmeal Raisin"/>
  </r>
  <r>
    <x v="178"/>
    <x v="1"/>
    <x v="5"/>
    <x v="53"/>
    <n v="2.84"/>
    <x v="143"/>
    <s v="Cookies Oatmeal Raisin"/>
  </r>
  <r>
    <x v="179"/>
    <x v="1"/>
    <x v="5"/>
    <x v="54"/>
    <n v="2.84"/>
    <x v="144"/>
    <s v="Cookies Oatmeal Raisin"/>
  </r>
  <r>
    <x v="180"/>
    <x v="1"/>
    <x v="5"/>
    <x v="22"/>
    <n v="2.84"/>
    <x v="145"/>
    <s v="Cookies Oatmeal Raisin"/>
  </r>
  <r>
    <x v="181"/>
    <x v="1"/>
    <x v="5"/>
    <x v="23"/>
    <n v="2.84"/>
    <x v="146"/>
    <s v="Cookies Oatmeal Raisin"/>
  </r>
  <r>
    <x v="182"/>
    <x v="1"/>
    <x v="5"/>
    <x v="23"/>
    <n v="2.84"/>
    <x v="146"/>
    <s v="Cookies Oatmeal Raisin"/>
  </r>
  <r>
    <x v="183"/>
    <x v="1"/>
    <x v="5"/>
    <x v="70"/>
    <n v="2.84"/>
    <x v="147"/>
    <s v="Cookies Oatmeal Raisin"/>
  </r>
  <r>
    <x v="184"/>
    <x v="1"/>
    <x v="5"/>
    <x v="0"/>
    <n v="2.8400000000000003"/>
    <x v="148"/>
    <s v="Cookies Oatmeal Raisin"/>
  </r>
  <r>
    <x v="185"/>
    <x v="1"/>
    <x v="5"/>
    <x v="95"/>
    <n v="2.84"/>
    <x v="149"/>
    <s v="Cookies Oatmeal Raisin"/>
  </r>
  <r>
    <x v="186"/>
    <x v="1"/>
    <x v="5"/>
    <x v="95"/>
    <n v="2.84"/>
    <x v="149"/>
    <s v="Cookies Oatmeal Raisin"/>
  </r>
  <r>
    <x v="187"/>
    <x v="2"/>
    <x v="6"/>
    <x v="96"/>
    <n v="3.4899999999999998"/>
    <x v="150"/>
    <s v="Crackers Whole Wheat"/>
  </r>
  <r>
    <x v="188"/>
    <x v="2"/>
    <x v="6"/>
    <x v="66"/>
    <n v="3.4899999999999998"/>
    <x v="151"/>
    <s v="Crackers Whole Wheat"/>
  </r>
  <r>
    <x v="189"/>
    <x v="2"/>
    <x v="6"/>
    <x v="97"/>
    <n v="3.4899999999999998"/>
    <x v="152"/>
    <s v="Crackers Whole Wheat"/>
  </r>
  <r>
    <x v="190"/>
    <x v="2"/>
    <x v="6"/>
    <x v="20"/>
    <n v="3.49"/>
    <x v="153"/>
    <s v="Crackers Whole Wheat"/>
  </r>
  <r>
    <x v="191"/>
    <x v="2"/>
    <x v="6"/>
    <x v="53"/>
    <n v="3.49"/>
    <x v="154"/>
    <s v="Crackers Whole Wheat"/>
  </r>
  <r>
    <x v="192"/>
    <x v="2"/>
    <x v="6"/>
    <x v="54"/>
    <n v="3.4899999999999998"/>
    <x v="155"/>
    <s v="Crackers Whole Wheat"/>
  </r>
  <r>
    <x v="193"/>
    <x v="2"/>
    <x v="6"/>
    <x v="22"/>
    <n v="3.49"/>
    <x v="156"/>
    <s v="Crackers Whole Wheat"/>
  </r>
  <r>
    <x v="194"/>
    <x v="2"/>
    <x v="6"/>
    <x v="22"/>
    <n v="3.49"/>
    <x v="156"/>
    <s v="Crackers Whole Wheat"/>
  </r>
  <r>
    <x v="195"/>
    <x v="2"/>
    <x v="6"/>
    <x v="56"/>
    <n v="3.4899999999999998"/>
    <x v="157"/>
    <s v="Crackers Whole Wheat"/>
  </r>
  <r>
    <x v="196"/>
    <x v="2"/>
    <x v="6"/>
    <x v="23"/>
    <n v="3.49"/>
    <x v="158"/>
    <s v="Crackers Whole Wheat"/>
  </r>
  <r>
    <x v="197"/>
    <x v="2"/>
    <x v="6"/>
    <x v="70"/>
    <n v="3.49"/>
    <x v="159"/>
    <s v="Crackers Whole Wheat"/>
  </r>
  <r>
    <x v="198"/>
    <x v="2"/>
    <x v="6"/>
    <x v="57"/>
    <n v="3.4899999999999998"/>
    <x v="160"/>
    <s v="Crackers Whole Wheat"/>
  </r>
  <r>
    <x v="199"/>
    <x v="2"/>
    <x v="6"/>
    <x v="0"/>
    <n v="3.49"/>
    <x v="161"/>
    <s v="Crackers Whole Wheat"/>
  </r>
  <r>
    <x v="200"/>
    <x v="2"/>
    <x v="6"/>
    <x v="0"/>
    <n v="3.49"/>
    <x v="161"/>
    <s v="Crackers Whole Wheat"/>
  </r>
  <r>
    <x v="201"/>
    <x v="2"/>
    <x v="6"/>
    <x v="0"/>
    <n v="3.49"/>
    <x v="161"/>
    <s v="Crackers Whole Wheat"/>
  </r>
  <r>
    <x v="202"/>
    <x v="2"/>
    <x v="6"/>
    <x v="71"/>
    <n v="3.4899999999999998"/>
    <x v="162"/>
    <s v="Crackers Whole Wheat"/>
  </r>
  <r>
    <x v="203"/>
    <x v="2"/>
    <x v="6"/>
    <x v="71"/>
    <n v="3.4899999999999998"/>
    <x v="162"/>
    <s v="Crackers Whole Wheat"/>
  </r>
  <r>
    <x v="204"/>
    <x v="2"/>
    <x v="6"/>
    <x v="24"/>
    <n v="3.4899999999999998"/>
    <x v="163"/>
    <s v="Crackers Whole Wheat"/>
  </r>
  <r>
    <x v="205"/>
    <x v="2"/>
    <x v="6"/>
    <x v="58"/>
    <n v="3.49"/>
    <x v="164"/>
    <s v="Crackers Whole Wheat"/>
  </r>
  <r>
    <x v="206"/>
    <x v="2"/>
    <x v="6"/>
    <x v="59"/>
    <n v="3.4899999999999998"/>
    <x v="165"/>
    <s v="Crackers Whole Wheat"/>
  </r>
  <r>
    <x v="207"/>
    <x v="2"/>
    <x v="6"/>
    <x v="59"/>
    <n v="3.4899999999999998"/>
    <x v="165"/>
    <s v="Crackers Whole Wheat"/>
  </r>
  <r>
    <x v="208"/>
    <x v="2"/>
    <x v="6"/>
    <x v="98"/>
    <n v="3.49"/>
    <x v="166"/>
    <s v="Crackers Whole Wheat"/>
  </r>
  <r>
    <x v="209"/>
    <x v="2"/>
    <x v="6"/>
    <x v="98"/>
    <n v="3.49"/>
    <x v="166"/>
    <s v="Crackers Whole Wheat"/>
  </r>
  <r>
    <x v="210"/>
    <x v="2"/>
    <x v="6"/>
    <x v="98"/>
    <n v="3.49"/>
    <x v="166"/>
    <s v="Crackers Whole Wheat"/>
  </r>
  <r>
    <x v="211"/>
    <x v="2"/>
    <x v="6"/>
    <x v="60"/>
    <n v="3.4899999999999998"/>
    <x v="167"/>
    <s v="Crackers Whole Wheat"/>
  </r>
  <r>
    <x v="212"/>
    <x v="2"/>
    <x v="6"/>
    <x v="60"/>
    <n v="3.4899999999999998"/>
    <x v="167"/>
    <s v="Crackers Whole Wheat"/>
  </r>
  <r>
    <x v="213"/>
    <x v="3"/>
    <x v="7"/>
    <x v="99"/>
    <n v="1.68"/>
    <x v="168"/>
    <s v="Snacks Potato Chips"/>
  </r>
  <r>
    <x v="214"/>
    <x v="3"/>
    <x v="7"/>
    <x v="100"/>
    <n v="1.6800000000000002"/>
    <x v="169"/>
    <s v="Snacks Potato Chips"/>
  </r>
  <r>
    <x v="215"/>
    <x v="3"/>
    <x v="7"/>
    <x v="11"/>
    <n v="1.68"/>
    <x v="170"/>
    <s v="Snacks Potato Chips"/>
  </r>
  <r>
    <x v="216"/>
    <x v="3"/>
    <x v="7"/>
    <x v="11"/>
    <n v="1.68"/>
    <x v="170"/>
    <s v="Snacks Potato Chips"/>
  </r>
  <r>
    <x v="217"/>
    <x v="3"/>
    <x v="7"/>
    <x v="83"/>
    <n v="1.68"/>
    <x v="171"/>
    <s v="Snacks Potato Chips"/>
  </r>
  <r>
    <x v="218"/>
    <x v="3"/>
    <x v="7"/>
    <x v="101"/>
    <n v="1.68"/>
    <x v="172"/>
    <s v="Snacks Potato Chips"/>
  </r>
  <r>
    <x v="219"/>
    <x v="3"/>
    <x v="7"/>
    <x v="49"/>
    <n v="1.68"/>
    <x v="173"/>
    <s v="Snacks Potato Chips"/>
  </r>
  <r>
    <x v="220"/>
    <x v="3"/>
    <x v="7"/>
    <x v="18"/>
    <n v="1.68"/>
    <x v="174"/>
    <s v="Snacks Potato Chips"/>
  </r>
  <r>
    <x v="221"/>
    <x v="3"/>
    <x v="7"/>
    <x v="53"/>
    <n v="1.68"/>
    <x v="175"/>
    <s v="Snacks Potato Chips"/>
  </r>
  <r>
    <x v="222"/>
    <x v="3"/>
    <x v="7"/>
    <x v="23"/>
    <n v="1.68"/>
    <x v="176"/>
    <s v="Snacks Potato Chips"/>
  </r>
  <r>
    <x v="223"/>
    <x v="3"/>
    <x v="7"/>
    <x v="57"/>
    <n v="1.68"/>
    <x v="177"/>
    <s v="Snacks Potato Chips"/>
  </r>
  <r>
    <x v="224"/>
    <x v="3"/>
    <x v="7"/>
    <x v="95"/>
    <n v="1.68"/>
    <x v="178"/>
    <s v="Snacks Potato Chips"/>
  </r>
  <r>
    <x v="225"/>
    <x v="3"/>
    <x v="7"/>
    <x v="95"/>
    <n v="1.68"/>
    <x v="178"/>
    <s v="Snacks Potato Chips"/>
  </r>
  <r>
    <x v="226"/>
    <x v="3"/>
    <x v="7"/>
    <x v="71"/>
    <n v="1.68"/>
    <x v="179"/>
    <s v="Snacks Potato Chips"/>
  </r>
  <r>
    <x v="227"/>
    <x v="3"/>
    <x v="7"/>
    <x v="71"/>
    <n v="1.68"/>
    <x v="179"/>
    <s v="Snacks Potato Chips"/>
  </r>
  <r>
    <x v="228"/>
    <x v="3"/>
    <x v="7"/>
    <x v="58"/>
    <n v="1.68"/>
    <x v="180"/>
    <s v="Snacks Potato Chips"/>
  </r>
  <r>
    <x v="229"/>
    <x v="3"/>
    <x v="7"/>
    <x v="71"/>
    <n v="1.35"/>
    <x v="181"/>
    <s v="Snacks Potato Chips"/>
  </r>
  <r>
    <x v="230"/>
    <x v="3"/>
    <x v="7"/>
    <x v="1"/>
    <n v="1.35"/>
    <x v="182"/>
    <s v="Snacks Potato Chips"/>
  </r>
  <r>
    <x v="231"/>
    <x v="3"/>
    <x v="7"/>
    <x v="98"/>
    <n v="1.6800000000000002"/>
    <x v="183"/>
    <s v="Snacks Potato Chips"/>
  </r>
  <r>
    <x v="232"/>
    <x v="3"/>
    <x v="7"/>
    <x v="60"/>
    <n v="1.6800000000000002"/>
    <x v="184"/>
    <s v="Snacks Potato Chips"/>
  </r>
  <r>
    <x v="233"/>
    <x v="3"/>
    <x v="8"/>
    <x v="57"/>
    <n v="3.1500000000000004"/>
    <x v="185"/>
    <s v="Snacks Pretzels"/>
  </r>
  <r>
    <x v="234"/>
    <x v="3"/>
    <x v="8"/>
    <x v="0"/>
    <n v="3.15"/>
    <x v="186"/>
    <s v="Snacks Pretzels"/>
  </r>
  <r>
    <x v="235"/>
    <x v="3"/>
    <x v="8"/>
    <x v="95"/>
    <n v="3.15"/>
    <x v="187"/>
    <s v="Snacks Pretzels"/>
  </r>
  <r>
    <x v="236"/>
    <x v="3"/>
    <x v="8"/>
    <x v="1"/>
    <n v="3.15"/>
    <x v="188"/>
    <s v="Snacks Pretzels"/>
  </r>
  <r>
    <x v="237"/>
    <x v="3"/>
    <x v="8"/>
    <x v="24"/>
    <n v="3.1500000000000004"/>
    <x v="189"/>
    <s v="Snacks Pretzels"/>
  </r>
  <r>
    <x v="238"/>
    <x v="3"/>
    <x v="8"/>
    <x v="2"/>
    <n v="3.15"/>
    <x v="190"/>
    <s v="Snacks Pretzels"/>
  </r>
  <r>
    <x v="239"/>
    <x v="3"/>
    <x v="8"/>
    <x v="98"/>
    <n v="3.1500000000000004"/>
    <x v="191"/>
    <s v="Snacks Pretze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590CC-08BF-4258-894C-149CB981DE73}"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4:C9" firstHeaderRow="0" firstDataRow="1" firstDataCol="1" rowPageCount="2" colPageCount="1"/>
  <pivotFields count="7">
    <pivotField axis="axisPage" numFmtId="14" multipleItemSelectionAllowed="1" showAll="0">
      <items count="241">
        <item x="83"/>
        <item x="188"/>
        <item x="142"/>
        <item x="131"/>
        <item x="112"/>
        <item x="60"/>
        <item x="187"/>
        <item x="63"/>
        <item x="40"/>
        <item x="229"/>
        <item x="114"/>
        <item x="154"/>
        <item x="202"/>
        <item x="69"/>
        <item x="89"/>
        <item x="230"/>
        <item x="109"/>
        <item x="162"/>
        <item x="21"/>
        <item x="181"/>
        <item x="130"/>
        <item x="184"/>
        <item x="53"/>
        <item x="192"/>
        <item x="129"/>
        <item x="78"/>
        <item x="215"/>
        <item x="148"/>
        <item x="5"/>
        <item x="157"/>
        <item x="55"/>
        <item x="216"/>
        <item x="43"/>
        <item x="206"/>
        <item x="226"/>
        <item x="66"/>
        <item x="213"/>
        <item x="90"/>
        <item x="61"/>
        <item x="217"/>
        <item x="141"/>
        <item x="4"/>
        <item x="158"/>
        <item x="87"/>
        <item x="208"/>
        <item x="54"/>
        <item x="219"/>
        <item x="144"/>
        <item x="122"/>
        <item x="56"/>
        <item x="196"/>
        <item x="156"/>
        <item x="134"/>
        <item x="72"/>
        <item x="211"/>
        <item x="48"/>
        <item x="193"/>
        <item x="30"/>
        <item x="227"/>
        <item x="3"/>
        <item x="174"/>
        <item x="62"/>
        <item x="203"/>
        <item x="34"/>
        <item x="190"/>
        <item x="135"/>
        <item x="10"/>
        <item x="173"/>
        <item x="17"/>
        <item x="223"/>
        <item x="16"/>
        <item x="159"/>
        <item x="127"/>
        <item x="199"/>
        <item x="136"/>
        <item x="119"/>
        <item x="37"/>
        <item x="209"/>
        <item x="133"/>
        <item x="9"/>
        <item x="170"/>
        <item x="68"/>
        <item x="121"/>
        <item x="31"/>
        <item x="236"/>
        <item x="35"/>
        <item x="100"/>
        <item x="138"/>
        <item x="25"/>
        <item x="105"/>
        <item x="47"/>
        <item x="194"/>
        <item x="75"/>
        <item x="214"/>
        <item x="94"/>
        <item x="32"/>
        <item x="197"/>
        <item x="91"/>
        <item x="110"/>
        <item x="145"/>
        <item x="189"/>
        <item x="77"/>
        <item x="218"/>
        <item x="44"/>
        <item x="101"/>
        <item x="183"/>
        <item x="12"/>
        <item x="166"/>
        <item x="85"/>
        <item x="224"/>
        <item x="42"/>
        <item x="97"/>
        <item x="185"/>
        <item x="0"/>
        <item x="150"/>
        <item x="191"/>
        <item x="70"/>
        <item x="225"/>
        <item x="93"/>
        <item x="139"/>
        <item x="104"/>
        <item x="118"/>
        <item x="52"/>
        <item x="235"/>
        <item x="8"/>
        <item x="168"/>
        <item x="39"/>
        <item x="198"/>
        <item x="58"/>
        <item x="108"/>
        <item x="64"/>
        <item x="107"/>
        <item x="151"/>
        <item x="81"/>
        <item x="231"/>
        <item x="186"/>
        <item x="51"/>
        <item x="233"/>
        <item x="120"/>
        <item x="125"/>
        <item x="11"/>
        <item x="167"/>
        <item x="6"/>
        <item x="221"/>
        <item x="41"/>
        <item x="220"/>
        <item x="38"/>
        <item x="222"/>
        <item x="14"/>
        <item x="171"/>
        <item x="36"/>
        <item x="115"/>
        <item x="163"/>
        <item x="45"/>
        <item x="210"/>
        <item x="67"/>
        <item x="137"/>
        <item x="27"/>
        <item x="160"/>
        <item x="106"/>
        <item x="143"/>
        <item x="19"/>
        <item x="182"/>
        <item x="132"/>
        <item x="57"/>
        <item x="234"/>
        <item x="146"/>
        <item x="46"/>
        <item x="116"/>
        <item x="176"/>
        <item x="28"/>
        <item x="164"/>
        <item x="204"/>
        <item x="49"/>
        <item x="24"/>
        <item x="179"/>
        <item x="73"/>
        <item x="1"/>
        <item x="149"/>
        <item x="195"/>
        <item x="13"/>
        <item x="172"/>
        <item x="113"/>
        <item x="147"/>
        <item x="29"/>
        <item x="2"/>
        <item x="153"/>
        <item x="207"/>
        <item x="123"/>
        <item x="140"/>
        <item x="50"/>
        <item x="102"/>
        <item x="180"/>
        <item x="59"/>
        <item x="238"/>
        <item x="82"/>
        <item x="23"/>
        <item x="178"/>
        <item x="74"/>
        <item x="99"/>
        <item x="88"/>
        <item x="237"/>
        <item x="18"/>
        <item x="169"/>
        <item x="86"/>
        <item x="232"/>
        <item x="65"/>
        <item x="111"/>
        <item x="84"/>
        <item x="239"/>
        <item x="20"/>
        <item x="175"/>
        <item x="95"/>
        <item x="155"/>
        <item x="76"/>
        <item x="103"/>
        <item x="71"/>
        <item x="200"/>
        <item x="80"/>
        <item x="15"/>
        <item x="228"/>
        <item x="7"/>
        <item x="161"/>
        <item x="33"/>
        <item x="96"/>
        <item x="152"/>
        <item x="92"/>
        <item x="98"/>
        <item x="126"/>
        <item x="212"/>
        <item x="22"/>
        <item x="165"/>
        <item x="79"/>
        <item x="205"/>
        <item x="128"/>
        <item x="117"/>
        <item x="124"/>
        <item x="201"/>
        <item x="26"/>
        <item x="177"/>
        <item t="default"/>
      </items>
    </pivotField>
    <pivotField axis="axisRow" showAll="0">
      <items count="5">
        <item x="0"/>
        <item x="1"/>
        <item x="2"/>
        <item x="3"/>
        <item t="default"/>
      </items>
    </pivotField>
    <pivotField axis="axisPage" showAll="0">
      <items count="10">
        <item x="3"/>
        <item x="0"/>
        <item x="1"/>
        <item x="2"/>
        <item x="4"/>
        <item x="5"/>
        <item x="7"/>
        <item x="8"/>
        <item x="6"/>
        <item t="default"/>
      </items>
    </pivotField>
    <pivotField dataField="1" showAll="0">
      <items count="103">
        <item x="60"/>
        <item x="98"/>
        <item x="2"/>
        <item x="59"/>
        <item x="58"/>
        <item x="24"/>
        <item x="1"/>
        <item x="71"/>
        <item x="95"/>
        <item x="0"/>
        <item x="57"/>
        <item x="70"/>
        <item x="23"/>
        <item x="56"/>
        <item x="55"/>
        <item x="69"/>
        <item x="68"/>
        <item x="22"/>
        <item x="21"/>
        <item x="54"/>
        <item x="53"/>
        <item x="20"/>
        <item x="19"/>
        <item x="52"/>
        <item x="51"/>
        <item x="97"/>
        <item x="18"/>
        <item x="50"/>
        <item x="49"/>
        <item x="17"/>
        <item x="16"/>
        <item x="48"/>
        <item x="47"/>
        <item x="46"/>
        <item x="45"/>
        <item x="15"/>
        <item x="14"/>
        <item x="44"/>
        <item x="94"/>
        <item x="43"/>
        <item x="101"/>
        <item x="42"/>
        <item x="83"/>
        <item x="13"/>
        <item x="12"/>
        <item x="82"/>
        <item x="11"/>
        <item x="81"/>
        <item x="41"/>
        <item x="10"/>
        <item x="40"/>
        <item x="93"/>
        <item x="9"/>
        <item x="80"/>
        <item x="8"/>
        <item x="92"/>
        <item x="79"/>
        <item x="67"/>
        <item x="78"/>
        <item x="7"/>
        <item x="39"/>
        <item x="77"/>
        <item x="6"/>
        <item x="66"/>
        <item x="38"/>
        <item x="37"/>
        <item x="36"/>
        <item x="35"/>
        <item x="76"/>
        <item x="91"/>
        <item x="34"/>
        <item x="33"/>
        <item x="5"/>
        <item x="4"/>
        <item x="75"/>
        <item x="32"/>
        <item x="3"/>
        <item x="100"/>
        <item x="31"/>
        <item x="90"/>
        <item x="89"/>
        <item x="88"/>
        <item x="87"/>
        <item x="30"/>
        <item x="99"/>
        <item x="29"/>
        <item x="28"/>
        <item x="86"/>
        <item x="65"/>
        <item x="27"/>
        <item x="26"/>
        <item x="64"/>
        <item x="96"/>
        <item x="63"/>
        <item x="85"/>
        <item x="74"/>
        <item x="62"/>
        <item x="73"/>
        <item x="61"/>
        <item x="72"/>
        <item x="84"/>
        <item x="25"/>
        <item t="default"/>
      </items>
    </pivotField>
    <pivotField showAll="0"/>
    <pivotField dataField="1" showAll="0">
      <items count="193">
        <item x="184"/>
        <item x="183"/>
        <item x="74"/>
        <item x="182"/>
        <item x="181"/>
        <item x="73"/>
        <item x="180"/>
        <item x="123"/>
        <item x="101"/>
        <item x="72"/>
        <item x="179"/>
        <item x="26"/>
        <item x="178"/>
        <item x="2"/>
        <item x="25"/>
        <item x="177"/>
        <item x="71"/>
        <item x="70"/>
        <item x="176"/>
        <item x="24"/>
        <item x="122"/>
        <item x="69"/>
        <item x="100"/>
        <item x="121"/>
        <item x="68"/>
        <item x="99"/>
        <item x="1"/>
        <item x="23"/>
        <item x="67"/>
        <item x="120"/>
        <item x="98"/>
        <item x="191"/>
        <item x="66"/>
        <item x="119"/>
        <item x="97"/>
        <item x="0"/>
        <item x="175"/>
        <item x="65"/>
        <item x="190"/>
        <item x="96"/>
        <item x="167"/>
        <item x="64"/>
        <item x="22"/>
        <item x="63"/>
        <item x="21"/>
        <item x="166"/>
        <item x="95"/>
        <item x="62"/>
        <item x="118"/>
        <item x="61"/>
        <item x="60"/>
        <item x="94"/>
        <item x="20"/>
        <item x="174"/>
        <item x="59"/>
        <item x="165"/>
        <item x="19"/>
        <item x="93"/>
        <item x="189"/>
        <item x="173"/>
        <item x="149"/>
        <item x="92"/>
        <item x="58"/>
        <item x="188"/>
        <item x="148"/>
        <item x="57"/>
        <item x="91"/>
        <item x="164"/>
        <item x="18"/>
        <item x="56"/>
        <item x="163"/>
        <item x="147"/>
        <item x="187"/>
        <item x="117"/>
        <item x="55"/>
        <item x="17"/>
        <item x="146"/>
        <item x="90"/>
        <item x="54"/>
        <item x="186"/>
        <item x="16"/>
        <item x="53"/>
        <item x="52"/>
        <item x="185"/>
        <item x="162"/>
        <item x="51"/>
        <item x="50"/>
        <item x="116"/>
        <item x="172"/>
        <item x="161"/>
        <item x="15"/>
        <item x="14"/>
        <item x="171"/>
        <item x="145"/>
        <item x="49"/>
        <item x="160"/>
        <item x="115"/>
        <item x="48"/>
        <item x="159"/>
        <item x="89"/>
        <item x="144"/>
        <item x="170"/>
        <item x="158"/>
        <item x="143"/>
        <item x="114"/>
        <item x="157"/>
        <item x="113"/>
        <item x="47"/>
        <item x="13"/>
        <item x="12"/>
        <item x="142"/>
        <item x="112"/>
        <item x="46"/>
        <item x="88"/>
        <item x="11"/>
        <item x="45"/>
        <item x="111"/>
        <item x="156"/>
        <item x="44"/>
        <item x="141"/>
        <item x="10"/>
        <item x="43"/>
        <item x="155"/>
        <item x="9"/>
        <item x="110"/>
        <item x="154"/>
        <item x="8"/>
        <item x="140"/>
        <item x="153"/>
        <item x="42"/>
        <item x="109"/>
        <item x="108"/>
        <item x="7"/>
        <item x="107"/>
        <item x="139"/>
        <item x="41"/>
        <item x="152"/>
        <item x="6"/>
        <item x="40"/>
        <item x="39"/>
        <item x="38"/>
        <item x="87"/>
        <item x="138"/>
        <item x="86"/>
        <item x="37"/>
        <item x="106"/>
        <item x="36"/>
        <item x="85"/>
        <item x="35"/>
        <item x="137"/>
        <item x="84"/>
        <item x="169"/>
        <item x="5"/>
        <item x="34"/>
        <item x="83"/>
        <item x="4"/>
        <item x="105"/>
        <item x="3"/>
        <item x="33"/>
        <item x="136"/>
        <item x="135"/>
        <item x="82"/>
        <item x="168"/>
        <item x="134"/>
        <item x="32"/>
        <item x="81"/>
        <item x="31"/>
        <item x="30"/>
        <item x="29"/>
        <item x="28"/>
        <item x="133"/>
        <item x="132"/>
        <item x="80"/>
        <item x="79"/>
        <item x="151"/>
        <item x="78"/>
        <item x="131"/>
        <item x="130"/>
        <item x="129"/>
        <item x="128"/>
        <item x="77"/>
        <item x="127"/>
        <item x="126"/>
        <item x="104"/>
        <item x="103"/>
        <item x="102"/>
        <item x="76"/>
        <item x="75"/>
        <item x="150"/>
        <item x="27"/>
        <item x="125"/>
        <item x="124"/>
        <item t="default"/>
      </items>
    </pivotField>
    <pivotField showAll="0"/>
  </pivotFields>
  <rowFields count="1">
    <field x="1"/>
  </rowFields>
  <rowItems count="5">
    <i>
      <x/>
    </i>
    <i>
      <x v="1"/>
    </i>
    <i>
      <x v="2"/>
    </i>
    <i>
      <x v="3"/>
    </i>
    <i t="grand">
      <x/>
    </i>
  </rowItems>
  <colFields count="1">
    <field x="-2"/>
  </colFields>
  <colItems count="2">
    <i>
      <x/>
    </i>
    <i i="1">
      <x v="1"/>
    </i>
  </colItems>
  <pageFields count="2">
    <pageField fld="0" hier="-1"/>
    <pageField fld="2" hier="-1"/>
  </pageFields>
  <dataFields count="2">
    <dataField name="Sum of Quantity" fld="3" baseField="0" baseItem="0"/>
    <dataField name="Sum of TotalPrice" fld="5"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517EA1D-108D-42F0-B92F-8E1D62907109}" sourceName="Category">
  <pivotTables>
    <pivotTable tabId="28" name="PivotTable16"/>
  </pivotTables>
  <data>
    <tabular pivotCacheId="176136581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7865024-AA4B-4E18-AA17-47F944C2F6F1}" sourceName="Product">
  <pivotTables>
    <pivotTable tabId="28" name="PivotTable16"/>
  </pivotTables>
  <data>
    <tabular pivotCacheId="1761365813">
      <items count="9">
        <i x="3" s="1"/>
        <i x="0" s="1"/>
        <i x="1" s="1"/>
        <i x="2" s="1"/>
        <i x="4" s="1"/>
        <i x="5" s="1"/>
        <i x="7"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2659641-2A0E-48A0-BD6C-B9AD3C9E48AB}" sourceName="Quantity">
  <pivotTables>
    <pivotTable tabId="28" name="PivotTable16"/>
  </pivotTables>
  <data>
    <tabular pivotCacheId="1761365813">
      <items count="102">
        <i x="60" s="1"/>
        <i x="98" s="1"/>
        <i x="2" s="1"/>
        <i x="59" s="1"/>
        <i x="58" s="1"/>
        <i x="24" s="1"/>
        <i x="1" s="1"/>
        <i x="71" s="1"/>
        <i x="95" s="1"/>
        <i x="0" s="1"/>
        <i x="57" s="1"/>
        <i x="70" s="1"/>
        <i x="23" s="1"/>
        <i x="56" s="1"/>
        <i x="55" s="1"/>
        <i x="69" s="1"/>
        <i x="68" s="1"/>
        <i x="22" s="1"/>
        <i x="21" s="1"/>
        <i x="54" s="1"/>
        <i x="53" s="1"/>
        <i x="20" s="1"/>
        <i x="19" s="1"/>
        <i x="52" s="1"/>
        <i x="51" s="1"/>
        <i x="97" s="1"/>
        <i x="18" s="1"/>
        <i x="50" s="1"/>
        <i x="49" s="1"/>
        <i x="17" s="1"/>
        <i x="16" s="1"/>
        <i x="48" s="1"/>
        <i x="47" s="1"/>
        <i x="46" s="1"/>
        <i x="45" s="1"/>
        <i x="15" s="1"/>
        <i x="14" s="1"/>
        <i x="44" s="1"/>
        <i x="94" s="1"/>
        <i x="43" s="1"/>
        <i x="101" s="1"/>
        <i x="42" s="1"/>
        <i x="83" s="1"/>
        <i x="13" s="1"/>
        <i x="12" s="1"/>
        <i x="82" s="1"/>
        <i x="11" s="1"/>
        <i x="81" s="1"/>
        <i x="41" s="1"/>
        <i x="10" s="1"/>
        <i x="40" s="1"/>
        <i x="93" s="1"/>
        <i x="9" s="1"/>
        <i x="80" s="1"/>
        <i x="8" s="1"/>
        <i x="92" s="1"/>
        <i x="79" s="1"/>
        <i x="67" s="1"/>
        <i x="78" s="1"/>
        <i x="7" s="1"/>
        <i x="39" s="1"/>
        <i x="77" s="1"/>
        <i x="6" s="1"/>
        <i x="66" s="1"/>
        <i x="38" s="1"/>
        <i x="37" s="1"/>
        <i x="36" s="1"/>
        <i x="35" s="1"/>
        <i x="76" s="1"/>
        <i x="91" s="1"/>
        <i x="34" s="1"/>
        <i x="33" s="1"/>
        <i x="5" s="1"/>
        <i x="4" s="1"/>
        <i x="75" s="1"/>
        <i x="32" s="1"/>
        <i x="3" s="1"/>
        <i x="100" s="1"/>
        <i x="31" s="1"/>
        <i x="90" s="1"/>
        <i x="89" s="1"/>
        <i x="88" s="1"/>
        <i x="87" s="1"/>
        <i x="30" s="1"/>
        <i x="99" s="1"/>
        <i x="29" s="1"/>
        <i x="28" s="1"/>
        <i x="86" s="1"/>
        <i x="65" s="1"/>
        <i x="27" s="1"/>
        <i x="26" s="1"/>
        <i x="64" s="1"/>
        <i x="96" s="1"/>
        <i x="63" s="1"/>
        <i x="85" s="1"/>
        <i x="74" s="1"/>
        <i x="62" s="1"/>
        <i x="73" s="1"/>
        <i x="61" s="1"/>
        <i x="72" s="1"/>
        <i x="84" s="1"/>
        <i x="2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957CBA-2DA0-440C-9531-1263918D62B5}" sourceName="Category">
  <extLst>
    <x:ext xmlns:x15="http://schemas.microsoft.com/office/spreadsheetml/2010/11/main" uri="{2F2917AC-EB37-4324-AD4E-5DD8C200BD13}">
      <x15:tableSlicerCache tableId="9"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ECB21DA-44AD-4F53-BAC2-DA983DE73F90}"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FE20890-2291-45BB-993E-9970D53A94E8}" cache="Slicer_Category1" caption="Category" rowHeight="241300"/>
  <slicer name="Product" xr10:uid="{B4CE0313-102C-445D-ABDD-D3382E91D852}" cache="Slicer_Product" caption="Product" columnCount="2" rowHeight="241300"/>
  <slicer name="Quantity" xr10:uid="{80808B16-858A-4909-A66A-70B2C8351E93}" cache="Slicer_Quantity" caption="Quantity"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5" totalsRowShown="0" headerRowDxfId="36">
  <sortState xmlns:xlrd2="http://schemas.microsoft.com/office/spreadsheetml/2017/richdata2" ref="A2:H245">
    <sortCondition ref="A2"/>
  </sortState>
  <tableColumns count="8">
    <tableColumn id="1" xr3:uid="{E1990182-224E-4205-8756-42D045CCF3B8}" name="OrderDate" dataDxfId="35"/>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34"/>
    <tableColumn id="14" xr3:uid="{9065C0FD-4252-47E8-9EB5-9AF5DCC90C17}" name="TotalPrice" dataDxfId="33">
      <calculatedColumnFormula>Sales_Data[[#This Row],[Quantity]]*Sales_Data[[#This Row],[UnitPrice]]</calculatedColumnFormula>
    </tableColumn>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10533B-5D15-403F-BCBD-63E7EC400CB2}" name="Sales_Data36" displayName="Sales_Data36" ref="A1:G245" totalsRowShown="0" headerRowDxfId="32" headerRowBorderDxfId="31" tableBorderDxfId="30" totalsRowBorderDxfId="29">
  <sortState xmlns:xlrd2="http://schemas.microsoft.com/office/spreadsheetml/2017/richdata2" ref="A2:F245">
    <sortCondition ref="A2"/>
  </sortState>
  <tableColumns count="7">
    <tableColumn id="1" xr3:uid="{A6572F1D-603D-4607-95AD-09F7D692098C}" name="OrderDate" dataDxfId="28"/>
    <tableColumn id="5" xr3:uid="{24343D8A-19F9-4E70-AC6B-B88749F79B75}" name="Category" dataDxfId="27"/>
    <tableColumn id="6" xr3:uid="{B3A3E4F9-97BF-4188-BE4F-DA017D3A6E93}" name="Product" dataDxfId="26"/>
    <tableColumn id="7" xr3:uid="{30DA6914-83BC-4BC2-809F-D09320D321D3}" name="Quantity" dataDxfId="25"/>
    <tableColumn id="4" xr3:uid="{1AA0EB0D-FD60-426C-A5E9-93A9B344FCC7}" name="UnitPrice" dataDxfId="24"/>
    <tableColumn id="14" xr3:uid="{2B2BB484-CC37-4EB0-9529-90C31CA1BAA2}" name="TotalPrice" dataDxfId="23">
      <calculatedColumnFormula>Sales_Data36[[#This Row],[Quantity]]*Sales_Data36[[#This Row],[UnitPrice]]</calculatedColumnFormula>
    </tableColumn>
    <tableColumn id="2" xr3:uid="{3BB3D70C-C77F-4D5B-8E21-B9C7C62012DE}" name="Category Product" dataDxfId="22">
      <calculatedColumnFormula>_xlfn.TEXTJOIN(" ",TRUE,Sales_Data36[[#This Row],[Category]],Sales_Data36[[#This Row],[Product]])</calculatedColumnFormula>
    </tableColumn>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F16D38-6066-478F-9B9D-F1C07212BC68}" name="Sales_Data369" displayName="Sales_Data369" ref="A1:G245" totalsRowShown="0" headerRowDxfId="21" headerRowBorderDxfId="20" tableBorderDxfId="19" totalsRowBorderDxfId="18">
  <sortState xmlns:xlrd2="http://schemas.microsoft.com/office/spreadsheetml/2017/richdata2" ref="A2:F245">
    <sortCondition ref="A2"/>
  </sortState>
  <tableColumns count="7">
    <tableColumn id="1" xr3:uid="{55CDA635-3C93-48C9-8923-DFD757013C6D}" name="OrderDate" dataDxfId="17"/>
    <tableColumn id="5" xr3:uid="{8B241B7C-F09B-4A4B-BEFC-7CE1E746AB72}" name="Category" dataDxfId="16"/>
    <tableColumn id="6" xr3:uid="{101BBF46-3D77-462E-B923-FB5B27897F58}" name="Product" dataDxfId="15"/>
    <tableColumn id="7" xr3:uid="{545F0AE1-9F15-4C89-A5FF-B29C7874EE63}" name="Quantity" dataDxfId="14"/>
    <tableColumn id="4" xr3:uid="{B0C9452B-2E79-483A-A37A-7BD033C1277C}" name="UnitPrice" dataDxfId="13"/>
    <tableColumn id="14" xr3:uid="{C5DDEFBC-DC14-4DA3-BD92-0631E4C0632F}" name="TotalPrice" dataDxfId="12">
      <calculatedColumnFormula>Sales_Data369[[#This Row],[Quantity]]*Sales_Data369[[#This Row],[UnitPrice]]</calculatedColumnFormula>
    </tableColumn>
    <tableColumn id="2" xr3:uid="{D4B1890E-6F16-4C69-870B-5204846A90CD}" name="Category Product" dataDxfId="11">
      <calculatedColumnFormula>_xlfn.TEXTJOIN(" ",TRUE,Sales_Data369[[#This Row],[Category]],Sales_Data369[[#This Row],[Product]])</calculatedColumnFormula>
    </tableColumn>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4710C7-8D96-489C-92E5-56551B88FB1D}" name="Sales_Data36910" displayName="Sales_Data36910" ref="A1:G245" totalsRowShown="0" headerRowDxfId="10" headerRowBorderDxfId="9" tableBorderDxfId="8" totalsRowBorderDxfId="7">
  <autoFilter ref="A1:G245" xr:uid="{C14710C7-8D96-489C-92E5-56551B88FB1D}">
    <filterColumn colId="3">
      <filters>
        <filter val="100"/>
        <filter val="102"/>
        <filter val="103"/>
        <filter val="105"/>
        <filter val="107"/>
        <filter val="109"/>
        <filter val="110"/>
        <filter val="114"/>
        <filter val="118"/>
        <filter val="120"/>
        <filter val="123"/>
        <filter val="124"/>
        <filter val="129"/>
        <filter val="133"/>
        <filter val="134"/>
        <filter val="136"/>
        <filter val="137"/>
        <filter val="138"/>
        <filter val="139"/>
        <filter val="141"/>
        <filter val="143"/>
        <filter val="146"/>
        <filter val="149"/>
        <filter val="175"/>
        <filter val="193"/>
        <filter val="20"/>
        <filter val="21"/>
        <filter val="211"/>
        <filter val="22"/>
        <filter val="224"/>
        <filter val="23"/>
        <filter val="232"/>
        <filter val="237"/>
        <filter val="245"/>
        <filter val="25"/>
        <filter val="26"/>
        <filter val="27"/>
        <filter val="28"/>
        <filter val="288"/>
        <filter val="29"/>
        <filter val="30"/>
        <filter val="306"/>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60"/>
        <filter val="61"/>
        <filter val="62"/>
        <filter val="63"/>
        <filter val="64"/>
        <filter val="65"/>
        <filter val="66"/>
        <filter val="67"/>
        <filter val="68"/>
        <filter val="70"/>
        <filter val="71"/>
        <filter val="72"/>
        <filter val="73"/>
        <filter val="74"/>
        <filter val="75"/>
        <filter val="76"/>
        <filter val="77"/>
        <filter val="79"/>
        <filter val="80"/>
        <filter val="81"/>
        <filter val="82"/>
        <filter val="83"/>
        <filter val="84"/>
        <filter val="85"/>
        <filter val="86"/>
        <filter val="87"/>
        <filter val="90"/>
        <filter val="91"/>
        <filter val="92"/>
        <filter val="93"/>
        <filter val="96"/>
        <filter val="97"/>
      </filters>
    </filterColumn>
  </autoFilter>
  <sortState xmlns:xlrd2="http://schemas.microsoft.com/office/spreadsheetml/2017/richdata2" ref="A2:F245">
    <sortCondition ref="A2"/>
  </sortState>
  <tableColumns count="7">
    <tableColumn id="1" xr3:uid="{028F3FCC-65FF-40BE-B450-500701884922}" name="OrderDate" dataDxfId="6"/>
    <tableColumn id="5" xr3:uid="{8B2E3F9B-DAF8-446E-9D28-1A89F9807B0C}" name="Category" dataDxfId="5"/>
    <tableColumn id="6" xr3:uid="{15FE27A0-A6CE-4D63-9515-1DD1E337D8D7}" name="Product" dataDxfId="4"/>
    <tableColumn id="7" xr3:uid="{A31DFACF-D053-4188-A662-57DBB177D5A4}" name="Quantity" dataDxfId="3"/>
    <tableColumn id="4" xr3:uid="{04359D5A-A2E8-48F9-8FD6-5719B686907A}" name="UnitPrice" dataDxfId="2"/>
    <tableColumn id="14" xr3:uid="{DA7CAD80-E943-4759-BA6E-87C4B18017ED}" name="TotalPrice" dataDxfId="1">
      <calculatedColumnFormula>Sales_Data36910[[#This Row],[Quantity]]*Sales_Data36910[[#This Row],[UnitPrice]]</calculatedColumnFormula>
    </tableColumn>
    <tableColumn id="2" xr3:uid="{A58431FE-6AD0-4DCB-A5E2-1A43881EE9B2}" name="Category Product" dataDxfId="0">
      <calculatedColumnFormula>_xlfn.TEXTJOIN(" ",TRUE,Sales_Data36910[[#This Row],[Category]],Sales_Data36910[[#This Row],[Product]])</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AD1F9ECD-D26D-4E19-A90B-CD568F41BF55}" sourceName="OrderDate">
  <pivotTables>
    <pivotTable tabId="28" name="PivotTable16"/>
  </pivotTables>
  <state minimalRefreshVersion="6" lastRefreshVersion="6" pivotCacheId="1761365813"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BD1A6F0-2F91-47A5-B8FF-2FBE6315DCAE}" cache="NativeTimeline_OrderDate" caption="OrderDate" level="2" selectionLevel="2" scrollPosition="2020-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zoomScaleNormal="100" zoomScaleSheetLayoutView="80" workbookViewId="0">
      <selection activeCell="L238" sqref="L238"/>
    </sheetView>
  </sheetViews>
  <sheetFormatPr defaultRowHeight="14.5" x14ac:dyDescent="0.35"/>
  <cols>
    <col min="1" max="1" width="11.453125" style="1" customWidth="1"/>
    <col min="2" max="2" width="6.54296875" customWidth="1"/>
    <col min="3" max="3" width="8.54296875" customWidth="1"/>
    <col min="4" max="4" width="11.1796875" bestFit="1" customWidth="1"/>
    <col min="5" max="5" width="10.453125" customWidth="1"/>
    <col min="8" max="8" width="11.1796875" customWidth="1"/>
  </cols>
  <sheetData>
    <row r="1" spans="1:8" x14ac:dyDescent="0.35">
      <c r="A1" s="1" t="s">
        <v>0</v>
      </c>
      <c r="B1" t="s">
        <v>1</v>
      </c>
      <c r="C1" t="s">
        <v>2</v>
      </c>
      <c r="D1" t="s">
        <v>3</v>
      </c>
      <c r="E1" t="s">
        <v>4</v>
      </c>
      <c r="F1" t="s">
        <v>25</v>
      </c>
      <c r="G1" t="s">
        <v>26</v>
      </c>
      <c r="H1" t="s">
        <v>5</v>
      </c>
    </row>
    <row r="2" spans="1:8" x14ac:dyDescent="0.35">
      <c r="A2" s="1">
        <v>43831</v>
      </c>
      <c r="B2" t="s">
        <v>6</v>
      </c>
      <c r="C2" t="s">
        <v>7</v>
      </c>
      <c r="D2" t="s">
        <v>9</v>
      </c>
      <c r="E2" t="s">
        <v>12</v>
      </c>
      <c r="F2">
        <v>33</v>
      </c>
      <c r="G2">
        <v>1.7699999999999998</v>
      </c>
      <c r="H2">
        <f>Sales_Data[[#This Row],[Quantity]]*Sales_Data[[#This Row],[UnitPrice]]</f>
        <v>58.41</v>
      </c>
    </row>
    <row r="3" spans="1:8" x14ac:dyDescent="0.35">
      <c r="A3" s="1">
        <v>43834</v>
      </c>
      <c r="B3" t="s">
        <v>6</v>
      </c>
      <c r="C3" t="s">
        <v>7</v>
      </c>
      <c r="D3" t="s">
        <v>22</v>
      </c>
      <c r="E3" t="s">
        <v>23</v>
      </c>
      <c r="F3">
        <v>87</v>
      </c>
      <c r="G3">
        <v>3.4899999999999998</v>
      </c>
      <c r="H3">
        <f>Sales_Data[[#This Row],[Quantity]]*Sales_Data[[#This Row],[UnitPrice]]</f>
        <v>303.63</v>
      </c>
    </row>
    <row r="4" spans="1:8" x14ac:dyDescent="0.35">
      <c r="A4" s="1">
        <v>43837</v>
      </c>
      <c r="B4" t="s">
        <v>19</v>
      </c>
      <c r="C4" t="s">
        <v>20</v>
      </c>
      <c r="D4" t="s">
        <v>13</v>
      </c>
      <c r="E4" t="s">
        <v>14</v>
      </c>
      <c r="F4">
        <v>58</v>
      </c>
      <c r="G4">
        <v>1.8699999999999999</v>
      </c>
      <c r="H4">
        <f>Sales_Data[[#This Row],[Quantity]]*Sales_Data[[#This Row],[UnitPrice]]</f>
        <v>108.46</v>
      </c>
    </row>
    <row r="5" spans="1:8" x14ac:dyDescent="0.35">
      <c r="A5" s="1">
        <v>43840</v>
      </c>
      <c r="B5" t="s">
        <v>6</v>
      </c>
      <c r="C5" t="s">
        <v>18</v>
      </c>
      <c r="D5" t="s">
        <v>13</v>
      </c>
      <c r="E5" t="s">
        <v>14</v>
      </c>
      <c r="F5">
        <v>82</v>
      </c>
      <c r="G5">
        <v>1.87</v>
      </c>
      <c r="H5">
        <f>Sales_Data[[#This Row],[Quantity]]*Sales_Data[[#This Row],[UnitPrice]]</f>
        <v>153.34</v>
      </c>
    </row>
    <row r="6" spans="1:8" x14ac:dyDescent="0.35">
      <c r="A6" s="1">
        <v>43843</v>
      </c>
      <c r="B6" t="s">
        <v>6</v>
      </c>
      <c r="C6" t="s">
        <v>7</v>
      </c>
      <c r="D6" t="s">
        <v>13</v>
      </c>
      <c r="E6" t="s">
        <v>8</v>
      </c>
      <c r="F6">
        <v>38</v>
      </c>
      <c r="G6">
        <v>2.1800000000000002</v>
      </c>
      <c r="H6">
        <f>Sales_Data[[#This Row],[Quantity]]*Sales_Data[[#This Row],[UnitPrice]]</f>
        <v>82.84</v>
      </c>
    </row>
    <row r="7" spans="1:8" x14ac:dyDescent="0.35">
      <c r="A7" s="1">
        <v>43846</v>
      </c>
      <c r="B7" t="s">
        <v>6</v>
      </c>
      <c r="C7" t="s">
        <v>7</v>
      </c>
      <c r="D7" t="s">
        <v>9</v>
      </c>
      <c r="E7" t="s">
        <v>12</v>
      </c>
      <c r="F7">
        <v>54</v>
      </c>
      <c r="G7">
        <v>1.77</v>
      </c>
      <c r="H7">
        <f>Sales_Data[[#This Row],[Quantity]]*Sales_Data[[#This Row],[UnitPrice]]</f>
        <v>95.58</v>
      </c>
    </row>
    <row r="8" spans="1:8" x14ac:dyDescent="0.35">
      <c r="A8" s="1">
        <v>43849</v>
      </c>
      <c r="B8" t="s">
        <v>6</v>
      </c>
      <c r="C8" t="s">
        <v>7</v>
      </c>
      <c r="D8" t="s">
        <v>22</v>
      </c>
      <c r="E8" t="s">
        <v>23</v>
      </c>
      <c r="F8">
        <v>149</v>
      </c>
      <c r="G8">
        <v>3.4899999999999998</v>
      </c>
      <c r="H8">
        <f>Sales_Data[[#This Row],[Quantity]]*Sales_Data[[#This Row],[UnitPrice]]</f>
        <v>520.01</v>
      </c>
    </row>
    <row r="9" spans="1:8" x14ac:dyDescent="0.35">
      <c r="A9" s="1">
        <v>43852</v>
      </c>
      <c r="B9" t="s">
        <v>19</v>
      </c>
      <c r="C9" t="s">
        <v>20</v>
      </c>
      <c r="D9" t="s">
        <v>9</v>
      </c>
      <c r="E9" t="s">
        <v>12</v>
      </c>
      <c r="F9">
        <v>51</v>
      </c>
      <c r="G9">
        <v>1.77</v>
      </c>
      <c r="H9">
        <f>Sales_Data[[#This Row],[Quantity]]*Sales_Data[[#This Row],[UnitPrice]]</f>
        <v>90.27</v>
      </c>
    </row>
    <row r="10" spans="1:8" x14ac:dyDescent="0.35">
      <c r="A10" s="1">
        <v>43855</v>
      </c>
      <c r="B10" t="s">
        <v>6</v>
      </c>
      <c r="C10" t="s">
        <v>18</v>
      </c>
      <c r="D10" t="s">
        <v>9</v>
      </c>
      <c r="E10" t="s">
        <v>12</v>
      </c>
      <c r="F10">
        <v>100</v>
      </c>
      <c r="G10">
        <v>1.77</v>
      </c>
      <c r="H10">
        <f>Sales_Data[[#This Row],[Quantity]]*Sales_Data[[#This Row],[UnitPrice]]</f>
        <v>177</v>
      </c>
    </row>
    <row r="11" spans="1:8" x14ac:dyDescent="0.35">
      <c r="A11" s="1">
        <v>43858</v>
      </c>
      <c r="B11" t="s">
        <v>6</v>
      </c>
      <c r="C11" t="s">
        <v>18</v>
      </c>
      <c r="D11" t="s">
        <v>16</v>
      </c>
      <c r="E11" t="s">
        <v>17</v>
      </c>
      <c r="F11">
        <v>28</v>
      </c>
      <c r="G11">
        <v>1.35</v>
      </c>
      <c r="H11">
        <f>Sales_Data[[#This Row],[Quantity]]*Sales_Data[[#This Row],[UnitPrice]]</f>
        <v>37.800000000000004</v>
      </c>
    </row>
    <row r="12" spans="1:8" x14ac:dyDescent="0.35">
      <c r="A12" s="1">
        <v>43861</v>
      </c>
      <c r="B12" t="s">
        <v>6</v>
      </c>
      <c r="C12" t="s">
        <v>7</v>
      </c>
      <c r="D12" t="s">
        <v>13</v>
      </c>
      <c r="E12" t="s">
        <v>8</v>
      </c>
      <c r="F12">
        <v>36</v>
      </c>
      <c r="G12">
        <v>2.1800000000000002</v>
      </c>
      <c r="H12">
        <f>Sales_Data[[#This Row],[Quantity]]*Sales_Data[[#This Row],[UnitPrice]]</f>
        <v>78.48</v>
      </c>
    </row>
    <row r="13" spans="1:8" x14ac:dyDescent="0.35">
      <c r="A13" s="1">
        <v>43864</v>
      </c>
      <c r="B13" t="s">
        <v>6</v>
      </c>
      <c r="C13" t="s">
        <v>7</v>
      </c>
      <c r="D13" t="s">
        <v>13</v>
      </c>
      <c r="E13" t="s">
        <v>14</v>
      </c>
      <c r="F13">
        <v>31</v>
      </c>
      <c r="G13">
        <v>1.8699999999999999</v>
      </c>
      <c r="H13">
        <f>Sales_Data[[#This Row],[Quantity]]*Sales_Data[[#This Row],[UnitPrice]]</f>
        <v>57.97</v>
      </c>
    </row>
    <row r="14" spans="1:8" x14ac:dyDescent="0.35">
      <c r="A14" s="1">
        <v>43867</v>
      </c>
      <c r="B14" t="s">
        <v>6</v>
      </c>
      <c r="C14" t="s">
        <v>7</v>
      </c>
      <c r="D14" t="s">
        <v>22</v>
      </c>
      <c r="E14" t="s">
        <v>23</v>
      </c>
      <c r="F14">
        <v>28</v>
      </c>
      <c r="G14">
        <v>3.4899999999999998</v>
      </c>
      <c r="H14">
        <f>Sales_Data[[#This Row],[Quantity]]*Sales_Data[[#This Row],[UnitPrice]]</f>
        <v>97.72</v>
      </c>
    </row>
    <row r="15" spans="1:8" x14ac:dyDescent="0.35">
      <c r="A15" s="1">
        <v>43870</v>
      </c>
      <c r="B15" t="s">
        <v>19</v>
      </c>
      <c r="C15" t="s">
        <v>20</v>
      </c>
      <c r="D15" t="s">
        <v>9</v>
      </c>
      <c r="E15" t="s">
        <v>12</v>
      </c>
      <c r="F15">
        <v>44</v>
      </c>
      <c r="G15">
        <v>1.7699999999999998</v>
      </c>
      <c r="H15">
        <f>Sales_Data[[#This Row],[Quantity]]*Sales_Data[[#This Row],[UnitPrice]]</f>
        <v>77.88</v>
      </c>
    </row>
    <row r="16" spans="1:8" x14ac:dyDescent="0.35">
      <c r="A16" s="1">
        <v>43873</v>
      </c>
      <c r="B16" t="s">
        <v>6</v>
      </c>
      <c r="C16" t="s">
        <v>18</v>
      </c>
      <c r="D16" t="s">
        <v>9</v>
      </c>
      <c r="E16" t="s">
        <v>12</v>
      </c>
      <c r="F16">
        <v>23</v>
      </c>
      <c r="G16">
        <v>1.77</v>
      </c>
      <c r="H16">
        <f>Sales_Data[[#This Row],[Quantity]]*Sales_Data[[#This Row],[UnitPrice]]</f>
        <v>40.71</v>
      </c>
    </row>
    <row r="17" spans="1:8" x14ac:dyDescent="0.35">
      <c r="A17" s="1">
        <v>43876</v>
      </c>
      <c r="B17" t="s">
        <v>6</v>
      </c>
      <c r="C17" t="s">
        <v>18</v>
      </c>
      <c r="D17" t="s">
        <v>16</v>
      </c>
      <c r="E17" t="s">
        <v>17</v>
      </c>
      <c r="F17">
        <v>27</v>
      </c>
      <c r="G17">
        <v>1.35</v>
      </c>
      <c r="H17">
        <f>Sales_Data[[#This Row],[Quantity]]*Sales_Data[[#This Row],[UnitPrice]]</f>
        <v>36.450000000000003</v>
      </c>
    </row>
    <row r="18" spans="1:8" x14ac:dyDescent="0.35">
      <c r="A18" s="1">
        <v>43879</v>
      </c>
      <c r="B18" t="s">
        <v>6</v>
      </c>
      <c r="C18" t="s">
        <v>7</v>
      </c>
      <c r="D18" t="s">
        <v>13</v>
      </c>
      <c r="E18" t="s">
        <v>8</v>
      </c>
      <c r="F18">
        <v>43</v>
      </c>
      <c r="G18">
        <v>2.1799999999999997</v>
      </c>
      <c r="H18">
        <f>Sales_Data[[#This Row],[Quantity]]*Sales_Data[[#This Row],[UnitPrice]]</f>
        <v>93.739999999999981</v>
      </c>
    </row>
    <row r="19" spans="1:8" x14ac:dyDescent="0.35">
      <c r="A19" s="1">
        <v>43882</v>
      </c>
      <c r="B19" t="s">
        <v>6</v>
      </c>
      <c r="C19" t="s">
        <v>7</v>
      </c>
      <c r="D19" t="s">
        <v>13</v>
      </c>
      <c r="E19" t="s">
        <v>15</v>
      </c>
      <c r="F19">
        <v>123</v>
      </c>
      <c r="G19">
        <v>2.84</v>
      </c>
      <c r="H19">
        <f>Sales_Data[[#This Row],[Quantity]]*Sales_Data[[#This Row],[UnitPrice]]</f>
        <v>349.32</v>
      </c>
    </row>
    <row r="20" spans="1:8" x14ac:dyDescent="0.35">
      <c r="A20" s="1">
        <v>43885</v>
      </c>
      <c r="B20" t="s">
        <v>19</v>
      </c>
      <c r="C20" t="s">
        <v>20</v>
      </c>
      <c r="D20" t="s">
        <v>9</v>
      </c>
      <c r="E20" t="s">
        <v>11</v>
      </c>
      <c r="F20">
        <v>42</v>
      </c>
      <c r="G20">
        <v>1.87</v>
      </c>
      <c r="H20">
        <f>Sales_Data[[#This Row],[Quantity]]*Sales_Data[[#This Row],[UnitPrice]]</f>
        <v>78.540000000000006</v>
      </c>
    </row>
    <row r="21" spans="1:8" x14ac:dyDescent="0.35">
      <c r="A21" s="1">
        <v>43888</v>
      </c>
      <c r="B21" t="s">
        <v>19</v>
      </c>
      <c r="C21" t="s">
        <v>20</v>
      </c>
      <c r="D21" t="s">
        <v>13</v>
      </c>
      <c r="E21" t="s">
        <v>15</v>
      </c>
      <c r="F21">
        <v>33</v>
      </c>
      <c r="G21">
        <v>2.84</v>
      </c>
      <c r="H21">
        <f>Sales_Data[[#This Row],[Quantity]]*Sales_Data[[#This Row],[UnitPrice]]</f>
        <v>93.72</v>
      </c>
    </row>
    <row r="22" spans="1:8" x14ac:dyDescent="0.35">
      <c r="A22" s="1">
        <v>43892</v>
      </c>
      <c r="B22" t="s">
        <v>6</v>
      </c>
      <c r="C22" t="s">
        <v>18</v>
      </c>
      <c r="D22" t="s">
        <v>13</v>
      </c>
      <c r="E22" t="s">
        <v>14</v>
      </c>
      <c r="F22">
        <v>85</v>
      </c>
      <c r="G22">
        <v>1.8699999999999999</v>
      </c>
      <c r="H22">
        <f>Sales_Data[[#This Row],[Quantity]]*Sales_Data[[#This Row],[UnitPrice]]</f>
        <v>158.94999999999999</v>
      </c>
    </row>
    <row r="23" spans="1:8" x14ac:dyDescent="0.35">
      <c r="A23" s="1">
        <v>43895</v>
      </c>
      <c r="B23" t="s">
        <v>19</v>
      </c>
      <c r="C23" t="s">
        <v>21</v>
      </c>
      <c r="D23" t="s">
        <v>13</v>
      </c>
      <c r="E23" t="s">
        <v>15</v>
      </c>
      <c r="F23">
        <v>30</v>
      </c>
      <c r="G23">
        <v>2.8400000000000003</v>
      </c>
      <c r="H23">
        <f>Sales_Data[[#This Row],[Quantity]]*Sales_Data[[#This Row],[UnitPrice]]</f>
        <v>85.2</v>
      </c>
    </row>
    <row r="24" spans="1:8" x14ac:dyDescent="0.35">
      <c r="A24" s="1">
        <v>43898</v>
      </c>
      <c r="B24" t="s">
        <v>6</v>
      </c>
      <c r="C24" t="s">
        <v>7</v>
      </c>
      <c r="D24" t="s">
        <v>9</v>
      </c>
      <c r="E24" t="s">
        <v>12</v>
      </c>
      <c r="F24">
        <v>61</v>
      </c>
      <c r="G24">
        <v>1.77</v>
      </c>
      <c r="H24">
        <f>Sales_Data[[#This Row],[Quantity]]*Sales_Data[[#This Row],[UnitPrice]]</f>
        <v>107.97</v>
      </c>
    </row>
    <row r="25" spans="1:8" x14ac:dyDescent="0.35">
      <c r="A25" s="1">
        <v>43901</v>
      </c>
      <c r="B25" t="s">
        <v>6</v>
      </c>
      <c r="C25" t="s">
        <v>7</v>
      </c>
      <c r="D25" t="s">
        <v>22</v>
      </c>
      <c r="E25" t="s">
        <v>23</v>
      </c>
      <c r="F25">
        <v>40</v>
      </c>
      <c r="G25">
        <v>3.4899999999999998</v>
      </c>
      <c r="H25">
        <f>Sales_Data[[#This Row],[Quantity]]*Sales_Data[[#This Row],[UnitPrice]]</f>
        <v>139.6</v>
      </c>
    </row>
    <row r="26" spans="1:8" x14ac:dyDescent="0.35">
      <c r="A26" s="1">
        <v>43904</v>
      </c>
      <c r="B26" t="s">
        <v>19</v>
      </c>
      <c r="C26" t="s">
        <v>20</v>
      </c>
      <c r="D26" t="s">
        <v>13</v>
      </c>
      <c r="E26" t="s">
        <v>14</v>
      </c>
      <c r="F26">
        <v>86</v>
      </c>
      <c r="G26">
        <v>1.8699999999999999</v>
      </c>
      <c r="H26">
        <f>Sales_Data[[#This Row],[Quantity]]*Sales_Data[[#This Row],[UnitPrice]]</f>
        <v>160.82</v>
      </c>
    </row>
    <row r="27" spans="1:8" x14ac:dyDescent="0.35">
      <c r="A27" s="1">
        <v>43907</v>
      </c>
      <c r="B27" t="s">
        <v>6</v>
      </c>
      <c r="C27" t="s">
        <v>18</v>
      </c>
      <c r="D27" t="s">
        <v>9</v>
      </c>
      <c r="E27" t="s">
        <v>12</v>
      </c>
      <c r="F27">
        <v>38</v>
      </c>
      <c r="G27">
        <v>1.7700000000000002</v>
      </c>
      <c r="H27">
        <f>Sales_Data[[#This Row],[Quantity]]*Sales_Data[[#This Row],[UnitPrice]]</f>
        <v>67.260000000000005</v>
      </c>
    </row>
    <row r="28" spans="1:8" x14ac:dyDescent="0.35">
      <c r="A28" s="1">
        <v>43910</v>
      </c>
      <c r="B28" t="s">
        <v>6</v>
      </c>
      <c r="C28" t="s">
        <v>18</v>
      </c>
      <c r="D28" t="s">
        <v>16</v>
      </c>
      <c r="E28" t="s">
        <v>17</v>
      </c>
      <c r="F28">
        <v>68</v>
      </c>
      <c r="G28">
        <v>1.68</v>
      </c>
      <c r="H28">
        <f>Sales_Data[[#This Row],[Quantity]]*Sales_Data[[#This Row],[UnitPrice]]</f>
        <v>114.24</v>
      </c>
    </row>
    <row r="29" spans="1:8" x14ac:dyDescent="0.35">
      <c r="A29" s="1">
        <v>43913</v>
      </c>
      <c r="B29" t="s">
        <v>19</v>
      </c>
      <c r="C29" t="s">
        <v>21</v>
      </c>
      <c r="D29" t="s">
        <v>13</v>
      </c>
      <c r="E29" t="s">
        <v>14</v>
      </c>
      <c r="F29">
        <v>39</v>
      </c>
      <c r="G29">
        <v>1.87</v>
      </c>
      <c r="H29">
        <f>Sales_Data[[#This Row],[Quantity]]*Sales_Data[[#This Row],[UnitPrice]]</f>
        <v>72.930000000000007</v>
      </c>
    </row>
    <row r="30" spans="1:8" x14ac:dyDescent="0.35">
      <c r="A30" s="1">
        <v>43916</v>
      </c>
      <c r="B30" t="s">
        <v>6</v>
      </c>
      <c r="C30" t="s">
        <v>7</v>
      </c>
      <c r="D30" t="s">
        <v>9</v>
      </c>
      <c r="E30" t="s">
        <v>11</v>
      </c>
      <c r="F30">
        <v>103</v>
      </c>
      <c r="G30">
        <v>1.87</v>
      </c>
      <c r="H30">
        <f>Sales_Data[[#This Row],[Quantity]]*Sales_Data[[#This Row],[UnitPrice]]</f>
        <v>192.61</v>
      </c>
    </row>
    <row r="31" spans="1:8" x14ac:dyDescent="0.35">
      <c r="A31" s="1">
        <v>43919</v>
      </c>
      <c r="B31" t="s">
        <v>6</v>
      </c>
      <c r="C31" t="s">
        <v>7</v>
      </c>
      <c r="D31" t="s">
        <v>13</v>
      </c>
      <c r="E31" t="s">
        <v>15</v>
      </c>
      <c r="F31">
        <v>193</v>
      </c>
      <c r="G31">
        <v>2.84</v>
      </c>
      <c r="H31">
        <f>Sales_Data[[#This Row],[Quantity]]*Sales_Data[[#This Row],[UnitPrice]]</f>
        <v>548.12</v>
      </c>
    </row>
    <row r="32" spans="1:8" x14ac:dyDescent="0.35">
      <c r="A32" s="1">
        <v>43922</v>
      </c>
      <c r="B32" t="s">
        <v>19</v>
      </c>
      <c r="C32" t="s">
        <v>20</v>
      </c>
      <c r="D32" t="s">
        <v>9</v>
      </c>
      <c r="E32" t="s">
        <v>12</v>
      </c>
      <c r="F32">
        <v>58</v>
      </c>
      <c r="G32">
        <v>1.77</v>
      </c>
      <c r="H32">
        <f>Sales_Data[[#This Row],[Quantity]]*Sales_Data[[#This Row],[UnitPrice]]</f>
        <v>102.66</v>
      </c>
    </row>
    <row r="33" spans="1:8" x14ac:dyDescent="0.35">
      <c r="A33" s="1">
        <v>43925</v>
      </c>
      <c r="B33" t="s">
        <v>19</v>
      </c>
      <c r="C33" t="s">
        <v>20</v>
      </c>
      <c r="D33" t="s">
        <v>16</v>
      </c>
      <c r="E33" t="s">
        <v>17</v>
      </c>
      <c r="F33">
        <v>68</v>
      </c>
      <c r="G33">
        <v>1.68</v>
      </c>
      <c r="H33">
        <f>Sales_Data[[#This Row],[Quantity]]*Sales_Data[[#This Row],[UnitPrice]]</f>
        <v>114.24</v>
      </c>
    </row>
    <row r="34" spans="1:8" x14ac:dyDescent="0.35">
      <c r="A34" s="1">
        <v>43928</v>
      </c>
      <c r="B34" t="s">
        <v>6</v>
      </c>
      <c r="C34" t="s">
        <v>18</v>
      </c>
      <c r="D34" t="s">
        <v>9</v>
      </c>
      <c r="E34" t="s">
        <v>12</v>
      </c>
      <c r="F34">
        <v>91</v>
      </c>
      <c r="G34">
        <v>1.77</v>
      </c>
      <c r="H34">
        <f>Sales_Data[[#This Row],[Quantity]]*Sales_Data[[#This Row],[UnitPrice]]</f>
        <v>161.07</v>
      </c>
    </row>
    <row r="35" spans="1:8" x14ac:dyDescent="0.35">
      <c r="A35" s="1">
        <v>43931</v>
      </c>
      <c r="B35" t="s">
        <v>6</v>
      </c>
      <c r="C35" t="s">
        <v>18</v>
      </c>
      <c r="D35" t="s">
        <v>22</v>
      </c>
      <c r="E35" t="s">
        <v>23</v>
      </c>
      <c r="F35">
        <v>23</v>
      </c>
      <c r="G35">
        <v>3.4899999999999998</v>
      </c>
      <c r="H35">
        <f>Sales_Data[[#This Row],[Quantity]]*Sales_Data[[#This Row],[UnitPrice]]</f>
        <v>80.27</v>
      </c>
    </row>
    <row r="36" spans="1:8" x14ac:dyDescent="0.35">
      <c r="A36" s="1">
        <v>43934</v>
      </c>
      <c r="B36" t="s">
        <v>19</v>
      </c>
      <c r="C36" t="s">
        <v>21</v>
      </c>
      <c r="D36" t="s">
        <v>16</v>
      </c>
      <c r="E36" t="s">
        <v>17</v>
      </c>
      <c r="F36">
        <v>28</v>
      </c>
      <c r="G36">
        <v>1.68</v>
      </c>
      <c r="H36">
        <f>Sales_Data[[#This Row],[Quantity]]*Sales_Data[[#This Row],[UnitPrice]]</f>
        <v>47.04</v>
      </c>
    </row>
    <row r="37" spans="1:8" x14ac:dyDescent="0.35">
      <c r="A37" s="1">
        <v>43937</v>
      </c>
      <c r="B37" t="s">
        <v>6</v>
      </c>
      <c r="C37" t="s">
        <v>7</v>
      </c>
      <c r="D37" t="s">
        <v>9</v>
      </c>
      <c r="E37" t="s">
        <v>12</v>
      </c>
      <c r="F37">
        <v>48</v>
      </c>
      <c r="G37">
        <v>1.7699999999999998</v>
      </c>
      <c r="H37">
        <f>Sales_Data[[#This Row],[Quantity]]*Sales_Data[[#This Row],[UnitPrice]]</f>
        <v>84.96</v>
      </c>
    </row>
    <row r="38" spans="1:8" x14ac:dyDescent="0.35">
      <c r="A38" s="1">
        <v>43940</v>
      </c>
      <c r="B38" t="s">
        <v>6</v>
      </c>
      <c r="C38" t="s">
        <v>7</v>
      </c>
      <c r="D38" t="s">
        <v>16</v>
      </c>
      <c r="E38" t="s">
        <v>17</v>
      </c>
      <c r="F38">
        <v>134</v>
      </c>
      <c r="G38">
        <v>1.68</v>
      </c>
      <c r="H38">
        <f>Sales_Data[[#This Row],[Quantity]]*Sales_Data[[#This Row],[UnitPrice]]</f>
        <v>225.12</v>
      </c>
    </row>
    <row r="39" spans="1:8" x14ac:dyDescent="0.35">
      <c r="A39" s="1">
        <v>43943</v>
      </c>
      <c r="B39" t="s">
        <v>19</v>
      </c>
      <c r="C39" t="s">
        <v>20</v>
      </c>
      <c r="D39" t="s">
        <v>9</v>
      </c>
      <c r="E39" t="s">
        <v>12</v>
      </c>
      <c r="F39">
        <v>20</v>
      </c>
      <c r="G39">
        <v>1.77</v>
      </c>
      <c r="H39">
        <f>Sales_Data[[#This Row],[Quantity]]*Sales_Data[[#This Row],[UnitPrice]]</f>
        <v>35.4</v>
      </c>
    </row>
    <row r="40" spans="1:8" x14ac:dyDescent="0.35">
      <c r="A40" s="1">
        <v>43946</v>
      </c>
      <c r="B40" t="s">
        <v>6</v>
      </c>
      <c r="C40" t="s">
        <v>18</v>
      </c>
      <c r="D40" t="s">
        <v>9</v>
      </c>
      <c r="E40" t="s">
        <v>12</v>
      </c>
      <c r="F40">
        <v>53</v>
      </c>
      <c r="G40">
        <v>1.77</v>
      </c>
      <c r="H40">
        <f>Sales_Data[[#This Row],[Quantity]]*Sales_Data[[#This Row],[UnitPrice]]</f>
        <v>93.81</v>
      </c>
    </row>
    <row r="41" spans="1:8" x14ac:dyDescent="0.35">
      <c r="A41" s="1">
        <v>43949</v>
      </c>
      <c r="B41" t="s">
        <v>6</v>
      </c>
      <c r="C41" t="s">
        <v>18</v>
      </c>
      <c r="D41" t="s">
        <v>16</v>
      </c>
      <c r="E41" t="s">
        <v>17</v>
      </c>
      <c r="F41">
        <v>64</v>
      </c>
      <c r="G41">
        <v>1.68</v>
      </c>
      <c r="H41">
        <f>Sales_Data[[#This Row],[Quantity]]*Sales_Data[[#This Row],[UnitPrice]]</f>
        <v>107.52</v>
      </c>
    </row>
    <row r="42" spans="1:8" x14ac:dyDescent="0.35">
      <c r="A42" s="1">
        <v>43952</v>
      </c>
      <c r="B42" t="s">
        <v>19</v>
      </c>
      <c r="C42" t="s">
        <v>21</v>
      </c>
      <c r="D42" t="s">
        <v>13</v>
      </c>
      <c r="E42" t="s">
        <v>14</v>
      </c>
      <c r="F42">
        <v>63</v>
      </c>
      <c r="G42">
        <v>1.87</v>
      </c>
      <c r="H42">
        <f>Sales_Data[[#This Row],[Quantity]]*Sales_Data[[#This Row],[UnitPrice]]</f>
        <v>117.81</v>
      </c>
    </row>
    <row r="43" spans="1:8" x14ac:dyDescent="0.35">
      <c r="A43" s="1">
        <v>43955</v>
      </c>
      <c r="B43" t="s">
        <v>6</v>
      </c>
      <c r="C43" t="s">
        <v>7</v>
      </c>
      <c r="D43" t="s">
        <v>9</v>
      </c>
      <c r="E43" t="s">
        <v>11</v>
      </c>
      <c r="F43">
        <v>105</v>
      </c>
      <c r="G43">
        <v>1.8699999999999999</v>
      </c>
      <c r="H43">
        <f>Sales_Data[[#This Row],[Quantity]]*Sales_Data[[#This Row],[UnitPrice]]</f>
        <v>196.35</v>
      </c>
    </row>
    <row r="44" spans="1:8" x14ac:dyDescent="0.35">
      <c r="A44" s="1">
        <v>43958</v>
      </c>
      <c r="B44" t="s">
        <v>6</v>
      </c>
      <c r="C44" t="s">
        <v>7</v>
      </c>
      <c r="D44" t="s">
        <v>13</v>
      </c>
      <c r="E44" t="s">
        <v>15</v>
      </c>
      <c r="F44">
        <v>138</v>
      </c>
      <c r="G44">
        <v>2.8400000000000003</v>
      </c>
      <c r="H44">
        <f>Sales_Data[[#This Row],[Quantity]]*Sales_Data[[#This Row],[UnitPrice]]</f>
        <v>391.92</v>
      </c>
    </row>
    <row r="45" spans="1:8" x14ac:dyDescent="0.35">
      <c r="A45" s="1">
        <v>43961</v>
      </c>
      <c r="B45" t="s">
        <v>19</v>
      </c>
      <c r="C45" t="s">
        <v>20</v>
      </c>
      <c r="D45" t="s">
        <v>9</v>
      </c>
      <c r="E45" t="s">
        <v>12</v>
      </c>
      <c r="F45">
        <v>25</v>
      </c>
      <c r="G45">
        <v>1.77</v>
      </c>
      <c r="H45">
        <f>Sales_Data[[#This Row],[Quantity]]*Sales_Data[[#This Row],[UnitPrice]]</f>
        <v>44.25</v>
      </c>
    </row>
    <row r="46" spans="1:8" x14ac:dyDescent="0.35">
      <c r="A46" s="1">
        <v>43964</v>
      </c>
      <c r="B46" t="s">
        <v>19</v>
      </c>
      <c r="C46" t="s">
        <v>20</v>
      </c>
      <c r="D46" t="s">
        <v>22</v>
      </c>
      <c r="E46" t="s">
        <v>23</v>
      </c>
      <c r="F46">
        <v>21</v>
      </c>
      <c r="G46">
        <v>3.49</v>
      </c>
      <c r="H46">
        <f>Sales_Data[[#This Row],[Quantity]]*Sales_Data[[#This Row],[UnitPrice]]</f>
        <v>73.290000000000006</v>
      </c>
    </row>
    <row r="47" spans="1:8" x14ac:dyDescent="0.35">
      <c r="A47" s="1">
        <v>43967</v>
      </c>
      <c r="B47" t="s">
        <v>6</v>
      </c>
      <c r="C47" t="s">
        <v>18</v>
      </c>
      <c r="D47" t="s">
        <v>9</v>
      </c>
      <c r="E47" t="s">
        <v>12</v>
      </c>
      <c r="F47">
        <v>61</v>
      </c>
      <c r="G47">
        <v>1.77</v>
      </c>
      <c r="H47">
        <f>Sales_Data[[#This Row],[Quantity]]*Sales_Data[[#This Row],[UnitPrice]]</f>
        <v>107.97</v>
      </c>
    </row>
    <row r="48" spans="1:8" x14ac:dyDescent="0.35">
      <c r="A48" s="1">
        <v>43970</v>
      </c>
      <c r="B48" t="s">
        <v>6</v>
      </c>
      <c r="C48" t="s">
        <v>18</v>
      </c>
      <c r="D48" t="s">
        <v>16</v>
      </c>
      <c r="E48" t="s">
        <v>17</v>
      </c>
      <c r="F48">
        <v>49</v>
      </c>
      <c r="G48">
        <v>1.68</v>
      </c>
      <c r="H48">
        <f>Sales_Data[[#This Row],[Quantity]]*Sales_Data[[#This Row],[UnitPrice]]</f>
        <v>82.32</v>
      </c>
    </row>
    <row r="49" spans="1:8" x14ac:dyDescent="0.35">
      <c r="A49" s="1">
        <v>43973</v>
      </c>
      <c r="B49" t="s">
        <v>19</v>
      </c>
      <c r="C49" t="s">
        <v>21</v>
      </c>
      <c r="D49" t="s">
        <v>13</v>
      </c>
      <c r="E49" t="s">
        <v>14</v>
      </c>
      <c r="F49">
        <v>55</v>
      </c>
      <c r="G49">
        <v>1.8699999999999999</v>
      </c>
      <c r="H49">
        <f>Sales_Data[[#This Row],[Quantity]]*Sales_Data[[#This Row],[UnitPrice]]</f>
        <v>102.85</v>
      </c>
    </row>
    <row r="50" spans="1:8" x14ac:dyDescent="0.35">
      <c r="A50" s="1">
        <v>43976</v>
      </c>
      <c r="B50" t="s">
        <v>6</v>
      </c>
      <c r="C50" t="s">
        <v>7</v>
      </c>
      <c r="D50" t="s">
        <v>13</v>
      </c>
      <c r="E50" t="s">
        <v>8</v>
      </c>
      <c r="F50">
        <v>27</v>
      </c>
      <c r="G50">
        <v>2.1800000000000002</v>
      </c>
      <c r="H50">
        <f>Sales_Data[[#This Row],[Quantity]]*Sales_Data[[#This Row],[UnitPrice]]</f>
        <v>58.860000000000007</v>
      </c>
    </row>
    <row r="51" spans="1:8" x14ac:dyDescent="0.35">
      <c r="A51" s="1">
        <v>43979</v>
      </c>
      <c r="B51" t="s">
        <v>6</v>
      </c>
      <c r="C51" t="s">
        <v>7</v>
      </c>
      <c r="D51" t="s">
        <v>9</v>
      </c>
      <c r="E51" t="s">
        <v>12</v>
      </c>
      <c r="F51">
        <v>58</v>
      </c>
      <c r="G51">
        <v>1.77</v>
      </c>
      <c r="H51">
        <f>Sales_Data[[#This Row],[Quantity]]*Sales_Data[[#This Row],[UnitPrice]]</f>
        <v>102.66</v>
      </c>
    </row>
    <row r="52" spans="1:8" x14ac:dyDescent="0.35">
      <c r="A52" s="1">
        <v>43982</v>
      </c>
      <c r="B52" t="s">
        <v>6</v>
      </c>
      <c r="C52" t="s">
        <v>7</v>
      </c>
      <c r="D52" t="s">
        <v>22</v>
      </c>
      <c r="E52" t="s">
        <v>23</v>
      </c>
      <c r="F52">
        <v>33</v>
      </c>
      <c r="G52">
        <v>3.49</v>
      </c>
      <c r="H52">
        <f>Sales_Data[[#This Row],[Quantity]]*Sales_Data[[#This Row],[UnitPrice]]</f>
        <v>115.17</v>
      </c>
    </row>
    <row r="53" spans="1:8" x14ac:dyDescent="0.35">
      <c r="A53" s="1">
        <v>43985</v>
      </c>
      <c r="B53" t="s">
        <v>19</v>
      </c>
      <c r="C53" t="s">
        <v>20</v>
      </c>
      <c r="D53" t="s">
        <v>13</v>
      </c>
      <c r="E53" t="s">
        <v>15</v>
      </c>
      <c r="F53">
        <v>288</v>
      </c>
      <c r="G53">
        <v>2.84</v>
      </c>
      <c r="H53">
        <f>Sales_Data[[#This Row],[Quantity]]*Sales_Data[[#This Row],[UnitPrice]]</f>
        <v>817.92</v>
      </c>
    </row>
    <row r="54" spans="1:8" x14ac:dyDescent="0.35">
      <c r="A54" s="1">
        <v>43988</v>
      </c>
      <c r="B54" t="s">
        <v>6</v>
      </c>
      <c r="C54" t="s">
        <v>18</v>
      </c>
      <c r="D54" t="s">
        <v>13</v>
      </c>
      <c r="E54" t="s">
        <v>14</v>
      </c>
      <c r="F54">
        <v>76</v>
      </c>
      <c r="G54">
        <v>1.87</v>
      </c>
      <c r="H54">
        <f>Sales_Data[[#This Row],[Quantity]]*Sales_Data[[#This Row],[UnitPrice]]</f>
        <v>142.12</v>
      </c>
    </row>
    <row r="55" spans="1:8" x14ac:dyDescent="0.35">
      <c r="A55" s="1">
        <v>43991</v>
      </c>
      <c r="B55" t="s">
        <v>19</v>
      </c>
      <c r="C55" t="s">
        <v>21</v>
      </c>
      <c r="D55" t="s">
        <v>9</v>
      </c>
      <c r="E55" t="s">
        <v>12</v>
      </c>
      <c r="F55">
        <v>42</v>
      </c>
      <c r="G55">
        <v>1.77</v>
      </c>
      <c r="H55">
        <f>Sales_Data[[#This Row],[Quantity]]*Sales_Data[[#This Row],[UnitPrice]]</f>
        <v>74.34</v>
      </c>
    </row>
    <row r="56" spans="1:8" x14ac:dyDescent="0.35">
      <c r="A56" s="1">
        <v>43994</v>
      </c>
      <c r="B56" t="s">
        <v>19</v>
      </c>
      <c r="C56" t="s">
        <v>21</v>
      </c>
      <c r="D56" t="s">
        <v>22</v>
      </c>
      <c r="E56" t="s">
        <v>23</v>
      </c>
      <c r="F56">
        <v>20</v>
      </c>
      <c r="G56">
        <v>3.4899999999999998</v>
      </c>
      <c r="H56">
        <f>Sales_Data[[#This Row],[Quantity]]*Sales_Data[[#This Row],[UnitPrice]]</f>
        <v>69.8</v>
      </c>
    </row>
    <row r="57" spans="1:8" x14ac:dyDescent="0.35">
      <c r="A57" s="1">
        <v>43997</v>
      </c>
      <c r="B57" t="s">
        <v>6</v>
      </c>
      <c r="C57" t="s">
        <v>7</v>
      </c>
      <c r="D57" t="s">
        <v>9</v>
      </c>
      <c r="E57" t="s">
        <v>12</v>
      </c>
      <c r="F57">
        <v>75</v>
      </c>
      <c r="G57">
        <v>1.77</v>
      </c>
      <c r="H57">
        <f>Sales_Data[[#This Row],[Quantity]]*Sales_Data[[#This Row],[UnitPrice]]</f>
        <v>132.75</v>
      </c>
    </row>
    <row r="58" spans="1:8" x14ac:dyDescent="0.35">
      <c r="A58" s="1">
        <v>44000</v>
      </c>
      <c r="B58" t="s">
        <v>6</v>
      </c>
      <c r="C58" t="s">
        <v>7</v>
      </c>
      <c r="D58" t="s">
        <v>22</v>
      </c>
      <c r="E58" t="s">
        <v>23</v>
      </c>
      <c r="F58">
        <v>38</v>
      </c>
      <c r="G58">
        <v>3.49</v>
      </c>
      <c r="H58">
        <f>Sales_Data[[#This Row],[Quantity]]*Sales_Data[[#This Row],[UnitPrice]]</f>
        <v>132.62</v>
      </c>
    </row>
    <row r="59" spans="1:8" x14ac:dyDescent="0.35">
      <c r="A59" s="1">
        <v>44003</v>
      </c>
      <c r="B59" t="s">
        <v>19</v>
      </c>
      <c r="C59" t="s">
        <v>20</v>
      </c>
      <c r="D59" t="s">
        <v>9</v>
      </c>
      <c r="E59" t="s">
        <v>12</v>
      </c>
      <c r="F59">
        <v>306</v>
      </c>
      <c r="G59">
        <v>1.77</v>
      </c>
      <c r="H59">
        <f>Sales_Data[[#This Row],[Quantity]]*Sales_Data[[#This Row],[UnitPrice]]</f>
        <v>541.62</v>
      </c>
    </row>
    <row r="60" spans="1:8" x14ac:dyDescent="0.35">
      <c r="A60" s="1">
        <v>44006</v>
      </c>
      <c r="B60" t="s">
        <v>19</v>
      </c>
      <c r="C60" t="s">
        <v>20</v>
      </c>
      <c r="D60" t="s">
        <v>16</v>
      </c>
      <c r="E60" t="s">
        <v>17</v>
      </c>
      <c r="F60">
        <v>28</v>
      </c>
      <c r="G60">
        <v>1.68</v>
      </c>
      <c r="H60">
        <f>Sales_Data[[#This Row],[Quantity]]*Sales_Data[[#This Row],[UnitPrice]]</f>
        <v>47.04</v>
      </c>
    </row>
    <row r="61" spans="1:8" x14ac:dyDescent="0.35">
      <c r="A61" s="1">
        <v>44009</v>
      </c>
      <c r="B61" t="s">
        <v>6</v>
      </c>
      <c r="C61" t="s">
        <v>18</v>
      </c>
      <c r="D61" t="s">
        <v>9</v>
      </c>
      <c r="E61" t="s">
        <v>11</v>
      </c>
      <c r="F61">
        <v>110</v>
      </c>
      <c r="G61">
        <v>1.8699999999999999</v>
      </c>
      <c r="H61">
        <f>Sales_Data[[#This Row],[Quantity]]*Sales_Data[[#This Row],[UnitPrice]]</f>
        <v>205.7</v>
      </c>
    </row>
    <row r="62" spans="1:8" x14ac:dyDescent="0.35">
      <c r="A62" s="1">
        <v>44012</v>
      </c>
      <c r="B62" t="s">
        <v>6</v>
      </c>
      <c r="C62" t="s">
        <v>18</v>
      </c>
      <c r="D62" t="s">
        <v>13</v>
      </c>
      <c r="E62" t="s">
        <v>15</v>
      </c>
      <c r="F62">
        <v>51</v>
      </c>
      <c r="G62">
        <v>2.84</v>
      </c>
      <c r="H62">
        <f>Sales_Data[[#This Row],[Quantity]]*Sales_Data[[#This Row],[UnitPrice]]</f>
        <v>144.84</v>
      </c>
    </row>
    <row r="63" spans="1:8" x14ac:dyDescent="0.35">
      <c r="A63" s="1">
        <v>44015</v>
      </c>
      <c r="B63" t="s">
        <v>19</v>
      </c>
      <c r="C63" t="s">
        <v>21</v>
      </c>
      <c r="D63" t="s">
        <v>9</v>
      </c>
      <c r="E63" t="s">
        <v>12</v>
      </c>
      <c r="F63">
        <v>52</v>
      </c>
      <c r="G63">
        <v>1.77</v>
      </c>
      <c r="H63">
        <f>Sales_Data[[#This Row],[Quantity]]*Sales_Data[[#This Row],[UnitPrice]]</f>
        <v>92.04</v>
      </c>
    </row>
    <row r="64" spans="1:8" x14ac:dyDescent="0.35">
      <c r="A64" s="1">
        <v>44018</v>
      </c>
      <c r="B64" t="s">
        <v>19</v>
      </c>
      <c r="C64" t="s">
        <v>21</v>
      </c>
      <c r="D64" t="s">
        <v>22</v>
      </c>
      <c r="E64" t="s">
        <v>23</v>
      </c>
      <c r="F64">
        <v>28</v>
      </c>
      <c r="G64">
        <v>3.4899999999999998</v>
      </c>
      <c r="H64">
        <f>Sales_Data[[#This Row],[Quantity]]*Sales_Data[[#This Row],[UnitPrice]]</f>
        <v>97.72</v>
      </c>
    </row>
    <row r="65" spans="1:8" x14ac:dyDescent="0.35">
      <c r="A65" s="1">
        <v>44021</v>
      </c>
      <c r="B65" t="s">
        <v>6</v>
      </c>
      <c r="C65" t="s">
        <v>7</v>
      </c>
      <c r="D65" t="s">
        <v>9</v>
      </c>
      <c r="E65" t="s">
        <v>12</v>
      </c>
      <c r="F65">
        <v>136</v>
      </c>
      <c r="G65">
        <v>1.77</v>
      </c>
      <c r="H65">
        <f>Sales_Data[[#This Row],[Quantity]]*Sales_Data[[#This Row],[UnitPrice]]</f>
        <v>240.72</v>
      </c>
    </row>
    <row r="66" spans="1:8" x14ac:dyDescent="0.35">
      <c r="A66" s="1">
        <v>44024</v>
      </c>
      <c r="B66" t="s">
        <v>6</v>
      </c>
      <c r="C66" t="s">
        <v>7</v>
      </c>
      <c r="D66" t="s">
        <v>22</v>
      </c>
      <c r="E66" t="s">
        <v>23</v>
      </c>
      <c r="F66">
        <v>42</v>
      </c>
      <c r="G66">
        <v>3.49</v>
      </c>
      <c r="H66">
        <f>Sales_Data[[#This Row],[Quantity]]*Sales_Data[[#This Row],[UnitPrice]]</f>
        <v>146.58000000000001</v>
      </c>
    </row>
    <row r="67" spans="1:8" x14ac:dyDescent="0.35">
      <c r="A67" s="1">
        <v>44027</v>
      </c>
      <c r="B67" t="s">
        <v>19</v>
      </c>
      <c r="C67" t="s">
        <v>20</v>
      </c>
      <c r="D67" t="s">
        <v>13</v>
      </c>
      <c r="E67" t="s">
        <v>14</v>
      </c>
      <c r="F67">
        <v>75</v>
      </c>
      <c r="G67">
        <v>1.87</v>
      </c>
      <c r="H67">
        <f>Sales_Data[[#This Row],[Quantity]]*Sales_Data[[#This Row],[UnitPrice]]</f>
        <v>140.25</v>
      </c>
    </row>
    <row r="68" spans="1:8" x14ac:dyDescent="0.35">
      <c r="A68" s="1">
        <v>44030</v>
      </c>
      <c r="B68" t="s">
        <v>6</v>
      </c>
      <c r="C68" t="s">
        <v>18</v>
      </c>
      <c r="D68" t="s">
        <v>9</v>
      </c>
      <c r="E68" t="s">
        <v>11</v>
      </c>
      <c r="F68">
        <v>72</v>
      </c>
      <c r="G68">
        <v>1.8699999999999999</v>
      </c>
      <c r="H68">
        <f>Sales_Data[[#This Row],[Quantity]]*Sales_Data[[#This Row],[UnitPrice]]</f>
        <v>134.63999999999999</v>
      </c>
    </row>
    <row r="69" spans="1:8" x14ac:dyDescent="0.35">
      <c r="A69" s="1">
        <v>44033</v>
      </c>
      <c r="B69" t="s">
        <v>6</v>
      </c>
      <c r="C69" t="s">
        <v>18</v>
      </c>
      <c r="D69" t="s">
        <v>13</v>
      </c>
      <c r="E69" t="s">
        <v>15</v>
      </c>
      <c r="F69">
        <v>56</v>
      </c>
      <c r="G69">
        <v>2.84</v>
      </c>
      <c r="H69">
        <f>Sales_Data[[#This Row],[Quantity]]*Sales_Data[[#This Row],[UnitPrice]]</f>
        <v>159.04</v>
      </c>
    </row>
    <row r="70" spans="1:8" x14ac:dyDescent="0.35">
      <c r="A70" s="1">
        <v>44036</v>
      </c>
      <c r="B70" t="s">
        <v>19</v>
      </c>
      <c r="C70" t="s">
        <v>21</v>
      </c>
      <c r="D70" t="s">
        <v>9</v>
      </c>
      <c r="E70" t="s">
        <v>11</v>
      </c>
      <c r="F70">
        <v>51</v>
      </c>
      <c r="G70">
        <v>1.87</v>
      </c>
      <c r="H70">
        <f>Sales_Data[[#This Row],[Quantity]]*Sales_Data[[#This Row],[UnitPrice]]</f>
        <v>95.37</v>
      </c>
    </row>
    <row r="71" spans="1:8" x14ac:dyDescent="0.35">
      <c r="A71" s="1">
        <v>44039</v>
      </c>
      <c r="B71" t="s">
        <v>19</v>
      </c>
      <c r="C71" t="s">
        <v>21</v>
      </c>
      <c r="D71" t="s">
        <v>16</v>
      </c>
      <c r="E71" t="s">
        <v>17</v>
      </c>
      <c r="F71">
        <v>31</v>
      </c>
      <c r="G71">
        <v>1.68</v>
      </c>
      <c r="H71">
        <f>Sales_Data[[#This Row],[Quantity]]*Sales_Data[[#This Row],[UnitPrice]]</f>
        <v>52.08</v>
      </c>
    </row>
    <row r="72" spans="1:8" x14ac:dyDescent="0.35">
      <c r="A72" s="1">
        <v>44042</v>
      </c>
      <c r="B72" t="s">
        <v>6</v>
      </c>
      <c r="C72" t="s">
        <v>7</v>
      </c>
      <c r="D72" t="s">
        <v>9</v>
      </c>
      <c r="E72" t="s">
        <v>11</v>
      </c>
      <c r="F72">
        <v>56</v>
      </c>
      <c r="G72">
        <v>1.8699999999999999</v>
      </c>
      <c r="H72">
        <f>Sales_Data[[#This Row],[Quantity]]*Sales_Data[[#This Row],[UnitPrice]]</f>
        <v>104.72</v>
      </c>
    </row>
    <row r="73" spans="1:8" x14ac:dyDescent="0.35">
      <c r="A73" s="1">
        <v>44045</v>
      </c>
      <c r="B73" t="s">
        <v>6</v>
      </c>
      <c r="C73" t="s">
        <v>7</v>
      </c>
      <c r="D73" t="s">
        <v>13</v>
      </c>
      <c r="E73" t="s">
        <v>15</v>
      </c>
      <c r="F73">
        <v>137</v>
      </c>
      <c r="G73">
        <v>2.84</v>
      </c>
      <c r="H73">
        <f>Sales_Data[[#This Row],[Quantity]]*Sales_Data[[#This Row],[UnitPrice]]</f>
        <v>389.08</v>
      </c>
    </row>
    <row r="74" spans="1:8" x14ac:dyDescent="0.35">
      <c r="A74" s="1">
        <v>44048</v>
      </c>
      <c r="B74" t="s">
        <v>19</v>
      </c>
      <c r="C74" t="s">
        <v>20</v>
      </c>
      <c r="D74" t="s">
        <v>13</v>
      </c>
      <c r="E74" t="s">
        <v>14</v>
      </c>
      <c r="F74">
        <v>107</v>
      </c>
      <c r="G74">
        <v>1.87</v>
      </c>
      <c r="H74">
        <f>Sales_Data[[#This Row],[Quantity]]*Sales_Data[[#This Row],[UnitPrice]]</f>
        <v>200.09</v>
      </c>
    </row>
    <row r="75" spans="1:8" x14ac:dyDescent="0.35">
      <c r="A75" s="1">
        <v>44051</v>
      </c>
      <c r="B75" t="s">
        <v>6</v>
      </c>
      <c r="C75" t="s">
        <v>18</v>
      </c>
      <c r="D75" t="s">
        <v>9</v>
      </c>
      <c r="E75" t="s">
        <v>12</v>
      </c>
      <c r="F75">
        <v>24</v>
      </c>
      <c r="G75">
        <v>1.7699999999999998</v>
      </c>
      <c r="H75">
        <f>Sales_Data[[#This Row],[Quantity]]*Sales_Data[[#This Row],[UnitPrice]]</f>
        <v>42.48</v>
      </c>
    </row>
    <row r="76" spans="1:8" x14ac:dyDescent="0.35">
      <c r="A76" s="1">
        <v>44054</v>
      </c>
      <c r="B76" t="s">
        <v>6</v>
      </c>
      <c r="C76" t="s">
        <v>18</v>
      </c>
      <c r="D76" t="s">
        <v>22</v>
      </c>
      <c r="E76" t="s">
        <v>23</v>
      </c>
      <c r="F76">
        <v>30</v>
      </c>
      <c r="G76">
        <v>3.49</v>
      </c>
      <c r="H76">
        <f>Sales_Data[[#This Row],[Quantity]]*Sales_Data[[#This Row],[UnitPrice]]</f>
        <v>104.7</v>
      </c>
    </row>
    <row r="77" spans="1:8" x14ac:dyDescent="0.35">
      <c r="A77" s="1">
        <v>44057</v>
      </c>
      <c r="B77" t="s">
        <v>19</v>
      </c>
      <c r="C77" t="s">
        <v>21</v>
      </c>
      <c r="D77" t="s">
        <v>13</v>
      </c>
      <c r="E77" t="s">
        <v>14</v>
      </c>
      <c r="F77">
        <v>70</v>
      </c>
      <c r="G77">
        <v>1.87</v>
      </c>
      <c r="H77">
        <f>Sales_Data[[#This Row],[Quantity]]*Sales_Data[[#This Row],[UnitPrice]]</f>
        <v>130.9</v>
      </c>
    </row>
    <row r="78" spans="1:8" x14ac:dyDescent="0.35">
      <c r="A78" s="1">
        <v>44060</v>
      </c>
      <c r="B78" t="s">
        <v>6</v>
      </c>
      <c r="C78" t="s">
        <v>7</v>
      </c>
      <c r="D78" t="s">
        <v>13</v>
      </c>
      <c r="E78" t="s">
        <v>8</v>
      </c>
      <c r="F78">
        <v>31</v>
      </c>
      <c r="G78">
        <v>2.1800000000000002</v>
      </c>
      <c r="H78">
        <f>Sales_Data[[#This Row],[Quantity]]*Sales_Data[[#This Row],[UnitPrice]]</f>
        <v>67.58</v>
      </c>
    </row>
    <row r="79" spans="1:8" x14ac:dyDescent="0.35">
      <c r="A79" s="1">
        <v>44063</v>
      </c>
      <c r="B79" t="s">
        <v>6</v>
      </c>
      <c r="C79" t="s">
        <v>7</v>
      </c>
      <c r="D79" t="s">
        <v>9</v>
      </c>
      <c r="E79" t="s">
        <v>12</v>
      </c>
      <c r="F79">
        <v>109</v>
      </c>
      <c r="G79">
        <v>1.77</v>
      </c>
      <c r="H79">
        <f>Sales_Data[[#This Row],[Quantity]]*Sales_Data[[#This Row],[UnitPrice]]</f>
        <v>192.93</v>
      </c>
    </row>
    <row r="80" spans="1:8" x14ac:dyDescent="0.35">
      <c r="A80" s="1">
        <v>44066</v>
      </c>
      <c r="B80" t="s">
        <v>6</v>
      </c>
      <c r="C80" t="s">
        <v>7</v>
      </c>
      <c r="D80" t="s">
        <v>22</v>
      </c>
      <c r="E80" t="s">
        <v>23</v>
      </c>
      <c r="F80">
        <v>21</v>
      </c>
      <c r="G80">
        <v>3.49</v>
      </c>
      <c r="H80">
        <f>Sales_Data[[#This Row],[Quantity]]*Sales_Data[[#This Row],[UnitPrice]]</f>
        <v>73.290000000000006</v>
      </c>
    </row>
    <row r="81" spans="1:8" x14ac:dyDescent="0.35">
      <c r="A81" s="1">
        <v>44069</v>
      </c>
      <c r="B81" t="s">
        <v>19</v>
      </c>
      <c r="C81" t="s">
        <v>20</v>
      </c>
      <c r="D81" t="s">
        <v>13</v>
      </c>
      <c r="E81" t="s">
        <v>14</v>
      </c>
      <c r="F81">
        <v>80</v>
      </c>
      <c r="G81">
        <v>1.8699999999999999</v>
      </c>
      <c r="H81">
        <f>Sales_Data[[#This Row],[Quantity]]*Sales_Data[[#This Row],[UnitPrice]]</f>
        <v>149.6</v>
      </c>
    </row>
    <row r="82" spans="1:8" x14ac:dyDescent="0.35">
      <c r="A82" s="1">
        <v>44072</v>
      </c>
      <c r="B82" t="s">
        <v>6</v>
      </c>
      <c r="C82" t="s">
        <v>18</v>
      </c>
      <c r="D82" t="s">
        <v>9</v>
      </c>
      <c r="E82" t="s">
        <v>11</v>
      </c>
      <c r="F82">
        <v>75</v>
      </c>
      <c r="G82">
        <v>1.87</v>
      </c>
      <c r="H82">
        <f>Sales_Data[[#This Row],[Quantity]]*Sales_Data[[#This Row],[UnitPrice]]</f>
        <v>140.25</v>
      </c>
    </row>
    <row r="83" spans="1:8" x14ac:dyDescent="0.35">
      <c r="A83" s="1">
        <v>44075</v>
      </c>
      <c r="B83" t="s">
        <v>6</v>
      </c>
      <c r="C83" t="s">
        <v>18</v>
      </c>
      <c r="D83" t="s">
        <v>13</v>
      </c>
      <c r="E83" t="s">
        <v>15</v>
      </c>
      <c r="F83">
        <v>74</v>
      </c>
      <c r="G83">
        <v>2.84</v>
      </c>
      <c r="H83">
        <f>Sales_Data[[#This Row],[Quantity]]*Sales_Data[[#This Row],[UnitPrice]]</f>
        <v>210.16</v>
      </c>
    </row>
    <row r="84" spans="1:8" x14ac:dyDescent="0.35">
      <c r="A84" s="1">
        <v>44078</v>
      </c>
      <c r="B84" t="s">
        <v>19</v>
      </c>
      <c r="C84" t="s">
        <v>21</v>
      </c>
      <c r="D84" t="s">
        <v>9</v>
      </c>
      <c r="E84" t="s">
        <v>12</v>
      </c>
      <c r="F84">
        <v>45</v>
      </c>
      <c r="G84">
        <v>1.77</v>
      </c>
      <c r="H84">
        <f>Sales_Data[[#This Row],[Quantity]]*Sales_Data[[#This Row],[UnitPrice]]</f>
        <v>79.650000000000006</v>
      </c>
    </row>
    <row r="85" spans="1:8" x14ac:dyDescent="0.35">
      <c r="A85" s="1">
        <v>44081</v>
      </c>
      <c r="B85" t="s">
        <v>6</v>
      </c>
      <c r="C85" t="s">
        <v>7</v>
      </c>
      <c r="D85" t="s">
        <v>13</v>
      </c>
      <c r="E85" t="s">
        <v>8</v>
      </c>
      <c r="F85">
        <v>28</v>
      </c>
      <c r="G85">
        <v>2.1800000000000002</v>
      </c>
      <c r="H85">
        <f>Sales_Data[[#This Row],[Quantity]]*Sales_Data[[#This Row],[UnitPrice]]</f>
        <v>61.040000000000006</v>
      </c>
    </row>
    <row r="86" spans="1:8" x14ac:dyDescent="0.35">
      <c r="A86" s="1">
        <v>44084</v>
      </c>
      <c r="B86" t="s">
        <v>6</v>
      </c>
      <c r="C86" t="s">
        <v>7</v>
      </c>
      <c r="D86" t="s">
        <v>9</v>
      </c>
      <c r="E86" t="s">
        <v>12</v>
      </c>
      <c r="F86">
        <v>143</v>
      </c>
      <c r="G86">
        <v>1.77</v>
      </c>
      <c r="H86">
        <f>Sales_Data[[#This Row],[Quantity]]*Sales_Data[[#This Row],[UnitPrice]]</f>
        <v>253.11</v>
      </c>
    </row>
    <row r="87" spans="1:8" x14ac:dyDescent="0.35">
      <c r="A87" s="1">
        <v>44087</v>
      </c>
      <c r="B87" t="s">
        <v>6</v>
      </c>
      <c r="C87" t="s">
        <v>7</v>
      </c>
      <c r="D87" t="s">
        <v>16</v>
      </c>
      <c r="E87" t="s">
        <v>24</v>
      </c>
      <c r="F87">
        <v>27</v>
      </c>
      <c r="G87">
        <v>3.15</v>
      </c>
      <c r="H87">
        <f>Sales_Data[[#This Row],[Quantity]]*Sales_Data[[#This Row],[UnitPrice]]</f>
        <v>85.05</v>
      </c>
    </row>
    <row r="88" spans="1:8" x14ac:dyDescent="0.35">
      <c r="A88" s="1">
        <v>44090</v>
      </c>
      <c r="B88" t="s">
        <v>19</v>
      </c>
      <c r="C88" t="s">
        <v>20</v>
      </c>
      <c r="D88" t="s">
        <v>9</v>
      </c>
      <c r="E88" t="s">
        <v>12</v>
      </c>
      <c r="F88">
        <v>133</v>
      </c>
      <c r="G88">
        <v>1.77</v>
      </c>
      <c r="H88">
        <f>Sales_Data[[#This Row],[Quantity]]*Sales_Data[[#This Row],[UnitPrice]]</f>
        <v>235.41</v>
      </c>
    </row>
    <row r="89" spans="1:8" x14ac:dyDescent="0.35">
      <c r="A89" s="1">
        <v>44093</v>
      </c>
      <c r="B89" t="s">
        <v>6</v>
      </c>
      <c r="C89" t="s">
        <v>18</v>
      </c>
      <c r="D89" t="s">
        <v>13</v>
      </c>
      <c r="E89" t="s">
        <v>8</v>
      </c>
      <c r="F89">
        <v>110</v>
      </c>
      <c r="G89">
        <v>2.1800000000000002</v>
      </c>
      <c r="H89">
        <f>Sales_Data[[#This Row],[Quantity]]*Sales_Data[[#This Row],[UnitPrice]]</f>
        <v>239.8</v>
      </c>
    </row>
    <row r="90" spans="1:8" x14ac:dyDescent="0.35">
      <c r="A90" s="1">
        <v>44096</v>
      </c>
      <c r="B90" t="s">
        <v>6</v>
      </c>
      <c r="C90" t="s">
        <v>18</v>
      </c>
      <c r="D90" t="s">
        <v>13</v>
      </c>
      <c r="E90" t="s">
        <v>14</v>
      </c>
      <c r="F90">
        <v>65</v>
      </c>
      <c r="G90">
        <v>1.8699999999999999</v>
      </c>
      <c r="H90">
        <f>Sales_Data[[#This Row],[Quantity]]*Sales_Data[[#This Row],[UnitPrice]]</f>
        <v>121.55</v>
      </c>
    </row>
    <row r="91" spans="1:8" x14ac:dyDescent="0.35">
      <c r="A91" s="1">
        <v>44099</v>
      </c>
      <c r="B91" t="s">
        <v>19</v>
      </c>
      <c r="C91" t="s">
        <v>21</v>
      </c>
      <c r="D91" t="s">
        <v>9</v>
      </c>
      <c r="E91" t="s">
        <v>11</v>
      </c>
      <c r="F91">
        <v>33</v>
      </c>
      <c r="G91">
        <v>1.87</v>
      </c>
      <c r="H91">
        <f>Sales_Data[[#This Row],[Quantity]]*Sales_Data[[#This Row],[UnitPrice]]</f>
        <v>61.71</v>
      </c>
    </row>
    <row r="92" spans="1:8" x14ac:dyDescent="0.35">
      <c r="A92" s="1">
        <v>44102</v>
      </c>
      <c r="B92" t="s">
        <v>6</v>
      </c>
      <c r="C92" t="s">
        <v>7</v>
      </c>
      <c r="D92" t="s">
        <v>13</v>
      </c>
      <c r="E92" t="s">
        <v>8</v>
      </c>
      <c r="F92">
        <v>81</v>
      </c>
      <c r="G92">
        <v>2.1800000000000002</v>
      </c>
      <c r="H92">
        <f>Sales_Data[[#This Row],[Quantity]]*Sales_Data[[#This Row],[UnitPrice]]</f>
        <v>176.58</v>
      </c>
    </row>
    <row r="93" spans="1:8" x14ac:dyDescent="0.35">
      <c r="A93" s="1">
        <v>44105</v>
      </c>
      <c r="B93" t="s">
        <v>6</v>
      </c>
      <c r="C93" t="s">
        <v>7</v>
      </c>
      <c r="D93" t="s">
        <v>9</v>
      </c>
      <c r="E93" t="s">
        <v>12</v>
      </c>
      <c r="F93">
        <v>77</v>
      </c>
      <c r="G93">
        <v>1.7699999999999998</v>
      </c>
      <c r="H93">
        <f>Sales_Data[[#This Row],[Quantity]]*Sales_Data[[#This Row],[UnitPrice]]</f>
        <v>136.29</v>
      </c>
    </row>
    <row r="94" spans="1:8" x14ac:dyDescent="0.35">
      <c r="A94" s="1">
        <v>44108</v>
      </c>
      <c r="B94" t="s">
        <v>6</v>
      </c>
      <c r="C94" t="s">
        <v>7</v>
      </c>
      <c r="D94" t="s">
        <v>22</v>
      </c>
      <c r="E94" t="s">
        <v>23</v>
      </c>
      <c r="F94">
        <v>38</v>
      </c>
      <c r="G94">
        <v>3.49</v>
      </c>
      <c r="H94">
        <f>Sales_Data[[#This Row],[Quantity]]*Sales_Data[[#This Row],[UnitPrice]]</f>
        <v>132.62</v>
      </c>
    </row>
    <row r="95" spans="1:8" x14ac:dyDescent="0.35">
      <c r="A95" s="1">
        <v>44111</v>
      </c>
      <c r="B95" t="s">
        <v>19</v>
      </c>
      <c r="C95" t="s">
        <v>20</v>
      </c>
      <c r="D95" t="s">
        <v>9</v>
      </c>
      <c r="E95" t="s">
        <v>12</v>
      </c>
      <c r="F95">
        <v>40</v>
      </c>
      <c r="G95">
        <v>1.77</v>
      </c>
      <c r="H95">
        <f>Sales_Data[[#This Row],[Quantity]]*Sales_Data[[#This Row],[UnitPrice]]</f>
        <v>70.8</v>
      </c>
    </row>
    <row r="96" spans="1:8" x14ac:dyDescent="0.35">
      <c r="A96" s="1">
        <v>44114</v>
      </c>
      <c r="B96" t="s">
        <v>19</v>
      </c>
      <c r="C96" t="s">
        <v>20</v>
      </c>
      <c r="D96" t="s">
        <v>16</v>
      </c>
      <c r="E96" t="s">
        <v>17</v>
      </c>
      <c r="F96">
        <v>114</v>
      </c>
      <c r="G96">
        <v>1.6800000000000002</v>
      </c>
      <c r="H96">
        <f>Sales_Data[[#This Row],[Quantity]]*Sales_Data[[#This Row],[UnitPrice]]</f>
        <v>191.52</v>
      </c>
    </row>
    <row r="97" spans="1:8" x14ac:dyDescent="0.35">
      <c r="A97" s="1">
        <v>44117</v>
      </c>
      <c r="B97" t="s">
        <v>6</v>
      </c>
      <c r="C97" t="s">
        <v>18</v>
      </c>
      <c r="D97" t="s">
        <v>13</v>
      </c>
      <c r="E97" t="s">
        <v>8</v>
      </c>
      <c r="F97">
        <v>224</v>
      </c>
      <c r="G97">
        <v>2.1800000000000002</v>
      </c>
      <c r="H97">
        <f>Sales_Data[[#This Row],[Quantity]]*Sales_Data[[#This Row],[UnitPrice]]</f>
        <v>488.32000000000005</v>
      </c>
    </row>
    <row r="98" spans="1:8" x14ac:dyDescent="0.35">
      <c r="A98" s="1">
        <v>44120</v>
      </c>
      <c r="B98" t="s">
        <v>6</v>
      </c>
      <c r="C98" t="s">
        <v>18</v>
      </c>
      <c r="D98" t="s">
        <v>9</v>
      </c>
      <c r="E98" t="s">
        <v>12</v>
      </c>
      <c r="F98">
        <v>141</v>
      </c>
      <c r="G98">
        <v>1.77</v>
      </c>
      <c r="H98">
        <f>Sales_Data[[#This Row],[Quantity]]*Sales_Data[[#This Row],[UnitPrice]]</f>
        <v>249.57</v>
      </c>
    </row>
    <row r="99" spans="1:8" x14ac:dyDescent="0.35">
      <c r="A99" s="1">
        <v>44123</v>
      </c>
      <c r="B99" t="s">
        <v>6</v>
      </c>
      <c r="C99" t="s">
        <v>18</v>
      </c>
      <c r="D99" t="s">
        <v>22</v>
      </c>
      <c r="E99" t="s">
        <v>23</v>
      </c>
      <c r="F99">
        <v>32</v>
      </c>
      <c r="G99">
        <v>3.49</v>
      </c>
      <c r="H99">
        <f>Sales_Data[[#This Row],[Quantity]]*Sales_Data[[#This Row],[UnitPrice]]</f>
        <v>111.68</v>
      </c>
    </row>
    <row r="100" spans="1:8" x14ac:dyDescent="0.35">
      <c r="A100" s="1">
        <v>44126</v>
      </c>
      <c r="B100" t="s">
        <v>19</v>
      </c>
      <c r="C100" t="s">
        <v>21</v>
      </c>
      <c r="D100" t="s">
        <v>9</v>
      </c>
      <c r="E100" t="s">
        <v>12</v>
      </c>
      <c r="F100">
        <v>20</v>
      </c>
      <c r="G100">
        <v>1.77</v>
      </c>
      <c r="H100">
        <f>Sales_Data[[#This Row],[Quantity]]*Sales_Data[[#This Row],[UnitPrice]]</f>
        <v>35.4</v>
      </c>
    </row>
    <row r="101" spans="1:8" x14ac:dyDescent="0.35">
      <c r="A101" s="1">
        <v>44129</v>
      </c>
      <c r="B101" t="s">
        <v>6</v>
      </c>
      <c r="C101" t="s">
        <v>7</v>
      </c>
      <c r="D101" t="s">
        <v>13</v>
      </c>
      <c r="E101" t="s">
        <v>8</v>
      </c>
      <c r="F101">
        <v>40</v>
      </c>
      <c r="G101">
        <v>2.1800000000000002</v>
      </c>
      <c r="H101">
        <f>Sales_Data[[#This Row],[Quantity]]*Sales_Data[[#This Row],[UnitPrice]]</f>
        <v>87.2</v>
      </c>
    </row>
    <row r="102" spans="1:8" x14ac:dyDescent="0.35">
      <c r="A102" s="1">
        <v>44132</v>
      </c>
      <c r="B102" t="s">
        <v>6</v>
      </c>
      <c r="C102" t="s">
        <v>7</v>
      </c>
      <c r="D102" t="s">
        <v>13</v>
      </c>
      <c r="E102" t="s">
        <v>14</v>
      </c>
      <c r="F102">
        <v>49</v>
      </c>
      <c r="G102">
        <v>1.8699999999999999</v>
      </c>
      <c r="H102">
        <f>Sales_Data[[#This Row],[Quantity]]*Sales_Data[[#This Row],[UnitPrice]]</f>
        <v>91.63</v>
      </c>
    </row>
    <row r="103" spans="1:8" x14ac:dyDescent="0.35">
      <c r="A103" s="1">
        <v>44135</v>
      </c>
      <c r="B103" t="s">
        <v>6</v>
      </c>
      <c r="C103" t="s">
        <v>7</v>
      </c>
      <c r="D103" t="s">
        <v>22</v>
      </c>
      <c r="E103" t="s">
        <v>23</v>
      </c>
      <c r="F103">
        <v>46</v>
      </c>
      <c r="G103">
        <v>3.4899999999999998</v>
      </c>
      <c r="H103">
        <f>Sales_Data[[#This Row],[Quantity]]*Sales_Data[[#This Row],[UnitPrice]]</f>
        <v>160.54</v>
      </c>
    </row>
    <row r="104" spans="1:8" x14ac:dyDescent="0.35">
      <c r="A104" s="1">
        <v>44138</v>
      </c>
      <c r="B104" t="s">
        <v>19</v>
      </c>
      <c r="C104" t="s">
        <v>20</v>
      </c>
      <c r="D104" t="s">
        <v>9</v>
      </c>
      <c r="E104" t="s">
        <v>12</v>
      </c>
      <c r="F104">
        <v>39</v>
      </c>
      <c r="G104">
        <v>1.77</v>
      </c>
      <c r="H104">
        <f>Sales_Data[[#This Row],[Quantity]]*Sales_Data[[#This Row],[UnitPrice]]</f>
        <v>69.03</v>
      </c>
    </row>
    <row r="105" spans="1:8" x14ac:dyDescent="0.35">
      <c r="A105" s="1">
        <v>44141</v>
      </c>
      <c r="B105" t="s">
        <v>19</v>
      </c>
      <c r="C105" t="s">
        <v>20</v>
      </c>
      <c r="D105" t="s">
        <v>16</v>
      </c>
      <c r="E105" t="s">
        <v>17</v>
      </c>
      <c r="F105">
        <v>62</v>
      </c>
      <c r="G105">
        <v>1.68</v>
      </c>
      <c r="H105">
        <f>Sales_Data[[#This Row],[Quantity]]*Sales_Data[[#This Row],[UnitPrice]]</f>
        <v>104.16</v>
      </c>
    </row>
    <row r="106" spans="1:8" x14ac:dyDescent="0.35">
      <c r="A106" s="1">
        <v>44144</v>
      </c>
      <c r="B106" t="s">
        <v>6</v>
      </c>
      <c r="C106" t="s">
        <v>18</v>
      </c>
      <c r="D106" t="s">
        <v>9</v>
      </c>
      <c r="E106" t="s">
        <v>12</v>
      </c>
      <c r="F106">
        <v>90</v>
      </c>
      <c r="G106">
        <v>1.77</v>
      </c>
      <c r="H106">
        <f>Sales_Data[[#This Row],[Quantity]]*Sales_Data[[#This Row],[UnitPrice]]</f>
        <v>159.30000000000001</v>
      </c>
    </row>
    <row r="107" spans="1:8" x14ac:dyDescent="0.35">
      <c r="A107" s="1">
        <v>44147</v>
      </c>
      <c r="B107" t="s">
        <v>19</v>
      </c>
      <c r="C107" t="s">
        <v>21</v>
      </c>
      <c r="D107" t="s">
        <v>13</v>
      </c>
      <c r="E107" t="s">
        <v>8</v>
      </c>
      <c r="F107">
        <v>103</v>
      </c>
      <c r="G107">
        <v>2.1799999999999997</v>
      </c>
      <c r="H107">
        <f>Sales_Data[[#This Row],[Quantity]]*Sales_Data[[#This Row],[UnitPrice]]</f>
        <v>224.53999999999996</v>
      </c>
    </row>
    <row r="108" spans="1:8" x14ac:dyDescent="0.35">
      <c r="A108" s="1">
        <v>44150</v>
      </c>
      <c r="B108" t="s">
        <v>19</v>
      </c>
      <c r="C108" t="s">
        <v>21</v>
      </c>
      <c r="D108" t="s">
        <v>13</v>
      </c>
      <c r="E108" t="s">
        <v>15</v>
      </c>
      <c r="F108">
        <v>32</v>
      </c>
      <c r="G108">
        <v>2.84</v>
      </c>
      <c r="H108">
        <f>Sales_Data[[#This Row],[Quantity]]*Sales_Data[[#This Row],[UnitPrice]]</f>
        <v>90.88</v>
      </c>
    </row>
    <row r="109" spans="1:8" x14ac:dyDescent="0.35">
      <c r="A109" s="1">
        <v>44153</v>
      </c>
      <c r="B109" t="s">
        <v>6</v>
      </c>
      <c r="C109" t="s">
        <v>7</v>
      </c>
      <c r="D109" t="s">
        <v>9</v>
      </c>
      <c r="E109" t="s">
        <v>11</v>
      </c>
      <c r="F109">
        <v>66</v>
      </c>
      <c r="G109">
        <v>1.87</v>
      </c>
      <c r="H109">
        <f>Sales_Data[[#This Row],[Quantity]]*Sales_Data[[#This Row],[UnitPrice]]</f>
        <v>123.42</v>
      </c>
    </row>
    <row r="110" spans="1:8" x14ac:dyDescent="0.35">
      <c r="A110" s="1">
        <v>44156</v>
      </c>
      <c r="B110" t="s">
        <v>6</v>
      </c>
      <c r="C110" t="s">
        <v>7</v>
      </c>
      <c r="D110" t="s">
        <v>13</v>
      </c>
      <c r="E110" t="s">
        <v>15</v>
      </c>
      <c r="F110">
        <v>97</v>
      </c>
      <c r="G110">
        <v>2.8400000000000003</v>
      </c>
      <c r="H110">
        <f>Sales_Data[[#This Row],[Quantity]]*Sales_Data[[#This Row],[UnitPrice]]</f>
        <v>275.48</v>
      </c>
    </row>
    <row r="111" spans="1:8" x14ac:dyDescent="0.35">
      <c r="A111" s="1">
        <v>44159</v>
      </c>
      <c r="B111" t="s">
        <v>19</v>
      </c>
      <c r="C111" t="s">
        <v>20</v>
      </c>
      <c r="D111" t="s">
        <v>9</v>
      </c>
      <c r="E111" t="s">
        <v>12</v>
      </c>
      <c r="F111">
        <v>30</v>
      </c>
      <c r="G111">
        <v>1.77</v>
      </c>
      <c r="H111">
        <f>Sales_Data[[#This Row],[Quantity]]*Sales_Data[[#This Row],[UnitPrice]]</f>
        <v>53.1</v>
      </c>
    </row>
    <row r="112" spans="1:8" x14ac:dyDescent="0.35">
      <c r="A112" s="1">
        <v>44162</v>
      </c>
      <c r="B112" t="s">
        <v>19</v>
      </c>
      <c r="C112" t="s">
        <v>20</v>
      </c>
      <c r="D112" t="s">
        <v>16</v>
      </c>
      <c r="E112" t="s">
        <v>17</v>
      </c>
      <c r="F112">
        <v>29</v>
      </c>
      <c r="G112">
        <v>1.68</v>
      </c>
      <c r="H112">
        <f>Sales_Data[[#This Row],[Quantity]]*Sales_Data[[#This Row],[UnitPrice]]</f>
        <v>48.72</v>
      </c>
    </row>
    <row r="113" spans="1:8" x14ac:dyDescent="0.35">
      <c r="A113" s="1">
        <v>44165</v>
      </c>
      <c r="B113" t="s">
        <v>6</v>
      </c>
      <c r="C113" t="s">
        <v>18</v>
      </c>
      <c r="D113" t="s">
        <v>9</v>
      </c>
      <c r="E113" t="s">
        <v>12</v>
      </c>
      <c r="F113">
        <v>92</v>
      </c>
      <c r="G113">
        <v>1.77</v>
      </c>
      <c r="H113">
        <f>Sales_Data[[#This Row],[Quantity]]*Sales_Data[[#This Row],[UnitPrice]]</f>
        <v>162.84</v>
      </c>
    </row>
    <row r="114" spans="1:8" x14ac:dyDescent="0.35">
      <c r="A114" s="1">
        <v>44168</v>
      </c>
      <c r="B114" t="s">
        <v>19</v>
      </c>
      <c r="C114" t="s">
        <v>21</v>
      </c>
      <c r="D114" t="s">
        <v>13</v>
      </c>
      <c r="E114" t="s">
        <v>8</v>
      </c>
      <c r="F114">
        <v>139</v>
      </c>
      <c r="G114">
        <v>2.1799999999999997</v>
      </c>
      <c r="H114">
        <f>Sales_Data[[#This Row],[Quantity]]*Sales_Data[[#This Row],[UnitPrice]]</f>
        <v>303.02</v>
      </c>
    </row>
    <row r="115" spans="1:8" x14ac:dyDescent="0.35">
      <c r="A115" s="1">
        <v>44171</v>
      </c>
      <c r="B115" t="s">
        <v>19</v>
      </c>
      <c r="C115" t="s">
        <v>21</v>
      </c>
      <c r="D115" t="s">
        <v>13</v>
      </c>
      <c r="E115" t="s">
        <v>15</v>
      </c>
      <c r="F115">
        <v>29</v>
      </c>
      <c r="G115">
        <v>2.84</v>
      </c>
      <c r="H115">
        <f>Sales_Data[[#This Row],[Quantity]]*Sales_Data[[#This Row],[UnitPrice]]</f>
        <v>82.36</v>
      </c>
    </row>
    <row r="116" spans="1:8" x14ac:dyDescent="0.35">
      <c r="A116" s="1">
        <v>44174</v>
      </c>
      <c r="B116" t="s">
        <v>6</v>
      </c>
      <c r="C116" t="s">
        <v>7</v>
      </c>
      <c r="D116" t="s">
        <v>9</v>
      </c>
      <c r="E116" t="s">
        <v>10</v>
      </c>
      <c r="F116">
        <v>30</v>
      </c>
      <c r="G116">
        <v>2.27</v>
      </c>
      <c r="H116">
        <f>Sales_Data[[#This Row],[Quantity]]*Sales_Data[[#This Row],[UnitPrice]]</f>
        <v>68.099999999999994</v>
      </c>
    </row>
    <row r="117" spans="1:8" x14ac:dyDescent="0.35">
      <c r="A117" s="1">
        <v>44177</v>
      </c>
      <c r="B117" t="s">
        <v>6</v>
      </c>
      <c r="C117" t="s">
        <v>7</v>
      </c>
      <c r="D117" t="s">
        <v>13</v>
      </c>
      <c r="E117" t="s">
        <v>14</v>
      </c>
      <c r="F117">
        <v>36</v>
      </c>
      <c r="G117">
        <v>1.8699999999999999</v>
      </c>
      <c r="H117">
        <f>Sales_Data[[#This Row],[Quantity]]*Sales_Data[[#This Row],[UnitPrice]]</f>
        <v>67.319999999999993</v>
      </c>
    </row>
    <row r="118" spans="1:8" x14ac:dyDescent="0.35">
      <c r="A118" s="1">
        <v>44180</v>
      </c>
      <c r="B118" t="s">
        <v>6</v>
      </c>
      <c r="C118" t="s">
        <v>7</v>
      </c>
      <c r="D118" t="s">
        <v>22</v>
      </c>
      <c r="E118" t="s">
        <v>23</v>
      </c>
      <c r="F118">
        <v>41</v>
      </c>
      <c r="G118">
        <v>3.49</v>
      </c>
      <c r="H118">
        <f>Sales_Data[[#This Row],[Quantity]]*Sales_Data[[#This Row],[UnitPrice]]</f>
        <v>143.09</v>
      </c>
    </row>
    <row r="119" spans="1:8" x14ac:dyDescent="0.35">
      <c r="A119" s="1">
        <v>44183</v>
      </c>
      <c r="B119" t="s">
        <v>19</v>
      </c>
      <c r="C119" t="s">
        <v>20</v>
      </c>
      <c r="D119" t="s">
        <v>9</v>
      </c>
      <c r="E119" t="s">
        <v>12</v>
      </c>
      <c r="F119">
        <v>44</v>
      </c>
      <c r="G119">
        <v>1.7699999999999998</v>
      </c>
      <c r="H119">
        <f>Sales_Data[[#This Row],[Quantity]]*Sales_Data[[#This Row],[UnitPrice]]</f>
        <v>77.88</v>
      </c>
    </row>
    <row r="120" spans="1:8" x14ac:dyDescent="0.35">
      <c r="A120" s="1">
        <v>44186</v>
      </c>
      <c r="B120" t="s">
        <v>19</v>
      </c>
      <c r="C120" t="s">
        <v>20</v>
      </c>
      <c r="D120" t="s">
        <v>16</v>
      </c>
      <c r="E120" t="s">
        <v>17</v>
      </c>
      <c r="F120">
        <v>29</v>
      </c>
      <c r="G120">
        <v>1.68</v>
      </c>
      <c r="H120">
        <f>Sales_Data[[#This Row],[Quantity]]*Sales_Data[[#This Row],[UnitPrice]]</f>
        <v>48.72</v>
      </c>
    </row>
    <row r="121" spans="1:8" x14ac:dyDescent="0.35">
      <c r="A121" s="1">
        <v>44189</v>
      </c>
      <c r="B121" t="s">
        <v>6</v>
      </c>
      <c r="C121" t="s">
        <v>18</v>
      </c>
      <c r="D121" t="s">
        <v>13</v>
      </c>
      <c r="E121" t="s">
        <v>8</v>
      </c>
      <c r="F121">
        <v>237</v>
      </c>
      <c r="G121">
        <v>2.1799999999999997</v>
      </c>
      <c r="H121">
        <f>Sales_Data[[#This Row],[Quantity]]*Sales_Data[[#This Row],[UnitPrice]]</f>
        <v>516.66</v>
      </c>
    </row>
    <row r="122" spans="1:8" x14ac:dyDescent="0.35">
      <c r="A122" s="1">
        <v>44192</v>
      </c>
      <c r="B122" t="s">
        <v>6</v>
      </c>
      <c r="C122" t="s">
        <v>18</v>
      </c>
      <c r="D122" t="s">
        <v>13</v>
      </c>
      <c r="E122" t="s">
        <v>14</v>
      </c>
      <c r="F122">
        <v>65</v>
      </c>
      <c r="G122">
        <v>1.8699999999999999</v>
      </c>
      <c r="H122">
        <f>Sales_Data[[#This Row],[Quantity]]*Sales_Data[[#This Row],[UnitPrice]]</f>
        <v>121.55</v>
      </c>
    </row>
    <row r="123" spans="1:8" x14ac:dyDescent="0.35">
      <c r="A123" s="1">
        <v>44195</v>
      </c>
      <c r="B123" t="s">
        <v>19</v>
      </c>
      <c r="C123" t="s">
        <v>21</v>
      </c>
      <c r="D123" t="s">
        <v>13</v>
      </c>
      <c r="E123" t="s">
        <v>8</v>
      </c>
      <c r="F123">
        <v>83</v>
      </c>
      <c r="G123">
        <v>2.1800000000000002</v>
      </c>
      <c r="H123">
        <f>Sales_Data[[#This Row],[Quantity]]*Sales_Data[[#This Row],[UnitPrice]]</f>
        <v>180.94000000000003</v>
      </c>
    </row>
    <row r="124" spans="1:8" x14ac:dyDescent="0.35">
      <c r="A124" s="1">
        <v>44198</v>
      </c>
      <c r="B124" t="s">
        <v>6</v>
      </c>
      <c r="C124" t="s">
        <v>7</v>
      </c>
      <c r="D124" t="s">
        <v>13</v>
      </c>
      <c r="E124" t="s">
        <v>8</v>
      </c>
      <c r="F124">
        <v>32</v>
      </c>
      <c r="G124">
        <v>2.1800000000000002</v>
      </c>
      <c r="H124">
        <f>Sales_Data[[#This Row],[Quantity]]*Sales_Data[[#This Row],[UnitPrice]]</f>
        <v>69.760000000000005</v>
      </c>
    </row>
    <row r="125" spans="1:8" x14ac:dyDescent="0.35">
      <c r="A125" s="1">
        <v>44201</v>
      </c>
      <c r="B125" t="s">
        <v>6</v>
      </c>
      <c r="C125" t="s">
        <v>7</v>
      </c>
      <c r="D125" t="s">
        <v>9</v>
      </c>
      <c r="E125" t="s">
        <v>12</v>
      </c>
      <c r="F125">
        <v>63</v>
      </c>
      <c r="G125">
        <v>1.77</v>
      </c>
      <c r="H125">
        <f>Sales_Data[[#This Row],[Quantity]]*Sales_Data[[#This Row],[UnitPrice]]</f>
        <v>111.51</v>
      </c>
    </row>
    <row r="126" spans="1:8" x14ac:dyDescent="0.35">
      <c r="A126" s="1">
        <v>44204</v>
      </c>
      <c r="B126" t="s">
        <v>6</v>
      </c>
      <c r="C126" t="s">
        <v>7</v>
      </c>
      <c r="D126" t="s">
        <v>16</v>
      </c>
      <c r="E126" t="s">
        <v>24</v>
      </c>
      <c r="F126">
        <v>29</v>
      </c>
      <c r="G126">
        <v>3.15</v>
      </c>
      <c r="H126">
        <f>Sales_Data[[#This Row],[Quantity]]*Sales_Data[[#This Row],[UnitPrice]]</f>
        <v>91.35</v>
      </c>
    </row>
    <row r="127" spans="1:8" x14ac:dyDescent="0.35">
      <c r="A127" s="1">
        <v>44207</v>
      </c>
      <c r="B127" t="s">
        <v>19</v>
      </c>
      <c r="C127" t="s">
        <v>20</v>
      </c>
      <c r="D127" t="s">
        <v>9</v>
      </c>
      <c r="E127" t="s">
        <v>11</v>
      </c>
      <c r="F127">
        <v>77</v>
      </c>
      <c r="G127">
        <v>1.87</v>
      </c>
      <c r="H127">
        <f>Sales_Data[[#This Row],[Quantity]]*Sales_Data[[#This Row],[UnitPrice]]</f>
        <v>143.99</v>
      </c>
    </row>
    <row r="128" spans="1:8" x14ac:dyDescent="0.35">
      <c r="A128" s="1">
        <v>44210</v>
      </c>
      <c r="B128" t="s">
        <v>19</v>
      </c>
      <c r="C128" t="s">
        <v>20</v>
      </c>
      <c r="D128" t="s">
        <v>13</v>
      </c>
      <c r="E128" t="s">
        <v>15</v>
      </c>
      <c r="F128">
        <v>80</v>
      </c>
      <c r="G128">
        <v>2.84</v>
      </c>
      <c r="H128">
        <f>Sales_Data[[#This Row],[Quantity]]*Sales_Data[[#This Row],[UnitPrice]]</f>
        <v>227.2</v>
      </c>
    </row>
    <row r="129" spans="1:8" x14ac:dyDescent="0.35">
      <c r="A129" s="1">
        <v>44213</v>
      </c>
      <c r="B129" t="s">
        <v>6</v>
      </c>
      <c r="C129" t="s">
        <v>18</v>
      </c>
      <c r="D129" t="s">
        <v>9</v>
      </c>
      <c r="E129" t="s">
        <v>12</v>
      </c>
      <c r="F129">
        <v>102</v>
      </c>
      <c r="G129">
        <v>1.77</v>
      </c>
      <c r="H129">
        <f>Sales_Data[[#This Row],[Quantity]]*Sales_Data[[#This Row],[UnitPrice]]</f>
        <v>180.54</v>
      </c>
    </row>
    <row r="130" spans="1:8" x14ac:dyDescent="0.35">
      <c r="A130" s="1">
        <v>44216</v>
      </c>
      <c r="B130" t="s">
        <v>6</v>
      </c>
      <c r="C130" t="s">
        <v>18</v>
      </c>
      <c r="D130" t="s">
        <v>22</v>
      </c>
      <c r="E130" t="s">
        <v>23</v>
      </c>
      <c r="F130">
        <v>31</v>
      </c>
      <c r="G130">
        <v>3.4899999999999998</v>
      </c>
      <c r="H130">
        <f>Sales_Data[[#This Row],[Quantity]]*Sales_Data[[#This Row],[UnitPrice]]</f>
        <v>108.19</v>
      </c>
    </row>
    <row r="131" spans="1:8" x14ac:dyDescent="0.35">
      <c r="A131" s="1">
        <v>44219</v>
      </c>
      <c r="B131" t="s">
        <v>19</v>
      </c>
      <c r="C131" t="s">
        <v>21</v>
      </c>
      <c r="D131" t="s">
        <v>9</v>
      </c>
      <c r="E131" t="s">
        <v>12</v>
      </c>
      <c r="F131">
        <v>56</v>
      </c>
      <c r="G131">
        <v>1.77</v>
      </c>
      <c r="H131">
        <f>Sales_Data[[#This Row],[Quantity]]*Sales_Data[[#This Row],[UnitPrice]]</f>
        <v>99.12</v>
      </c>
    </row>
    <row r="132" spans="1:8" x14ac:dyDescent="0.35">
      <c r="A132" s="1">
        <v>44222</v>
      </c>
      <c r="B132" t="s">
        <v>6</v>
      </c>
      <c r="C132" t="s">
        <v>7</v>
      </c>
      <c r="D132" t="s">
        <v>13</v>
      </c>
      <c r="E132" t="s">
        <v>8</v>
      </c>
      <c r="F132">
        <v>52</v>
      </c>
      <c r="G132">
        <v>2.1800000000000002</v>
      </c>
      <c r="H132">
        <f>Sales_Data[[#This Row],[Quantity]]*Sales_Data[[#This Row],[UnitPrice]]</f>
        <v>113.36000000000001</v>
      </c>
    </row>
    <row r="133" spans="1:8" x14ac:dyDescent="0.35">
      <c r="A133" s="1">
        <v>44225</v>
      </c>
      <c r="B133" t="s">
        <v>6</v>
      </c>
      <c r="C133" t="s">
        <v>7</v>
      </c>
      <c r="D133" t="s">
        <v>9</v>
      </c>
      <c r="E133" t="s">
        <v>12</v>
      </c>
      <c r="F133">
        <v>51</v>
      </c>
      <c r="G133">
        <v>1.77</v>
      </c>
      <c r="H133">
        <f>Sales_Data[[#This Row],[Quantity]]*Sales_Data[[#This Row],[UnitPrice]]</f>
        <v>90.27</v>
      </c>
    </row>
    <row r="134" spans="1:8" x14ac:dyDescent="0.35">
      <c r="A134" s="1">
        <v>44228</v>
      </c>
      <c r="B134" t="s">
        <v>6</v>
      </c>
      <c r="C134" t="s">
        <v>7</v>
      </c>
      <c r="D134" t="s">
        <v>16</v>
      </c>
      <c r="E134" t="s">
        <v>17</v>
      </c>
      <c r="F134">
        <v>24</v>
      </c>
      <c r="G134">
        <v>1.68</v>
      </c>
      <c r="H134">
        <f>Sales_Data[[#This Row],[Quantity]]*Sales_Data[[#This Row],[UnitPrice]]</f>
        <v>40.32</v>
      </c>
    </row>
    <row r="135" spans="1:8" x14ac:dyDescent="0.35">
      <c r="A135" s="1">
        <v>44231</v>
      </c>
      <c r="B135" t="s">
        <v>19</v>
      </c>
      <c r="C135" t="s">
        <v>20</v>
      </c>
      <c r="D135" t="s">
        <v>13</v>
      </c>
      <c r="E135" t="s">
        <v>8</v>
      </c>
      <c r="F135">
        <v>58</v>
      </c>
      <c r="G135">
        <v>2.1800000000000002</v>
      </c>
      <c r="H135">
        <f>Sales_Data[[#This Row],[Quantity]]*Sales_Data[[#This Row],[UnitPrice]]</f>
        <v>126.44000000000001</v>
      </c>
    </row>
    <row r="136" spans="1:8" x14ac:dyDescent="0.35">
      <c r="A136" s="1">
        <v>44234</v>
      </c>
      <c r="B136" t="s">
        <v>19</v>
      </c>
      <c r="C136" t="s">
        <v>20</v>
      </c>
      <c r="D136" t="s">
        <v>13</v>
      </c>
      <c r="E136" t="s">
        <v>14</v>
      </c>
      <c r="F136">
        <v>34</v>
      </c>
      <c r="G136">
        <v>1.8699999999999999</v>
      </c>
      <c r="H136">
        <f>Sales_Data[[#This Row],[Quantity]]*Sales_Data[[#This Row],[UnitPrice]]</f>
        <v>63.58</v>
      </c>
    </row>
    <row r="137" spans="1:8" x14ac:dyDescent="0.35">
      <c r="A137" s="1">
        <v>44237</v>
      </c>
      <c r="B137" t="s">
        <v>6</v>
      </c>
      <c r="C137" t="s">
        <v>18</v>
      </c>
      <c r="D137" t="s">
        <v>9</v>
      </c>
      <c r="E137" t="s">
        <v>12</v>
      </c>
      <c r="F137">
        <v>34</v>
      </c>
      <c r="G137">
        <v>1.77</v>
      </c>
      <c r="H137">
        <f>Sales_Data[[#This Row],[Quantity]]*Sales_Data[[#This Row],[UnitPrice]]</f>
        <v>60.18</v>
      </c>
    </row>
    <row r="138" spans="1:8" x14ac:dyDescent="0.35">
      <c r="A138" s="1">
        <v>44240</v>
      </c>
      <c r="B138" t="s">
        <v>6</v>
      </c>
      <c r="C138" t="s">
        <v>18</v>
      </c>
      <c r="D138" t="s">
        <v>16</v>
      </c>
      <c r="E138" t="s">
        <v>17</v>
      </c>
      <c r="F138">
        <v>21</v>
      </c>
      <c r="G138">
        <v>1.6800000000000002</v>
      </c>
      <c r="H138">
        <f>Sales_Data[[#This Row],[Quantity]]*Sales_Data[[#This Row],[UnitPrice]]</f>
        <v>35.28</v>
      </c>
    </row>
    <row r="139" spans="1:8" x14ac:dyDescent="0.35">
      <c r="A139" s="1">
        <v>44243</v>
      </c>
      <c r="B139" t="s">
        <v>19</v>
      </c>
      <c r="C139" t="s">
        <v>21</v>
      </c>
      <c r="D139" t="s">
        <v>13</v>
      </c>
      <c r="E139" t="s">
        <v>15</v>
      </c>
      <c r="F139">
        <v>29</v>
      </c>
      <c r="G139">
        <v>2.84</v>
      </c>
      <c r="H139">
        <f>Sales_Data[[#This Row],[Quantity]]*Sales_Data[[#This Row],[UnitPrice]]</f>
        <v>82.36</v>
      </c>
    </row>
    <row r="140" spans="1:8" x14ac:dyDescent="0.35">
      <c r="A140" s="1">
        <v>44246</v>
      </c>
      <c r="B140" t="s">
        <v>6</v>
      </c>
      <c r="C140" t="s">
        <v>7</v>
      </c>
      <c r="D140" t="s">
        <v>9</v>
      </c>
      <c r="E140" t="s">
        <v>12</v>
      </c>
      <c r="F140">
        <v>68</v>
      </c>
      <c r="G140">
        <v>1.77</v>
      </c>
      <c r="H140">
        <f>Sales_Data[[#This Row],[Quantity]]*Sales_Data[[#This Row],[UnitPrice]]</f>
        <v>120.36</v>
      </c>
    </row>
    <row r="141" spans="1:8" x14ac:dyDescent="0.35">
      <c r="A141" s="1">
        <v>44249</v>
      </c>
      <c r="B141" t="s">
        <v>6</v>
      </c>
      <c r="C141" t="s">
        <v>7</v>
      </c>
      <c r="D141" t="s">
        <v>16</v>
      </c>
      <c r="E141" t="s">
        <v>24</v>
      </c>
      <c r="F141">
        <v>31</v>
      </c>
      <c r="G141">
        <v>3.1500000000000004</v>
      </c>
      <c r="H141">
        <f>Sales_Data[[#This Row],[Quantity]]*Sales_Data[[#This Row],[UnitPrice]]</f>
        <v>97.65</v>
      </c>
    </row>
    <row r="142" spans="1:8" x14ac:dyDescent="0.35">
      <c r="A142" s="1">
        <v>44252</v>
      </c>
      <c r="B142" t="s">
        <v>19</v>
      </c>
      <c r="C142" t="s">
        <v>20</v>
      </c>
      <c r="D142" t="s">
        <v>13</v>
      </c>
      <c r="E142" t="s">
        <v>8</v>
      </c>
      <c r="F142">
        <v>30</v>
      </c>
      <c r="G142">
        <v>2.1800000000000002</v>
      </c>
      <c r="H142">
        <f>Sales_Data[[#This Row],[Quantity]]*Sales_Data[[#This Row],[UnitPrice]]</f>
        <v>65.400000000000006</v>
      </c>
    </row>
    <row r="143" spans="1:8" x14ac:dyDescent="0.35">
      <c r="A143" s="1">
        <v>44255</v>
      </c>
      <c r="B143" t="s">
        <v>19</v>
      </c>
      <c r="C143" t="s">
        <v>20</v>
      </c>
      <c r="D143" t="s">
        <v>13</v>
      </c>
      <c r="E143" t="s">
        <v>14</v>
      </c>
      <c r="F143">
        <v>232</v>
      </c>
      <c r="G143">
        <v>1.8699999999999999</v>
      </c>
      <c r="H143">
        <f>Sales_Data[[#This Row],[Quantity]]*Sales_Data[[#This Row],[UnitPrice]]</f>
        <v>433.84</v>
      </c>
    </row>
    <row r="144" spans="1:8" x14ac:dyDescent="0.35">
      <c r="A144" s="1">
        <v>44257</v>
      </c>
      <c r="B144" t="s">
        <v>6</v>
      </c>
      <c r="C144" t="s">
        <v>18</v>
      </c>
      <c r="D144" t="s">
        <v>9</v>
      </c>
      <c r="E144" t="s">
        <v>11</v>
      </c>
      <c r="F144">
        <v>68</v>
      </c>
      <c r="G144">
        <v>1.8699999999999999</v>
      </c>
      <c r="H144">
        <f>Sales_Data[[#This Row],[Quantity]]*Sales_Data[[#This Row],[UnitPrice]]</f>
        <v>127.16</v>
      </c>
    </row>
    <row r="145" spans="1:8" x14ac:dyDescent="0.35">
      <c r="A145" s="1">
        <v>44260</v>
      </c>
      <c r="B145" t="s">
        <v>6</v>
      </c>
      <c r="C145" t="s">
        <v>18</v>
      </c>
      <c r="D145" t="s">
        <v>13</v>
      </c>
      <c r="E145" t="s">
        <v>15</v>
      </c>
      <c r="F145">
        <v>97</v>
      </c>
      <c r="G145">
        <v>2.8400000000000003</v>
      </c>
      <c r="H145">
        <f>Sales_Data[[#This Row],[Quantity]]*Sales_Data[[#This Row],[UnitPrice]]</f>
        <v>275.48</v>
      </c>
    </row>
    <row r="146" spans="1:8" x14ac:dyDescent="0.35">
      <c r="A146" s="1">
        <v>44263</v>
      </c>
      <c r="B146" t="s">
        <v>19</v>
      </c>
      <c r="C146" t="s">
        <v>21</v>
      </c>
      <c r="D146" t="s">
        <v>9</v>
      </c>
      <c r="E146" t="s">
        <v>11</v>
      </c>
      <c r="F146">
        <v>86</v>
      </c>
      <c r="G146">
        <v>1.8699999999999999</v>
      </c>
      <c r="H146">
        <f>Sales_Data[[#This Row],[Quantity]]*Sales_Data[[#This Row],[UnitPrice]]</f>
        <v>160.82</v>
      </c>
    </row>
    <row r="147" spans="1:8" x14ac:dyDescent="0.35">
      <c r="A147" s="1">
        <v>44266</v>
      </c>
      <c r="B147" t="s">
        <v>19</v>
      </c>
      <c r="C147" t="s">
        <v>21</v>
      </c>
      <c r="D147" t="s">
        <v>16</v>
      </c>
      <c r="E147" t="s">
        <v>17</v>
      </c>
      <c r="F147">
        <v>41</v>
      </c>
      <c r="G147">
        <v>1.68</v>
      </c>
      <c r="H147">
        <f>Sales_Data[[#This Row],[Quantity]]*Sales_Data[[#This Row],[UnitPrice]]</f>
        <v>68.88</v>
      </c>
    </row>
    <row r="148" spans="1:8" x14ac:dyDescent="0.35">
      <c r="A148" s="1">
        <v>44269</v>
      </c>
      <c r="B148" t="s">
        <v>6</v>
      </c>
      <c r="C148" t="s">
        <v>7</v>
      </c>
      <c r="D148" t="s">
        <v>9</v>
      </c>
      <c r="E148" t="s">
        <v>12</v>
      </c>
      <c r="F148">
        <v>93</v>
      </c>
      <c r="G148">
        <v>1.7700000000000002</v>
      </c>
      <c r="H148">
        <f>Sales_Data[[#This Row],[Quantity]]*Sales_Data[[#This Row],[UnitPrice]]</f>
        <v>164.61</v>
      </c>
    </row>
    <row r="149" spans="1:8" x14ac:dyDescent="0.35">
      <c r="A149" s="1">
        <v>44272</v>
      </c>
      <c r="B149" t="s">
        <v>6</v>
      </c>
      <c r="C149" t="s">
        <v>7</v>
      </c>
      <c r="D149" t="s">
        <v>16</v>
      </c>
      <c r="E149" t="s">
        <v>17</v>
      </c>
      <c r="F149">
        <v>47</v>
      </c>
      <c r="G149">
        <v>1.68</v>
      </c>
      <c r="H149">
        <f>Sales_Data[[#This Row],[Quantity]]*Sales_Data[[#This Row],[UnitPrice]]</f>
        <v>78.959999999999994</v>
      </c>
    </row>
    <row r="150" spans="1:8" x14ac:dyDescent="0.35">
      <c r="A150" s="1">
        <v>44275</v>
      </c>
      <c r="B150" t="s">
        <v>19</v>
      </c>
      <c r="C150" t="s">
        <v>20</v>
      </c>
      <c r="D150" t="s">
        <v>9</v>
      </c>
      <c r="E150" t="s">
        <v>12</v>
      </c>
      <c r="F150">
        <v>103</v>
      </c>
      <c r="G150">
        <v>1.77</v>
      </c>
      <c r="H150">
        <f>Sales_Data[[#This Row],[Quantity]]*Sales_Data[[#This Row],[UnitPrice]]</f>
        <v>182.31</v>
      </c>
    </row>
    <row r="151" spans="1:8" x14ac:dyDescent="0.35">
      <c r="A151" s="1">
        <v>44278</v>
      </c>
      <c r="B151" t="s">
        <v>19</v>
      </c>
      <c r="C151" t="s">
        <v>20</v>
      </c>
      <c r="D151" t="s">
        <v>16</v>
      </c>
      <c r="E151" t="s">
        <v>17</v>
      </c>
      <c r="F151">
        <v>33</v>
      </c>
      <c r="G151">
        <v>1.68</v>
      </c>
      <c r="H151">
        <f>Sales_Data[[#This Row],[Quantity]]*Sales_Data[[#This Row],[UnitPrice]]</f>
        <v>55.44</v>
      </c>
    </row>
    <row r="152" spans="1:8" x14ac:dyDescent="0.35">
      <c r="A152" s="1">
        <v>44281</v>
      </c>
      <c r="B152" t="s">
        <v>6</v>
      </c>
      <c r="C152" t="s">
        <v>18</v>
      </c>
      <c r="D152" t="s">
        <v>9</v>
      </c>
      <c r="E152" t="s">
        <v>11</v>
      </c>
      <c r="F152">
        <v>57</v>
      </c>
      <c r="G152">
        <v>1.87</v>
      </c>
      <c r="H152">
        <f>Sales_Data[[#This Row],[Quantity]]*Sales_Data[[#This Row],[UnitPrice]]</f>
        <v>106.59</v>
      </c>
    </row>
    <row r="153" spans="1:8" x14ac:dyDescent="0.35">
      <c r="A153" s="1">
        <v>44284</v>
      </c>
      <c r="B153" t="s">
        <v>6</v>
      </c>
      <c r="C153" t="s">
        <v>18</v>
      </c>
      <c r="D153" t="s">
        <v>13</v>
      </c>
      <c r="E153" t="s">
        <v>15</v>
      </c>
      <c r="F153">
        <v>65</v>
      </c>
      <c r="G153">
        <v>2.84</v>
      </c>
      <c r="H153">
        <f>Sales_Data[[#This Row],[Quantity]]*Sales_Data[[#This Row],[UnitPrice]]</f>
        <v>184.6</v>
      </c>
    </row>
    <row r="154" spans="1:8" x14ac:dyDescent="0.35">
      <c r="A154" s="1">
        <v>44287</v>
      </c>
      <c r="B154" t="s">
        <v>19</v>
      </c>
      <c r="C154" t="s">
        <v>21</v>
      </c>
      <c r="D154" t="s">
        <v>9</v>
      </c>
      <c r="E154" t="s">
        <v>12</v>
      </c>
      <c r="F154">
        <v>118</v>
      </c>
      <c r="G154">
        <v>1.77</v>
      </c>
      <c r="H154">
        <f>Sales_Data[[#This Row],[Quantity]]*Sales_Data[[#This Row],[UnitPrice]]</f>
        <v>208.86</v>
      </c>
    </row>
    <row r="155" spans="1:8" x14ac:dyDescent="0.35">
      <c r="A155" s="1">
        <v>44290</v>
      </c>
      <c r="B155" t="s">
        <v>6</v>
      </c>
      <c r="C155" t="s">
        <v>7</v>
      </c>
      <c r="D155" t="s">
        <v>13</v>
      </c>
      <c r="E155" t="s">
        <v>8</v>
      </c>
      <c r="F155">
        <v>36</v>
      </c>
      <c r="G155">
        <v>2.1800000000000002</v>
      </c>
      <c r="H155">
        <f>Sales_Data[[#This Row],[Quantity]]*Sales_Data[[#This Row],[UnitPrice]]</f>
        <v>78.48</v>
      </c>
    </row>
    <row r="156" spans="1:8" x14ac:dyDescent="0.35">
      <c r="A156" s="1">
        <v>44293</v>
      </c>
      <c r="B156" t="s">
        <v>6</v>
      </c>
      <c r="C156" t="s">
        <v>7</v>
      </c>
      <c r="D156" t="s">
        <v>13</v>
      </c>
      <c r="E156" t="s">
        <v>15</v>
      </c>
      <c r="F156">
        <v>123</v>
      </c>
      <c r="G156">
        <v>2.84</v>
      </c>
      <c r="H156">
        <f>Sales_Data[[#This Row],[Quantity]]*Sales_Data[[#This Row],[UnitPrice]]</f>
        <v>349.32</v>
      </c>
    </row>
    <row r="157" spans="1:8" x14ac:dyDescent="0.35">
      <c r="A157" s="1">
        <v>44296</v>
      </c>
      <c r="B157" t="s">
        <v>19</v>
      </c>
      <c r="C157" t="s">
        <v>20</v>
      </c>
      <c r="D157" t="s">
        <v>9</v>
      </c>
      <c r="E157" t="s">
        <v>12</v>
      </c>
      <c r="F157">
        <v>90</v>
      </c>
      <c r="G157">
        <v>1.77</v>
      </c>
      <c r="H157">
        <f>Sales_Data[[#This Row],[Quantity]]*Sales_Data[[#This Row],[UnitPrice]]</f>
        <v>159.30000000000001</v>
      </c>
    </row>
    <row r="158" spans="1:8" x14ac:dyDescent="0.35">
      <c r="A158" s="1">
        <v>44299</v>
      </c>
      <c r="B158" t="s">
        <v>19</v>
      </c>
      <c r="C158" t="s">
        <v>20</v>
      </c>
      <c r="D158" t="s">
        <v>22</v>
      </c>
      <c r="E158" t="s">
        <v>23</v>
      </c>
      <c r="F158">
        <v>21</v>
      </c>
      <c r="G158">
        <v>3.49</v>
      </c>
      <c r="H158">
        <f>Sales_Data[[#This Row],[Quantity]]*Sales_Data[[#This Row],[UnitPrice]]</f>
        <v>73.290000000000006</v>
      </c>
    </row>
    <row r="159" spans="1:8" x14ac:dyDescent="0.35">
      <c r="A159" s="1">
        <v>44302</v>
      </c>
      <c r="B159" t="s">
        <v>6</v>
      </c>
      <c r="C159" t="s">
        <v>18</v>
      </c>
      <c r="D159" t="s">
        <v>9</v>
      </c>
      <c r="E159" t="s">
        <v>12</v>
      </c>
      <c r="F159">
        <v>48</v>
      </c>
      <c r="G159">
        <v>1.7699999999999998</v>
      </c>
      <c r="H159">
        <f>Sales_Data[[#This Row],[Quantity]]*Sales_Data[[#This Row],[UnitPrice]]</f>
        <v>84.96</v>
      </c>
    </row>
    <row r="160" spans="1:8" x14ac:dyDescent="0.35">
      <c r="A160" s="1">
        <v>44305</v>
      </c>
      <c r="B160" t="s">
        <v>6</v>
      </c>
      <c r="C160" t="s">
        <v>18</v>
      </c>
      <c r="D160" t="s">
        <v>16</v>
      </c>
      <c r="E160" t="s">
        <v>17</v>
      </c>
      <c r="F160">
        <v>24</v>
      </c>
      <c r="G160">
        <v>1.68</v>
      </c>
      <c r="H160">
        <f>Sales_Data[[#This Row],[Quantity]]*Sales_Data[[#This Row],[UnitPrice]]</f>
        <v>40.32</v>
      </c>
    </row>
    <row r="161" spans="1:8" x14ac:dyDescent="0.35">
      <c r="A161" s="1">
        <v>44308</v>
      </c>
      <c r="B161" t="s">
        <v>19</v>
      </c>
      <c r="C161" t="s">
        <v>21</v>
      </c>
      <c r="D161" t="s">
        <v>13</v>
      </c>
      <c r="E161" t="s">
        <v>14</v>
      </c>
      <c r="F161">
        <v>67</v>
      </c>
      <c r="G161">
        <v>1.87</v>
      </c>
      <c r="H161">
        <f>Sales_Data[[#This Row],[Quantity]]*Sales_Data[[#This Row],[UnitPrice]]</f>
        <v>125.29</v>
      </c>
    </row>
    <row r="162" spans="1:8" x14ac:dyDescent="0.35">
      <c r="A162" s="1">
        <v>44311</v>
      </c>
      <c r="B162" t="s">
        <v>6</v>
      </c>
      <c r="C162" t="s">
        <v>7</v>
      </c>
      <c r="D162" t="s">
        <v>9</v>
      </c>
      <c r="E162" t="s">
        <v>11</v>
      </c>
      <c r="F162">
        <v>27</v>
      </c>
      <c r="G162">
        <v>1.87</v>
      </c>
      <c r="H162">
        <f>Sales_Data[[#This Row],[Quantity]]*Sales_Data[[#This Row],[UnitPrice]]</f>
        <v>50.49</v>
      </c>
    </row>
    <row r="163" spans="1:8" x14ac:dyDescent="0.35">
      <c r="A163" s="1">
        <v>44314</v>
      </c>
      <c r="B163" t="s">
        <v>6</v>
      </c>
      <c r="C163" t="s">
        <v>7</v>
      </c>
      <c r="D163" t="s">
        <v>13</v>
      </c>
      <c r="E163" t="s">
        <v>15</v>
      </c>
      <c r="F163">
        <v>129</v>
      </c>
      <c r="G163">
        <v>2.8400000000000003</v>
      </c>
      <c r="H163">
        <f>Sales_Data[[#This Row],[Quantity]]*Sales_Data[[#This Row],[UnitPrice]]</f>
        <v>366.36</v>
      </c>
    </row>
    <row r="164" spans="1:8" x14ac:dyDescent="0.35">
      <c r="A164" s="1">
        <v>44317</v>
      </c>
      <c r="B164" t="s">
        <v>19</v>
      </c>
      <c r="C164" t="s">
        <v>20</v>
      </c>
      <c r="D164" t="s">
        <v>13</v>
      </c>
      <c r="E164" t="s">
        <v>8</v>
      </c>
      <c r="F164">
        <v>77</v>
      </c>
      <c r="G164">
        <v>2.1800000000000002</v>
      </c>
      <c r="H164">
        <f>Sales_Data[[#This Row],[Quantity]]*Sales_Data[[#This Row],[UnitPrice]]</f>
        <v>167.86</v>
      </c>
    </row>
    <row r="165" spans="1:8" x14ac:dyDescent="0.35">
      <c r="A165" s="1">
        <v>44320</v>
      </c>
      <c r="B165" t="s">
        <v>19</v>
      </c>
      <c r="C165" t="s">
        <v>20</v>
      </c>
      <c r="D165" t="s">
        <v>13</v>
      </c>
      <c r="E165" t="s">
        <v>14</v>
      </c>
      <c r="F165">
        <v>58</v>
      </c>
      <c r="G165">
        <v>1.8699999999999999</v>
      </c>
      <c r="H165">
        <f>Sales_Data[[#This Row],[Quantity]]*Sales_Data[[#This Row],[UnitPrice]]</f>
        <v>108.46</v>
      </c>
    </row>
    <row r="166" spans="1:8" x14ac:dyDescent="0.35">
      <c r="A166" s="1">
        <v>44323</v>
      </c>
      <c r="B166" t="s">
        <v>6</v>
      </c>
      <c r="C166" t="s">
        <v>18</v>
      </c>
      <c r="D166" t="s">
        <v>9</v>
      </c>
      <c r="E166" t="s">
        <v>11</v>
      </c>
      <c r="F166">
        <v>47</v>
      </c>
      <c r="G166">
        <v>1.87</v>
      </c>
      <c r="H166">
        <f>Sales_Data[[#This Row],[Quantity]]*Sales_Data[[#This Row],[UnitPrice]]</f>
        <v>87.89</v>
      </c>
    </row>
    <row r="167" spans="1:8" x14ac:dyDescent="0.35">
      <c r="A167" s="1">
        <v>44326</v>
      </c>
      <c r="B167" t="s">
        <v>6</v>
      </c>
      <c r="C167" t="s">
        <v>18</v>
      </c>
      <c r="D167" t="s">
        <v>13</v>
      </c>
      <c r="E167" t="s">
        <v>15</v>
      </c>
      <c r="F167">
        <v>33</v>
      </c>
      <c r="G167">
        <v>2.84</v>
      </c>
      <c r="H167">
        <f>Sales_Data[[#This Row],[Quantity]]*Sales_Data[[#This Row],[UnitPrice]]</f>
        <v>93.72</v>
      </c>
    </row>
    <row r="168" spans="1:8" x14ac:dyDescent="0.35">
      <c r="A168" s="1">
        <v>44329</v>
      </c>
      <c r="B168" t="s">
        <v>19</v>
      </c>
      <c r="C168" t="s">
        <v>21</v>
      </c>
      <c r="D168" t="s">
        <v>13</v>
      </c>
      <c r="E168" t="s">
        <v>14</v>
      </c>
      <c r="F168">
        <v>82</v>
      </c>
      <c r="G168">
        <v>1.87</v>
      </c>
      <c r="H168">
        <f>Sales_Data[[#This Row],[Quantity]]*Sales_Data[[#This Row],[UnitPrice]]</f>
        <v>153.34</v>
      </c>
    </row>
    <row r="169" spans="1:8" x14ac:dyDescent="0.35">
      <c r="A169" s="1">
        <v>44332</v>
      </c>
      <c r="B169" t="s">
        <v>6</v>
      </c>
      <c r="C169" t="s">
        <v>7</v>
      </c>
      <c r="D169" t="s">
        <v>9</v>
      </c>
      <c r="E169" t="s">
        <v>12</v>
      </c>
      <c r="F169">
        <v>58</v>
      </c>
      <c r="G169">
        <v>1.77</v>
      </c>
      <c r="H169">
        <f>Sales_Data[[#This Row],[Quantity]]*Sales_Data[[#This Row],[UnitPrice]]</f>
        <v>102.66</v>
      </c>
    </row>
    <row r="170" spans="1:8" x14ac:dyDescent="0.35">
      <c r="A170" s="1">
        <v>44335</v>
      </c>
      <c r="B170" t="s">
        <v>6</v>
      </c>
      <c r="C170" t="s">
        <v>7</v>
      </c>
      <c r="D170" t="s">
        <v>16</v>
      </c>
      <c r="E170" t="s">
        <v>24</v>
      </c>
      <c r="F170">
        <v>30</v>
      </c>
      <c r="G170">
        <v>3.15</v>
      </c>
      <c r="H170">
        <f>Sales_Data[[#This Row],[Quantity]]*Sales_Data[[#This Row],[UnitPrice]]</f>
        <v>94.5</v>
      </c>
    </row>
    <row r="171" spans="1:8" x14ac:dyDescent="0.35">
      <c r="A171" s="1">
        <v>44338</v>
      </c>
      <c r="B171" t="s">
        <v>19</v>
      </c>
      <c r="C171" t="s">
        <v>20</v>
      </c>
      <c r="D171" t="s">
        <v>13</v>
      </c>
      <c r="E171" t="s">
        <v>14</v>
      </c>
      <c r="F171">
        <v>43</v>
      </c>
      <c r="G171">
        <v>1.8699999999999999</v>
      </c>
      <c r="H171">
        <f>Sales_Data[[#This Row],[Quantity]]*Sales_Data[[#This Row],[UnitPrice]]</f>
        <v>80.41</v>
      </c>
    </row>
    <row r="172" spans="1:8" x14ac:dyDescent="0.35">
      <c r="A172" s="1">
        <v>44341</v>
      </c>
      <c r="B172" t="s">
        <v>6</v>
      </c>
      <c r="C172" t="s">
        <v>18</v>
      </c>
      <c r="D172" t="s">
        <v>9</v>
      </c>
      <c r="E172" t="s">
        <v>12</v>
      </c>
      <c r="F172">
        <v>84</v>
      </c>
      <c r="G172">
        <v>1.77</v>
      </c>
      <c r="H172">
        <f>Sales_Data[[#This Row],[Quantity]]*Sales_Data[[#This Row],[UnitPrice]]</f>
        <v>148.68</v>
      </c>
    </row>
    <row r="173" spans="1:8" x14ac:dyDescent="0.35">
      <c r="A173" s="1">
        <v>44344</v>
      </c>
      <c r="B173" t="s">
        <v>19</v>
      </c>
      <c r="C173" t="s">
        <v>21</v>
      </c>
      <c r="D173" t="s">
        <v>13</v>
      </c>
      <c r="E173" t="s">
        <v>8</v>
      </c>
      <c r="F173">
        <v>36</v>
      </c>
      <c r="G173">
        <v>2.1800000000000002</v>
      </c>
      <c r="H173">
        <f>Sales_Data[[#This Row],[Quantity]]*Sales_Data[[#This Row],[UnitPrice]]</f>
        <v>78.48</v>
      </c>
    </row>
    <row r="174" spans="1:8" x14ac:dyDescent="0.35">
      <c r="A174" s="1">
        <v>44347</v>
      </c>
      <c r="B174" t="s">
        <v>19</v>
      </c>
      <c r="C174" t="s">
        <v>21</v>
      </c>
      <c r="D174" t="s">
        <v>13</v>
      </c>
      <c r="E174" t="s">
        <v>15</v>
      </c>
      <c r="F174">
        <v>44</v>
      </c>
      <c r="G174">
        <v>2.84</v>
      </c>
      <c r="H174">
        <f>Sales_Data[[#This Row],[Quantity]]*Sales_Data[[#This Row],[UnitPrice]]</f>
        <v>124.96</v>
      </c>
    </row>
    <row r="175" spans="1:8" x14ac:dyDescent="0.35">
      <c r="A175" s="1">
        <v>44350</v>
      </c>
      <c r="B175" t="s">
        <v>6</v>
      </c>
      <c r="C175" t="s">
        <v>7</v>
      </c>
      <c r="D175" t="s">
        <v>9</v>
      </c>
      <c r="E175" t="s">
        <v>11</v>
      </c>
      <c r="F175">
        <v>27</v>
      </c>
      <c r="G175">
        <v>1.87</v>
      </c>
      <c r="H175">
        <f>Sales_Data[[#This Row],[Quantity]]*Sales_Data[[#This Row],[UnitPrice]]</f>
        <v>50.49</v>
      </c>
    </row>
    <row r="176" spans="1:8" x14ac:dyDescent="0.35">
      <c r="A176" s="1">
        <v>44353</v>
      </c>
      <c r="B176" t="s">
        <v>6</v>
      </c>
      <c r="C176" t="s">
        <v>7</v>
      </c>
      <c r="D176" t="s">
        <v>13</v>
      </c>
      <c r="E176" t="s">
        <v>15</v>
      </c>
      <c r="F176">
        <v>120</v>
      </c>
      <c r="G176">
        <v>2.8400000000000003</v>
      </c>
      <c r="H176">
        <f>Sales_Data[[#This Row],[Quantity]]*Sales_Data[[#This Row],[UnitPrice]]</f>
        <v>340.8</v>
      </c>
    </row>
    <row r="177" spans="1:8" x14ac:dyDescent="0.35">
      <c r="A177" s="1">
        <v>44356</v>
      </c>
      <c r="B177" t="s">
        <v>6</v>
      </c>
      <c r="C177" t="s">
        <v>7</v>
      </c>
      <c r="D177" t="s">
        <v>22</v>
      </c>
      <c r="E177" t="s">
        <v>23</v>
      </c>
      <c r="F177">
        <v>26</v>
      </c>
      <c r="G177">
        <v>3.4899999999999998</v>
      </c>
      <c r="H177">
        <f>Sales_Data[[#This Row],[Quantity]]*Sales_Data[[#This Row],[UnitPrice]]</f>
        <v>90.74</v>
      </c>
    </row>
    <row r="178" spans="1:8" x14ac:dyDescent="0.35">
      <c r="A178" s="1">
        <v>44359</v>
      </c>
      <c r="B178" t="s">
        <v>19</v>
      </c>
      <c r="C178" t="s">
        <v>20</v>
      </c>
      <c r="D178" t="s">
        <v>9</v>
      </c>
      <c r="E178" t="s">
        <v>12</v>
      </c>
      <c r="F178">
        <v>73</v>
      </c>
      <c r="G178">
        <v>1.77</v>
      </c>
      <c r="H178">
        <f>Sales_Data[[#This Row],[Quantity]]*Sales_Data[[#This Row],[UnitPrice]]</f>
        <v>129.21</v>
      </c>
    </row>
    <row r="179" spans="1:8" x14ac:dyDescent="0.35">
      <c r="A179" s="1">
        <v>44362</v>
      </c>
      <c r="B179" t="s">
        <v>6</v>
      </c>
      <c r="C179" t="s">
        <v>18</v>
      </c>
      <c r="D179" t="s">
        <v>9</v>
      </c>
      <c r="E179" t="s">
        <v>11</v>
      </c>
      <c r="F179">
        <v>38</v>
      </c>
      <c r="G179">
        <v>1.87</v>
      </c>
      <c r="H179">
        <f>Sales_Data[[#This Row],[Quantity]]*Sales_Data[[#This Row],[UnitPrice]]</f>
        <v>71.06</v>
      </c>
    </row>
    <row r="180" spans="1:8" x14ac:dyDescent="0.35">
      <c r="A180" s="1">
        <v>44365</v>
      </c>
      <c r="B180" t="s">
        <v>6</v>
      </c>
      <c r="C180" t="s">
        <v>18</v>
      </c>
      <c r="D180" t="s">
        <v>13</v>
      </c>
      <c r="E180" t="s">
        <v>15</v>
      </c>
      <c r="F180">
        <v>40</v>
      </c>
      <c r="G180">
        <v>2.84</v>
      </c>
      <c r="H180">
        <f>Sales_Data[[#This Row],[Quantity]]*Sales_Data[[#This Row],[UnitPrice]]</f>
        <v>113.6</v>
      </c>
    </row>
    <row r="181" spans="1:8" x14ac:dyDescent="0.35">
      <c r="A181" s="1">
        <v>44368</v>
      </c>
      <c r="B181" t="s">
        <v>19</v>
      </c>
      <c r="C181" t="s">
        <v>21</v>
      </c>
      <c r="D181" t="s">
        <v>9</v>
      </c>
      <c r="E181" t="s">
        <v>12</v>
      </c>
      <c r="F181">
        <v>41</v>
      </c>
      <c r="G181">
        <v>1.7699999999999998</v>
      </c>
      <c r="H181">
        <f>Sales_Data[[#This Row],[Quantity]]*Sales_Data[[#This Row],[UnitPrice]]</f>
        <v>72.569999999999993</v>
      </c>
    </row>
    <row r="182" spans="1:8" x14ac:dyDescent="0.35">
      <c r="A182" s="1">
        <v>44371</v>
      </c>
      <c r="B182" t="s">
        <v>6</v>
      </c>
      <c r="C182" t="s">
        <v>7</v>
      </c>
      <c r="D182" t="s">
        <v>9</v>
      </c>
      <c r="E182" t="s">
        <v>10</v>
      </c>
      <c r="F182">
        <v>27</v>
      </c>
      <c r="G182">
        <v>2.27</v>
      </c>
      <c r="H182">
        <f>Sales_Data[[#This Row],[Quantity]]*Sales_Data[[#This Row],[UnitPrice]]</f>
        <v>61.29</v>
      </c>
    </row>
    <row r="183" spans="1:8" x14ac:dyDescent="0.35">
      <c r="A183" s="1">
        <v>44374</v>
      </c>
      <c r="B183" t="s">
        <v>6</v>
      </c>
      <c r="C183" t="s">
        <v>7</v>
      </c>
      <c r="D183" t="s">
        <v>13</v>
      </c>
      <c r="E183" t="s">
        <v>14</v>
      </c>
      <c r="F183">
        <v>38</v>
      </c>
      <c r="G183">
        <v>1.87</v>
      </c>
      <c r="H183">
        <f>Sales_Data[[#This Row],[Quantity]]*Sales_Data[[#This Row],[UnitPrice]]</f>
        <v>71.06</v>
      </c>
    </row>
    <row r="184" spans="1:8" x14ac:dyDescent="0.35">
      <c r="A184" s="1">
        <v>44377</v>
      </c>
      <c r="B184" t="s">
        <v>6</v>
      </c>
      <c r="C184" t="s">
        <v>7</v>
      </c>
      <c r="D184" t="s">
        <v>22</v>
      </c>
      <c r="E184" t="s">
        <v>23</v>
      </c>
      <c r="F184">
        <v>34</v>
      </c>
      <c r="G184">
        <v>3.4899999999999998</v>
      </c>
      <c r="H184">
        <f>Sales_Data[[#This Row],[Quantity]]*Sales_Data[[#This Row],[UnitPrice]]</f>
        <v>118.66</v>
      </c>
    </row>
    <row r="185" spans="1:8" x14ac:dyDescent="0.35">
      <c r="A185" s="1">
        <v>44380</v>
      </c>
      <c r="B185" t="s">
        <v>19</v>
      </c>
      <c r="C185" t="s">
        <v>20</v>
      </c>
      <c r="D185" t="s">
        <v>9</v>
      </c>
      <c r="E185" t="s">
        <v>11</v>
      </c>
      <c r="F185">
        <v>65</v>
      </c>
      <c r="G185">
        <v>1.8699999999999999</v>
      </c>
      <c r="H185">
        <f>Sales_Data[[#This Row],[Quantity]]*Sales_Data[[#This Row],[UnitPrice]]</f>
        <v>121.55</v>
      </c>
    </row>
    <row r="186" spans="1:8" x14ac:dyDescent="0.35">
      <c r="A186" s="1">
        <v>44383</v>
      </c>
      <c r="B186" t="s">
        <v>19</v>
      </c>
      <c r="C186" t="s">
        <v>20</v>
      </c>
      <c r="D186" t="s">
        <v>13</v>
      </c>
      <c r="E186" t="s">
        <v>15</v>
      </c>
      <c r="F186">
        <v>60</v>
      </c>
      <c r="G186">
        <v>2.8400000000000003</v>
      </c>
      <c r="H186">
        <f>Sales_Data[[#This Row],[Quantity]]*Sales_Data[[#This Row],[UnitPrice]]</f>
        <v>170.4</v>
      </c>
    </row>
    <row r="187" spans="1:8" x14ac:dyDescent="0.35">
      <c r="A187" s="1">
        <v>44386</v>
      </c>
      <c r="B187" t="s">
        <v>6</v>
      </c>
      <c r="C187" t="s">
        <v>18</v>
      </c>
      <c r="D187" t="s">
        <v>13</v>
      </c>
      <c r="E187" t="s">
        <v>8</v>
      </c>
      <c r="F187">
        <v>37</v>
      </c>
      <c r="G187">
        <v>2.1799999999999997</v>
      </c>
      <c r="H187">
        <f>Sales_Data[[#This Row],[Quantity]]*Sales_Data[[#This Row],[UnitPrice]]</f>
        <v>80.66</v>
      </c>
    </row>
    <row r="188" spans="1:8" x14ac:dyDescent="0.35">
      <c r="A188" s="1">
        <v>44389</v>
      </c>
      <c r="B188" t="s">
        <v>6</v>
      </c>
      <c r="C188" t="s">
        <v>18</v>
      </c>
      <c r="D188" t="s">
        <v>13</v>
      </c>
      <c r="E188" t="s">
        <v>14</v>
      </c>
      <c r="F188">
        <v>40</v>
      </c>
      <c r="G188">
        <v>1.8699999999999999</v>
      </c>
      <c r="H188">
        <f>Sales_Data[[#This Row],[Quantity]]*Sales_Data[[#This Row],[UnitPrice]]</f>
        <v>74.8</v>
      </c>
    </row>
    <row r="189" spans="1:8" x14ac:dyDescent="0.35">
      <c r="A189" s="1">
        <v>44392</v>
      </c>
      <c r="B189" t="s">
        <v>19</v>
      </c>
      <c r="C189" t="s">
        <v>21</v>
      </c>
      <c r="D189" t="s">
        <v>9</v>
      </c>
      <c r="E189" t="s">
        <v>11</v>
      </c>
      <c r="F189">
        <v>26</v>
      </c>
      <c r="G189">
        <v>1.8699999999999999</v>
      </c>
      <c r="H189">
        <f>Sales_Data[[#This Row],[Quantity]]*Sales_Data[[#This Row],[UnitPrice]]</f>
        <v>48.62</v>
      </c>
    </row>
    <row r="190" spans="1:8" x14ac:dyDescent="0.35">
      <c r="A190" s="1">
        <v>44395</v>
      </c>
      <c r="B190" t="s">
        <v>6</v>
      </c>
      <c r="C190" t="s">
        <v>7</v>
      </c>
      <c r="D190" t="s">
        <v>9</v>
      </c>
      <c r="E190" t="s">
        <v>10</v>
      </c>
      <c r="F190">
        <v>22</v>
      </c>
      <c r="G190">
        <v>2.27</v>
      </c>
      <c r="H190">
        <f>Sales_Data[[#This Row],[Quantity]]*Sales_Data[[#This Row],[UnitPrice]]</f>
        <v>49.94</v>
      </c>
    </row>
    <row r="191" spans="1:8" x14ac:dyDescent="0.35">
      <c r="A191" s="1">
        <v>44398</v>
      </c>
      <c r="B191" t="s">
        <v>6</v>
      </c>
      <c r="C191" t="s">
        <v>7</v>
      </c>
      <c r="D191" t="s">
        <v>13</v>
      </c>
      <c r="E191" t="s">
        <v>14</v>
      </c>
      <c r="F191">
        <v>32</v>
      </c>
      <c r="G191">
        <v>1.87</v>
      </c>
      <c r="H191">
        <f>Sales_Data[[#This Row],[Quantity]]*Sales_Data[[#This Row],[UnitPrice]]</f>
        <v>59.84</v>
      </c>
    </row>
    <row r="192" spans="1:8" x14ac:dyDescent="0.35">
      <c r="A192" s="1">
        <v>44401</v>
      </c>
      <c r="B192" t="s">
        <v>6</v>
      </c>
      <c r="C192" t="s">
        <v>7</v>
      </c>
      <c r="D192" t="s">
        <v>22</v>
      </c>
      <c r="E192" t="s">
        <v>23</v>
      </c>
      <c r="F192">
        <v>23</v>
      </c>
      <c r="G192">
        <v>3.4899999999999998</v>
      </c>
      <c r="H192">
        <f>Sales_Data[[#This Row],[Quantity]]*Sales_Data[[#This Row],[UnitPrice]]</f>
        <v>80.27</v>
      </c>
    </row>
    <row r="193" spans="1:8" x14ac:dyDescent="0.35">
      <c r="A193" s="1">
        <v>44404</v>
      </c>
      <c r="B193" t="s">
        <v>19</v>
      </c>
      <c r="C193" t="s">
        <v>20</v>
      </c>
      <c r="D193" t="s">
        <v>13</v>
      </c>
      <c r="E193" t="s">
        <v>8</v>
      </c>
      <c r="F193">
        <v>20</v>
      </c>
      <c r="G193">
        <v>2.1800000000000002</v>
      </c>
      <c r="H193">
        <f>Sales_Data[[#This Row],[Quantity]]*Sales_Data[[#This Row],[UnitPrice]]</f>
        <v>43.6</v>
      </c>
    </row>
    <row r="194" spans="1:8" x14ac:dyDescent="0.35">
      <c r="A194" s="1">
        <v>44407</v>
      </c>
      <c r="B194" t="s">
        <v>19</v>
      </c>
      <c r="C194" t="s">
        <v>20</v>
      </c>
      <c r="D194" t="s">
        <v>13</v>
      </c>
      <c r="E194" t="s">
        <v>14</v>
      </c>
      <c r="F194">
        <v>64</v>
      </c>
      <c r="G194">
        <v>1.87</v>
      </c>
      <c r="H194">
        <f>Sales_Data[[#This Row],[Quantity]]*Sales_Data[[#This Row],[UnitPrice]]</f>
        <v>119.68</v>
      </c>
    </row>
    <row r="195" spans="1:8" x14ac:dyDescent="0.35">
      <c r="A195" s="1">
        <v>44410</v>
      </c>
      <c r="B195" t="s">
        <v>6</v>
      </c>
      <c r="C195" t="s">
        <v>18</v>
      </c>
      <c r="D195" t="s">
        <v>9</v>
      </c>
      <c r="E195" t="s">
        <v>12</v>
      </c>
      <c r="F195">
        <v>71</v>
      </c>
      <c r="G195">
        <v>1.77</v>
      </c>
      <c r="H195">
        <f>Sales_Data[[#This Row],[Quantity]]*Sales_Data[[#This Row],[UnitPrice]]</f>
        <v>125.67</v>
      </c>
    </row>
    <row r="196" spans="1:8" x14ac:dyDescent="0.35">
      <c r="A196" s="1">
        <v>44413</v>
      </c>
      <c r="B196" t="s">
        <v>19</v>
      </c>
      <c r="C196" t="s">
        <v>21</v>
      </c>
      <c r="D196" t="s">
        <v>13</v>
      </c>
      <c r="E196" t="s">
        <v>8</v>
      </c>
      <c r="F196">
        <v>90</v>
      </c>
      <c r="G196">
        <v>2.1799999999999997</v>
      </c>
      <c r="H196">
        <f>Sales_Data[[#This Row],[Quantity]]*Sales_Data[[#This Row],[UnitPrice]]</f>
        <v>196.2</v>
      </c>
    </row>
    <row r="197" spans="1:8" x14ac:dyDescent="0.35">
      <c r="A197" s="1">
        <v>44416</v>
      </c>
      <c r="B197" t="s">
        <v>19</v>
      </c>
      <c r="C197" t="s">
        <v>21</v>
      </c>
      <c r="D197" t="s">
        <v>13</v>
      </c>
      <c r="E197" t="s">
        <v>15</v>
      </c>
      <c r="F197">
        <v>38</v>
      </c>
      <c r="G197">
        <v>2.84</v>
      </c>
      <c r="H197">
        <f>Sales_Data[[#This Row],[Quantity]]*Sales_Data[[#This Row],[UnitPrice]]</f>
        <v>107.91999999999999</v>
      </c>
    </row>
    <row r="198" spans="1:8" x14ac:dyDescent="0.35">
      <c r="A198" s="1">
        <v>44419</v>
      </c>
      <c r="B198" t="s">
        <v>6</v>
      </c>
      <c r="C198" t="s">
        <v>7</v>
      </c>
      <c r="D198" t="s">
        <v>9</v>
      </c>
      <c r="E198" t="s">
        <v>12</v>
      </c>
      <c r="F198">
        <v>55</v>
      </c>
      <c r="G198">
        <v>1.7699999999999998</v>
      </c>
      <c r="H198">
        <f>Sales_Data[[#This Row],[Quantity]]*Sales_Data[[#This Row],[UnitPrice]]</f>
        <v>97.35</v>
      </c>
    </row>
    <row r="199" spans="1:8" x14ac:dyDescent="0.35">
      <c r="A199" s="1">
        <v>44422</v>
      </c>
      <c r="B199" t="s">
        <v>6</v>
      </c>
      <c r="C199" t="s">
        <v>7</v>
      </c>
      <c r="D199" t="s">
        <v>16</v>
      </c>
      <c r="E199" t="s">
        <v>24</v>
      </c>
      <c r="F199">
        <v>22</v>
      </c>
      <c r="G199">
        <v>3.15</v>
      </c>
      <c r="H199">
        <f>Sales_Data[[#This Row],[Quantity]]*Sales_Data[[#This Row],[UnitPrice]]</f>
        <v>69.3</v>
      </c>
    </row>
    <row r="200" spans="1:8" x14ac:dyDescent="0.35">
      <c r="A200" s="1">
        <v>44425</v>
      </c>
      <c r="B200" t="s">
        <v>19</v>
      </c>
      <c r="C200" t="s">
        <v>20</v>
      </c>
      <c r="D200" t="s">
        <v>9</v>
      </c>
      <c r="E200" t="s">
        <v>12</v>
      </c>
      <c r="F200">
        <v>34</v>
      </c>
      <c r="G200">
        <v>1.77</v>
      </c>
      <c r="H200">
        <f>Sales_Data[[#This Row],[Quantity]]*Sales_Data[[#This Row],[UnitPrice]]</f>
        <v>60.18</v>
      </c>
    </row>
    <row r="201" spans="1:8" x14ac:dyDescent="0.35">
      <c r="A201" s="1">
        <v>44428</v>
      </c>
      <c r="B201" t="s">
        <v>6</v>
      </c>
      <c r="C201" t="s">
        <v>18</v>
      </c>
      <c r="D201" t="s">
        <v>9</v>
      </c>
      <c r="E201" t="s">
        <v>11</v>
      </c>
      <c r="F201">
        <v>39</v>
      </c>
      <c r="G201">
        <v>1.87</v>
      </c>
      <c r="H201">
        <f>Sales_Data[[#This Row],[Quantity]]*Sales_Data[[#This Row],[UnitPrice]]</f>
        <v>72.930000000000007</v>
      </c>
    </row>
    <row r="202" spans="1:8" x14ac:dyDescent="0.35">
      <c r="A202" s="1">
        <v>44431</v>
      </c>
      <c r="B202" t="s">
        <v>6</v>
      </c>
      <c r="C202" t="s">
        <v>18</v>
      </c>
      <c r="D202" t="s">
        <v>13</v>
      </c>
      <c r="E202" t="s">
        <v>15</v>
      </c>
      <c r="F202">
        <v>41</v>
      </c>
      <c r="G202">
        <v>2.84</v>
      </c>
      <c r="H202">
        <f>Sales_Data[[#This Row],[Quantity]]*Sales_Data[[#This Row],[UnitPrice]]</f>
        <v>116.44</v>
      </c>
    </row>
    <row r="203" spans="1:8" x14ac:dyDescent="0.35">
      <c r="A203" s="1">
        <v>44434</v>
      </c>
      <c r="B203" t="s">
        <v>19</v>
      </c>
      <c r="C203" t="s">
        <v>21</v>
      </c>
      <c r="D203" t="s">
        <v>9</v>
      </c>
      <c r="E203" t="s">
        <v>12</v>
      </c>
      <c r="F203">
        <v>41</v>
      </c>
      <c r="G203">
        <v>1.7699999999999998</v>
      </c>
      <c r="H203">
        <f>Sales_Data[[#This Row],[Quantity]]*Sales_Data[[#This Row],[UnitPrice]]</f>
        <v>72.569999999999993</v>
      </c>
    </row>
    <row r="204" spans="1:8" x14ac:dyDescent="0.35">
      <c r="A204" s="1">
        <v>44437</v>
      </c>
      <c r="B204" t="s">
        <v>6</v>
      </c>
      <c r="C204" t="s">
        <v>7</v>
      </c>
      <c r="D204" t="s">
        <v>13</v>
      </c>
      <c r="E204" t="s">
        <v>8</v>
      </c>
      <c r="F204">
        <v>136</v>
      </c>
      <c r="G204">
        <v>2.1800000000000002</v>
      </c>
      <c r="H204">
        <f>Sales_Data[[#This Row],[Quantity]]*Sales_Data[[#This Row],[UnitPrice]]</f>
        <v>296.48</v>
      </c>
    </row>
    <row r="205" spans="1:8" x14ac:dyDescent="0.35">
      <c r="A205" s="1">
        <v>44440</v>
      </c>
      <c r="B205" t="s">
        <v>6</v>
      </c>
      <c r="C205" t="s">
        <v>7</v>
      </c>
      <c r="D205" t="s">
        <v>9</v>
      </c>
      <c r="E205" t="s">
        <v>12</v>
      </c>
      <c r="F205">
        <v>25</v>
      </c>
      <c r="G205">
        <v>1.77</v>
      </c>
      <c r="H205">
        <f>Sales_Data[[#This Row],[Quantity]]*Sales_Data[[#This Row],[UnitPrice]]</f>
        <v>44.25</v>
      </c>
    </row>
    <row r="206" spans="1:8" x14ac:dyDescent="0.35">
      <c r="A206" s="1">
        <v>44443</v>
      </c>
      <c r="B206" t="s">
        <v>6</v>
      </c>
      <c r="C206" t="s">
        <v>7</v>
      </c>
      <c r="D206" t="s">
        <v>16</v>
      </c>
      <c r="E206" t="s">
        <v>24</v>
      </c>
      <c r="F206">
        <v>26</v>
      </c>
      <c r="G206">
        <v>3.1500000000000004</v>
      </c>
      <c r="H206">
        <f>Sales_Data[[#This Row],[Quantity]]*Sales_Data[[#This Row],[UnitPrice]]</f>
        <v>81.900000000000006</v>
      </c>
    </row>
    <row r="207" spans="1:8" x14ac:dyDescent="0.35">
      <c r="A207" s="1">
        <v>44446</v>
      </c>
      <c r="B207" t="s">
        <v>19</v>
      </c>
      <c r="C207" t="s">
        <v>20</v>
      </c>
      <c r="D207" t="s">
        <v>9</v>
      </c>
      <c r="E207" t="s">
        <v>11</v>
      </c>
      <c r="F207">
        <v>50</v>
      </c>
      <c r="G207">
        <v>1.87</v>
      </c>
      <c r="H207">
        <f>Sales_Data[[#This Row],[Quantity]]*Sales_Data[[#This Row],[UnitPrice]]</f>
        <v>93.5</v>
      </c>
    </row>
    <row r="208" spans="1:8" x14ac:dyDescent="0.35">
      <c r="A208" s="1">
        <v>44449</v>
      </c>
      <c r="B208" t="s">
        <v>19</v>
      </c>
      <c r="C208" t="s">
        <v>20</v>
      </c>
      <c r="D208" t="s">
        <v>13</v>
      </c>
      <c r="E208" t="s">
        <v>15</v>
      </c>
      <c r="F208">
        <v>79</v>
      </c>
      <c r="G208">
        <v>2.8400000000000003</v>
      </c>
      <c r="H208">
        <f>Sales_Data[[#This Row],[Quantity]]*Sales_Data[[#This Row],[UnitPrice]]</f>
        <v>224.36</v>
      </c>
    </row>
    <row r="209" spans="1:8" x14ac:dyDescent="0.35">
      <c r="A209" s="1">
        <v>44452</v>
      </c>
      <c r="B209" t="s">
        <v>6</v>
      </c>
      <c r="C209" t="s">
        <v>18</v>
      </c>
      <c r="D209" t="s">
        <v>9</v>
      </c>
      <c r="E209" t="s">
        <v>12</v>
      </c>
      <c r="F209">
        <v>30</v>
      </c>
      <c r="G209">
        <v>1.77</v>
      </c>
      <c r="H209">
        <f>Sales_Data[[#This Row],[Quantity]]*Sales_Data[[#This Row],[UnitPrice]]</f>
        <v>53.1</v>
      </c>
    </row>
    <row r="210" spans="1:8" x14ac:dyDescent="0.35">
      <c r="A210" s="1">
        <v>44455</v>
      </c>
      <c r="B210" t="s">
        <v>6</v>
      </c>
      <c r="C210" t="s">
        <v>18</v>
      </c>
      <c r="D210" t="s">
        <v>16</v>
      </c>
      <c r="E210" t="s">
        <v>17</v>
      </c>
      <c r="F210">
        <v>20</v>
      </c>
      <c r="G210">
        <v>1.6800000000000002</v>
      </c>
      <c r="H210">
        <f>Sales_Data[[#This Row],[Quantity]]*Sales_Data[[#This Row],[UnitPrice]]</f>
        <v>33.6</v>
      </c>
    </row>
    <row r="211" spans="1:8" x14ac:dyDescent="0.35">
      <c r="A211" s="1">
        <v>44458</v>
      </c>
      <c r="B211" t="s">
        <v>19</v>
      </c>
      <c r="C211" t="s">
        <v>21</v>
      </c>
      <c r="D211" t="s">
        <v>9</v>
      </c>
      <c r="E211" t="s">
        <v>12</v>
      </c>
      <c r="F211">
        <v>49</v>
      </c>
      <c r="G211">
        <v>1.77</v>
      </c>
      <c r="H211">
        <f>Sales_Data[[#This Row],[Quantity]]*Sales_Data[[#This Row],[UnitPrice]]</f>
        <v>86.73</v>
      </c>
    </row>
    <row r="212" spans="1:8" x14ac:dyDescent="0.35">
      <c r="A212" s="1">
        <v>44461</v>
      </c>
      <c r="B212" t="s">
        <v>6</v>
      </c>
      <c r="C212" t="s">
        <v>7</v>
      </c>
      <c r="D212" t="s">
        <v>13</v>
      </c>
      <c r="E212" t="s">
        <v>8</v>
      </c>
      <c r="F212">
        <v>40</v>
      </c>
      <c r="G212">
        <v>2.1800000000000002</v>
      </c>
      <c r="H212">
        <f>Sales_Data[[#This Row],[Quantity]]*Sales_Data[[#This Row],[UnitPrice]]</f>
        <v>87.2</v>
      </c>
    </row>
    <row r="213" spans="1:8" x14ac:dyDescent="0.35">
      <c r="A213" s="1">
        <v>44464</v>
      </c>
      <c r="B213" t="s">
        <v>6</v>
      </c>
      <c r="C213" t="s">
        <v>7</v>
      </c>
      <c r="D213" t="s">
        <v>9</v>
      </c>
      <c r="E213" t="s">
        <v>12</v>
      </c>
      <c r="F213">
        <v>31</v>
      </c>
      <c r="G213">
        <v>1.77</v>
      </c>
      <c r="H213">
        <f>Sales_Data[[#This Row],[Quantity]]*Sales_Data[[#This Row],[UnitPrice]]</f>
        <v>54.87</v>
      </c>
    </row>
    <row r="214" spans="1:8" x14ac:dyDescent="0.35">
      <c r="A214" s="1">
        <v>44467</v>
      </c>
      <c r="B214" t="s">
        <v>6</v>
      </c>
      <c r="C214" t="s">
        <v>7</v>
      </c>
      <c r="D214" t="s">
        <v>16</v>
      </c>
      <c r="E214" t="s">
        <v>24</v>
      </c>
      <c r="F214">
        <v>21</v>
      </c>
      <c r="G214">
        <v>3.1500000000000004</v>
      </c>
      <c r="H214">
        <f>Sales_Data[[#This Row],[Quantity]]*Sales_Data[[#This Row],[UnitPrice]]</f>
        <v>66.150000000000006</v>
      </c>
    </row>
    <row r="215" spans="1:8" x14ac:dyDescent="0.35">
      <c r="A215" s="1">
        <v>44470</v>
      </c>
      <c r="B215" t="s">
        <v>19</v>
      </c>
      <c r="C215" t="s">
        <v>20</v>
      </c>
      <c r="D215" t="s">
        <v>9</v>
      </c>
      <c r="E215" t="s">
        <v>11</v>
      </c>
      <c r="F215">
        <v>43</v>
      </c>
      <c r="G215">
        <v>1.8699999999999999</v>
      </c>
      <c r="H215">
        <f>Sales_Data[[#This Row],[Quantity]]*Sales_Data[[#This Row],[UnitPrice]]</f>
        <v>80.41</v>
      </c>
    </row>
    <row r="216" spans="1:8" x14ac:dyDescent="0.35">
      <c r="A216" s="1">
        <v>44473</v>
      </c>
      <c r="B216" t="s">
        <v>19</v>
      </c>
      <c r="C216" t="s">
        <v>20</v>
      </c>
      <c r="D216" t="s">
        <v>13</v>
      </c>
      <c r="E216" t="s">
        <v>15</v>
      </c>
      <c r="F216">
        <v>47</v>
      </c>
      <c r="G216">
        <v>2.84</v>
      </c>
      <c r="H216">
        <f>Sales_Data[[#This Row],[Quantity]]*Sales_Data[[#This Row],[UnitPrice]]</f>
        <v>133.47999999999999</v>
      </c>
    </row>
    <row r="217" spans="1:8" x14ac:dyDescent="0.35">
      <c r="A217" s="1">
        <v>44476</v>
      </c>
      <c r="B217" t="s">
        <v>6</v>
      </c>
      <c r="C217" t="s">
        <v>18</v>
      </c>
      <c r="D217" t="s">
        <v>13</v>
      </c>
      <c r="E217" t="s">
        <v>8</v>
      </c>
      <c r="F217">
        <v>175</v>
      </c>
      <c r="G217">
        <v>2.1800000000000002</v>
      </c>
      <c r="H217">
        <f>Sales_Data[[#This Row],[Quantity]]*Sales_Data[[#This Row],[UnitPrice]]</f>
        <v>381.5</v>
      </c>
    </row>
    <row r="218" spans="1:8" x14ac:dyDescent="0.35">
      <c r="A218" s="1">
        <v>44479</v>
      </c>
      <c r="B218" t="s">
        <v>6</v>
      </c>
      <c r="C218" t="s">
        <v>18</v>
      </c>
      <c r="D218" t="s">
        <v>13</v>
      </c>
      <c r="E218" t="s">
        <v>14</v>
      </c>
      <c r="F218">
        <v>23</v>
      </c>
      <c r="G218">
        <v>1.8699999999999999</v>
      </c>
      <c r="H218">
        <f>Sales_Data[[#This Row],[Quantity]]*Sales_Data[[#This Row],[UnitPrice]]</f>
        <v>43.01</v>
      </c>
    </row>
    <row r="219" spans="1:8" x14ac:dyDescent="0.35">
      <c r="A219" s="1">
        <v>44482</v>
      </c>
      <c r="B219" t="s">
        <v>19</v>
      </c>
      <c r="C219" t="s">
        <v>21</v>
      </c>
      <c r="D219" t="s">
        <v>9</v>
      </c>
      <c r="E219" t="s">
        <v>12</v>
      </c>
      <c r="F219">
        <v>40</v>
      </c>
      <c r="G219">
        <v>1.77</v>
      </c>
      <c r="H219">
        <f>Sales_Data[[#This Row],[Quantity]]*Sales_Data[[#This Row],[UnitPrice]]</f>
        <v>70.8</v>
      </c>
    </row>
    <row r="220" spans="1:8" x14ac:dyDescent="0.35">
      <c r="A220" s="1">
        <v>44485</v>
      </c>
      <c r="B220" t="s">
        <v>6</v>
      </c>
      <c r="C220" t="s">
        <v>7</v>
      </c>
      <c r="D220" t="s">
        <v>13</v>
      </c>
      <c r="E220" t="s">
        <v>8</v>
      </c>
      <c r="F220">
        <v>87</v>
      </c>
      <c r="G220">
        <v>2.1800000000000002</v>
      </c>
      <c r="H220">
        <f>Sales_Data[[#This Row],[Quantity]]*Sales_Data[[#This Row],[UnitPrice]]</f>
        <v>189.66000000000003</v>
      </c>
    </row>
    <row r="221" spans="1:8" x14ac:dyDescent="0.35">
      <c r="A221" s="1">
        <v>44488</v>
      </c>
      <c r="B221" t="s">
        <v>6</v>
      </c>
      <c r="C221" t="s">
        <v>7</v>
      </c>
      <c r="D221" t="s">
        <v>9</v>
      </c>
      <c r="E221" t="s">
        <v>12</v>
      </c>
      <c r="F221">
        <v>43</v>
      </c>
      <c r="G221">
        <v>1.77</v>
      </c>
      <c r="H221">
        <f>Sales_Data[[#This Row],[Quantity]]*Sales_Data[[#This Row],[UnitPrice]]</f>
        <v>76.11</v>
      </c>
    </row>
    <row r="222" spans="1:8" x14ac:dyDescent="0.35">
      <c r="A222" s="1">
        <v>44491</v>
      </c>
      <c r="B222" t="s">
        <v>6</v>
      </c>
      <c r="C222" t="s">
        <v>7</v>
      </c>
      <c r="D222" t="s">
        <v>22</v>
      </c>
      <c r="E222" t="s">
        <v>23</v>
      </c>
      <c r="F222">
        <v>30</v>
      </c>
      <c r="G222">
        <v>3.49</v>
      </c>
      <c r="H222">
        <f>Sales_Data[[#This Row],[Quantity]]*Sales_Data[[#This Row],[UnitPrice]]</f>
        <v>104.7</v>
      </c>
    </row>
    <row r="223" spans="1:8" x14ac:dyDescent="0.35">
      <c r="A223" s="1">
        <v>44494</v>
      </c>
      <c r="B223" t="s">
        <v>19</v>
      </c>
      <c r="C223" t="s">
        <v>20</v>
      </c>
      <c r="D223" t="s">
        <v>9</v>
      </c>
      <c r="E223" t="s">
        <v>12</v>
      </c>
      <c r="F223">
        <v>35</v>
      </c>
      <c r="G223">
        <v>1.77</v>
      </c>
      <c r="H223">
        <f>Sales_Data[[#This Row],[Quantity]]*Sales_Data[[#This Row],[UnitPrice]]</f>
        <v>61.95</v>
      </c>
    </row>
    <row r="224" spans="1:8" x14ac:dyDescent="0.35">
      <c r="A224" s="1">
        <v>44497</v>
      </c>
      <c r="B224" t="s">
        <v>6</v>
      </c>
      <c r="C224" t="s">
        <v>18</v>
      </c>
      <c r="D224" t="s">
        <v>9</v>
      </c>
      <c r="E224" t="s">
        <v>11</v>
      </c>
      <c r="F224">
        <v>57</v>
      </c>
      <c r="G224">
        <v>1.87</v>
      </c>
      <c r="H224">
        <f>Sales_Data[[#This Row],[Quantity]]*Sales_Data[[#This Row],[UnitPrice]]</f>
        <v>106.59</v>
      </c>
    </row>
    <row r="225" spans="1:8" x14ac:dyDescent="0.35">
      <c r="A225" s="1">
        <v>44500</v>
      </c>
      <c r="B225" t="s">
        <v>6</v>
      </c>
      <c r="C225" t="s">
        <v>18</v>
      </c>
      <c r="D225" t="s">
        <v>16</v>
      </c>
      <c r="E225" t="s">
        <v>17</v>
      </c>
      <c r="F225">
        <v>25</v>
      </c>
      <c r="G225">
        <v>1.68</v>
      </c>
      <c r="H225">
        <f>Sales_Data[[#This Row],[Quantity]]*Sales_Data[[#This Row],[UnitPrice]]</f>
        <v>42</v>
      </c>
    </row>
    <row r="226" spans="1:8" x14ac:dyDescent="0.35">
      <c r="A226" s="1">
        <v>44503</v>
      </c>
      <c r="B226" t="s">
        <v>19</v>
      </c>
      <c r="C226" t="s">
        <v>21</v>
      </c>
      <c r="D226" t="s">
        <v>13</v>
      </c>
      <c r="E226" t="s">
        <v>14</v>
      </c>
      <c r="F226">
        <v>24</v>
      </c>
      <c r="G226">
        <v>1.87</v>
      </c>
      <c r="H226">
        <f>Sales_Data[[#This Row],[Quantity]]*Sales_Data[[#This Row],[UnitPrice]]</f>
        <v>44.88</v>
      </c>
    </row>
    <row r="227" spans="1:8" x14ac:dyDescent="0.35">
      <c r="A227" s="1">
        <v>44506</v>
      </c>
      <c r="B227" t="s">
        <v>6</v>
      </c>
      <c r="C227" t="s">
        <v>7</v>
      </c>
      <c r="D227" t="s">
        <v>9</v>
      </c>
      <c r="E227" t="s">
        <v>11</v>
      </c>
      <c r="F227">
        <v>83</v>
      </c>
      <c r="G227">
        <v>1.87</v>
      </c>
      <c r="H227">
        <f>Sales_Data[[#This Row],[Quantity]]*Sales_Data[[#This Row],[UnitPrice]]</f>
        <v>155.21</v>
      </c>
    </row>
    <row r="228" spans="1:8" x14ac:dyDescent="0.35">
      <c r="A228" s="1">
        <v>44509</v>
      </c>
      <c r="B228" t="s">
        <v>6</v>
      </c>
      <c r="C228" t="s">
        <v>7</v>
      </c>
      <c r="D228" t="s">
        <v>13</v>
      </c>
      <c r="E228" t="s">
        <v>15</v>
      </c>
      <c r="F228">
        <v>124</v>
      </c>
      <c r="G228">
        <v>2.8400000000000003</v>
      </c>
      <c r="H228">
        <f>Sales_Data[[#This Row],[Quantity]]*Sales_Data[[#This Row],[UnitPrice]]</f>
        <v>352.16</v>
      </c>
    </row>
    <row r="229" spans="1:8" x14ac:dyDescent="0.35">
      <c r="A229" s="1">
        <v>44512</v>
      </c>
      <c r="B229" t="s">
        <v>19</v>
      </c>
      <c r="C229" t="s">
        <v>20</v>
      </c>
      <c r="D229" t="s">
        <v>9</v>
      </c>
      <c r="E229" t="s">
        <v>12</v>
      </c>
      <c r="F229">
        <v>137</v>
      </c>
      <c r="G229">
        <v>1.77</v>
      </c>
      <c r="H229">
        <f>Sales_Data[[#This Row],[Quantity]]*Sales_Data[[#This Row],[UnitPrice]]</f>
        <v>242.49</v>
      </c>
    </row>
    <row r="230" spans="1:8" x14ac:dyDescent="0.35">
      <c r="A230" s="1">
        <v>44515</v>
      </c>
      <c r="B230" t="s">
        <v>6</v>
      </c>
      <c r="C230" t="s">
        <v>18</v>
      </c>
      <c r="D230" t="s">
        <v>13</v>
      </c>
      <c r="E230" t="s">
        <v>8</v>
      </c>
      <c r="F230">
        <v>146</v>
      </c>
      <c r="G230">
        <v>2.1799999999999997</v>
      </c>
      <c r="H230">
        <f>Sales_Data[[#This Row],[Quantity]]*Sales_Data[[#This Row],[UnitPrice]]</f>
        <v>318.27999999999997</v>
      </c>
    </row>
    <row r="231" spans="1:8" x14ac:dyDescent="0.35">
      <c r="A231" s="1">
        <v>44518</v>
      </c>
      <c r="B231" t="s">
        <v>6</v>
      </c>
      <c r="C231" t="s">
        <v>18</v>
      </c>
      <c r="D231" t="s">
        <v>13</v>
      </c>
      <c r="E231" t="s">
        <v>14</v>
      </c>
      <c r="F231">
        <v>34</v>
      </c>
      <c r="G231">
        <v>1.8699999999999999</v>
      </c>
      <c r="H231">
        <f>Sales_Data[[#This Row],[Quantity]]*Sales_Data[[#This Row],[UnitPrice]]</f>
        <v>63.58</v>
      </c>
    </row>
    <row r="232" spans="1:8" x14ac:dyDescent="0.35">
      <c r="A232" s="1">
        <v>44521</v>
      </c>
      <c r="B232" t="s">
        <v>19</v>
      </c>
      <c r="C232" t="s">
        <v>21</v>
      </c>
      <c r="D232" t="s">
        <v>9</v>
      </c>
      <c r="E232" t="s">
        <v>12</v>
      </c>
      <c r="F232">
        <v>20</v>
      </c>
      <c r="G232">
        <v>1.77</v>
      </c>
      <c r="H232">
        <f>Sales_Data[[#This Row],[Quantity]]*Sales_Data[[#This Row],[UnitPrice]]</f>
        <v>35.4</v>
      </c>
    </row>
    <row r="233" spans="1:8" x14ac:dyDescent="0.35">
      <c r="A233" s="1">
        <v>44524</v>
      </c>
      <c r="B233" t="s">
        <v>6</v>
      </c>
      <c r="C233" t="s">
        <v>7</v>
      </c>
      <c r="D233" t="s">
        <v>13</v>
      </c>
      <c r="E233" t="s">
        <v>8</v>
      </c>
      <c r="F233">
        <v>139</v>
      </c>
      <c r="G233">
        <v>2.1799999999999997</v>
      </c>
      <c r="H233">
        <f>Sales_Data[[#This Row],[Quantity]]*Sales_Data[[#This Row],[UnitPrice]]</f>
        <v>303.02</v>
      </c>
    </row>
    <row r="234" spans="1:8" x14ac:dyDescent="0.35">
      <c r="A234" s="1">
        <v>44527</v>
      </c>
      <c r="B234" t="s">
        <v>6</v>
      </c>
      <c r="C234" t="s">
        <v>7</v>
      </c>
      <c r="D234" t="s">
        <v>13</v>
      </c>
      <c r="E234" t="s">
        <v>14</v>
      </c>
      <c r="F234">
        <v>211</v>
      </c>
      <c r="G234">
        <v>1.8699999999999999</v>
      </c>
      <c r="H234">
        <f>Sales_Data[[#This Row],[Quantity]]*Sales_Data[[#This Row],[UnitPrice]]</f>
        <v>394.57</v>
      </c>
    </row>
    <row r="235" spans="1:8" x14ac:dyDescent="0.35">
      <c r="A235" s="1">
        <v>44530</v>
      </c>
      <c r="B235" t="s">
        <v>6</v>
      </c>
      <c r="C235" t="s">
        <v>7</v>
      </c>
      <c r="D235" t="s">
        <v>22</v>
      </c>
      <c r="E235" t="s">
        <v>23</v>
      </c>
      <c r="F235">
        <v>20</v>
      </c>
      <c r="G235">
        <v>3.4899999999999998</v>
      </c>
      <c r="H235">
        <f>Sales_Data[[#This Row],[Quantity]]*Sales_Data[[#This Row],[UnitPrice]]</f>
        <v>69.8</v>
      </c>
    </row>
    <row r="236" spans="1:8" x14ac:dyDescent="0.35">
      <c r="A236" s="1">
        <v>44533</v>
      </c>
      <c r="B236" t="s">
        <v>19</v>
      </c>
      <c r="C236" t="s">
        <v>20</v>
      </c>
      <c r="D236" t="s">
        <v>9</v>
      </c>
      <c r="E236" t="s">
        <v>11</v>
      </c>
      <c r="F236">
        <v>42</v>
      </c>
      <c r="G236">
        <v>1.87</v>
      </c>
      <c r="H236">
        <f>Sales_Data[[#This Row],[Quantity]]*Sales_Data[[#This Row],[UnitPrice]]</f>
        <v>78.540000000000006</v>
      </c>
    </row>
    <row r="237" spans="1:8" x14ac:dyDescent="0.35">
      <c r="A237" s="1">
        <v>44536</v>
      </c>
      <c r="B237" t="s">
        <v>19</v>
      </c>
      <c r="C237" t="s">
        <v>20</v>
      </c>
      <c r="D237" t="s">
        <v>13</v>
      </c>
      <c r="E237" t="s">
        <v>15</v>
      </c>
      <c r="F237">
        <v>100</v>
      </c>
      <c r="G237">
        <v>2.84</v>
      </c>
      <c r="H237">
        <f>Sales_Data[[#This Row],[Quantity]]*Sales_Data[[#This Row],[UnitPrice]]</f>
        <v>284</v>
      </c>
    </row>
    <row r="238" spans="1:8" x14ac:dyDescent="0.35">
      <c r="A238" s="1">
        <v>44539</v>
      </c>
      <c r="B238" t="s">
        <v>6</v>
      </c>
      <c r="C238" t="s">
        <v>18</v>
      </c>
      <c r="D238" t="s">
        <v>9</v>
      </c>
      <c r="E238" t="s">
        <v>12</v>
      </c>
      <c r="F238">
        <v>38</v>
      </c>
      <c r="G238">
        <v>1.7700000000000002</v>
      </c>
      <c r="H238">
        <f>Sales_Data[[#This Row],[Quantity]]*Sales_Data[[#This Row],[UnitPrice]]</f>
        <v>67.260000000000005</v>
      </c>
    </row>
    <row r="239" spans="1:8" x14ac:dyDescent="0.35">
      <c r="A239" s="1">
        <v>44542</v>
      </c>
      <c r="B239" t="s">
        <v>6</v>
      </c>
      <c r="C239" t="s">
        <v>18</v>
      </c>
      <c r="D239" t="s">
        <v>22</v>
      </c>
      <c r="E239" t="s">
        <v>23</v>
      </c>
      <c r="F239">
        <v>25</v>
      </c>
      <c r="G239">
        <v>3.49</v>
      </c>
      <c r="H239">
        <f>Sales_Data[[#This Row],[Quantity]]*Sales_Data[[#This Row],[UnitPrice]]</f>
        <v>87.25</v>
      </c>
    </row>
    <row r="240" spans="1:8" x14ac:dyDescent="0.35">
      <c r="A240" s="1">
        <v>44545</v>
      </c>
      <c r="B240" t="s">
        <v>19</v>
      </c>
      <c r="C240" t="s">
        <v>21</v>
      </c>
      <c r="D240" t="s">
        <v>13</v>
      </c>
      <c r="E240" t="s">
        <v>14</v>
      </c>
      <c r="F240">
        <v>96</v>
      </c>
      <c r="G240">
        <v>1.87</v>
      </c>
      <c r="H240">
        <f>Sales_Data[[#This Row],[Quantity]]*Sales_Data[[#This Row],[UnitPrice]]</f>
        <v>179.52</v>
      </c>
    </row>
    <row r="241" spans="1:8" x14ac:dyDescent="0.35">
      <c r="A241" s="1">
        <v>44548</v>
      </c>
      <c r="B241" t="s">
        <v>6</v>
      </c>
      <c r="C241" t="s">
        <v>7</v>
      </c>
      <c r="D241" t="s">
        <v>13</v>
      </c>
      <c r="E241" t="s">
        <v>8</v>
      </c>
      <c r="F241">
        <v>34</v>
      </c>
      <c r="G241">
        <v>2.1800000000000002</v>
      </c>
      <c r="H241">
        <f>Sales_Data[[#This Row],[Quantity]]*Sales_Data[[#This Row],[UnitPrice]]</f>
        <v>74.12</v>
      </c>
    </row>
    <row r="242" spans="1:8" x14ac:dyDescent="0.35">
      <c r="A242" s="1">
        <v>44551</v>
      </c>
      <c r="B242" t="s">
        <v>6</v>
      </c>
      <c r="C242" t="s">
        <v>7</v>
      </c>
      <c r="D242" t="s">
        <v>13</v>
      </c>
      <c r="E242" t="s">
        <v>14</v>
      </c>
      <c r="F242">
        <v>245</v>
      </c>
      <c r="G242">
        <v>1.8699999999999999</v>
      </c>
      <c r="H242">
        <f>Sales_Data[[#This Row],[Quantity]]*Sales_Data[[#This Row],[UnitPrice]]</f>
        <v>458.15</v>
      </c>
    </row>
    <row r="243" spans="1:8" x14ac:dyDescent="0.35">
      <c r="A243" s="1">
        <v>44554</v>
      </c>
      <c r="B243" t="s">
        <v>6</v>
      </c>
      <c r="C243" t="s">
        <v>7</v>
      </c>
      <c r="D243" t="s">
        <v>22</v>
      </c>
      <c r="E243" t="s">
        <v>23</v>
      </c>
      <c r="F243">
        <v>30</v>
      </c>
      <c r="G243">
        <v>3.49</v>
      </c>
      <c r="H243">
        <f>Sales_Data[[#This Row],[Quantity]]*Sales_Data[[#This Row],[UnitPrice]]</f>
        <v>104.7</v>
      </c>
    </row>
    <row r="244" spans="1:8" x14ac:dyDescent="0.35">
      <c r="A244" s="1">
        <v>44557</v>
      </c>
      <c r="B244" t="s">
        <v>19</v>
      </c>
      <c r="C244" t="s">
        <v>20</v>
      </c>
      <c r="D244" t="s">
        <v>9</v>
      </c>
      <c r="E244" t="s">
        <v>11</v>
      </c>
      <c r="F244">
        <v>30</v>
      </c>
      <c r="G244">
        <v>1.87</v>
      </c>
      <c r="H244">
        <f>Sales_Data[[#This Row],[Quantity]]*Sales_Data[[#This Row],[UnitPrice]]</f>
        <v>56.1</v>
      </c>
    </row>
    <row r="245" spans="1:8" x14ac:dyDescent="0.3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F843-6BE6-4016-9625-146FE93EEDAB}">
  <sheetPr codeName="Sheet4"/>
  <dimension ref="A1:L245"/>
  <sheetViews>
    <sheetView workbookViewId="0">
      <selection activeCell="J13" sqref="J13"/>
    </sheetView>
  </sheetViews>
  <sheetFormatPr defaultRowHeight="14.5" x14ac:dyDescent="0.35"/>
  <cols>
    <col min="1" max="1" width="10.54296875" bestFit="1" customWidth="1"/>
    <col min="2" max="2" width="9.1796875" bestFit="1" customWidth="1"/>
    <col min="3" max="3" width="13.36328125" bestFit="1" customWidth="1"/>
    <col min="4" max="4" width="9" bestFit="1" customWidth="1"/>
    <col min="5" max="5" width="9.1796875" bestFit="1" customWidth="1"/>
    <col min="6" max="6" width="10" bestFit="1" customWidth="1"/>
    <col min="7" max="7" width="20.36328125" bestFit="1" customWidth="1"/>
    <col min="8" max="8" width="15.1796875" bestFit="1" customWidth="1"/>
    <col min="9" max="9" width="13.36328125" bestFit="1" customWidth="1"/>
    <col min="10" max="10" width="15.1796875" bestFit="1" customWidth="1"/>
  </cols>
  <sheetData>
    <row r="1" spans="1:12" x14ac:dyDescent="0.35">
      <c r="A1" s="11" t="s">
        <v>0</v>
      </c>
      <c r="B1" s="12" t="s">
        <v>3</v>
      </c>
      <c r="C1" s="12" t="s">
        <v>4</v>
      </c>
      <c r="D1" s="12" t="s">
        <v>25</v>
      </c>
      <c r="E1" s="12" t="s">
        <v>26</v>
      </c>
      <c r="F1" s="12" t="s">
        <v>5</v>
      </c>
      <c r="G1" s="13" t="s">
        <v>27</v>
      </c>
    </row>
    <row r="2" spans="1:12" x14ac:dyDescent="0.35">
      <c r="A2" s="8">
        <v>43831</v>
      </c>
      <c r="B2" s="9" t="s">
        <v>9</v>
      </c>
      <c r="C2" s="9" t="s">
        <v>12</v>
      </c>
      <c r="D2" s="9">
        <v>33</v>
      </c>
      <c r="E2" s="9">
        <v>1.7699999999999998</v>
      </c>
      <c r="F2" s="10">
        <f>Sales_Data36[[#This Row],[Quantity]]*Sales_Data36[[#This Row],[UnitPrice]]</f>
        <v>58.41</v>
      </c>
      <c r="G2" s="9" t="str">
        <f>_xlfn.TEXTJOIN(" ",TRUE,Sales_Data36[[#This Row],[Category]],Sales_Data36[[#This Row],[Product]])</f>
        <v>Bars Carrot</v>
      </c>
    </row>
    <row r="3" spans="1:12" x14ac:dyDescent="0.35">
      <c r="A3" s="4">
        <v>43834</v>
      </c>
      <c r="B3" s="2" t="s">
        <v>22</v>
      </c>
      <c r="C3" s="2" t="s">
        <v>23</v>
      </c>
      <c r="D3" s="2">
        <v>87</v>
      </c>
      <c r="E3" s="2">
        <v>3.4899999999999998</v>
      </c>
      <c r="F3" s="3">
        <f>Sales_Data36[[#This Row],[Quantity]]*Sales_Data36[[#This Row],[UnitPrice]]</f>
        <v>303.63</v>
      </c>
      <c r="G3" s="9" t="str">
        <f>_xlfn.TEXTJOIN(" ",TRUE,Sales_Data36[[#This Row],[Category]],Sales_Data36[[#This Row],[Product]])</f>
        <v>Crackers Whole Wheat</v>
      </c>
      <c r="I3" s="14" t="s">
        <v>28</v>
      </c>
      <c r="J3" s="14" t="s">
        <v>29</v>
      </c>
      <c r="K3" t="s">
        <v>30</v>
      </c>
      <c r="L3" t="s">
        <v>31</v>
      </c>
    </row>
    <row r="4" spans="1:12" x14ac:dyDescent="0.35">
      <c r="A4" s="4">
        <v>43837</v>
      </c>
      <c r="B4" s="2" t="s">
        <v>13</v>
      </c>
      <c r="C4" s="2" t="s">
        <v>14</v>
      </c>
      <c r="D4" s="2">
        <v>58</v>
      </c>
      <c r="E4" s="2">
        <v>1.8699999999999999</v>
      </c>
      <c r="F4" s="3">
        <f>Sales_Data36[[#This Row],[Quantity]]*Sales_Data36[[#This Row],[UnitPrice]]</f>
        <v>108.46</v>
      </c>
      <c r="G4" s="9" t="str">
        <f>_xlfn.TEXTJOIN(" ",TRUE,Sales_Data36[[#This Row],[Category]],Sales_Data36[[#This Row],[Product]])</f>
        <v>Cookies Chocolate Chip</v>
      </c>
      <c r="I4" s="14">
        <f>AVERAGE(Sales_Data36[TotalPrice])</f>
        <v>136.5802459016393</v>
      </c>
      <c r="J4" s="14">
        <f>MEDIAN(Sales_Data36[TotalPrice])</f>
        <v>102.755</v>
      </c>
      <c r="K4">
        <f>COUNT(Sales_Data36[Quantity])</f>
        <v>244</v>
      </c>
      <c r="L4">
        <f>COUNTA(G2:G9)</f>
        <v>8</v>
      </c>
    </row>
    <row r="5" spans="1:12" x14ac:dyDescent="0.35">
      <c r="A5" s="4">
        <v>43840</v>
      </c>
      <c r="B5" s="2" t="s">
        <v>13</v>
      </c>
      <c r="C5" s="2" t="s">
        <v>14</v>
      </c>
      <c r="D5" s="2">
        <v>82</v>
      </c>
      <c r="E5" s="2">
        <v>1.87</v>
      </c>
      <c r="F5" s="3">
        <f>Sales_Data36[[#This Row],[Quantity]]*Sales_Data36[[#This Row],[UnitPrice]]</f>
        <v>153.34</v>
      </c>
      <c r="G5" s="9" t="str">
        <f>_xlfn.TEXTJOIN(" ",TRUE,Sales_Data36[[#This Row],[Category]],Sales_Data36[[#This Row],[Product]])</f>
        <v>Cookies Chocolate Chip</v>
      </c>
    </row>
    <row r="6" spans="1:12" x14ac:dyDescent="0.35">
      <c r="A6" s="4">
        <v>43843</v>
      </c>
      <c r="B6" s="2" t="s">
        <v>13</v>
      </c>
      <c r="C6" s="2" t="s">
        <v>8</v>
      </c>
      <c r="D6" s="2">
        <v>38</v>
      </c>
      <c r="E6" s="2">
        <v>2.1800000000000002</v>
      </c>
      <c r="F6" s="3">
        <f>Sales_Data36[[#This Row],[Quantity]]*Sales_Data36[[#This Row],[UnitPrice]]</f>
        <v>82.84</v>
      </c>
      <c r="G6" s="9" t="str">
        <f>_xlfn.TEXTJOIN(" ",TRUE,Sales_Data36[[#This Row],[Category]],Sales_Data36[[#This Row],[Product]])</f>
        <v>Cookies Arrowroot</v>
      </c>
      <c r="I6" t="s">
        <v>32</v>
      </c>
    </row>
    <row r="7" spans="1:12" x14ac:dyDescent="0.35">
      <c r="A7" s="4">
        <v>43846</v>
      </c>
      <c r="B7" s="2" t="s">
        <v>9</v>
      </c>
      <c r="C7" s="2" t="s">
        <v>12</v>
      </c>
      <c r="D7" s="2">
        <v>54</v>
      </c>
      <c r="E7" s="2">
        <v>1.77</v>
      </c>
      <c r="F7" s="3">
        <f>Sales_Data36[[#This Row],[Quantity]]*Sales_Data36[[#This Row],[UnitPrice]]</f>
        <v>95.58</v>
      </c>
      <c r="G7" s="9" t="str">
        <f>_xlfn.TEXTJOIN(" ",TRUE,Sales_Data36[[#This Row],[Category]],Sales_Data36[[#This Row],[Product]])</f>
        <v>Bars Carrot</v>
      </c>
      <c r="I7">
        <f>AVERAGEIF(Sales_Data36[Product],"Carrot",Sales_Data36[Quantity])</f>
        <v>65.421875</v>
      </c>
      <c r="J7" s="1">
        <f ca="1">TODAY()</f>
        <v>44945</v>
      </c>
    </row>
    <row r="8" spans="1:12" x14ac:dyDescent="0.35">
      <c r="A8" s="4">
        <v>43849</v>
      </c>
      <c r="B8" s="2" t="s">
        <v>22</v>
      </c>
      <c r="C8" s="2" t="s">
        <v>23</v>
      </c>
      <c r="D8" s="2">
        <v>149</v>
      </c>
      <c r="E8" s="2">
        <v>3.4899999999999998</v>
      </c>
      <c r="F8" s="3">
        <f>Sales_Data36[[#This Row],[Quantity]]*Sales_Data36[[#This Row],[UnitPrice]]</f>
        <v>520.01</v>
      </c>
      <c r="G8" s="9" t="str">
        <f>_xlfn.TEXTJOIN(" ",TRUE,Sales_Data36[[#This Row],[Category]],Sales_Data36[[#This Row],[Product]])</f>
        <v>Crackers Whole Wheat</v>
      </c>
      <c r="J8" s="15">
        <f ca="1">NOW()</f>
        <v>44945.139390277778</v>
      </c>
    </row>
    <row r="9" spans="1:12" x14ac:dyDescent="0.35">
      <c r="A9" s="4">
        <v>43852</v>
      </c>
      <c r="B9" s="2" t="s">
        <v>9</v>
      </c>
      <c r="C9" s="2" t="s">
        <v>12</v>
      </c>
      <c r="D9" s="2">
        <v>51</v>
      </c>
      <c r="E9" s="2">
        <v>1.77</v>
      </c>
      <c r="F9" s="3">
        <f>Sales_Data36[[#This Row],[Quantity]]*Sales_Data36[[#This Row],[UnitPrice]]</f>
        <v>90.27</v>
      </c>
      <c r="G9" s="9" t="str">
        <f>_xlfn.TEXTJOIN(" ",TRUE,Sales_Data36[[#This Row],[Category]],Sales_Data36[[#This Row],[Product]])</f>
        <v>Bars Carrot</v>
      </c>
      <c r="I9" s="16" t="s">
        <v>33</v>
      </c>
      <c r="J9" s="1">
        <f>EDATE(A2,2)</f>
        <v>43891</v>
      </c>
    </row>
    <row r="10" spans="1:12" x14ac:dyDescent="0.35">
      <c r="A10" s="4">
        <v>43855</v>
      </c>
      <c r="B10" s="2" t="s">
        <v>9</v>
      </c>
      <c r="C10" s="2" t="s">
        <v>12</v>
      </c>
      <c r="D10" s="2">
        <v>100</v>
      </c>
      <c r="E10" s="2">
        <v>1.77</v>
      </c>
      <c r="F10" s="3">
        <f>Sales_Data36[[#This Row],[Quantity]]*Sales_Data36[[#This Row],[UnitPrice]]</f>
        <v>177</v>
      </c>
      <c r="G10" s="9" t="str">
        <f>_xlfn.TEXTJOIN(" ",TRUE,Sales_Data36[[#This Row],[Category]],Sales_Data36[[#This Row],[Product]])</f>
        <v>Bars Carrot</v>
      </c>
      <c r="H10" s="2"/>
      <c r="I10" s="17">
        <f>NOMINAL(10%,12)</f>
        <v>9.5689685146845171E-2</v>
      </c>
    </row>
    <row r="11" spans="1:12" x14ac:dyDescent="0.35">
      <c r="A11" s="4">
        <v>43858</v>
      </c>
      <c r="B11" s="2" t="s">
        <v>16</v>
      </c>
      <c r="C11" s="2" t="s">
        <v>17</v>
      </c>
      <c r="D11" s="2">
        <v>28</v>
      </c>
      <c r="E11" s="2">
        <v>1.35</v>
      </c>
      <c r="F11" s="3">
        <f>Sales_Data36[[#This Row],[Quantity]]*Sales_Data36[[#This Row],[UnitPrice]]</f>
        <v>37.800000000000004</v>
      </c>
      <c r="G11" s="9" t="str">
        <f>_xlfn.TEXTJOIN(" ",TRUE,Sales_Data36[[#This Row],[Category]],Sales_Data36[[#This Row],[Product]])</f>
        <v>Snacks Potato Chips</v>
      </c>
    </row>
    <row r="12" spans="1:12" x14ac:dyDescent="0.35">
      <c r="A12" s="4">
        <v>43861</v>
      </c>
      <c r="B12" s="2" t="s">
        <v>13</v>
      </c>
      <c r="C12" s="2" t="s">
        <v>8</v>
      </c>
      <c r="D12" s="2">
        <v>36</v>
      </c>
      <c r="E12" s="2">
        <v>2.1800000000000002</v>
      </c>
      <c r="F12" s="3">
        <f>Sales_Data36[[#This Row],[Quantity]]*Sales_Data36[[#This Row],[UnitPrice]]</f>
        <v>78.48</v>
      </c>
      <c r="G12" s="9" t="str">
        <f>_xlfn.TEXTJOIN(" ",TRUE,Sales_Data36[[#This Row],[Category]],Sales_Data36[[#This Row],[Product]])</f>
        <v>Cookies Arrowroot</v>
      </c>
      <c r="H12" s="12" t="s">
        <v>34</v>
      </c>
      <c r="I12" s="12" t="s">
        <v>35</v>
      </c>
    </row>
    <row r="13" spans="1:12" x14ac:dyDescent="0.35">
      <c r="A13" s="4">
        <v>43864</v>
      </c>
      <c r="B13" s="2" t="s">
        <v>13</v>
      </c>
      <c r="C13" s="2" t="s">
        <v>14</v>
      </c>
      <c r="D13" s="2">
        <v>31</v>
      </c>
      <c r="E13" s="2">
        <v>1.8699999999999999</v>
      </c>
      <c r="F13" s="3">
        <f>Sales_Data36[[#This Row],[Quantity]]*Sales_Data36[[#This Row],[UnitPrice]]</f>
        <v>57.97</v>
      </c>
      <c r="G13" s="9" t="str">
        <f>_xlfn.TEXTJOIN(" ",TRUE,Sales_Data36[[#This Row],[Category]],Sales_Data36[[#This Row],[Product]])</f>
        <v>Cookies Chocolate Chip</v>
      </c>
      <c r="H13" s="8">
        <v>43843</v>
      </c>
      <c r="I13" s="2" t="str">
        <f>VLOOKUP(H13,Sales_Data36[[#All],[OrderDate]:[Category Product]],3,FALSE)</f>
        <v>Arrowroot</v>
      </c>
    </row>
    <row r="14" spans="1:12" x14ac:dyDescent="0.35">
      <c r="A14" s="4">
        <v>43867</v>
      </c>
      <c r="B14" s="2" t="s">
        <v>22</v>
      </c>
      <c r="C14" s="2" t="s">
        <v>23</v>
      </c>
      <c r="D14" s="2">
        <v>28</v>
      </c>
      <c r="E14" s="2">
        <v>3.4899999999999998</v>
      </c>
      <c r="F14" s="3">
        <f>Sales_Data36[[#This Row],[Quantity]]*Sales_Data36[[#This Row],[UnitPrice]]</f>
        <v>97.72</v>
      </c>
      <c r="G14" s="9" t="str">
        <f>_xlfn.TEXTJOIN(" ",TRUE,Sales_Data36[[#This Row],[Category]],Sales_Data36[[#This Row],[Product]])</f>
        <v>Crackers Whole Wheat</v>
      </c>
    </row>
    <row r="15" spans="1:12" x14ac:dyDescent="0.35">
      <c r="A15" s="4">
        <v>43870</v>
      </c>
      <c r="B15" s="2" t="s">
        <v>9</v>
      </c>
      <c r="C15" s="2" t="s">
        <v>12</v>
      </c>
      <c r="D15" s="2">
        <v>44</v>
      </c>
      <c r="E15" s="2">
        <v>1.7699999999999998</v>
      </c>
      <c r="F15" s="3">
        <f>Sales_Data36[[#This Row],[Quantity]]*Sales_Data36[[#This Row],[UnitPrice]]</f>
        <v>77.88</v>
      </c>
      <c r="G15" s="9" t="str">
        <f>_xlfn.TEXTJOIN(" ",TRUE,Sales_Data36[[#This Row],[Category]],Sales_Data36[[#This Row],[Product]])</f>
        <v>Bars Carrot</v>
      </c>
    </row>
    <row r="16" spans="1:12" x14ac:dyDescent="0.35">
      <c r="A16" s="4">
        <v>43873</v>
      </c>
      <c r="B16" s="2" t="s">
        <v>9</v>
      </c>
      <c r="C16" s="2" t="s">
        <v>12</v>
      </c>
      <c r="D16" s="2">
        <v>23</v>
      </c>
      <c r="E16" s="2">
        <v>1.77</v>
      </c>
      <c r="F16" s="3">
        <f>Sales_Data36[[#This Row],[Quantity]]*Sales_Data36[[#This Row],[UnitPrice]]</f>
        <v>40.71</v>
      </c>
      <c r="G16" s="9" t="str">
        <f>_xlfn.TEXTJOIN(" ",TRUE,Sales_Data36[[#This Row],[Category]],Sales_Data36[[#This Row],[Product]])</f>
        <v>Bars Carrot</v>
      </c>
    </row>
    <row r="17" spans="1:7" x14ac:dyDescent="0.35">
      <c r="A17" s="4">
        <v>43876</v>
      </c>
      <c r="B17" s="2" t="s">
        <v>16</v>
      </c>
      <c r="C17" s="2" t="s">
        <v>17</v>
      </c>
      <c r="D17" s="2">
        <v>27</v>
      </c>
      <c r="E17" s="2">
        <v>1.35</v>
      </c>
      <c r="F17" s="3">
        <f>Sales_Data36[[#This Row],[Quantity]]*Sales_Data36[[#This Row],[UnitPrice]]</f>
        <v>36.450000000000003</v>
      </c>
      <c r="G17" s="9" t="str">
        <f>_xlfn.TEXTJOIN(" ",TRUE,Sales_Data36[[#This Row],[Category]],Sales_Data36[[#This Row],[Product]])</f>
        <v>Snacks Potato Chips</v>
      </c>
    </row>
    <row r="18" spans="1:7" x14ac:dyDescent="0.35">
      <c r="A18" s="4">
        <v>43879</v>
      </c>
      <c r="B18" s="2" t="s">
        <v>13</v>
      </c>
      <c r="C18" s="2" t="s">
        <v>8</v>
      </c>
      <c r="D18" s="2">
        <v>43</v>
      </c>
      <c r="E18" s="2">
        <v>2.1799999999999997</v>
      </c>
      <c r="F18" s="3">
        <f>Sales_Data36[[#This Row],[Quantity]]*Sales_Data36[[#This Row],[UnitPrice]]</f>
        <v>93.739999999999981</v>
      </c>
      <c r="G18" s="9" t="str">
        <f>_xlfn.TEXTJOIN(" ",TRUE,Sales_Data36[[#This Row],[Category]],Sales_Data36[[#This Row],[Product]])</f>
        <v>Cookies Arrowroot</v>
      </c>
    </row>
    <row r="19" spans="1:7" x14ac:dyDescent="0.35">
      <c r="A19" s="4">
        <v>43882</v>
      </c>
      <c r="B19" s="2" t="s">
        <v>13</v>
      </c>
      <c r="C19" s="2" t="s">
        <v>15</v>
      </c>
      <c r="D19" s="2">
        <v>123</v>
      </c>
      <c r="E19" s="2">
        <v>2.84</v>
      </c>
      <c r="F19" s="3">
        <f>Sales_Data36[[#This Row],[Quantity]]*Sales_Data36[[#This Row],[UnitPrice]]</f>
        <v>349.32</v>
      </c>
      <c r="G19" s="9" t="str">
        <f>_xlfn.TEXTJOIN(" ",TRUE,Sales_Data36[[#This Row],[Category]],Sales_Data36[[#This Row],[Product]])</f>
        <v>Cookies Oatmeal Raisin</v>
      </c>
    </row>
    <row r="20" spans="1:7" x14ac:dyDescent="0.35">
      <c r="A20" s="4">
        <v>43885</v>
      </c>
      <c r="B20" s="2" t="s">
        <v>9</v>
      </c>
      <c r="C20" s="2" t="s">
        <v>11</v>
      </c>
      <c r="D20" s="2">
        <v>42</v>
      </c>
      <c r="E20" s="2">
        <v>1.87</v>
      </c>
      <c r="F20" s="3">
        <f>Sales_Data36[[#This Row],[Quantity]]*Sales_Data36[[#This Row],[UnitPrice]]</f>
        <v>78.540000000000006</v>
      </c>
      <c r="G20" s="9" t="str">
        <f>_xlfn.TEXTJOIN(" ",TRUE,Sales_Data36[[#This Row],[Category]],Sales_Data36[[#This Row],[Product]])</f>
        <v>Bars Bran</v>
      </c>
    </row>
    <row r="21" spans="1:7" x14ac:dyDescent="0.35">
      <c r="A21" s="4">
        <v>43888</v>
      </c>
      <c r="B21" s="2" t="s">
        <v>13</v>
      </c>
      <c r="C21" s="2" t="s">
        <v>15</v>
      </c>
      <c r="D21" s="2">
        <v>33</v>
      </c>
      <c r="E21" s="2">
        <v>2.84</v>
      </c>
      <c r="F21" s="3">
        <f>Sales_Data36[[#This Row],[Quantity]]*Sales_Data36[[#This Row],[UnitPrice]]</f>
        <v>93.72</v>
      </c>
      <c r="G21" s="9" t="str">
        <f>_xlfn.TEXTJOIN(" ",TRUE,Sales_Data36[[#This Row],[Category]],Sales_Data36[[#This Row],[Product]])</f>
        <v>Cookies Oatmeal Raisin</v>
      </c>
    </row>
    <row r="22" spans="1:7" x14ac:dyDescent="0.35">
      <c r="A22" s="4">
        <v>43892</v>
      </c>
      <c r="B22" s="2" t="s">
        <v>13</v>
      </c>
      <c r="C22" s="2" t="s">
        <v>14</v>
      </c>
      <c r="D22" s="2">
        <v>85</v>
      </c>
      <c r="E22" s="2">
        <v>1.8699999999999999</v>
      </c>
      <c r="F22" s="3">
        <f>Sales_Data36[[#This Row],[Quantity]]*Sales_Data36[[#This Row],[UnitPrice]]</f>
        <v>158.94999999999999</v>
      </c>
      <c r="G22" s="9" t="str">
        <f>_xlfn.TEXTJOIN(" ",TRUE,Sales_Data36[[#This Row],[Category]],Sales_Data36[[#This Row],[Product]])</f>
        <v>Cookies Chocolate Chip</v>
      </c>
    </row>
    <row r="23" spans="1:7" x14ac:dyDescent="0.35">
      <c r="A23" s="4">
        <v>43895</v>
      </c>
      <c r="B23" s="2" t="s">
        <v>13</v>
      </c>
      <c r="C23" s="2" t="s">
        <v>15</v>
      </c>
      <c r="D23" s="2">
        <v>30</v>
      </c>
      <c r="E23" s="2">
        <v>2.8400000000000003</v>
      </c>
      <c r="F23" s="3">
        <f>Sales_Data36[[#This Row],[Quantity]]*Sales_Data36[[#This Row],[UnitPrice]]</f>
        <v>85.2</v>
      </c>
      <c r="G23" s="9" t="str">
        <f>_xlfn.TEXTJOIN(" ",TRUE,Sales_Data36[[#This Row],[Category]],Sales_Data36[[#This Row],[Product]])</f>
        <v>Cookies Oatmeal Raisin</v>
      </c>
    </row>
    <row r="24" spans="1:7" x14ac:dyDescent="0.35">
      <c r="A24" s="4">
        <v>43898</v>
      </c>
      <c r="B24" s="2" t="s">
        <v>9</v>
      </c>
      <c r="C24" s="2" t="s">
        <v>12</v>
      </c>
      <c r="D24" s="2">
        <v>61</v>
      </c>
      <c r="E24" s="2">
        <v>1.77</v>
      </c>
      <c r="F24" s="3">
        <f>Sales_Data36[[#This Row],[Quantity]]*Sales_Data36[[#This Row],[UnitPrice]]</f>
        <v>107.97</v>
      </c>
      <c r="G24" s="9" t="str">
        <f>_xlfn.TEXTJOIN(" ",TRUE,Sales_Data36[[#This Row],[Category]],Sales_Data36[[#This Row],[Product]])</f>
        <v>Bars Carrot</v>
      </c>
    </row>
    <row r="25" spans="1:7" x14ac:dyDescent="0.35">
      <c r="A25" s="4">
        <v>43901</v>
      </c>
      <c r="B25" s="2" t="s">
        <v>22</v>
      </c>
      <c r="C25" s="2" t="s">
        <v>23</v>
      </c>
      <c r="D25" s="2">
        <v>40</v>
      </c>
      <c r="E25" s="2">
        <v>3.4899999999999998</v>
      </c>
      <c r="F25" s="3">
        <f>Sales_Data36[[#This Row],[Quantity]]*Sales_Data36[[#This Row],[UnitPrice]]</f>
        <v>139.6</v>
      </c>
      <c r="G25" s="9" t="str">
        <f>_xlfn.TEXTJOIN(" ",TRUE,Sales_Data36[[#This Row],[Category]],Sales_Data36[[#This Row],[Product]])</f>
        <v>Crackers Whole Wheat</v>
      </c>
    </row>
    <row r="26" spans="1:7" x14ac:dyDescent="0.35">
      <c r="A26" s="4">
        <v>43904</v>
      </c>
      <c r="B26" s="2" t="s">
        <v>13</v>
      </c>
      <c r="C26" s="2" t="s">
        <v>14</v>
      </c>
      <c r="D26" s="2">
        <v>86</v>
      </c>
      <c r="E26" s="2">
        <v>1.8699999999999999</v>
      </c>
      <c r="F26" s="3">
        <f>Sales_Data36[[#This Row],[Quantity]]*Sales_Data36[[#This Row],[UnitPrice]]</f>
        <v>160.82</v>
      </c>
      <c r="G26" s="9" t="str">
        <f>_xlfn.TEXTJOIN(" ",TRUE,Sales_Data36[[#This Row],[Category]],Sales_Data36[[#This Row],[Product]])</f>
        <v>Cookies Chocolate Chip</v>
      </c>
    </row>
    <row r="27" spans="1:7" x14ac:dyDescent="0.35">
      <c r="A27" s="4">
        <v>43907</v>
      </c>
      <c r="B27" s="2" t="s">
        <v>9</v>
      </c>
      <c r="C27" s="2" t="s">
        <v>12</v>
      </c>
      <c r="D27" s="2">
        <v>38</v>
      </c>
      <c r="E27" s="2">
        <v>1.7700000000000002</v>
      </c>
      <c r="F27" s="3">
        <f>Sales_Data36[[#This Row],[Quantity]]*Sales_Data36[[#This Row],[UnitPrice]]</f>
        <v>67.260000000000005</v>
      </c>
      <c r="G27" s="9" t="str">
        <f>_xlfn.TEXTJOIN(" ",TRUE,Sales_Data36[[#This Row],[Category]],Sales_Data36[[#This Row],[Product]])</f>
        <v>Bars Carrot</v>
      </c>
    </row>
    <row r="28" spans="1:7" x14ac:dyDescent="0.35">
      <c r="A28" s="4">
        <v>43910</v>
      </c>
      <c r="B28" s="2" t="s">
        <v>16</v>
      </c>
      <c r="C28" s="2" t="s">
        <v>17</v>
      </c>
      <c r="D28" s="2">
        <v>68</v>
      </c>
      <c r="E28" s="2">
        <v>1.68</v>
      </c>
      <c r="F28" s="3">
        <f>Sales_Data36[[#This Row],[Quantity]]*Sales_Data36[[#This Row],[UnitPrice]]</f>
        <v>114.24</v>
      </c>
      <c r="G28" s="9" t="str">
        <f>_xlfn.TEXTJOIN(" ",TRUE,Sales_Data36[[#This Row],[Category]],Sales_Data36[[#This Row],[Product]])</f>
        <v>Snacks Potato Chips</v>
      </c>
    </row>
    <row r="29" spans="1:7" x14ac:dyDescent="0.35">
      <c r="A29" s="4">
        <v>43913</v>
      </c>
      <c r="B29" s="2" t="s">
        <v>13</v>
      </c>
      <c r="C29" s="2" t="s">
        <v>14</v>
      </c>
      <c r="D29" s="2">
        <v>39</v>
      </c>
      <c r="E29" s="2">
        <v>1.87</v>
      </c>
      <c r="F29" s="3">
        <f>Sales_Data36[[#This Row],[Quantity]]*Sales_Data36[[#This Row],[UnitPrice]]</f>
        <v>72.930000000000007</v>
      </c>
      <c r="G29" s="9" t="str">
        <f>_xlfn.TEXTJOIN(" ",TRUE,Sales_Data36[[#This Row],[Category]],Sales_Data36[[#This Row],[Product]])</f>
        <v>Cookies Chocolate Chip</v>
      </c>
    </row>
    <row r="30" spans="1:7" x14ac:dyDescent="0.35">
      <c r="A30" s="4">
        <v>43916</v>
      </c>
      <c r="B30" s="2" t="s">
        <v>9</v>
      </c>
      <c r="C30" s="2" t="s">
        <v>11</v>
      </c>
      <c r="D30" s="2">
        <v>103</v>
      </c>
      <c r="E30" s="2">
        <v>1.87</v>
      </c>
      <c r="F30" s="3">
        <f>Sales_Data36[[#This Row],[Quantity]]*Sales_Data36[[#This Row],[UnitPrice]]</f>
        <v>192.61</v>
      </c>
      <c r="G30" s="9" t="str">
        <f>_xlfn.TEXTJOIN(" ",TRUE,Sales_Data36[[#This Row],[Category]],Sales_Data36[[#This Row],[Product]])</f>
        <v>Bars Bran</v>
      </c>
    </row>
    <row r="31" spans="1:7" x14ac:dyDescent="0.35">
      <c r="A31" s="4">
        <v>43919</v>
      </c>
      <c r="B31" s="2" t="s">
        <v>13</v>
      </c>
      <c r="C31" s="2" t="s">
        <v>15</v>
      </c>
      <c r="D31" s="2">
        <v>193</v>
      </c>
      <c r="E31" s="2">
        <v>2.84</v>
      </c>
      <c r="F31" s="3">
        <f>Sales_Data36[[#This Row],[Quantity]]*Sales_Data36[[#This Row],[UnitPrice]]</f>
        <v>548.12</v>
      </c>
      <c r="G31" s="9" t="str">
        <f>_xlfn.TEXTJOIN(" ",TRUE,Sales_Data36[[#This Row],[Category]],Sales_Data36[[#This Row],[Product]])</f>
        <v>Cookies Oatmeal Raisin</v>
      </c>
    </row>
    <row r="32" spans="1:7" x14ac:dyDescent="0.35">
      <c r="A32" s="4">
        <v>43922</v>
      </c>
      <c r="B32" s="2" t="s">
        <v>9</v>
      </c>
      <c r="C32" s="2" t="s">
        <v>12</v>
      </c>
      <c r="D32" s="2">
        <v>58</v>
      </c>
      <c r="E32" s="2">
        <v>1.77</v>
      </c>
      <c r="F32" s="3">
        <f>Sales_Data36[[#This Row],[Quantity]]*Sales_Data36[[#This Row],[UnitPrice]]</f>
        <v>102.66</v>
      </c>
      <c r="G32" s="9" t="str">
        <f>_xlfn.TEXTJOIN(" ",TRUE,Sales_Data36[[#This Row],[Category]],Sales_Data36[[#This Row],[Product]])</f>
        <v>Bars Carrot</v>
      </c>
    </row>
    <row r="33" spans="1:7" x14ac:dyDescent="0.35">
      <c r="A33" s="4">
        <v>43925</v>
      </c>
      <c r="B33" s="2" t="s">
        <v>16</v>
      </c>
      <c r="C33" s="2" t="s">
        <v>17</v>
      </c>
      <c r="D33" s="2">
        <v>68</v>
      </c>
      <c r="E33" s="2">
        <v>1.68</v>
      </c>
      <c r="F33" s="3">
        <f>Sales_Data36[[#This Row],[Quantity]]*Sales_Data36[[#This Row],[UnitPrice]]</f>
        <v>114.24</v>
      </c>
      <c r="G33" s="9" t="str">
        <f>_xlfn.TEXTJOIN(" ",TRUE,Sales_Data36[[#This Row],[Category]],Sales_Data36[[#This Row],[Product]])</f>
        <v>Snacks Potato Chips</v>
      </c>
    </row>
    <row r="34" spans="1:7" x14ac:dyDescent="0.35">
      <c r="A34" s="4">
        <v>43928</v>
      </c>
      <c r="B34" s="2" t="s">
        <v>9</v>
      </c>
      <c r="C34" s="2" t="s">
        <v>12</v>
      </c>
      <c r="D34" s="2">
        <v>91</v>
      </c>
      <c r="E34" s="2">
        <v>1.77</v>
      </c>
      <c r="F34" s="3">
        <f>Sales_Data36[[#This Row],[Quantity]]*Sales_Data36[[#This Row],[UnitPrice]]</f>
        <v>161.07</v>
      </c>
      <c r="G34" s="9" t="str">
        <f>_xlfn.TEXTJOIN(" ",TRUE,Sales_Data36[[#This Row],[Category]],Sales_Data36[[#This Row],[Product]])</f>
        <v>Bars Carrot</v>
      </c>
    </row>
    <row r="35" spans="1:7" x14ac:dyDescent="0.35">
      <c r="A35" s="4">
        <v>43931</v>
      </c>
      <c r="B35" s="2" t="s">
        <v>22</v>
      </c>
      <c r="C35" s="2" t="s">
        <v>23</v>
      </c>
      <c r="D35" s="2">
        <v>23</v>
      </c>
      <c r="E35" s="2">
        <v>3.4899999999999998</v>
      </c>
      <c r="F35" s="3">
        <f>Sales_Data36[[#This Row],[Quantity]]*Sales_Data36[[#This Row],[UnitPrice]]</f>
        <v>80.27</v>
      </c>
      <c r="G35" s="9" t="str">
        <f>_xlfn.TEXTJOIN(" ",TRUE,Sales_Data36[[#This Row],[Category]],Sales_Data36[[#This Row],[Product]])</f>
        <v>Crackers Whole Wheat</v>
      </c>
    </row>
    <row r="36" spans="1:7" x14ac:dyDescent="0.35">
      <c r="A36" s="4">
        <v>43934</v>
      </c>
      <c r="B36" s="2" t="s">
        <v>16</v>
      </c>
      <c r="C36" s="2" t="s">
        <v>17</v>
      </c>
      <c r="D36" s="2">
        <v>28</v>
      </c>
      <c r="E36" s="2">
        <v>1.68</v>
      </c>
      <c r="F36" s="3">
        <f>Sales_Data36[[#This Row],[Quantity]]*Sales_Data36[[#This Row],[UnitPrice]]</f>
        <v>47.04</v>
      </c>
      <c r="G36" s="9" t="str">
        <f>_xlfn.TEXTJOIN(" ",TRUE,Sales_Data36[[#This Row],[Category]],Sales_Data36[[#This Row],[Product]])</f>
        <v>Snacks Potato Chips</v>
      </c>
    </row>
    <row r="37" spans="1:7" x14ac:dyDescent="0.35">
      <c r="A37" s="4">
        <v>43937</v>
      </c>
      <c r="B37" s="2" t="s">
        <v>9</v>
      </c>
      <c r="C37" s="2" t="s">
        <v>12</v>
      </c>
      <c r="D37" s="2">
        <v>48</v>
      </c>
      <c r="E37" s="2">
        <v>1.7699999999999998</v>
      </c>
      <c r="F37" s="3">
        <f>Sales_Data36[[#This Row],[Quantity]]*Sales_Data36[[#This Row],[UnitPrice]]</f>
        <v>84.96</v>
      </c>
      <c r="G37" s="9" t="str">
        <f>_xlfn.TEXTJOIN(" ",TRUE,Sales_Data36[[#This Row],[Category]],Sales_Data36[[#This Row],[Product]])</f>
        <v>Bars Carrot</v>
      </c>
    </row>
    <row r="38" spans="1:7" x14ac:dyDescent="0.35">
      <c r="A38" s="4">
        <v>43940</v>
      </c>
      <c r="B38" s="2" t="s">
        <v>16</v>
      </c>
      <c r="C38" s="2" t="s">
        <v>17</v>
      </c>
      <c r="D38" s="2">
        <v>134</v>
      </c>
      <c r="E38" s="2">
        <v>1.68</v>
      </c>
      <c r="F38" s="3">
        <f>Sales_Data36[[#This Row],[Quantity]]*Sales_Data36[[#This Row],[UnitPrice]]</f>
        <v>225.12</v>
      </c>
      <c r="G38" s="9" t="str">
        <f>_xlfn.TEXTJOIN(" ",TRUE,Sales_Data36[[#This Row],[Category]],Sales_Data36[[#This Row],[Product]])</f>
        <v>Snacks Potato Chips</v>
      </c>
    </row>
    <row r="39" spans="1:7" x14ac:dyDescent="0.35">
      <c r="A39" s="4">
        <v>43943</v>
      </c>
      <c r="B39" s="2" t="s">
        <v>9</v>
      </c>
      <c r="C39" s="2" t="s">
        <v>12</v>
      </c>
      <c r="D39" s="2">
        <v>20</v>
      </c>
      <c r="E39" s="2">
        <v>1.77</v>
      </c>
      <c r="F39" s="3">
        <f>Sales_Data36[[#This Row],[Quantity]]*Sales_Data36[[#This Row],[UnitPrice]]</f>
        <v>35.4</v>
      </c>
      <c r="G39" s="9" t="str">
        <f>_xlfn.TEXTJOIN(" ",TRUE,Sales_Data36[[#This Row],[Category]],Sales_Data36[[#This Row],[Product]])</f>
        <v>Bars Carrot</v>
      </c>
    </row>
    <row r="40" spans="1:7" x14ac:dyDescent="0.35">
      <c r="A40" s="4">
        <v>43946</v>
      </c>
      <c r="B40" s="2" t="s">
        <v>9</v>
      </c>
      <c r="C40" s="2" t="s">
        <v>12</v>
      </c>
      <c r="D40" s="2">
        <v>53</v>
      </c>
      <c r="E40" s="2">
        <v>1.77</v>
      </c>
      <c r="F40" s="3">
        <f>Sales_Data36[[#This Row],[Quantity]]*Sales_Data36[[#This Row],[UnitPrice]]</f>
        <v>93.81</v>
      </c>
      <c r="G40" s="9" t="str">
        <f>_xlfn.TEXTJOIN(" ",TRUE,Sales_Data36[[#This Row],[Category]],Sales_Data36[[#This Row],[Product]])</f>
        <v>Bars Carrot</v>
      </c>
    </row>
    <row r="41" spans="1:7" x14ac:dyDescent="0.35">
      <c r="A41" s="4">
        <v>43949</v>
      </c>
      <c r="B41" s="2" t="s">
        <v>16</v>
      </c>
      <c r="C41" s="2" t="s">
        <v>17</v>
      </c>
      <c r="D41" s="2">
        <v>64</v>
      </c>
      <c r="E41" s="2">
        <v>1.68</v>
      </c>
      <c r="F41" s="3">
        <f>Sales_Data36[[#This Row],[Quantity]]*Sales_Data36[[#This Row],[UnitPrice]]</f>
        <v>107.52</v>
      </c>
      <c r="G41" s="9" t="str">
        <f>_xlfn.TEXTJOIN(" ",TRUE,Sales_Data36[[#This Row],[Category]],Sales_Data36[[#This Row],[Product]])</f>
        <v>Snacks Potato Chips</v>
      </c>
    </row>
    <row r="42" spans="1:7" x14ac:dyDescent="0.35">
      <c r="A42" s="4">
        <v>43952</v>
      </c>
      <c r="B42" s="2" t="s">
        <v>13</v>
      </c>
      <c r="C42" s="2" t="s">
        <v>14</v>
      </c>
      <c r="D42" s="2">
        <v>63</v>
      </c>
      <c r="E42" s="2">
        <v>1.87</v>
      </c>
      <c r="F42" s="3">
        <f>Sales_Data36[[#This Row],[Quantity]]*Sales_Data36[[#This Row],[UnitPrice]]</f>
        <v>117.81</v>
      </c>
      <c r="G42" s="9" t="str">
        <f>_xlfn.TEXTJOIN(" ",TRUE,Sales_Data36[[#This Row],[Category]],Sales_Data36[[#This Row],[Product]])</f>
        <v>Cookies Chocolate Chip</v>
      </c>
    </row>
    <row r="43" spans="1:7" x14ac:dyDescent="0.35">
      <c r="A43" s="4">
        <v>43955</v>
      </c>
      <c r="B43" s="2" t="s">
        <v>9</v>
      </c>
      <c r="C43" s="2" t="s">
        <v>11</v>
      </c>
      <c r="D43" s="2">
        <v>105</v>
      </c>
      <c r="E43" s="2">
        <v>1.8699999999999999</v>
      </c>
      <c r="F43" s="3">
        <f>Sales_Data36[[#This Row],[Quantity]]*Sales_Data36[[#This Row],[UnitPrice]]</f>
        <v>196.35</v>
      </c>
      <c r="G43" s="9" t="str">
        <f>_xlfn.TEXTJOIN(" ",TRUE,Sales_Data36[[#This Row],[Category]],Sales_Data36[[#This Row],[Product]])</f>
        <v>Bars Bran</v>
      </c>
    </row>
    <row r="44" spans="1:7" x14ac:dyDescent="0.35">
      <c r="A44" s="4">
        <v>43958</v>
      </c>
      <c r="B44" s="2" t="s">
        <v>13</v>
      </c>
      <c r="C44" s="2" t="s">
        <v>15</v>
      </c>
      <c r="D44" s="2">
        <v>138</v>
      </c>
      <c r="E44" s="2">
        <v>2.8400000000000003</v>
      </c>
      <c r="F44" s="3">
        <f>Sales_Data36[[#This Row],[Quantity]]*Sales_Data36[[#This Row],[UnitPrice]]</f>
        <v>391.92</v>
      </c>
      <c r="G44" s="9" t="str">
        <f>_xlfn.TEXTJOIN(" ",TRUE,Sales_Data36[[#This Row],[Category]],Sales_Data36[[#This Row],[Product]])</f>
        <v>Cookies Oatmeal Raisin</v>
      </c>
    </row>
    <row r="45" spans="1:7" x14ac:dyDescent="0.35">
      <c r="A45" s="4">
        <v>43961</v>
      </c>
      <c r="B45" s="2" t="s">
        <v>9</v>
      </c>
      <c r="C45" s="2" t="s">
        <v>12</v>
      </c>
      <c r="D45" s="2">
        <v>25</v>
      </c>
      <c r="E45" s="2">
        <v>1.77</v>
      </c>
      <c r="F45" s="3">
        <f>Sales_Data36[[#This Row],[Quantity]]*Sales_Data36[[#This Row],[UnitPrice]]</f>
        <v>44.25</v>
      </c>
      <c r="G45" s="9" t="str">
        <f>_xlfn.TEXTJOIN(" ",TRUE,Sales_Data36[[#This Row],[Category]],Sales_Data36[[#This Row],[Product]])</f>
        <v>Bars Carrot</v>
      </c>
    </row>
    <row r="46" spans="1:7" x14ac:dyDescent="0.35">
      <c r="A46" s="4">
        <v>43964</v>
      </c>
      <c r="B46" s="2" t="s">
        <v>22</v>
      </c>
      <c r="C46" s="2" t="s">
        <v>23</v>
      </c>
      <c r="D46" s="2">
        <v>21</v>
      </c>
      <c r="E46" s="2">
        <v>3.49</v>
      </c>
      <c r="F46" s="3">
        <f>Sales_Data36[[#This Row],[Quantity]]*Sales_Data36[[#This Row],[UnitPrice]]</f>
        <v>73.290000000000006</v>
      </c>
      <c r="G46" s="9" t="str">
        <f>_xlfn.TEXTJOIN(" ",TRUE,Sales_Data36[[#This Row],[Category]],Sales_Data36[[#This Row],[Product]])</f>
        <v>Crackers Whole Wheat</v>
      </c>
    </row>
    <row r="47" spans="1:7" x14ac:dyDescent="0.35">
      <c r="A47" s="4">
        <v>43967</v>
      </c>
      <c r="B47" s="2" t="s">
        <v>9</v>
      </c>
      <c r="C47" s="2" t="s">
        <v>12</v>
      </c>
      <c r="D47" s="2">
        <v>61</v>
      </c>
      <c r="E47" s="2">
        <v>1.77</v>
      </c>
      <c r="F47" s="3">
        <f>Sales_Data36[[#This Row],[Quantity]]*Sales_Data36[[#This Row],[UnitPrice]]</f>
        <v>107.97</v>
      </c>
      <c r="G47" s="9" t="str">
        <f>_xlfn.TEXTJOIN(" ",TRUE,Sales_Data36[[#This Row],[Category]],Sales_Data36[[#This Row],[Product]])</f>
        <v>Bars Carrot</v>
      </c>
    </row>
    <row r="48" spans="1:7" x14ac:dyDescent="0.35">
      <c r="A48" s="4">
        <v>43970</v>
      </c>
      <c r="B48" s="2" t="s">
        <v>16</v>
      </c>
      <c r="C48" s="2" t="s">
        <v>17</v>
      </c>
      <c r="D48" s="2">
        <v>49</v>
      </c>
      <c r="E48" s="2">
        <v>1.68</v>
      </c>
      <c r="F48" s="3">
        <f>Sales_Data36[[#This Row],[Quantity]]*Sales_Data36[[#This Row],[UnitPrice]]</f>
        <v>82.32</v>
      </c>
      <c r="G48" s="9" t="str">
        <f>_xlfn.TEXTJOIN(" ",TRUE,Sales_Data36[[#This Row],[Category]],Sales_Data36[[#This Row],[Product]])</f>
        <v>Snacks Potato Chips</v>
      </c>
    </row>
    <row r="49" spans="1:7" x14ac:dyDescent="0.35">
      <c r="A49" s="4">
        <v>43973</v>
      </c>
      <c r="B49" s="2" t="s">
        <v>13</v>
      </c>
      <c r="C49" s="2" t="s">
        <v>14</v>
      </c>
      <c r="D49" s="2">
        <v>55</v>
      </c>
      <c r="E49" s="2">
        <v>1.8699999999999999</v>
      </c>
      <c r="F49" s="3">
        <f>Sales_Data36[[#This Row],[Quantity]]*Sales_Data36[[#This Row],[UnitPrice]]</f>
        <v>102.85</v>
      </c>
      <c r="G49" s="9" t="str">
        <f>_xlfn.TEXTJOIN(" ",TRUE,Sales_Data36[[#This Row],[Category]],Sales_Data36[[#This Row],[Product]])</f>
        <v>Cookies Chocolate Chip</v>
      </c>
    </row>
    <row r="50" spans="1:7" x14ac:dyDescent="0.35">
      <c r="A50" s="4">
        <v>43976</v>
      </c>
      <c r="B50" s="2" t="s">
        <v>13</v>
      </c>
      <c r="C50" s="2" t="s">
        <v>8</v>
      </c>
      <c r="D50" s="2">
        <v>27</v>
      </c>
      <c r="E50" s="2">
        <v>2.1800000000000002</v>
      </c>
      <c r="F50" s="3">
        <f>Sales_Data36[[#This Row],[Quantity]]*Sales_Data36[[#This Row],[UnitPrice]]</f>
        <v>58.860000000000007</v>
      </c>
      <c r="G50" s="9" t="str">
        <f>_xlfn.TEXTJOIN(" ",TRUE,Sales_Data36[[#This Row],[Category]],Sales_Data36[[#This Row],[Product]])</f>
        <v>Cookies Arrowroot</v>
      </c>
    </row>
    <row r="51" spans="1:7" x14ac:dyDescent="0.35">
      <c r="A51" s="4">
        <v>43979</v>
      </c>
      <c r="B51" s="2" t="s">
        <v>9</v>
      </c>
      <c r="C51" s="2" t="s">
        <v>12</v>
      </c>
      <c r="D51" s="2">
        <v>58</v>
      </c>
      <c r="E51" s="2">
        <v>1.77</v>
      </c>
      <c r="F51" s="3">
        <f>Sales_Data36[[#This Row],[Quantity]]*Sales_Data36[[#This Row],[UnitPrice]]</f>
        <v>102.66</v>
      </c>
      <c r="G51" s="9" t="str">
        <f>_xlfn.TEXTJOIN(" ",TRUE,Sales_Data36[[#This Row],[Category]],Sales_Data36[[#This Row],[Product]])</f>
        <v>Bars Carrot</v>
      </c>
    </row>
    <row r="52" spans="1:7" x14ac:dyDescent="0.35">
      <c r="A52" s="4">
        <v>43982</v>
      </c>
      <c r="B52" s="2" t="s">
        <v>22</v>
      </c>
      <c r="C52" s="2" t="s">
        <v>23</v>
      </c>
      <c r="D52" s="2">
        <v>33</v>
      </c>
      <c r="E52" s="2">
        <v>3.49</v>
      </c>
      <c r="F52" s="3">
        <f>Sales_Data36[[#This Row],[Quantity]]*Sales_Data36[[#This Row],[UnitPrice]]</f>
        <v>115.17</v>
      </c>
      <c r="G52" s="9" t="str">
        <f>_xlfn.TEXTJOIN(" ",TRUE,Sales_Data36[[#This Row],[Category]],Sales_Data36[[#This Row],[Product]])</f>
        <v>Crackers Whole Wheat</v>
      </c>
    </row>
    <row r="53" spans="1:7" x14ac:dyDescent="0.35">
      <c r="A53" s="4">
        <v>43985</v>
      </c>
      <c r="B53" s="2" t="s">
        <v>13</v>
      </c>
      <c r="C53" s="2" t="s">
        <v>15</v>
      </c>
      <c r="D53" s="2">
        <v>288</v>
      </c>
      <c r="E53" s="2">
        <v>2.84</v>
      </c>
      <c r="F53" s="3">
        <f>Sales_Data36[[#This Row],[Quantity]]*Sales_Data36[[#This Row],[UnitPrice]]</f>
        <v>817.92</v>
      </c>
      <c r="G53" s="9" t="str">
        <f>_xlfn.TEXTJOIN(" ",TRUE,Sales_Data36[[#This Row],[Category]],Sales_Data36[[#This Row],[Product]])</f>
        <v>Cookies Oatmeal Raisin</v>
      </c>
    </row>
    <row r="54" spans="1:7" x14ac:dyDescent="0.35">
      <c r="A54" s="4">
        <v>43988</v>
      </c>
      <c r="B54" s="2" t="s">
        <v>13</v>
      </c>
      <c r="C54" s="2" t="s">
        <v>14</v>
      </c>
      <c r="D54" s="2">
        <v>76</v>
      </c>
      <c r="E54" s="2">
        <v>1.87</v>
      </c>
      <c r="F54" s="3">
        <f>Sales_Data36[[#This Row],[Quantity]]*Sales_Data36[[#This Row],[UnitPrice]]</f>
        <v>142.12</v>
      </c>
      <c r="G54" s="9" t="str">
        <f>_xlfn.TEXTJOIN(" ",TRUE,Sales_Data36[[#This Row],[Category]],Sales_Data36[[#This Row],[Product]])</f>
        <v>Cookies Chocolate Chip</v>
      </c>
    </row>
    <row r="55" spans="1:7" x14ac:dyDescent="0.35">
      <c r="A55" s="4">
        <v>43991</v>
      </c>
      <c r="B55" s="2" t="s">
        <v>9</v>
      </c>
      <c r="C55" s="2" t="s">
        <v>12</v>
      </c>
      <c r="D55" s="2">
        <v>42</v>
      </c>
      <c r="E55" s="2">
        <v>1.77</v>
      </c>
      <c r="F55" s="3">
        <f>Sales_Data36[[#This Row],[Quantity]]*Sales_Data36[[#This Row],[UnitPrice]]</f>
        <v>74.34</v>
      </c>
      <c r="G55" s="9" t="str">
        <f>_xlfn.TEXTJOIN(" ",TRUE,Sales_Data36[[#This Row],[Category]],Sales_Data36[[#This Row],[Product]])</f>
        <v>Bars Carrot</v>
      </c>
    </row>
    <row r="56" spans="1:7" x14ac:dyDescent="0.35">
      <c r="A56" s="4">
        <v>43994</v>
      </c>
      <c r="B56" s="2" t="s">
        <v>22</v>
      </c>
      <c r="C56" s="2" t="s">
        <v>23</v>
      </c>
      <c r="D56" s="2">
        <v>20</v>
      </c>
      <c r="E56" s="2">
        <v>3.4899999999999998</v>
      </c>
      <c r="F56" s="3">
        <f>Sales_Data36[[#This Row],[Quantity]]*Sales_Data36[[#This Row],[UnitPrice]]</f>
        <v>69.8</v>
      </c>
      <c r="G56" s="9" t="str">
        <f>_xlfn.TEXTJOIN(" ",TRUE,Sales_Data36[[#This Row],[Category]],Sales_Data36[[#This Row],[Product]])</f>
        <v>Crackers Whole Wheat</v>
      </c>
    </row>
    <row r="57" spans="1:7" x14ac:dyDescent="0.35">
      <c r="A57" s="4">
        <v>43997</v>
      </c>
      <c r="B57" s="2" t="s">
        <v>9</v>
      </c>
      <c r="C57" s="2" t="s">
        <v>12</v>
      </c>
      <c r="D57" s="2">
        <v>75</v>
      </c>
      <c r="E57" s="2">
        <v>1.77</v>
      </c>
      <c r="F57" s="3">
        <f>Sales_Data36[[#This Row],[Quantity]]*Sales_Data36[[#This Row],[UnitPrice]]</f>
        <v>132.75</v>
      </c>
      <c r="G57" s="9" t="str">
        <f>_xlfn.TEXTJOIN(" ",TRUE,Sales_Data36[[#This Row],[Category]],Sales_Data36[[#This Row],[Product]])</f>
        <v>Bars Carrot</v>
      </c>
    </row>
    <row r="58" spans="1:7" x14ac:dyDescent="0.35">
      <c r="A58" s="4">
        <v>44000</v>
      </c>
      <c r="B58" s="2" t="s">
        <v>22</v>
      </c>
      <c r="C58" s="2" t="s">
        <v>23</v>
      </c>
      <c r="D58" s="2">
        <v>38</v>
      </c>
      <c r="E58" s="2">
        <v>3.49</v>
      </c>
      <c r="F58" s="3">
        <f>Sales_Data36[[#This Row],[Quantity]]*Sales_Data36[[#This Row],[UnitPrice]]</f>
        <v>132.62</v>
      </c>
      <c r="G58" s="9" t="str">
        <f>_xlfn.TEXTJOIN(" ",TRUE,Sales_Data36[[#This Row],[Category]],Sales_Data36[[#This Row],[Product]])</f>
        <v>Crackers Whole Wheat</v>
      </c>
    </row>
    <row r="59" spans="1:7" x14ac:dyDescent="0.35">
      <c r="A59" s="4">
        <v>44003</v>
      </c>
      <c r="B59" s="2" t="s">
        <v>9</v>
      </c>
      <c r="C59" s="2" t="s">
        <v>12</v>
      </c>
      <c r="D59" s="2">
        <v>306</v>
      </c>
      <c r="E59" s="2">
        <v>1.77</v>
      </c>
      <c r="F59" s="3">
        <f>Sales_Data36[[#This Row],[Quantity]]*Sales_Data36[[#This Row],[UnitPrice]]</f>
        <v>541.62</v>
      </c>
      <c r="G59" s="9" t="str">
        <f>_xlfn.TEXTJOIN(" ",TRUE,Sales_Data36[[#This Row],[Category]],Sales_Data36[[#This Row],[Product]])</f>
        <v>Bars Carrot</v>
      </c>
    </row>
    <row r="60" spans="1:7" x14ac:dyDescent="0.35">
      <c r="A60" s="4">
        <v>44006</v>
      </c>
      <c r="B60" s="2" t="s">
        <v>16</v>
      </c>
      <c r="C60" s="2" t="s">
        <v>17</v>
      </c>
      <c r="D60" s="2">
        <v>28</v>
      </c>
      <c r="E60" s="2">
        <v>1.68</v>
      </c>
      <c r="F60" s="3">
        <f>Sales_Data36[[#This Row],[Quantity]]*Sales_Data36[[#This Row],[UnitPrice]]</f>
        <v>47.04</v>
      </c>
      <c r="G60" s="9" t="str">
        <f>_xlfn.TEXTJOIN(" ",TRUE,Sales_Data36[[#This Row],[Category]],Sales_Data36[[#This Row],[Product]])</f>
        <v>Snacks Potato Chips</v>
      </c>
    </row>
    <row r="61" spans="1:7" x14ac:dyDescent="0.35">
      <c r="A61" s="4">
        <v>44009</v>
      </c>
      <c r="B61" s="2" t="s">
        <v>9</v>
      </c>
      <c r="C61" s="2" t="s">
        <v>11</v>
      </c>
      <c r="D61" s="2">
        <v>110</v>
      </c>
      <c r="E61" s="2">
        <v>1.8699999999999999</v>
      </c>
      <c r="F61" s="3">
        <f>Sales_Data36[[#This Row],[Quantity]]*Sales_Data36[[#This Row],[UnitPrice]]</f>
        <v>205.7</v>
      </c>
      <c r="G61" s="9" t="str">
        <f>_xlfn.TEXTJOIN(" ",TRUE,Sales_Data36[[#This Row],[Category]],Sales_Data36[[#This Row],[Product]])</f>
        <v>Bars Bran</v>
      </c>
    </row>
    <row r="62" spans="1:7" x14ac:dyDescent="0.35">
      <c r="A62" s="4">
        <v>44012</v>
      </c>
      <c r="B62" s="2" t="s">
        <v>13</v>
      </c>
      <c r="C62" s="2" t="s">
        <v>15</v>
      </c>
      <c r="D62" s="2">
        <v>51</v>
      </c>
      <c r="E62" s="2">
        <v>2.84</v>
      </c>
      <c r="F62" s="3">
        <f>Sales_Data36[[#This Row],[Quantity]]*Sales_Data36[[#This Row],[UnitPrice]]</f>
        <v>144.84</v>
      </c>
      <c r="G62" s="9" t="str">
        <f>_xlfn.TEXTJOIN(" ",TRUE,Sales_Data36[[#This Row],[Category]],Sales_Data36[[#This Row],[Product]])</f>
        <v>Cookies Oatmeal Raisin</v>
      </c>
    </row>
    <row r="63" spans="1:7" x14ac:dyDescent="0.35">
      <c r="A63" s="4">
        <v>44015</v>
      </c>
      <c r="B63" s="2" t="s">
        <v>9</v>
      </c>
      <c r="C63" s="2" t="s">
        <v>12</v>
      </c>
      <c r="D63" s="2">
        <v>52</v>
      </c>
      <c r="E63" s="2">
        <v>1.77</v>
      </c>
      <c r="F63" s="3">
        <f>Sales_Data36[[#This Row],[Quantity]]*Sales_Data36[[#This Row],[UnitPrice]]</f>
        <v>92.04</v>
      </c>
      <c r="G63" s="9" t="str">
        <f>_xlfn.TEXTJOIN(" ",TRUE,Sales_Data36[[#This Row],[Category]],Sales_Data36[[#This Row],[Product]])</f>
        <v>Bars Carrot</v>
      </c>
    </row>
    <row r="64" spans="1:7" x14ac:dyDescent="0.35">
      <c r="A64" s="4">
        <v>44018</v>
      </c>
      <c r="B64" s="2" t="s">
        <v>22</v>
      </c>
      <c r="C64" s="2" t="s">
        <v>23</v>
      </c>
      <c r="D64" s="2">
        <v>28</v>
      </c>
      <c r="E64" s="2">
        <v>3.4899999999999998</v>
      </c>
      <c r="F64" s="3">
        <f>Sales_Data36[[#This Row],[Quantity]]*Sales_Data36[[#This Row],[UnitPrice]]</f>
        <v>97.72</v>
      </c>
      <c r="G64" s="9" t="str">
        <f>_xlfn.TEXTJOIN(" ",TRUE,Sales_Data36[[#This Row],[Category]],Sales_Data36[[#This Row],[Product]])</f>
        <v>Crackers Whole Wheat</v>
      </c>
    </row>
    <row r="65" spans="1:7" x14ac:dyDescent="0.35">
      <c r="A65" s="4">
        <v>44021</v>
      </c>
      <c r="B65" s="2" t="s">
        <v>9</v>
      </c>
      <c r="C65" s="2" t="s">
        <v>12</v>
      </c>
      <c r="D65" s="2">
        <v>136</v>
      </c>
      <c r="E65" s="2">
        <v>1.77</v>
      </c>
      <c r="F65" s="3">
        <f>Sales_Data36[[#This Row],[Quantity]]*Sales_Data36[[#This Row],[UnitPrice]]</f>
        <v>240.72</v>
      </c>
      <c r="G65" s="9" t="str">
        <f>_xlfn.TEXTJOIN(" ",TRUE,Sales_Data36[[#This Row],[Category]],Sales_Data36[[#This Row],[Product]])</f>
        <v>Bars Carrot</v>
      </c>
    </row>
    <row r="66" spans="1:7" x14ac:dyDescent="0.35">
      <c r="A66" s="4">
        <v>44024</v>
      </c>
      <c r="B66" s="2" t="s">
        <v>22</v>
      </c>
      <c r="C66" s="2" t="s">
        <v>23</v>
      </c>
      <c r="D66" s="2">
        <v>42</v>
      </c>
      <c r="E66" s="2">
        <v>3.49</v>
      </c>
      <c r="F66" s="3">
        <f>Sales_Data36[[#This Row],[Quantity]]*Sales_Data36[[#This Row],[UnitPrice]]</f>
        <v>146.58000000000001</v>
      </c>
      <c r="G66" s="9" t="str">
        <f>_xlfn.TEXTJOIN(" ",TRUE,Sales_Data36[[#This Row],[Category]],Sales_Data36[[#This Row],[Product]])</f>
        <v>Crackers Whole Wheat</v>
      </c>
    </row>
    <row r="67" spans="1:7" x14ac:dyDescent="0.35">
      <c r="A67" s="4">
        <v>44027</v>
      </c>
      <c r="B67" s="2" t="s">
        <v>13</v>
      </c>
      <c r="C67" s="2" t="s">
        <v>14</v>
      </c>
      <c r="D67" s="2">
        <v>75</v>
      </c>
      <c r="E67" s="2">
        <v>1.87</v>
      </c>
      <c r="F67" s="3">
        <f>Sales_Data36[[#This Row],[Quantity]]*Sales_Data36[[#This Row],[UnitPrice]]</f>
        <v>140.25</v>
      </c>
      <c r="G67" s="9" t="str">
        <f>_xlfn.TEXTJOIN(" ",TRUE,Sales_Data36[[#This Row],[Category]],Sales_Data36[[#This Row],[Product]])</f>
        <v>Cookies Chocolate Chip</v>
      </c>
    </row>
    <row r="68" spans="1:7" x14ac:dyDescent="0.35">
      <c r="A68" s="4">
        <v>44030</v>
      </c>
      <c r="B68" s="2" t="s">
        <v>9</v>
      </c>
      <c r="C68" s="2" t="s">
        <v>11</v>
      </c>
      <c r="D68" s="2">
        <v>72</v>
      </c>
      <c r="E68" s="2">
        <v>1.8699999999999999</v>
      </c>
      <c r="F68" s="3">
        <f>Sales_Data36[[#This Row],[Quantity]]*Sales_Data36[[#This Row],[UnitPrice]]</f>
        <v>134.63999999999999</v>
      </c>
      <c r="G68" s="9" t="str">
        <f>_xlfn.TEXTJOIN(" ",TRUE,Sales_Data36[[#This Row],[Category]],Sales_Data36[[#This Row],[Product]])</f>
        <v>Bars Bran</v>
      </c>
    </row>
    <row r="69" spans="1:7" x14ac:dyDescent="0.35">
      <c r="A69" s="4">
        <v>44033</v>
      </c>
      <c r="B69" s="2" t="s">
        <v>13</v>
      </c>
      <c r="C69" s="2" t="s">
        <v>15</v>
      </c>
      <c r="D69" s="2">
        <v>56</v>
      </c>
      <c r="E69" s="2">
        <v>2.84</v>
      </c>
      <c r="F69" s="3">
        <f>Sales_Data36[[#This Row],[Quantity]]*Sales_Data36[[#This Row],[UnitPrice]]</f>
        <v>159.04</v>
      </c>
      <c r="G69" s="9" t="str">
        <f>_xlfn.TEXTJOIN(" ",TRUE,Sales_Data36[[#This Row],[Category]],Sales_Data36[[#This Row],[Product]])</f>
        <v>Cookies Oatmeal Raisin</v>
      </c>
    </row>
    <row r="70" spans="1:7" x14ac:dyDescent="0.35">
      <c r="A70" s="4">
        <v>44036</v>
      </c>
      <c r="B70" s="2" t="s">
        <v>9</v>
      </c>
      <c r="C70" s="2" t="s">
        <v>11</v>
      </c>
      <c r="D70" s="2">
        <v>51</v>
      </c>
      <c r="E70" s="2">
        <v>1.87</v>
      </c>
      <c r="F70" s="3">
        <f>Sales_Data36[[#This Row],[Quantity]]*Sales_Data36[[#This Row],[UnitPrice]]</f>
        <v>95.37</v>
      </c>
      <c r="G70" s="9" t="str">
        <f>_xlfn.TEXTJOIN(" ",TRUE,Sales_Data36[[#This Row],[Category]],Sales_Data36[[#This Row],[Product]])</f>
        <v>Bars Bran</v>
      </c>
    </row>
    <row r="71" spans="1:7" x14ac:dyDescent="0.35">
      <c r="A71" s="4">
        <v>44039</v>
      </c>
      <c r="B71" s="2" t="s">
        <v>16</v>
      </c>
      <c r="C71" s="2" t="s">
        <v>17</v>
      </c>
      <c r="D71" s="2">
        <v>31</v>
      </c>
      <c r="E71" s="2">
        <v>1.68</v>
      </c>
      <c r="F71" s="3">
        <f>Sales_Data36[[#This Row],[Quantity]]*Sales_Data36[[#This Row],[UnitPrice]]</f>
        <v>52.08</v>
      </c>
      <c r="G71" s="9" t="str">
        <f>_xlfn.TEXTJOIN(" ",TRUE,Sales_Data36[[#This Row],[Category]],Sales_Data36[[#This Row],[Product]])</f>
        <v>Snacks Potato Chips</v>
      </c>
    </row>
    <row r="72" spans="1:7" x14ac:dyDescent="0.35">
      <c r="A72" s="4">
        <v>44042</v>
      </c>
      <c r="B72" s="2" t="s">
        <v>9</v>
      </c>
      <c r="C72" s="2" t="s">
        <v>11</v>
      </c>
      <c r="D72" s="2">
        <v>56</v>
      </c>
      <c r="E72" s="2">
        <v>1.8699999999999999</v>
      </c>
      <c r="F72" s="3">
        <f>Sales_Data36[[#This Row],[Quantity]]*Sales_Data36[[#This Row],[UnitPrice]]</f>
        <v>104.72</v>
      </c>
      <c r="G72" s="9" t="str">
        <f>_xlfn.TEXTJOIN(" ",TRUE,Sales_Data36[[#This Row],[Category]],Sales_Data36[[#This Row],[Product]])</f>
        <v>Bars Bran</v>
      </c>
    </row>
    <row r="73" spans="1:7" x14ac:dyDescent="0.35">
      <c r="A73" s="4">
        <v>44045</v>
      </c>
      <c r="B73" s="2" t="s">
        <v>13</v>
      </c>
      <c r="C73" s="2" t="s">
        <v>15</v>
      </c>
      <c r="D73" s="2">
        <v>137</v>
      </c>
      <c r="E73" s="2">
        <v>2.84</v>
      </c>
      <c r="F73" s="3">
        <f>Sales_Data36[[#This Row],[Quantity]]*Sales_Data36[[#This Row],[UnitPrice]]</f>
        <v>389.08</v>
      </c>
      <c r="G73" s="9" t="str">
        <f>_xlfn.TEXTJOIN(" ",TRUE,Sales_Data36[[#This Row],[Category]],Sales_Data36[[#This Row],[Product]])</f>
        <v>Cookies Oatmeal Raisin</v>
      </c>
    </row>
    <row r="74" spans="1:7" x14ac:dyDescent="0.35">
      <c r="A74" s="4">
        <v>44048</v>
      </c>
      <c r="B74" s="2" t="s">
        <v>13</v>
      </c>
      <c r="C74" s="2" t="s">
        <v>14</v>
      </c>
      <c r="D74" s="2">
        <v>107</v>
      </c>
      <c r="E74" s="2">
        <v>1.87</v>
      </c>
      <c r="F74" s="3">
        <f>Sales_Data36[[#This Row],[Quantity]]*Sales_Data36[[#This Row],[UnitPrice]]</f>
        <v>200.09</v>
      </c>
      <c r="G74" s="9" t="str">
        <f>_xlfn.TEXTJOIN(" ",TRUE,Sales_Data36[[#This Row],[Category]],Sales_Data36[[#This Row],[Product]])</f>
        <v>Cookies Chocolate Chip</v>
      </c>
    </row>
    <row r="75" spans="1:7" x14ac:dyDescent="0.35">
      <c r="A75" s="4">
        <v>44051</v>
      </c>
      <c r="B75" s="2" t="s">
        <v>9</v>
      </c>
      <c r="C75" s="2" t="s">
        <v>12</v>
      </c>
      <c r="D75" s="2">
        <v>24</v>
      </c>
      <c r="E75" s="2">
        <v>1.7699999999999998</v>
      </c>
      <c r="F75" s="3">
        <f>Sales_Data36[[#This Row],[Quantity]]*Sales_Data36[[#This Row],[UnitPrice]]</f>
        <v>42.48</v>
      </c>
      <c r="G75" s="9" t="str">
        <f>_xlfn.TEXTJOIN(" ",TRUE,Sales_Data36[[#This Row],[Category]],Sales_Data36[[#This Row],[Product]])</f>
        <v>Bars Carrot</v>
      </c>
    </row>
    <row r="76" spans="1:7" x14ac:dyDescent="0.35">
      <c r="A76" s="4">
        <v>44054</v>
      </c>
      <c r="B76" s="2" t="s">
        <v>22</v>
      </c>
      <c r="C76" s="2" t="s">
        <v>23</v>
      </c>
      <c r="D76" s="2">
        <v>30</v>
      </c>
      <c r="E76" s="2">
        <v>3.49</v>
      </c>
      <c r="F76" s="3">
        <f>Sales_Data36[[#This Row],[Quantity]]*Sales_Data36[[#This Row],[UnitPrice]]</f>
        <v>104.7</v>
      </c>
      <c r="G76" s="9" t="str">
        <f>_xlfn.TEXTJOIN(" ",TRUE,Sales_Data36[[#This Row],[Category]],Sales_Data36[[#This Row],[Product]])</f>
        <v>Crackers Whole Wheat</v>
      </c>
    </row>
    <row r="77" spans="1:7" x14ac:dyDescent="0.35">
      <c r="A77" s="4">
        <v>44057</v>
      </c>
      <c r="B77" s="2" t="s">
        <v>13</v>
      </c>
      <c r="C77" s="2" t="s">
        <v>14</v>
      </c>
      <c r="D77" s="2">
        <v>70</v>
      </c>
      <c r="E77" s="2">
        <v>1.87</v>
      </c>
      <c r="F77" s="3">
        <f>Sales_Data36[[#This Row],[Quantity]]*Sales_Data36[[#This Row],[UnitPrice]]</f>
        <v>130.9</v>
      </c>
      <c r="G77" s="9" t="str">
        <f>_xlfn.TEXTJOIN(" ",TRUE,Sales_Data36[[#This Row],[Category]],Sales_Data36[[#This Row],[Product]])</f>
        <v>Cookies Chocolate Chip</v>
      </c>
    </row>
    <row r="78" spans="1:7" x14ac:dyDescent="0.35">
      <c r="A78" s="4">
        <v>44060</v>
      </c>
      <c r="B78" s="2" t="s">
        <v>13</v>
      </c>
      <c r="C78" s="2" t="s">
        <v>8</v>
      </c>
      <c r="D78" s="2">
        <v>31</v>
      </c>
      <c r="E78" s="2">
        <v>2.1800000000000002</v>
      </c>
      <c r="F78" s="3">
        <f>Sales_Data36[[#This Row],[Quantity]]*Sales_Data36[[#This Row],[UnitPrice]]</f>
        <v>67.58</v>
      </c>
      <c r="G78" s="9" t="str">
        <f>_xlfn.TEXTJOIN(" ",TRUE,Sales_Data36[[#This Row],[Category]],Sales_Data36[[#This Row],[Product]])</f>
        <v>Cookies Arrowroot</v>
      </c>
    </row>
    <row r="79" spans="1:7" x14ac:dyDescent="0.35">
      <c r="A79" s="4">
        <v>44063</v>
      </c>
      <c r="B79" s="2" t="s">
        <v>9</v>
      </c>
      <c r="C79" s="2" t="s">
        <v>12</v>
      </c>
      <c r="D79" s="2">
        <v>109</v>
      </c>
      <c r="E79" s="2">
        <v>1.77</v>
      </c>
      <c r="F79" s="3">
        <f>Sales_Data36[[#This Row],[Quantity]]*Sales_Data36[[#This Row],[UnitPrice]]</f>
        <v>192.93</v>
      </c>
      <c r="G79" s="9" t="str">
        <f>_xlfn.TEXTJOIN(" ",TRUE,Sales_Data36[[#This Row],[Category]],Sales_Data36[[#This Row],[Product]])</f>
        <v>Bars Carrot</v>
      </c>
    </row>
    <row r="80" spans="1:7" x14ac:dyDescent="0.35">
      <c r="A80" s="4">
        <v>44066</v>
      </c>
      <c r="B80" s="2" t="s">
        <v>22</v>
      </c>
      <c r="C80" s="2" t="s">
        <v>23</v>
      </c>
      <c r="D80" s="2">
        <v>21</v>
      </c>
      <c r="E80" s="2">
        <v>3.49</v>
      </c>
      <c r="F80" s="3">
        <f>Sales_Data36[[#This Row],[Quantity]]*Sales_Data36[[#This Row],[UnitPrice]]</f>
        <v>73.290000000000006</v>
      </c>
      <c r="G80" s="9" t="str">
        <f>_xlfn.TEXTJOIN(" ",TRUE,Sales_Data36[[#This Row],[Category]],Sales_Data36[[#This Row],[Product]])</f>
        <v>Crackers Whole Wheat</v>
      </c>
    </row>
    <row r="81" spans="1:7" x14ac:dyDescent="0.35">
      <c r="A81" s="4">
        <v>44069</v>
      </c>
      <c r="B81" s="2" t="s">
        <v>13</v>
      </c>
      <c r="C81" s="2" t="s">
        <v>14</v>
      </c>
      <c r="D81" s="2">
        <v>80</v>
      </c>
      <c r="E81" s="2">
        <v>1.8699999999999999</v>
      </c>
      <c r="F81" s="3">
        <f>Sales_Data36[[#This Row],[Quantity]]*Sales_Data36[[#This Row],[UnitPrice]]</f>
        <v>149.6</v>
      </c>
      <c r="G81" s="9" t="str">
        <f>_xlfn.TEXTJOIN(" ",TRUE,Sales_Data36[[#This Row],[Category]],Sales_Data36[[#This Row],[Product]])</f>
        <v>Cookies Chocolate Chip</v>
      </c>
    </row>
    <row r="82" spans="1:7" x14ac:dyDescent="0.35">
      <c r="A82" s="4">
        <v>44072</v>
      </c>
      <c r="B82" s="2" t="s">
        <v>9</v>
      </c>
      <c r="C82" s="2" t="s">
        <v>11</v>
      </c>
      <c r="D82" s="2">
        <v>75</v>
      </c>
      <c r="E82" s="2">
        <v>1.87</v>
      </c>
      <c r="F82" s="3">
        <f>Sales_Data36[[#This Row],[Quantity]]*Sales_Data36[[#This Row],[UnitPrice]]</f>
        <v>140.25</v>
      </c>
      <c r="G82" s="9" t="str">
        <f>_xlfn.TEXTJOIN(" ",TRUE,Sales_Data36[[#This Row],[Category]],Sales_Data36[[#This Row],[Product]])</f>
        <v>Bars Bran</v>
      </c>
    </row>
    <row r="83" spans="1:7" x14ac:dyDescent="0.35">
      <c r="A83" s="4">
        <v>44075</v>
      </c>
      <c r="B83" s="2" t="s">
        <v>13</v>
      </c>
      <c r="C83" s="2" t="s">
        <v>15</v>
      </c>
      <c r="D83" s="2">
        <v>74</v>
      </c>
      <c r="E83" s="2">
        <v>2.84</v>
      </c>
      <c r="F83" s="3">
        <f>Sales_Data36[[#This Row],[Quantity]]*Sales_Data36[[#This Row],[UnitPrice]]</f>
        <v>210.16</v>
      </c>
      <c r="G83" s="9" t="str">
        <f>_xlfn.TEXTJOIN(" ",TRUE,Sales_Data36[[#This Row],[Category]],Sales_Data36[[#This Row],[Product]])</f>
        <v>Cookies Oatmeal Raisin</v>
      </c>
    </row>
    <row r="84" spans="1:7" x14ac:dyDescent="0.35">
      <c r="A84" s="4">
        <v>44078</v>
      </c>
      <c r="B84" s="2" t="s">
        <v>9</v>
      </c>
      <c r="C84" s="2" t="s">
        <v>12</v>
      </c>
      <c r="D84" s="2">
        <v>45</v>
      </c>
      <c r="E84" s="2">
        <v>1.77</v>
      </c>
      <c r="F84" s="3">
        <f>Sales_Data36[[#This Row],[Quantity]]*Sales_Data36[[#This Row],[UnitPrice]]</f>
        <v>79.650000000000006</v>
      </c>
      <c r="G84" s="9" t="str">
        <f>_xlfn.TEXTJOIN(" ",TRUE,Sales_Data36[[#This Row],[Category]],Sales_Data36[[#This Row],[Product]])</f>
        <v>Bars Carrot</v>
      </c>
    </row>
    <row r="85" spans="1:7" x14ac:dyDescent="0.35">
      <c r="A85" s="4">
        <v>44081</v>
      </c>
      <c r="B85" s="2" t="s">
        <v>13</v>
      </c>
      <c r="C85" s="2" t="s">
        <v>8</v>
      </c>
      <c r="D85" s="2">
        <v>28</v>
      </c>
      <c r="E85" s="2">
        <v>2.1800000000000002</v>
      </c>
      <c r="F85" s="3">
        <f>Sales_Data36[[#This Row],[Quantity]]*Sales_Data36[[#This Row],[UnitPrice]]</f>
        <v>61.040000000000006</v>
      </c>
      <c r="G85" s="9" t="str">
        <f>_xlfn.TEXTJOIN(" ",TRUE,Sales_Data36[[#This Row],[Category]],Sales_Data36[[#This Row],[Product]])</f>
        <v>Cookies Arrowroot</v>
      </c>
    </row>
    <row r="86" spans="1:7" x14ac:dyDescent="0.35">
      <c r="A86" s="4">
        <v>44084</v>
      </c>
      <c r="B86" s="2" t="s">
        <v>9</v>
      </c>
      <c r="C86" s="2" t="s">
        <v>12</v>
      </c>
      <c r="D86" s="2">
        <v>143</v>
      </c>
      <c r="E86" s="2">
        <v>1.77</v>
      </c>
      <c r="F86" s="3">
        <f>Sales_Data36[[#This Row],[Quantity]]*Sales_Data36[[#This Row],[UnitPrice]]</f>
        <v>253.11</v>
      </c>
      <c r="G86" s="9" t="str">
        <f>_xlfn.TEXTJOIN(" ",TRUE,Sales_Data36[[#This Row],[Category]],Sales_Data36[[#This Row],[Product]])</f>
        <v>Bars Carrot</v>
      </c>
    </row>
    <row r="87" spans="1:7" x14ac:dyDescent="0.35">
      <c r="A87" s="4">
        <v>44087</v>
      </c>
      <c r="B87" s="2" t="s">
        <v>16</v>
      </c>
      <c r="C87" s="2" t="s">
        <v>24</v>
      </c>
      <c r="D87" s="2">
        <v>27</v>
      </c>
      <c r="E87" s="2">
        <v>3.15</v>
      </c>
      <c r="F87" s="3">
        <f>Sales_Data36[[#This Row],[Quantity]]*Sales_Data36[[#This Row],[UnitPrice]]</f>
        <v>85.05</v>
      </c>
      <c r="G87" s="9" t="str">
        <f>_xlfn.TEXTJOIN(" ",TRUE,Sales_Data36[[#This Row],[Category]],Sales_Data36[[#This Row],[Product]])</f>
        <v>Snacks Pretzels</v>
      </c>
    </row>
    <row r="88" spans="1:7" x14ac:dyDescent="0.35">
      <c r="A88" s="4">
        <v>44090</v>
      </c>
      <c r="B88" s="2" t="s">
        <v>9</v>
      </c>
      <c r="C88" s="2" t="s">
        <v>12</v>
      </c>
      <c r="D88" s="2">
        <v>133</v>
      </c>
      <c r="E88" s="2">
        <v>1.77</v>
      </c>
      <c r="F88" s="3">
        <f>Sales_Data36[[#This Row],[Quantity]]*Sales_Data36[[#This Row],[UnitPrice]]</f>
        <v>235.41</v>
      </c>
      <c r="G88" s="9" t="str">
        <f>_xlfn.TEXTJOIN(" ",TRUE,Sales_Data36[[#This Row],[Category]],Sales_Data36[[#This Row],[Product]])</f>
        <v>Bars Carrot</v>
      </c>
    </row>
    <row r="89" spans="1:7" x14ac:dyDescent="0.35">
      <c r="A89" s="4">
        <v>44093</v>
      </c>
      <c r="B89" s="2" t="s">
        <v>13</v>
      </c>
      <c r="C89" s="2" t="s">
        <v>8</v>
      </c>
      <c r="D89" s="2">
        <v>110</v>
      </c>
      <c r="E89" s="2">
        <v>2.1800000000000002</v>
      </c>
      <c r="F89" s="3">
        <f>Sales_Data36[[#This Row],[Quantity]]*Sales_Data36[[#This Row],[UnitPrice]]</f>
        <v>239.8</v>
      </c>
      <c r="G89" s="9" t="str">
        <f>_xlfn.TEXTJOIN(" ",TRUE,Sales_Data36[[#This Row],[Category]],Sales_Data36[[#This Row],[Product]])</f>
        <v>Cookies Arrowroot</v>
      </c>
    </row>
    <row r="90" spans="1:7" x14ac:dyDescent="0.35">
      <c r="A90" s="4">
        <v>44096</v>
      </c>
      <c r="B90" s="2" t="s">
        <v>13</v>
      </c>
      <c r="C90" s="2" t="s">
        <v>14</v>
      </c>
      <c r="D90" s="2">
        <v>65</v>
      </c>
      <c r="E90" s="2">
        <v>1.8699999999999999</v>
      </c>
      <c r="F90" s="3">
        <f>Sales_Data36[[#This Row],[Quantity]]*Sales_Data36[[#This Row],[UnitPrice]]</f>
        <v>121.55</v>
      </c>
      <c r="G90" s="9" t="str">
        <f>_xlfn.TEXTJOIN(" ",TRUE,Sales_Data36[[#This Row],[Category]],Sales_Data36[[#This Row],[Product]])</f>
        <v>Cookies Chocolate Chip</v>
      </c>
    </row>
    <row r="91" spans="1:7" x14ac:dyDescent="0.35">
      <c r="A91" s="4">
        <v>44099</v>
      </c>
      <c r="B91" s="2" t="s">
        <v>9</v>
      </c>
      <c r="C91" s="2" t="s">
        <v>11</v>
      </c>
      <c r="D91" s="2">
        <v>33</v>
      </c>
      <c r="E91" s="2">
        <v>1.87</v>
      </c>
      <c r="F91" s="3">
        <f>Sales_Data36[[#This Row],[Quantity]]*Sales_Data36[[#This Row],[UnitPrice]]</f>
        <v>61.71</v>
      </c>
      <c r="G91" s="9" t="str">
        <f>_xlfn.TEXTJOIN(" ",TRUE,Sales_Data36[[#This Row],[Category]],Sales_Data36[[#This Row],[Product]])</f>
        <v>Bars Bran</v>
      </c>
    </row>
    <row r="92" spans="1:7" x14ac:dyDescent="0.35">
      <c r="A92" s="4">
        <v>44102</v>
      </c>
      <c r="B92" s="2" t="s">
        <v>13</v>
      </c>
      <c r="C92" s="2" t="s">
        <v>8</v>
      </c>
      <c r="D92" s="2">
        <v>81</v>
      </c>
      <c r="E92" s="2">
        <v>2.1800000000000002</v>
      </c>
      <c r="F92" s="3">
        <f>Sales_Data36[[#This Row],[Quantity]]*Sales_Data36[[#This Row],[UnitPrice]]</f>
        <v>176.58</v>
      </c>
      <c r="G92" s="9" t="str">
        <f>_xlfn.TEXTJOIN(" ",TRUE,Sales_Data36[[#This Row],[Category]],Sales_Data36[[#This Row],[Product]])</f>
        <v>Cookies Arrowroot</v>
      </c>
    </row>
    <row r="93" spans="1:7" x14ac:dyDescent="0.35">
      <c r="A93" s="4">
        <v>44105</v>
      </c>
      <c r="B93" s="2" t="s">
        <v>9</v>
      </c>
      <c r="C93" s="2" t="s">
        <v>12</v>
      </c>
      <c r="D93" s="2">
        <v>77</v>
      </c>
      <c r="E93" s="2">
        <v>1.7699999999999998</v>
      </c>
      <c r="F93" s="3">
        <f>Sales_Data36[[#This Row],[Quantity]]*Sales_Data36[[#This Row],[UnitPrice]]</f>
        <v>136.29</v>
      </c>
      <c r="G93" s="9" t="str">
        <f>_xlfn.TEXTJOIN(" ",TRUE,Sales_Data36[[#This Row],[Category]],Sales_Data36[[#This Row],[Product]])</f>
        <v>Bars Carrot</v>
      </c>
    </row>
    <row r="94" spans="1:7" x14ac:dyDescent="0.35">
      <c r="A94" s="4">
        <v>44108</v>
      </c>
      <c r="B94" s="2" t="s">
        <v>22</v>
      </c>
      <c r="C94" s="2" t="s">
        <v>23</v>
      </c>
      <c r="D94" s="2">
        <v>38</v>
      </c>
      <c r="E94" s="2">
        <v>3.49</v>
      </c>
      <c r="F94" s="3">
        <f>Sales_Data36[[#This Row],[Quantity]]*Sales_Data36[[#This Row],[UnitPrice]]</f>
        <v>132.62</v>
      </c>
      <c r="G94" s="9" t="str">
        <f>_xlfn.TEXTJOIN(" ",TRUE,Sales_Data36[[#This Row],[Category]],Sales_Data36[[#This Row],[Product]])</f>
        <v>Crackers Whole Wheat</v>
      </c>
    </row>
    <row r="95" spans="1:7" x14ac:dyDescent="0.35">
      <c r="A95" s="4">
        <v>44111</v>
      </c>
      <c r="B95" s="2" t="s">
        <v>9</v>
      </c>
      <c r="C95" s="2" t="s">
        <v>12</v>
      </c>
      <c r="D95" s="2">
        <v>40</v>
      </c>
      <c r="E95" s="2">
        <v>1.77</v>
      </c>
      <c r="F95" s="3">
        <f>Sales_Data36[[#This Row],[Quantity]]*Sales_Data36[[#This Row],[UnitPrice]]</f>
        <v>70.8</v>
      </c>
      <c r="G95" s="9" t="str">
        <f>_xlfn.TEXTJOIN(" ",TRUE,Sales_Data36[[#This Row],[Category]],Sales_Data36[[#This Row],[Product]])</f>
        <v>Bars Carrot</v>
      </c>
    </row>
    <row r="96" spans="1:7" x14ac:dyDescent="0.35">
      <c r="A96" s="4">
        <v>44114</v>
      </c>
      <c r="B96" s="2" t="s">
        <v>16</v>
      </c>
      <c r="C96" s="2" t="s">
        <v>17</v>
      </c>
      <c r="D96" s="2">
        <v>114</v>
      </c>
      <c r="E96" s="2">
        <v>1.6800000000000002</v>
      </c>
      <c r="F96" s="3">
        <f>Sales_Data36[[#This Row],[Quantity]]*Sales_Data36[[#This Row],[UnitPrice]]</f>
        <v>191.52</v>
      </c>
      <c r="G96" s="9" t="str">
        <f>_xlfn.TEXTJOIN(" ",TRUE,Sales_Data36[[#This Row],[Category]],Sales_Data36[[#This Row],[Product]])</f>
        <v>Snacks Potato Chips</v>
      </c>
    </row>
    <row r="97" spans="1:7" x14ac:dyDescent="0.35">
      <c r="A97" s="4">
        <v>44117</v>
      </c>
      <c r="B97" s="2" t="s">
        <v>13</v>
      </c>
      <c r="C97" s="2" t="s">
        <v>8</v>
      </c>
      <c r="D97" s="2">
        <v>224</v>
      </c>
      <c r="E97" s="2">
        <v>2.1800000000000002</v>
      </c>
      <c r="F97" s="3">
        <f>Sales_Data36[[#This Row],[Quantity]]*Sales_Data36[[#This Row],[UnitPrice]]</f>
        <v>488.32000000000005</v>
      </c>
      <c r="G97" s="9" t="str">
        <f>_xlfn.TEXTJOIN(" ",TRUE,Sales_Data36[[#This Row],[Category]],Sales_Data36[[#This Row],[Product]])</f>
        <v>Cookies Arrowroot</v>
      </c>
    </row>
    <row r="98" spans="1:7" x14ac:dyDescent="0.35">
      <c r="A98" s="4">
        <v>44120</v>
      </c>
      <c r="B98" s="2" t="s">
        <v>9</v>
      </c>
      <c r="C98" s="2" t="s">
        <v>12</v>
      </c>
      <c r="D98" s="2">
        <v>141</v>
      </c>
      <c r="E98" s="2">
        <v>1.77</v>
      </c>
      <c r="F98" s="3">
        <f>Sales_Data36[[#This Row],[Quantity]]*Sales_Data36[[#This Row],[UnitPrice]]</f>
        <v>249.57</v>
      </c>
      <c r="G98" s="9" t="str">
        <f>_xlfn.TEXTJOIN(" ",TRUE,Sales_Data36[[#This Row],[Category]],Sales_Data36[[#This Row],[Product]])</f>
        <v>Bars Carrot</v>
      </c>
    </row>
    <row r="99" spans="1:7" x14ac:dyDescent="0.35">
      <c r="A99" s="4">
        <v>44123</v>
      </c>
      <c r="B99" s="2" t="s">
        <v>22</v>
      </c>
      <c r="C99" s="2" t="s">
        <v>23</v>
      </c>
      <c r="D99" s="2">
        <v>32</v>
      </c>
      <c r="E99" s="2">
        <v>3.49</v>
      </c>
      <c r="F99" s="3">
        <f>Sales_Data36[[#This Row],[Quantity]]*Sales_Data36[[#This Row],[UnitPrice]]</f>
        <v>111.68</v>
      </c>
      <c r="G99" s="9" t="str">
        <f>_xlfn.TEXTJOIN(" ",TRUE,Sales_Data36[[#This Row],[Category]],Sales_Data36[[#This Row],[Product]])</f>
        <v>Crackers Whole Wheat</v>
      </c>
    </row>
    <row r="100" spans="1:7" x14ac:dyDescent="0.35">
      <c r="A100" s="4">
        <v>44126</v>
      </c>
      <c r="B100" s="2" t="s">
        <v>9</v>
      </c>
      <c r="C100" s="2" t="s">
        <v>12</v>
      </c>
      <c r="D100" s="2">
        <v>20</v>
      </c>
      <c r="E100" s="2">
        <v>1.77</v>
      </c>
      <c r="F100" s="3">
        <f>Sales_Data36[[#This Row],[Quantity]]*Sales_Data36[[#This Row],[UnitPrice]]</f>
        <v>35.4</v>
      </c>
      <c r="G100" s="9" t="str">
        <f>_xlfn.TEXTJOIN(" ",TRUE,Sales_Data36[[#This Row],[Category]],Sales_Data36[[#This Row],[Product]])</f>
        <v>Bars Carrot</v>
      </c>
    </row>
    <row r="101" spans="1:7" x14ac:dyDescent="0.35">
      <c r="A101" s="4">
        <v>44129</v>
      </c>
      <c r="B101" s="2" t="s">
        <v>13</v>
      </c>
      <c r="C101" s="2" t="s">
        <v>8</v>
      </c>
      <c r="D101" s="2">
        <v>40</v>
      </c>
      <c r="E101" s="2">
        <v>2.1800000000000002</v>
      </c>
      <c r="F101" s="3">
        <f>Sales_Data36[[#This Row],[Quantity]]*Sales_Data36[[#This Row],[UnitPrice]]</f>
        <v>87.2</v>
      </c>
      <c r="G101" s="9" t="str">
        <f>_xlfn.TEXTJOIN(" ",TRUE,Sales_Data36[[#This Row],[Category]],Sales_Data36[[#This Row],[Product]])</f>
        <v>Cookies Arrowroot</v>
      </c>
    </row>
    <row r="102" spans="1:7" x14ac:dyDescent="0.35">
      <c r="A102" s="4">
        <v>44132</v>
      </c>
      <c r="B102" s="2" t="s">
        <v>13</v>
      </c>
      <c r="C102" s="2" t="s">
        <v>14</v>
      </c>
      <c r="D102" s="2">
        <v>49</v>
      </c>
      <c r="E102" s="2">
        <v>1.8699999999999999</v>
      </c>
      <c r="F102" s="3">
        <f>Sales_Data36[[#This Row],[Quantity]]*Sales_Data36[[#This Row],[UnitPrice]]</f>
        <v>91.63</v>
      </c>
      <c r="G102" s="9" t="str">
        <f>_xlfn.TEXTJOIN(" ",TRUE,Sales_Data36[[#This Row],[Category]],Sales_Data36[[#This Row],[Product]])</f>
        <v>Cookies Chocolate Chip</v>
      </c>
    </row>
    <row r="103" spans="1:7" x14ac:dyDescent="0.35">
      <c r="A103" s="4">
        <v>44135</v>
      </c>
      <c r="B103" s="2" t="s">
        <v>22</v>
      </c>
      <c r="C103" s="2" t="s">
        <v>23</v>
      </c>
      <c r="D103" s="2">
        <v>46</v>
      </c>
      <c r="E103" s="2">
        <v>3.4899999999999998</v>
      </c>
      <c r="F103" s="3">
        <f>Sales_Data36[[#This Row],[Quantity]]*Sales_Data36[[#This Row],[UnitPrice]]</f>
        <v>160.54</v>
      </c>
      <c r="G103" s="9" t="str">
        <f>_xlfn.TEXTJOIN(" ",TRUE,Sales_Data36[[#This Row],[Category]],Sales_Data36[[#This Row],[Product]])</f>
        <v>Crackers Whole Wheat</v>
      </c>
    </row>
    <row r="104" spans="1:7" x14ac:dyDescent="0.35">
      <c r="A104" s="4">
        <v>44138</v>
      </c>
      <c r="B104" s="2" t="s">
        <v>9</v>
      </c>
      <c r="C104" s="2" t="s">
        <v>12</v>
      </c>
      <c r="D104" s="2">
        <v>39</v>
      </c>
      <c r="E104" s="2">
        <v>1.77</v>
      </c>
      <c r="F104" s="3">
        <f>Sales_Data36[[#This Row],[Quantity]]*Sales_Data36[[#This Row],[UnitPrice]]</f>
        <v>69.03</v>
      </c>
      <c r="G104" s="9" t="str">
        <f>_xlfn.TEXTJOIN(" ",TRUE,Sales_Data36[[#This Row],[Category]],Sales_Data36[[#This Row],[Product]])</f>
        <v>Bars Carrot</v>
      </c>
    </row>
    <row r="105" spans="1:7" x14ac:dyDescent="0.35">
      <c r="A105" s="4">
        <v>44141</v>
      </c>
      <c r="B105" s="2" t="s">
        <v>16</v>
      </c>
      <c r="C105" s="2" t="s">
        <v>17</v>
      </c>
      <c r="D105" s="2">
        <v>62</v>
      </c>
      <c r="E105" s="2">
        <v>1.68</v>
      </c>
      <c r="F105" s="3">
        <f>Sales_Data36[[#This Row],[Quantity]]*Sales_Data36[[#This Row],[UnitPrice]]</f>
        <v>104.16</v>
      </c>
      <c r="G105" s="9" t="str">
        <f>_xlfn.TEXTJOIN(" ",TRUE,Sales_Data36[[#This Row],[Category]],Sales_Data36[[#This Row],[Product]])</f>
        <v>Snacks Potato Chips</v>
      </c>
    </row>
    <row r="106" spans="1:7" x14ac:dyDescent="0.35">
      <c r="A106" s="4">
        <v>44144</v>
      </c>
      <c r="B106" s="2" t="s">
        <v>9</v>
      </c>
      <c r="C106" s="2" t="s">
        <v>12</v>
      </c>
      <c r="D106" s="2">
        <v>90</v>
      </c>
      <c r="E106" s="2">
        <v>1.77</v>
      </c>
      <c r="F106" s="3">
        <f>Sales_Data36[[#This Row],[Quantity]]*Sales_Data36[[#This Row],[UnitPrice]]</f>
        <v>159.30000000000001</v>
      </c>
      <c r="G106" s="9" t="str">
        <f>_xlfn.TEXTJOIN(" ",TRUE,Sales_Data36[[#This Row],[Category]],Sales_Data36[[#This Row],[Product]])</f>
        <v>Bars Carrot</v>
      </c>
    </row>
    <row r="107" spans="1:7" x14ac:dyDescent="0.35">
      <c r="A107" s="4">
        <v>44147</v>
      </c>
      <c r="B107" s="2" t="s">
        <v>13</v>
      </c>
      <c r="C107" s="2" t="s">
        <v>8</v>
      </c>
      <c r="D107" s="2">
        <v>103</v>
      </c>
      <c r="E107" s="2">
        <v>2.1799999999999997</v>
      </c>
      <c r="F107" s="3">
        <f>Sales_Data36[[#This Row],[Quantity]]*Sales_Data36[[#This Row],[UnitPrice]]</f>
        <v>224.53999999999996</v>
      </c>
      <c r="G107" s="9" t="str">
        <f>_xlfn.TEXTJOIN(" ",TRUE,Sales_Data36[[#This Row],[Category]],Sales_Data36[[#This Row],[Product]])</f>
        <v>Cookies Arrowroot</v>
      </c>
    </row>
    <row r="108" spans="1:7" x14ac:dyDescent="0.35">
      <c r="A108" s="4">
        <v>44150</v>
      </c>
      <c r="B108" s="2" t="s">
        <v>13</v>
      </c>
      <c r="C108" s="2" t="s">
        <v>15</v>
      </c>
      <c r="D108" s="2">
        <v>32</v>
      </c>
      <c r="E108" s="2">
        <v>2.84</v>
      </c>
      <c r="F108" s="3">
        <f>Sales_Data36[[#This Row],[Quantity]]*Sales_Data36[[#This Row],[UnitPrice]]</f>
        <v>90.88</v>
      </c>
      <c r="G108" s="9" t="str">
        <f>_xlfn.TEXTJOIN(" ",TRUE,Sales_Data36[[#This Row],[Category]],Sales_Data36[[#This Row],[Product]])</f>
        <v>Cookies Oatmeal Raisin</v>
      </c>
    </row>
    <row r="109" spans="1:7" x14ac:dyDescent="0.35">
      <c r="A109" s="4">
        <v>44153</v>
      </c>
      <c r="B109" s="2" t="s">
        <v>9</v>
      </c>
      <c r="C109" s="2" t="s">
        <v>11</v>
      </c>
      <c r="D109" s="2">
        <v>66</v>
      </c>
      <c r="E109" s="2">
        <v>1.87</v>
      </c>
      <c r="F109" s="3">
        <f>Sales_Data36[[#This Row],[Quantity]]*Sales_Data36[[#This Row],[UnitPrice]]</f>
        <v>123.42</v>
      </c>
      <c r="G109" s="9" t="str">
        <f>_xlfn.TEXTJOIN(" ",TRUE,Sales_Data36[[#This Row],[Category]],Sales_Data36[[#This Row],[Product]])</f>
        <v>Bars Bran</v>
      </c>
    </row>
    <row r="110" spans="1:7" x14ac:dyDescent="0.35">
      <c r="A110" s="4">
        <v>44156</v>
      </c>
      <c r="B110" s="2" t="s">
        <v>13</v>
      </c>
      <c r="C110" s="2" t="s">
        <v>15</v>
      </c>
      <c r="D110" s="2">
        <v>97</v>
      </c>
      <c r="E110" s="2">
        <v>2.8400000000000003</v>
      </c>
      <c r="F110" s="3">
        <f>Sales_Data36[[#This Row],[Quantity]]*Sales_Data36[[#This Row],[UnitPrice]]</f>
        <v>275.48</v>
      </c>
      <c r="G110" s="9" t="str">
        <f>_xlfn.TEXTJOIN(" ",TRUE,Sales_Data36[[#This Row],[Category]],Sales_Data36[[#This Row],[Product]])</f>
        <v>Cookies Oatmeal Raisin</v>
      </c>
    </row>
    <row r="111" spans="1:7" x14ac:dyDescent="0.35">
      <c r="A111" s="4">
        <v>44159</v>
      </c>
      <c r="B111" s="2" t="s">
        <v>9</v>
      </c>
      <c r="C111" s="2" t="s">
        <v>12</v>
      </c>
      <c r="D111" s="2">
        <v>30</v>
      </c>
      <c r="E111" s="2">
        <v>1.77</v>
      </c>
      <c r="F111" s="3">
        <f>Sales_Data36[[#This Row],[Quantity]]*Sales_Data36[[#This Row],[UnitPrice]]</f>
        <v>53.1</v>
      </c>
      <c r="G111" s="9" t="str">
        <f>_xlfn.TEXTJOIN(" ",TRUE,Sales_Data36[[#This Row],[Category]],Sales_Data36[[#This Row],[Product]])</f>
        <v>Bars Carrot</v>
      </c>
    </row>
    <row r="112" spans="1:7" x14ac:dyDescent="0.35">
      <c r="A112" s="4">
        <v>44162</v>
      </c>
      <c r="B112" s="2" t="s">
        <v>16</v>
      </c>
      <c r="C112" s="2" t="s">
        <v>17</v>
      </c>
      <c r="D112" s="2">
        <v>29</v>
      </c>
      <c r="E112" s="2">
        <v>1.68</v>
      </c>
      <c r="F112" s="3">
        <f>Sales_Data36[[#This Row],[Quantity]]*Sales_Data36[[#This Row],[UnitPrice]]</f>
        <v>48.72</v>
      </c>
      <c r="G112" s="9" t="str">
        <f>_xlfn.TEXTJOIN(" ",TRUE,Sales_Data36[[#This Row],[Category]],Sales_Data36[[#This Row],[Product]])</f>
        <v>Snacks Potato Chips</v>
      </c>
    </row>
    <row r="113" spans="1:7" x14ac:dyDescent="0.35">
      <c r="A113" s="4">
        <v>44165</v>
      </c>
      <c r="B113" s="2" t="s">
        <v>9</v>
      </c>
      <c r="C113" s="2" t="s">
        <v>12</v>
      </c>
      <c r="D113" s="2">
        <v>92</v>
      </c>
      <c r="E113" s="2">
        <v>1.77</v>
      </c>
      <c r="F113" s="3">
        <f>Sales_Data36[[#This Row],[Quantity]]*Sales_Data36[[#This Row],[UnitPrice]]</f>
        <v>162.84</v>
      </c>
      <c r="G113" s="9" t="str">
        <f>_xlfn.TEXTJOIN(" ",TRUE,Sales_Data36[[#This Row],[Category]],Sales_Data36[[#This Row],[Product]])</f>
        <v>Bars Carrot</v>
      </c>
    </row>
    <row r="114" spans="1:7" x14ac:dyDescent="0.35">
      <c r="A114" s="4">
        <v>44168</v>
      </c>
      <c r="B114" s="2" t="s">
        <v>13</v>
      </c>
      <c r="C114" s="2" t="s">
        <v>8</v>
      </c>
      <c r="D114" s="2">
        <v>139</v>
      </c>
      <c r="E114" s="2">
        <v>2.1799999999999997</v>
      </c>
      <c r="F114" s="3">
        <f>Sales_Data36[[#This Row],[Quantity]]*Sales_Data36[[#This Row],[UnitPrice]]</f>
        <v>303.02</v>
      </c>
      <c r="G114" s="9" t="str">
        <f>_xlfn.TEXTJOIN(" ",TRUE,Sales_Data36[[#This Row],[Category]],Sales_Data36[[#This Row],[Product]])</f>
        <v>Cookies Arrowroot</v>
      </c>
    </row>
    <row r="115" spans="1:7" x14ac:dyDescent="0.35">
      <c r="A115" s="4">
        <v>44171</v>
      </c>
      <c r="B115" s="2" t="s">
        <v>13</v>
      </c>
      <c r="C115" s="2" t="s">
        <v>15</v>
      </c>
      <c r="D115" s="2">
        <v>29</v>
      </c>
      <c r="E115" s="2">
        <v>2.84</v>
      </c>
      <c r="F115" s="3">
        <f>Sales_Data36[[#This Row],[Quantity]]*Sales_Data36[[#This Row],[UnitPrice]]</f>
        <v>82.36</v>
      </c>
      <c r="G115" s="9" t="str">
        <f>_xlfn.TEXTJOIN(" ",TRUE,Sales_Data36[[#This Row],[Category]],Sales_Data36[[#This Row],[Product]])</f>
        <v>Cookies Oatmeal Raisin</v>
      </c>
    </row>
    <row r="116" spans="1:7" x14ac:dyDescent="0.35">
      <c r="A116" s="4">
        <v>44174</v>
      </c>
      <c r="B116" s="2" t="s">
        <v>9</v>
      </c>
      <c r="C116" s="2" t="s">
        <v>10</v>
      </c>
      <c r="D116" s="2">
        <v>30</v>
      </c>
      <c r="E116" s="2">
        <v>2.27</v>
      </c>
      <c r="F116" s="3">
        <f>Sales_Data36[[#This Row],[Quantity]]*Sales_Data36[[#This Row],[UnitPrice]]</f>
        <v>68.099999999999994</v>
      </c>
      <c r="G116" s="9" t="str">
        <f>_xlfn.TEXTJOIN(" ",TRUE,Sales_Data36[[#This Row],[Category]],Sales_Data36[[#This Row],[Product]])</f>
        <v>Bars Banana</v>
      </c>
    </row>
    <row r="117" spans="1:7" x14ac:dyDescent="0.35">
      <c r="A117" s="4">
        <v>44177</v>
      </c>
      <c r="B117" s="2" t="s">
        <v>13</v>
      </c>
      <c r="C117" s="2" t="s">
        <v>14</v>
      </c>
      <c r="D117" s="2">
        <v>36</v>
      </c>
      <c r="E117" s="2">
        <v>1.8699999999999999</v>
      </c>
      <c r="F117" s="3">
        <f>Sales_Data36[[#This Row],[Quantity]]*Sales_Data36[[#This Row],[UnitPrice]]</f>
        <v>67.319999999999993</v>
      </c>
      <c r="G117" s="9" t="str">
        <f>_xlfn.TEXTJOIN(" ",TRUE,Sales_Data36[[#This Row],[Category]],Sales_Data36[[#This Row],[Product]])</f>
        <v>Cookies Chocolate Chip</v>
      </c>
    </row>
    <row r="118" spans="1:7" x14ac:dyDescent="0.35">
      <c r="A118" s="4">
        <v>44180</v>
      </c>
      <c r="B118" s="2" t="s">
        <v>22</v>
      </c>
      <c r="C118" s="2" t="s">
        <v>23</v>
      </c>
      <c r="D118" s="2">
        <v>41</v>
      </c>
      <c r="E118" s="2">
        <v>3.49</v>
      </c>
      <c r="F118" s="3">
        <f>Sales_Data36[[#This Row],[Quantity]]*Sales_Data36[[#This Row],[UnitPrice]]</f>
        <v>143.09</v>
      </c>
      <c r="G118" s="9" t="str">
        <f>_xlfn.TEXTJOIN(" ",TRUE,Sales_Data36[[#This Row],[Category]],Sales_Data36[[#This Row],[Product]])</f>
        <v>Crackers Whole Wheat</v>
      </c>
    </row>
    <row r="119" spans="1:7" x14ac:dyDescent="0.35">
      <c r="A119" s="4">
        <v>44183</v>
      </c>
      <c r="B119" s="2" t="s">
        <v>9</v>
      </c>
      <c r="C119" s="2" t="s">
        <v>12</v>
      </c>
      <c r="D119" s="2">
        <v>44</v>
      </c>
      <c r="E119" s="2">
        <v>1.7699999999999998</v>
      </c>
      <c r="F119" s="3">
        <f>Sales_Data36[[#This Row],[Quantity]]*Sales_Data36[[#This Row],[UnitPrice]]</f>
        <v>77.88</v>
      </c>
      <c r="G119" s="9" t="str">
        <f>_xlfn.TEXTJOIN(" ",TRUE,Sales_Data36[[#This Row],[Category]],Sales_Data36[[#This Row],[Product]])</f>
        <v>Bars Carrot</v>
      </c>
    </row>
    <row r="120" spans="1:7" x14ac:dyDescent="0.35">
      <c r="A120" s="4">
        <v>44186</v>
      </c>
      <c r="B120" s="2" t="s">
        <v>16</v>
      </c>
      <c r="C120" s="2" t="s">
        <v>17</v>
      </c>
      <c r="D120" s="2">
        <v>29</v>
      </c>
      <c r="E120" s="2">
        <v>1.68</v>
      </c>
      <c r="F120" s="3">
        <f>Sales_Data36[[#This Row],[Quantity]]*Sales_Data36[[#This Row],[UnitPrice]]</f>
        <v>48.72</v>
      </c>
      <c r="G120" s="9" t="str">
        <f>_xlfn.TEXTJOIN(" ",TRUE,Sales_Data36[[#This Row],[Category]],Sales_Data36[[#This Row],[Product]])</f>
        <v>Snacks Potato Chips</v>
      </c>
    </row>
    <row r="121" spans="1:7" x14ac:dyDescent="0.35">
      <c r="A121" s="4">
        <v>44189</v>
      </c>
      <c r="B121" s="2" t="s">
        <v>13</v>
      </c>
      <c r="C121" s="2" t="s">
        <v>8</v>
      </c>
      <c r="D121" s="2">
        <v>237</v>
      </c>
      <c r="E121" s="2">
        <v>2.1799999999999997</v>
      </c>
      <c r="F121" s="3">
        <f>Sales_Data36[[#This Row],[Quantity]]*Sales_Data36[[#This Row],[UnitPrice]]</f>
        <v>516.66</v>
      </c>
      <c r="G121" s="9" t="str">
        <f>_xlfn.TEXTJOIN(" ",TRUE,Sales_Data36[[#This Row],[Category]],Sales_Data36[[#This Row],[Product]])</f>
        <v>Cookies Arrowroot</v>
      </c>
    </row>
    <row r="122" spans="1:7" x14ac:dyDescent="0.35">
      <c r="A122" s="4">
        <v>44192</v>
      </c>
      <c r="B122" s="2" t="s">
        <v>13</v>
      </c>
      <c r="C122" s="2" t="s">
        <v>14</v>
      </c>
      <c r="D122" s="2">
        <v>65</v>
      </c>
      <c r="E122" s="2">
        <v>1.8699999999999999</v>
      </c>
      <c r="F122" s="3">
        <f>Sales_Data36[[#This Row],[Quantity]]*Sales_Data36[[#This Row],[UnitPrice]]</f>
        <v>121.55</v>
      </c>
      <c r="G122" s="9" t="str">
        <f>_xlfn.TEXTJOIN(" ",TRUE,Sales_Data36[[#This Row],[Category]],Sales_Data36[[#This Row],[Product]])</f>
        <v>Cookies Chocolate Chip</v>
      </c>
    </row>
    <row r="123" spans="1:7" x14ac:dyDescent="0.35">
      <c r="A123" s="4">
        <v>44195</v>
      </c>
      <c r="B123" s="2" t="s">
        <v>13</v>
      </c>
      <c r="C123" s="2" t="s">
        <v>8</v>
      </c>
      <c r="D123" s="2">
        <v>83</v>
      </c>
      <c r="E123" s="2">
        <v>2.1800000000000002</v>
      </c>
      <c r="F123" s="3">
        <f>Sales_Data36[[#This Row],[Quantity]]*Sales_Data36[[#This Row],[UnitPrice]]</f>
        <v>180.94000000000003</v>
      </c>
      <c r="G123" s="9" t="str">
        <f>_xlfn.TEXTJOIN(" ",TRUE,Sales_Data36[[#This Row],[Category]],Sales_Data36[[#This Row],[Product]])</f>
        <v>Cookies Arrowroot</v>
      </c>
    </row>
    <row r="124" spans="1:7" x14ac:dyDescent="0.35">
      <c r="A124" s="4">
        <v>44198</v>
      </c>
      <c r="B124" s="2" t="s">
        <v>13</v>
      </c>
      <c r="C124" s="2" t="s">
        <v>8</v>
      </c>
      <c r="D124" s="2">
        <v>32</v>
      </c>
      <c r="E124" s="2">
        <v>2.1800000000000002</v>
      </c>
      <c r="F124" s="3">
        <f>Sales_Data36[[#This Row],[Quantity]]*Sales_Data36[[#This Row],[UnitPrice]]</f>
        <v>69.760000000000005</v>
      </c>
      <c r="G124" s="9" t="str">
        <f>_xlfn.TEXTJOIN(" ",TRUE,Sales_Data36[[#This Row],[Category]],Sales_Data36[[#This Row],[Product]])</f>
        <v>Cookies Arrowroot</v>
      </c>
    </row>
    <row r="125" spans="1:7" x14ac:dyDescent="0.35">
      <c r="A125" s="4">
        <v>44201</v>
      </c>
      <c r="B125" s="2" t="s">
        <v>9</v>
      </c>
      <c r="C125" s="2" t="s">
        <v>12</v>
      </c>
      <c r="D125" s="2">
        <v>63</v>
      </c>
      <c r="E125" s="2">
        <v>1.77</v>
      </c>
      <c r="F125" s="3">
        <f>Sales_Data36[[#This Row],[Quantity]]*Sales_Data36[[#This Row],[UnitPrice]]</f>
        <v>111.51</v>
      </c>
      <c r="G125" s="9" t="str">
        <f>_xlfn.TEXTJOIN(" ",TRUE,Sales_Data36[[#This Row],[Category]],Sales_Data36[[#This Row],[Product]])</f>
        <v>Bars Carrot</v>
      </c>
    </row>
    <row r="126" spans="1:7" x14ac:dyDescent="0.35">
      <c r="A126" s="4">
        <v>44204</v>
      </c>
      <c r="B126" s="2" t="s">
        <v>16</v>
      </c>
      <c r="C126" s="2" t="s">
        <v>24</v>
      </c>
      <c r="D126" s="2">
        <v>29</v>
      </c>
      <c r="E126" s="2">
        <v>3.15</v>
      </c>
      <c r="F126" s="3">
        <f>Sales_Data36[[#This Row],[Quantity]]*Sales_Data36[[#This Row],[UnitPrice]]</f>
        <v>91.35</v>
      </c>
      <c r="G126" s="9" t="str">
        <f>_xlfn.TEXTJOIN(" ",TRUE,Sales_Data36[[#This Row],[Category]],Sales_Data36[[#This Row],[Product]])</f>
        <v>Snacks Pretzels</v>
      </c>
    </row>
    <row r="127" spans="1:7" x14ac:dyDescent="0.35">
      <c r="A127" s="4">
        <v>44207</v>
      </c>
      <c r="B127" s="2" t="s">
        <v>9</v>
      </c>
      <c r="C127" s="2" t="s">
        <v>11</v>
      </c>
      <c r="D127" s="2">
        <v>77</v>
      </c>
      <c r="E127" s="2">
        <v>1.87</v>
      </c>
      <c r="F127" s="3">
        <f>Sales_Data36[[#This Row],[Quantity]]*Sales_Data36[[#This Row],[UnitPrice]]</f>
        <v>143.99</v>
      </c>
      <c r="G127" s="9" t="str">
        <f>_xlfn.TEXTJOIN(" ",TRUE,Sales_Data36[[#This Row],[Category]],Sales_Data36[[#This Row],[Product]])</f>
        <v>Bars Bran</v>
      </c>
    </row>
    <row r="128" spans="1:7" x14ac:dyDescent="0.35">
      <c r="A128" s="4">
        <v>44210</v>
      </c>
      <c r="B128" s="2" t="s">
        <v>13</v>
      </c>
      <c r="C128" s="2" t="s">
        <v>15</v>
      </c>
      <c r="D128" s="2">
        <v>80</v>
      </c>
      <c r="E128" s="2">
        <v>2.84</v>
      </c>
      <c r="F128" s="3">
        <f>Sales_Data36[[#This Row],[Quantity]]*Sales_Data36[[#This Row],[UnitPrice]]</f>
        <v>227.2</v>
      </c>
      <c r="G128" s="9" t="str">
        <f>_xlfn.TEXTJOIN(" ",TRUE,Sales_Data36[[#This Row],[Category]],Sales_Data36[[#This Row],[Product]])</f>
        <v>Cookies Oatmeal Raisin</v>
      </c>
    </row>
    <row r="129" spans="1:7" x14ac:dyDescent="0.35">
      <c r="A129" s="4">
        <v>44213</v>
      </c>
      <c r="B129" s="2" t="s">
        <v>9</v>
      </c>
      <c r="C129" s="2" t="s">
        <v>12</v>
      </c>
      <c r="D129" s="2">
        <v>102</v>
      </c>
      <c r="E129" s="2">
        <v>1.77</v>
      </c>
      <c r="F129" s="3">
        <f>Sales_Data36[[#This Row],[Quantity]]*Sales_Data36[[#This Row],[UnitPrice]]</f>
        <v>180.54</v>
      </c>
      <c r="G129" s="9" t="str">
        <f>_xlfn.TEXTJOIN(" ",TRUE,Sales_Data36[[#This Row],[Category]],Sales_Data36[[#This Row],[Product]])</f>
        <v>Bars Carrot</v>
      </c>
    </row>
    <row r="130" spans="1:7" x14ac:dyDescent="0.35">
      <c r="A130" s="4">
        <v>44216</v>
      </c>
      <c r="B130" s="2" t="s">
        <v>22</v>
      </c>
      <c r="C130" s="2" t="s">
        <v>23</v>
      </c>
      <c r="D130" s="2">
        <v>31</v>
      </c>
      <c r="E130" s="2">
        <v>3.4899999999999998</v>
      </c>
      <c r="F130" s="3">
        <f>Sales_Data36[[#This Row],[Quantity]]*Sales_Data36[[#This Row],[UnitPrice]]</f>
        <v>108.19</v>
      </c>
      <c r="G130" s="9" t="str">
        <f>_xlfn.TEXTJOIN(" ",TRUE,Sales_Data36[[#This Row],[Category]],Sales_Data36[[#This Row],[Product]])</f>
        <v>Crackers Whole Wheat</v>
      </c>
    </row>
    <row r="131" spans="1:7" x14ac:dyDescent="0.35">
      <c r="A131" s="4">
        <v>44219</v>
      </c>
      <c r="B131" s="2" t="s">
        <v>9</v>
      </c>
      <c r="C131" s="2" t="s">
        <v>12</v>
      </c>
      <c r="D131" s="2">
        <v>56</v>
      </c>
      <c r="E131" s="2">
        <v>1.77</v>
      </c>
      <c r="F131" s="3">
        <f>Sales_Data36[[#This Row],[Quantity]]*Sales_Data36[[#This Row],[UnitPrice]]</f>
        <v>99.12</v>
      </c>
      <c r="G131" s="9" t="str">
        <f>_xlfn.TEXTJOIN(" ",TRUE,Sales_Data36[[#This Row],[Category]],Sales_Data36[[#This Row],[Product]])</f>
        <v>Bars Carrot</v>
      </c>
    </row>
    <row r="132" spans="1:7" x14ac:dyDescent="0.35">
      <c r="A132" s="4">
        <v>44222</v>
      </c>
      <c r="B132" s="2" t="s">
        <v>13</v>
      </c>
      <c r="C132" s="2" t="s">
        <v>8</v>
      </c>
      <c r="D132" s="2">
        <v>52</v>
      </c>
      <c r="E132" s="2">
        <v>2.1800000000000002</v>
      </c>
      <c r="F132" s="3">
        <f>Sales_Data36[[#This Row],[Quantity]]*Sales_Data36[[#This Row],[UnitPrice]]</f>
        <v>113.36000000000001</v>
      </c>
      <c r="G132" s="9" t="str">
        <f>_xlfn.TEXTJOIN(" ",TRUE,Sales_Data36[[#This Row],[Category]],Sales_Data36[[#This Row],[Product]])</f>
        <v>Cookies Arrowroot</v>
      </c>
    </row>
    <row r="133" spans="1:7" x14ac:dyDescent="0.35">
      <c r="A133" s="4">
        <v>44225</v>
      </c>
      <c r="B133" s="2" t="s">
        <v>9</v>
      </c>
      <c r="C133" s="2" t="s">
        <v>12</v>
      </c>
      <c r="D133" s="2">
        <v>51</v>
      </c>
      <c r="E133" s="2">
        <v>1.77</v>
      </c>
      <c r="F133" s="3">
        <f>Sales_Data36[[#This Row],[Quantity]]*Sales_Data36[[#This Row],[UnitPrice]]</f>
        <v>90.27</v>
      </c>
      <c r="G133" s="9" t="str">
        <f>_xlfn.TEXTJOIN(" ",TRUE,Sales_Data36[[#This Row],[Category]],Sales_Data36[[#This Row],[Product]])</f>
        <v>Bars Carrot</v>
      </c>
    </row>
    <row r="134" spans="1:7" x14ac:dyDescent="0.35">
      <c r="A134" s="4">
        <v>44228</v>
      </c>
      <c r="B134" s="2" t="s">
        <v>16</v>
      </c>
      <c r="C134" s="2" t="s">
        <v>17</v>
      </c>
      <c r="D134" s="2">
        <v>24</v>
      </c>
      <c r="E134" s="2">
        <v>1.68</v>
      </c>
      <c r="F134" s="3">
        <f>Sales_Data36[[#This Row],[Quantity]]*Sales_Data36[[#This Row],[UnitPrice]]</f>
        <v>40.32</v>
      </c>
      <c r="G134" s="9" t="str">
        <f>_xlfn.TEXTJOIN(" ",TRUE,Sales_Data36[[#This Row],[Category]],Sales_Data36[[#This Row],[Product]])</f>
        <v>Snacks Potato Chips</v>
      </c>
    </row>
    <row r="135" spans="1:7" x14ac:dyDescent="0.35">
      <c r="A135" s="4">
        <v>44231</v>
      </c>
      <c r="B135" s="2" t="s">
        <v>13</v>
      </c>
      <c r="C135" s="2" t="s">
        <v>8</v>
      </c>
      <c r="D135" s="2">
        <v>58</v>
      </c>
      <c r="E135" s="2">
        <v>2.1800000000000002</v>
      </c>
      <c r="F135" s="3">
        <f>Sales_Data36[[#This Row],[Quantity]]*Sales_Data36[[#This Row],[UnitPrice]]</f>
        <v>126.44000000000001</v>
      </c>
      <c r="G135" s="9" t="str">
        <f>_xlfn.TEXTJOIN(" ",TRUE,Sales_Data36[[#This Row],[Category]],Sales_Data36[[#This Row],[Product]])</f>
        <v>Cookies Arrowroot</v>
      </c>
    </row>
    <row r="136" spans="1:7" x14ac:dyDescent="0.35">
      <c r="A136" s="4">
        <v>44234</v>
      </c>
      <c r="B136" s="2" t="s">
        <v>13</v>
      </c>
      <c r="C136" s="2" t="s">
        <v>14</v>
      </c>
      <c r="D136" s="2">
        <v>34</v>
      </c>
      <c r="E136" s="2">
        <v>1.8699999999999999</v>
      </c>
      <c r="F136" s="3">
        <f>Sales_Data36[[#This Row],[Quantity]]*Sales_Data36[[#This Row],[UnitPrice]]</f>
        <v>63.58</v>
      </c>
      <c r="G136" s="9" t="str">
        <f>_xlfn.TEXTJOIN(" ",TRUE,Sales_Data36[[#This Row],[Category]],Sales_Data36[[#This Row],[Product]])</f>
        <v>Cookies Chocolate Chip</v>
      </c>
    </row>
    <row r="137" spans="1:7" x14ac:dyDescent="0.35">
      <c r="A137" s="4">
        <v>44237</v>
      </c>
      <c r="B137" s="2" t="s">
        <v>9</v>
      </c>
      <c r="C137" s="2" t="s">
        <v>12</v>
      </c>
      <c r="D137" s="2">
        <v>34</v>
      </c>
      <c r="E137" s="2">
        <v>1.77</v>
      </c>
      <c r="F137" s="3">
        <f>Sales_Data36[[#This Row],[Quantity]]*Sales_Data36[[#This Row],[UnitPrice]]</f>
        <v>60.18</v>
      </c>
      <c r="G137" s="9" t="str">
        <f>_xlfn.TEXTJOIN(" ",TRUE,Sales_Data36[[#This Row],[Category]],Sales_Data36[[#This Row],[Product]])</f>
        <v>Bars Carrot</v>
      </c>
    </row>
    <row r="138" spans="1:7" x14ac:dyDescent="0.35">
      <c r="A138" s="4">
        <v>44240</v>
      </c>
      <c r="B138" s="2" t="s">
        <v>16</v>
      </c>
      <c r="C138" s="2" t="s">
        <v>17</v>
      </c>
      <c r="D138" s="2">
        <v>21</v>
      </c>
      <c r="E138" s="2">
        <v>1.6800000000000002</v>
      </c>
      <c r="F138" s="3">
        <f>Sales_Data36[[#This Row],[Quantity]]*Sales_Data36[[#This Row],[UnitPrice]]</f>
        <v>35.28</v>
      </c>
      <c r="G138" s="9" t="str">
        <f>_xlfn.TEXTJOIN(" ",TRUE,Sales_Data36[[#This Row],[Category]],Sales_Data36[[#This Row],[Product]])</f>
        <v>Snacks Potato Chips</v>
      </c>
    </row>
    <row r="139" spans="1:7" x14ac:dyDescent="0.35">
      <c r="A139" s="4">
        <v>44243</v>
      </c>
      <c r="B139" s="2" t="s">
        <v>13</v>
      </c>
      <c r="C139" s="2" t="s">
        <v>15</v>
      </c>
      <c r="D139" s="2">
        <v>29</v>
      </c>
      <c r="E139" s="2">
        <v>2.84</v>
      </c>
      <c r="F139" s="3">
        <f>Sales_Data36[[#This Row],[Quantity]]*Sales_Data36[[#This Row],[UnitPrice]]</f>
        <v>82.36</v>
      </c>
      <c r="G139" s="9" t="str">
        <f>_xlfn.TEXTJOIN(" ",TRUE,Sales_Data36[[#This Row],[Category]],Sales_Data36[[#This Row],[Product]])</f>
        <v>Cookies Oatmeal Raisin</v>
      </c>
    </row>
    <row r="140" spans="1:7" x14ac:dyDescent="0.35">
      <c r="A140" s="4">
        <v>44246</v>
      </c>
      <c r="B140" s="2" t="s">
        <v>9</v>
      </c>
      <c r="C140" s="2" t="s">
        <v>12</v>
      </c>
      <c r="D140" s="2">
        <v>68</v>
      </c>
      <c r="E140" s="2">
        <v>1.77</v>
      </c>
      <c r="F140" s="3">
        <f>Sales_Data36[[#This Row],[Quantity]]*Sales_Data36[[#This Row],[UnitPrice]]</f>
        <v>120.36</v>
      </c>
      <c r="G140" s="9" t="str">
        <f>_xlfn.TEXTJOIN(" ",TRUE,Sales_Data36[[#This Row],[Category]],Sales_Data36[[#This Row],[Product]])</f>
        <v>Bars Carrot</v>
      </c>
    </row>
    <row r="141" spans="1:7" x14ac:dyDescent="0.35">
      <c r="A141" s="4">
        <v>44249</v>
      </c>
      <c r="B141" s="2" t="s">
        <v>16</v>
      </c>
      <c r="C141" s="2" t="s">
        <v>24</v>
      </c>
      <c r="D141" s="2">
        <v>31</v>
      </c>
      <c r="E141" s="2">
        <v>3.1500000000000004</v>
      </c>
      <c r="F141" s="3">
        <f>Sales_Data36[[#This Row],[Quantity]]*Sales_Data36[[#This Row],[UnitPrice]]</f>
        <v>97.65</v>
      </c>
      <c r="G141" s="9" t="str">
        <f>_xlfn.TEXTJOIN(" ",TRUE,Sales_Data36[[#This Row],[Category]],Sales_Data36[[#This Row],[Product]])</f>
        <v>Snacks Pretzels</v>
      </c>
    </row>
    <row r="142" spans="1:7" x14ac:dyDescent="0.35">
      <c r="A142" s="4">
        <v>44252</v>
      </c>
      <c r="B142" s="2" t="s">
        <v>13</v>
      </c>
      <c r="C142" s="2" t="s">
        <v>8</v>
      </c>
      <c r="D142" s="2">
        <v>30</v>
      </c>
      <c r="E142" s="2">
        <v>2.1800000000000002</v>
      </c>
      <c r="F142" s="3">
        <f>Sales_Data36[[#This Row],[Quantity]]*Sales_Data36[[#This Row],[UnitPrice]]</f>
        <v>65.400000000000006</v>
      </c>
      <c r="G142" s="9" t="str">
        <f>_xlfn.TEXTJOIN(" ",TRUE,Sales_Data36[[#This Row],[Category]],Sales_Data36[[#This Row],[Product]])</f>
        <v>Cookies Arrowroot</v>
      </c>
    </row>
    <row r="143" spans="1:7" x14ac:dyDescent="0.35">
      <c r="A143" s="4">
        <v>44255</v>
      </c>
      <c r="B143" s="2" t="s">
        <v>13</v>
      </c>
      <c r="C143" s="2" t="s">
        <v>14</v>
      </c>
      <c r="D143" s="2">
        <v>232</v>
      </c>
      <c r="E143" s="2">
        <v>1.8699999999999999</v>
      </c>
      <c r="F143" s="3">
        <f>Sales_Data36[[#This Row],[Quantity]]*Sales_Data36[[#This Row],[UnitPrice]]</f>
        <v>433.84</v>
      </c>
      <c r="G143" s="9" t="str">
        <f>_xlfn.TEXTJOIN(" ",TRUE,Sales_Data36[[#This Row],[Category]],Sales_Data36[[#This Row],[Product]])</f>
        <v>Cookies Chocolate Chip</v>
      </c>
    </row>
    <row r="144" spans="1:7" x14ac:dyDescent="0.35">
      <c r="A144" s="4">
        <v>44257</v>
      </c>
      <c r="B144" s="2" t="s">
        <v>9</v>
      </c>
      <c r="C144" s="2" t="s">
        <v>11</v>
      </c>
      <c r="D144" s="2">
        <v>68</v>
      </c>
      <c r="E144" s="2">
        <v>1.8699999999999999</v>
      </c>
      <c r="F144" s="3">
        <f>Sales_Data36[[#This Row],[Quantity]]*Sales_Data36[[#This Row],[UnitPrice]]</f>
        <v>127.16</v>
      </c>
      <c r="G144" s="9" t="str">
        <f>_xlfn.TEXTJOIN(" ",TRUE,Sales_Data36[[#This Row],[Category]],Sales_Data36[[#This Row],[Product]])</f>
        <v>Bars Bran</v>
      </c>
    </row>
    <row r="145" spans="1:7" x14ac:dyDescent="0.35">
      <c r="A145" s="4">
        <v>44260</v>
      </c>
      <c r="B145" s="2" t="s">
        <v>13</v>
      </c>
      <c r="C145" s="2" t="s">
        <v>15</v>
      </c>
      <c r="D145" s="2">
        <v>97</v>
      </c>
      <c r="E145" s="2">
        <v>2.8400000000000003</v>
      </c>
      <c r="F145" s="3">
        <f>Sales_Data36[[#This Row],[Quantity]]*Sales_Data36[[#This Row],[UnitPrice]]</f>
        <v>275.48</v>
      </c>
      <c r="G145" s="9" t="str">
        <f>_xlfn.TEXTJOIN(" ",TRUE,Sales_Data36[[#This Row],[Category]],Sales_Data36[[#This Row],[Product]])</f>
        <v>Cookies Oatmeal Raisin</v>
      </c>
    </row>
    <row r="146" spans="1:7" x14ac:dyDescent="0.35">
      <c r="A146" s="4">
        <v>44263</v>
      </c>
      <c r="B146" s="2" t="s">
        <v>9</v>
      </c>
      <c r="C146" s="2" t="s">
        <v>11</v>
      </c>
      <c r="D146" s="2">
        <v>86</v>
      </c>
      <c r="E146" s="2">
        <v>1.8699999999999999</v>
      </c>
      <c r="F146" s="3">
        <f>Sales_Data36[[#This Row],[Quantity]]*Sales_Data36[[#This Row],[UnitPrice]]</f>
        <v>160.82</v>
      </c>
      <c r="G146" s="9" t="str">
        <f>_xlfn.TEXTJOIN(" ",TRUE,Sales_Data36[[#This Row],[Category]],Sales_Data36[[#This Row],[Product]])</f>
        <v>Bars Bran</v>
      </c>
    </row>
    <row r="147" spans="1:7" x14ac:dyDescent="0.35">
      <c r="A147" s="4">
        <v>44266</v>
      </c>
      <c r="B147" s="2" t="s">
        <v>16</v>
      </c>
      <c r="C147" s="2" t="s">
        <v>17</v>
      </c>
      <c r="D147" s="2">
        <v>41</v>
      </c>
      <c r="E147" s="2">
        <v>1.68</v>
      </c>
      <c r="F147" s="3">
        <f>Sales_Data36[[#This Row],[Quantity]]*Sales_Data36[[#This Row],[UnitPrice]]</f>
        <v>68.88</v>
      </c>
      <c r="G147" s="9" t="str">
        <f>_xlfn.TEXTJOIN(" ",TRUE,Sales_Data36[[#This Row],[Category]],Sales_Data36[[#This Row],[Product]])</f>
        <v>Snacks Potato Chips</v>
      </c>
    </row>
    <row r="148" spans="1:7" x14ac:dyDescent="0.35">
      <c r="A148" s="4">
        <v>44269</v>
      </c>
      <c r="B148" s="2" t="s">
        <v>9</v>
      </c>
      <c r="C148" s="2" t="s">
        <v>12</v>
      </c>
      <c r="D148" s="2">
        <v>93</v>
      </c>
      <c r="E148" s="2">
        <v>1.7700000000000002</v>
      </c>
      <c r="F148" s="3">
        <f>Sales_Data36[[#This Row],[Quantity]]*Sales_Data36[[#This Row],[UnitPrice]]</f>
        <v>164.61</v>
      </c>
      <c r="G148" s="9" t="str">
        <f>_xlfn.TEXTJOIN(" ",TRUE,Sales_Data36[[#This Row],[Category]],Sales_Data36[[#This Row],[Product]])</f>
        <v>Bars Carrot</v>
      </c>
    </row>
    <row r="149" spans="1:7" x14ac:dyDescent="0.35">
      <c r="A149" s="4">
        <v>44272</v>
      </c>
      <c r="B149" s="2" t="s">
        <v>16</v>
      </c>
      <c r="C149" s="2" t="s">
        <v>17</v>
      </c>
      <c r="D149" s="2">
        <v>47</v>
      </c>
      <c r="E149" s="2">
        <v>1.68</v>
      </c>
      <c r="F149" s="3">
        <f>Sales_Data36[[#This Row],[Quantity]]*Sales_Data36[[#This Row],[UnitPrice]]</f>
        <v>78.959999999999994</v>
      </c>
      <c r="G149" s="9" t="str">
        <f>_xlfn.TEXTJOIN(" ",TRUE,Sales_Data36[[#This Row],[Category]],Sales_Data36[[#This Row],[Product]])</f>
        <v>Snacks Potato Chips</v>
      </c>
    </row>
    <row r="150" spans="1:7" x14ac:dyDescent="0.35">
      <c r="A150" s="4">
        <v>44275</v>
      </c>
      <c r="B150" s="2" t="s">
        <v>9</v>
      </c>
      <c r="C150" s="2" t="s">
        <v>12</v>
      </c>
      <c r="D150" s="2">
        <v>103</v>
      </c>
      <c r="E150" s="2">
        <v>1.77</v>
      </c>
      <c r="F150" s="3">
        <f>Sales_Data36[[#This Row],[Quantity]]*Sales_Data36[[#This Row],[UnitPrice]]</f>
        <v>182.31</v>
      </c>
      <c r="G150" s="9" t="str">
        <f>_xlfn.TEXTJOIN(" ",TRUE,Sales_Data36[[#This Row],[Category]],Sales_Data36[[#This Row],[Product]])</f>
        <v>Bars Carrot</v>
      </c>
    </row>
    <row r="151" spans="1:7" x14ac:dyDescent="0.35">
      <c r="A151" s="4">
        <v>44278</v>
      </c>
      <c r="B151" s="2" t="s">
        <v>16</v>
      </c>
      <c r="C151" s="2" t="s">
        <v>17</v>
      </c>
      <c r="D151" s="2">
        <v>33</v>
      </c>
      <c r="E151" s="2">
        <v>1.68</v>
      </c>
      <c r="F151" s="3">
        <f>Sales_Data36[[#This Row],[Quantity]]*Sales_Data36[[#This Row],[UnitPrice]]</f>
        <v>55.44</v>
      </c>
      <c r="G151" s="9" t="str">
        <f>_xlfn.TEXTJOIN(" ",TRUE,Sales_Data36[[#This Row],[Category]],Sales_Data36[[#This Row],[Product]])</f>
        <v>Snacks Potato Chips</v>
      </c>
    </row>
    <row r="152" spans="1:7" x14ac:dyDescent="0.35">
      <c r="A152" s="4">
        <v>44281</v>
      </c>
      <c r="B152" s="2" t="s">
        <v>9</v>
      </c>
      <c r="C152" s="2" t="s">
        <v>11</v>
      </c>
      <c r="D152" s="2">
        <v>57</v>
      </c>
      <c r="E152" s="2">
        <v>1.87</v>
      </c>
      <c r="F152" s="3">
        <f>Sales_Data36[[#This Row],[Quantity]]*Sales_Data36[[#This Row],[UnitPrice]]</f>
        <v>106.59</v>
      </c>
      <c r="G152" s="9" t="str">
        <f>_xlfn.TEXTJOIN(" ",TRUE,Sales_Data36[[#This Row],[Category]],Sales_Data36[[#This Row],[Product]])</f>
        <v>Bars Bran</v>
      </c>
    </row>
    <row r="153" spans="1:7" x14ac:dyDescent="0.35">
      <c r="A153" s="4">
        <v>44284</v>
      </c>
      <c r="B153" s="2" t="s">
        <v>13</v>
      </c>
      <c r="C153" s="2" t="s">
        <v>15</v>
      </c>
      <c r="D153" s="2">
        <v>65</v>
      </c>
      <c r="E153" s="2">
        <v>2.84</v>
      </c>
      <c r="F153" s="3">
        <f>Sales_Data36[[#This Row],[Quantity]]*Sales_Data36[[#This Row],[UnitPrice]]</f>
        <v>184.6</v>
      </c>
      <c r="G153" s="9" t="str">
        <f>_xlfn.TEXTJOIN(" ",TRUE,Sales_Data36[[#This Row],[Category]],Sales_Data36[[#This Row],[Product]])</f>
        <v>Cookies Oatmeal Raisin</v>
      </c>
    </row>
    <row r="154" spans="1:7" x14ac:dyDescent="0.35">
      <c r="A154" s="4">
        <v>44287</v>
      </c>
      <c r="B154" s="2" t="s">
        <v>9</v>
      </c>
      <c r="C154" s="2" t="s">
        <v>12</v>
      </c>
      <c r="D154" s="2">
        <v>118</v>
      </c>
      <c r="E154" s="2">
        <v>1.77</v>
      </c>
      <c r="F154" s="3">
        <f>Sales_Data36[[#This Row],[Quantity]]*Sales_Data36[[#This Row],[UnitPrice]]</f>
        <v>208.86</v>
      </c>
      <c r="G154" s="9" t="str">
        <f>_xlfn.TEXTJOIN(" ",TRUE,Sales_Data36[[#This Row],[Category]],Sales_Data36[[#This Row],[Product]])</f>
        <v>Bars Carrot</v>
      </c>
    </row>
    <row r="155" spans="1:7" x14ac:dyDescent="0.35">
      <c r="A155" s="4">
        <v>44290</v>
      </c>
      <c r="B155" s="2" t="s">
        <v>13</v>
      </c>
      <c r="C155" s="2" t="s">
        <v>8</v>
      </c>
      <c r="D155" s="2">
        <v>36</v>
      </c>
      <c r="E155" s="2">
        <v>2.1800000000000002</v>
      </c>
      <c r="F155" s="3">
        <f>Sales_Data36[[#This Row],[Quantity]]*Sales_Data36[[#This Row],[UnitPrice]]</f>
        <v>78.48</v>
      </c>
      <c r="G155" s="9" t="str">
        <f>_xlfn.TEXTJOIN(" ",TRUE,Sales_Data36[[#This Row],[Category]],Sales_Data36[[#This Row],[Product]])</f>
        <v>Cookies Arrowroot</v>
      </c>
    </row>
    <row r="156" spans="1:7" x14ac:dyDescent="0.35">
      <c r="A156" s="4">
        <v>44293</v>
      </c>
      <c r="B156" s="2" t="s">
        <v>13</v>
      </c>
      <c r="C156" s="2" t="s">
        <v>15</v>
      </c>
      <c r="D156" s="2">
        <v>123</v>
      </c>
      <c r="E156" s="2">
        <v>2.84</v>
      </c>
      <c r="F156" s="3">
        <f>Sales_Data36[[#This Row],[Quantity]]*Sales_Data36[[#This Row],[UnitPrice]]</f>
        <v>349.32</v>
      </c>
      <c r="G156" s="9" t="str">
        <f>_xlfn.TEXTJOIN(" ",TRUE,Sales_Data36[[#This Row],[Category]],Sales_Data36[[#This Row],[Product]])</f>
        <v>Cookies Oatmeal Raisin</v>
      </c>
    </row>
    <row r="157" spans="1:7" x14ac:dyDescent="0.35">
      <c r="A157" s="4">
        <v>44296</v>
      </c>
      <c r="B157" s="2" t="s">
        <v>9</v>
      </c>
      <c r="C157" s="2" t="s">
        <v>12</v>
      </c>
      <c r="D157" s="2">
        <v>90</v>
      </c>
      <c r="E157" s="2">
        <v>1.77</v>
      </c>
      <c r="F157" s="3">
        <f>Sales_Data36[[#This Row],[Quantity]]*Sales_Data36[[#This Row],[UnitPrice]]</f>
        <v>159.30000000000001</v>
      </c>
      <c r="G157" s="9" t="str">
        <f>_xlfn.TEXTJOIN(" ",TRUE,Sales_Data36[[#This Row],[Category]],Sales_Data36[[#This Row],[Product]])</f>
        <v>Bars Carrot</v>
      </c>
    </row>
    <row r="158" spans="1:7" x14ac:dyDescent="0.35">
      <c r="A158" s="4">
        <v>44299</v>
      </c>
      <c r="B158" s="2" t="s">
        <v>22</v>
      </c>
      <c r="C158" s="2" t="s">
        <v>23</v>
      </c>
      <c r="D158" s="2">
        <v>21</v>
      </c>
      <c r="E158" s="2">
        <v>3.49</v>
      </c>
      <c r="F158" s="3">
        <f>Sales_Data36[[#This Row],[Quantity]]*Sales_Data36[[#This Row],[UnitPrice]]</f>
        <v>73.290000000000006</v>
      </c>
      <c r="G158" s="9" t="str">
        <f>_xlfn.TEXTJOIN(" ",TRUE,Sales_Data36[[#This Row],[Category]],Sales_Data36[[#This Row],[Product]])</f>
        <v>Crackers Whole Wheat</v>
      </c>
    </row>
    <row r="159" spans="1:7" x14ac:dyDescent="0.35">
      <c r="A159" s="4">
        <v>44302</v>
      </c>
      <c r="B159" s="2" t="s">
        <v>9</v>
      </c>
      <c r="C159" s="2" t="s">
        <v>12</v>
      </c>
      <c r="D159" s="2">
        <v>48</v>
      </c>
      <c r="E159" s="2">
        <v>1.7699999999999998</v>
      </c>
      <c r="F159" s="3">
        <f>Sales_Data36[[#This Row],[Quantity]]*Sales_Data36[[#This Row],[UnitPrice]]</f>
        <v>84.96</v>
      </c>
      <c r="G159" s="9" t="str">
        <f>_xlfn.TEXTJOIN(" ",TRUE,Sales_Data36[[#This Row],[Category]],Sales_Data36[[#This Row],[Product]])</f>
        <v>Bars Carrot</v>
      </c>
    </row>
    <row r="160" spans="1:7" x14ac:dyDescent="0.35">
      <c r="A160" s="4">
        <v>44305</v>
      </c>
      <c r="B160" s="2" t="s">
        <v>16</v>
      </c>
      <c r="C160" s="2" t="s">
        <v>17</v>
      </c>
      <c r="D160" s="2">
        <v>24</v>
      </c>
      <c r="E160" s="2">
        <v>1.68</v>
      </c>
      <c r="F160" s="3">
        <f>Sales_Data36[[#This Row],[Quantity]]*Sales_Data36[[#This Row],[UnitPrice]]</f>
        <v>40.32</v>
      </c>
      <c r="G160" s="9" t="str">
        <f>_xlfn.TEXTJOIN(" ",TRUE,Sales_Data36[[#This Row],[Category]],Sales_Data36[[#This Row],[Product]])</f>
        <v>Snacks Potato Chips</v>
      </c>
    </row>
    <row r="161" spans="1:7" x14ac:dyDescent="0.35">
      <c r="A161" s="4">
        <v>44308</v>
      </c>
      <c r="B161" s="2" t="s">
        <v>13</v>
      </c>
      <c r="C161" s="2" t="s">
        <v>14</v>
      </c>
      <c r="D161" s="2">
        <v>67</v>
      </c>
      <c r="E161" s="2">
        <v>1.87</v>
      </c>
      <c r="F161" s="3">
        <f>Sales_Data36[[#This Row],[Quantity]]*Sales_Data36[[#This Row],[UnitPrice]]</f>
        <v>125.29</v>
      </c>
      <c r="G161" s="9" t="str">
        <f>_xlfn.TEXTJOIN(" ",TRUE,Sales_Data36[[#This Row],[Category]],Sales_Data36[[#This Row],[Product]])</f>
        <v>Cookies Chocolate Chip</v>
      </c>
    </row>
    <row r="162" spans="1:7" x14ac:dyDescent="0.35">
      <c r="A162" s="4">
        <v>44311</v>
      </c>
      <c r="B162" s="2" t="s">
        <v>9</v>
      </c>
      <c r="C162" s="2" t="s">
        <v>11</v>
      </c>
      <c r="D162" s="2">
        <v>27</v>
      </c>
      <c r="E162" s="2">
        <v>1.87</v>
      </c>
      <c r="F162" s="3">
        <f>Sales_Data36[[#This Row],[Quantity]]*Sales_Data36[[#This Row],[UnitPrice]]</f>
        <v>50.49</v>
      </c>
      <c r="G162" s="9" t="str">
        <f>_xlfn.TEXTJOIN(" ",TRUE,Sales_Data36[[#This Row],[Category]],Sales_Data36[[#This Row],[Product]])</f>
        <v>Bars Bran</v>
      </c>
    </row>
    <row r="163" spans="1:7" x14ac:dyDescent="0.35">
      <c r="A163" s="4">
        <v>44314</v>
      </c>
      <c r="B163" s="2" t="s">
        <v>13</v>
      </c>
      <c r="C163" s="2" t="s">
        <v>15</v>
      </c>
      <c r="D163" s="2">
        <v>129</v>
      </c>
      <c r="E163" s="2">
        <v>2.8400000000000003</v>
      </c>
      <c r="F163" s="3">
        <f>Sales_Data36[[#This Row],[Quantity]]*Sales_Data36[[#This Row],[UnitPrice]]</f>
        <v>366.36</v>
      </c>
      <c r="G163" s="9" t="str">
        <f>_xlfn.TEXTJOIN(" ",TRUE,Sales_Data36[[#This Row],[Category]],Sales_Data36[[#This Row],[Product]])</f>
        <v>Cookies Oatmeal Raisin</v>
      </c>
    </row>
    <row r="164" spans="1:7" x14ac:dyDescent="0.35">
      <c r="A164" s="4">
        <v>44317</v>
      </c>
      <c r="B164" s="2" t="s">
        <v>13</v>
      </c>
      <c r="C164" s="2" t="s">
        <v>8</v>
      </c>
      <c r="D164" s="2">
        <v>77</v>
      </c>
      <c r="E164" s="2">
        <v>2.1800000000000002</v>
      </c>
      <c r="F164" s="3">
        <f>Sales_Data36[[#This Row],[Quantity]]*Sales_Data36[[#This Row],[UnitPrice]]</f>
        <v>167.86</v>
      </c>
      <c r="G164" s="9" t="str">
        <f>_xlfn.TEXTJOIN(" ",TRUE,Sales_Data36[[#This Row],[Category]],Sales_Data36[[#This Row],[Product]])</f>
        <v>Cookies Arrowroot</v>
      </c>
    </row>
    <row r="165" spans="1:7" x14ac:dyDescent="0.35">
      <c r="A165" s="4">
        <v>44320</v>
      </c>
      <c r="B165" s="2" t="s">
        <v>13</v>
      </c>
      <c r="C165" s="2" t="s">
        <v>14</v>
      </c>
      <c r="D165" s="2">
        <v>58</v>
      </c>
      <c r="E165" s="2">
        <v>1.8699999999999999</v>
      </c>
      <c r="F165" s="3">
        <f>Sales_Data36[[#This Row],[Quantity]]*Sales_Data36[[#This Row],[UnitPrice]]</f>
        <v>108.46</v>
      </c>
      <c r="G165" s="9" t="str">
        <f>_xlfn.TEXTJOIN(" ",TRUE,Sales_Data36[[#This Row],[Category]],Sales_Data36[[#This Row],[Product]])</f>
        <v>Cookies Chocolate Chip</v>
      </c>
    </row>
    <row r="166" spans="1:7" x14ac:dyDescent="0.35">
      <c r="A166" s="4">
        <v>44323</v>
      </c>
      <c r="B166" s="2" t="s">
        <v>9</v>
      </c>
      <c r="C166" s="2" t="s">
        <v>11</v>
      </c>
      <c r="D166" s="2">
        <v>47</v>
      </c>
      <c r="E166" s="2">
        <v>1.87</v>
      </c>
      <c r="F166" s="3">
        <f>Sales_Data36[[#This Row],[Quantity]]*Sales_Data36[[#This Row],[UnitPrice]]</f>
        <v>87.89</v>
      </c>
      <c r="G166" s="9" t="str">
        <f>_xlfn.TEXTJOIN(" ",TRUE,Sales_Data36[[#This Row],[Category]],Sales_Data36[[#This Row],[Product]])</f>
        <v>Bars Bran</v>
      </c>
    </row>
    <row r="167" spans="1:7" x14ac:dyDescent="0.35">
      <c r="A167" s="4">
        <v>44326</v>
      </c>
      <c r="B167" s="2" t="s">
        <v>13</v>
      </c>
      <c r="C167" s="2" t="s">
        <v>15</v>
      </c>
      <c r="D167" s="2">
        <v>33</v>
      </c>
      <c r="E167" s="2">
        <v>2.84</v>
      </c>
      <c r="F167" s="3">
        <f>Sales_Data36[[#This Row],[Quantity]]*Sales_Data36[[#This Row],[UnitPrice]]</f>
        <v>93.72</v>
      </c>
      <c r="G167" s="9" t="str">
        <f>_xlfn.TEXTJOIN(" ",TRUE,Sales_Data36[[#This Row],[Category]],Sales_Data36[[#This Row],[Product]])</f>
        <v>Cookies Oatmeal Raisin</v>
      </c>
    </row>
    <row r="168" spans="1:7" x14ac:dyDescent="0.35">
      <c r="A168" s="4">
        <v>44329</v>
      </c>
      <c r="B168" s="2" t="s">
        <v>13</v>
      </c>
      <c r="C168" s="2" t="s">
        <v>14</v>
      </c>
      <c r="D168" s="2">
        <v>82</v>
      </c>
      <c r="E168" s="2">
        <v>1.87</v>
      </c>
      <c r="F168" s="3">
        <f>Sales_Data36[[#This Row],[Quantity]]*Sales_Data36[[#This Row],[UnitPrice]]</f>
        <v>153.34</v>
      </c>
      <c r="G168" s="9" t="str">
        <f>_xlfn.TEXTJOIN(" ",TRUE,Sales_Data36[[#This Row],[Category]],Sales_Data36[[#This Row],[Product]])</f>
        <v>Cookies Chocolate Chip</v>
      </c>
    </row>
    <row r="169" spans="1:7" x14ac:dyDescent="0.35">
      <c r="A169" s="4">
        <v>44332</v>
      </c>
      <c r="B169" s="2" t="s">
        <v>9</v>
      </c>
      <c r="C169" s="2" t="s">
        <v>12</v>
      </c>
      <c r="D169" s="2">
        <v>58</v>
      </c>
      <c r="E169" s="2">
        <v>1.77</v>
      </c>
      <c r="F169" s="3">
        <f>Sales_Data36[[#This Row],[Quantity]]*Sales_Data36[[#This Row],[UnitPrice]]</f>
        <v>102.66</v>
      </c>
      <c r="G169" s="9" t="str">
        <f>_xlfn.TEXTJOIN(" ",TRUE,Sales_Data36[[#This Row],[Category]],Sales_Data36[[#This Row],[Product]])</f>
        <v>Bars Carrot</v>
      </c>
    </row>
    <row r="170" spans="1:7" x14ac:dyDescent="0.35">
      <c r="A170" s="4">
        <v>44335</v>
      </c>
      <c r="B170" s="2" t="s">
        <v>16</v>
      </c>
      <c r="C170" s="2" t="s">
        <v>24</v>
      </c>
      <c r="D170" s="2">
        <v>30</v>
      </c>
      <c r="E170" s="2">
        <v>3.15</v>
      </c>
      <c r="F170" s="3">
        <f>Sales_Data36[[#This Row],[Quantity]]*Sales_Data36[[#This Row],[UnitPrice]]</f>
        <v>94.5</v>
      </c>
      <c r="G170" s="9" t="str">
        <f>_xlfn.TEXTJOIN(" ",TRUE,Sales_Data36[[#This Row],[Category]],Sales_Data36[[#This Row],[Product]])</f>
        <v>Snacks Pretzels</v>
      </c>
    </row>
    <row r="171" spans="1:7" x14ac:dyDescent="0.35">
      <c r="A171" s="4">
        <v>44338</v>
      </c>
      <c r="B171" s="2" t="s">
        <v>13</v>
      </c>
      <c r="C171" s="2" t="s">
        <v>14</v>
      </c>
      <c r="D171" s="2">
        <v>43</v>
      </c>
      <c r="E171" s="2">
        <v>1.8699999999999999</v>
      </c>
      <c r="F171" s="3">
        <f>Sales_Data36[[#This Row],[Quantity]]*Sales_Data36[[#This Row],[UnitPrice]]</f>
        <v>80.41</v>
      </c>
      <c r="G171" s="9" t="str">
        <f>_xlfn.TEXTJOIN(" ",TRUE,Sales_Data36[[#This Row],[Category]],Sales_Data36[[#This Row],[Product]])</f>
        <v>Cookies Chocolate Chip</v>
      </c>
    </row>
    <row r="172" spans="1:7" x14ac:dyDescent="0.35">
      <c r="A172" s="4">
        <v>44341</v>
      </c>
      <c r="B172" s="2" t="s">
        <v>9</v>
      </c>
      <c r="C172" s="2" t="s">
        <v>12</v>
      </c>
      <c r="D172" s="2">
        <v>84</v>
      </c>
      <c r="E172" s="2">
        <v>1.77</v>
      </c>
      <c r="F172" s="3">
        <f>Sales_Data36[[#This Row],[Quantity]]*Sales_Data36[[#This Row],[UnitPrice]]</f>
        <v>148.68</v>
      </c>
      <c r="G172" s="9" t="str">
        <f>_xlfn.TEXTJOIN(" ",TRUE,Sales_Data36[[#This Row],[Category]],Sales_Data36[[#This Row],[Product]])</f>
        <v>Bars Carrot</v>
      </c>
    </row>
    <row r="173" spans="1:7" x14ac:dyDescent="0.35">
      <c r="A173" s="4">
        <v>44344</v>
      </c>
      <c r="B173" s="2" t="s">
        <v>13</v>
      </c>
      <c r="C173" s="2" t="s">
        <v>8</v>
      </c>
      <c r="D173" s="2">
        <v>36</v>
      </c>
      <c r="E173" s="2">
        <v>2.1800000000000002</v>
      </c>
      <c r="F173" s="3">
        <f>Sales_Data36[[#This Row],[Quantity]]*Sales_Data36[[#This Row],[UnitPrice]]</f>
        <v>78.48</v>
      </c>
      <c r="G173" s="9" t="str">
        <f>_xlfn.TEXTJOIN(" ",TRUE,Sales_Data36[[#This Row],[Category]],Sales_Data36[[#This Row],[Product]])</f>
        <v>Cookies Arrowroot</v>
      </c>
    </row>
    <row r="174" spans="1:7" x14ac:dyDescent="0.35">
      <c r="A174" s="4">
        <v>44347</v>
      </c>
      <c r="B174" s="2" t="s">
        <v>13</v>
      </c>
      <c r="C174" s="2" t="s">
        <v>15</v>
      </c>
      <c r="D174" s="2">
        <v>44</v>
      </c>
      <c r="E174" s="2">
        <v>2.84</v>
      </c>
      <c r="F174" s="3">
        <f>Sales_Data36[[#This Row],[Quantity]]*Sales_Data36[[#This Row],[UnitPrice]]</f>
        <v>124.96</v>
      </c>
      <c r="G174" s="9" t="str">
        <f>_xlfn.TEXTJOIN(" ",TRUE,Sales_Data36[[#This Row],[Category]],Sales_Data36[[#This Row],[Product]])</f>
        <v>Cookies Oatmeal Raisin</v>
      </c>
    </row>
    <row r="175" spans="1:7" x14ac:dyDescent="0.35">
      <c r="A175" s="4">
        <v>44350</v>
      </c>
      <c r="B175" s="2" t="s">
        <v>9</v>
      </c>
      <c r="C175" s="2" t="s">
        <v>11</v>
      </c>
      <c r="D175" s="2">
        <v>27</v>
      </c>
      <c r="E175" s="2">
        <v>1.87</v>
      </c>
      <c r="F175" s="3">
        <f>Sales_Data36[[#This Row],[Quantity]]*Sales_Data36[[#This Row],[UnitPrice]]</f>
        <v>50.49</v>
      </c>
      <c r="G175" s="9" t="str">
        <f>_xlfn.TEXTJOIN(" ",TRUE,Sales_Data36[[#This Row],[Category]],Sales_Data36[[#This Row],[Product]])</f>
        <v>Bars Bran</v>
      </c>
    </row>
    <row r="176" spans="1:7" x14ac:dyDescent="0.35">
      <c r="A176" s="4">
        <v>44353</v>
      </c>
      <c r="B176" s="2" t="s">
        <v>13</v>
      </c>
      <c r="C176" s="2" t="s">
        <v>15</v>
      </c>
      <c r="D176" s="2">
        <v>120</v>
      </c>
      <c r="E176" s="2">
        <v>2.8400000000000003</v>
      </c>
      <c r="F176" s="3">
        <f>Sales_Data36[[#This Row],[Quantity]]*Sales_Data36[[#This Row],[UnitPrice]]</f>
        <v>340.8</v>
      </c>
      <c r="G176" s="9" t="str">
        <f>_xlfn.TEXTJOIN(" ",TRUE,Sales_Data36[[#This Row],[Category]],Sales_Data36[[#This Row],[Product]])</f>
        <v>Cookies Oatmeal Raisin</v>
      </c>
    </row>
    <row r="177" spans="1:7" x14ac:dyDescent="0.35">
      <c r="A177" s="4">
        <v>44356</v>
      </c>
      <c r="B177" s="2" t="s">
        <v>22</v>
      </c>
      <c r="C177" s="2" t="s">
        <v>23</v>
      </c>
      <c r="D177" s="2">
        <v>26</v>
      </c>
      <c r="E177" s="2">
        <v>3.4899999999999998</v>
      </c>
      <c r="F177" s="3">
        <f>Sales_Data36[[#This Row],[Quantity]]*Sales_Data36[[#This Row],[UnitPrice]]</f>
        <v>90.74</v>
      </c>
      <c r="G177" s="9" t="str">
        <f>_xlfn.TEXTJOIN(" ",TRUE,Sales_Data36[[#This Row],[Category]],Sales_Data36[[#This Row],[Product]])</f>
        <v>Crackers Whole Wheat</v>
      </c>
    </row>
    <row r="178" spans="1:7" x14ac:dyDescent="0.35">
      <c r="A178" s="4">
        <v>44359</v>
      </c>
      <c r="B178" s="2" t="s">
        <v>9</v>
      </c>
      <c r="C178" s="2" t="s">
        <v>12</v>
      </c>
      <c r="D178" s="2">
        <v>73</v>
      </c>
      <c r="E178" s="2">
        <v>1.77</v>
      </c>
      <c r="F178" s="3">
        <f>Sales_Data36[[#This Row],[Quantity]]*Sales_Data36[[#This Row],[UnitPrice]]</f>
        <v>129.21</v>
      </c>
      <c r="G178" s="9" t="str">
        <f>_xlfn.TEXTJOIN(" ",TRUE,Sales_Data36[[#This Row],[Category]],Sales_Data36[[#This Row],[Product]])</f>
        <v>Bars Carrot</v>
      </c>
    </row>
    <row r="179" spans="1:7" x14ac:dyDescent="0.35">
      <c r="A179" s="4">
        <v>44362</v>
      </c>
      <c r="B179" s="2" t="s">
        <v>9</v>
      </c>
      <c r="C179" s="2" t="s">
        <v>11</v>
      </c>
      <c r="D179" s="2">
        <v>38</v>
      </c>
      <c r="E179" s="2">
        <v>1.87</v>
      </c>
      <c r="F179" s="3">
        <f>Sales_Data36[[#This Row],[Quantity]]*Sales_Data36[[#This Row],[UnitPrice]]</f>
        <v>71.06</v>
      </c>
      <c r="G179" s="9" t="str">
        <f>_xlfn.TEXTJOIN(" ",TRUE,Sales_Data36[[#This Row],[Category]],Sales_Data36[[#This Row],[Product]])</f>
        <v>Bars Bran</v>
      </c>
    </row>
    <row r="180" spans="1:7" x14ac:dyDescent="0.35">
      <c r="A180" s="4">
        <v>44365</v>
      </c>
      <c r="B180" s="2" t="s">
        <v>13</v>
      </c>
      <c r="C180" s="2" t="s">
        <v>15</v>
      </c>
      <c r="D180" s="2">
        <v>40</v>
      </c>
      <c r="E180" s="2">
        <v>2.84</v>
      </c>
      <c r="F180" s="3">
        <f>Sales_Data36[[#This Row],[Quantity]]*Sales_Data36[[#This Row],[UnitPrice]]</f>
        <v>113.6</v>
      </c>
      <c r="G180" s="9" t="str">
        <f>_xlfn.TEXTJOIN(" ",TRUE,Sales_Data36[[#This Row],[Category]],Sales_Data36[[#This Row],[Product]])</f>
        <v>Cookies Oatmeal Raisin</v>
      </c>
    </row>
    <row r="181" spans="1:7" x14ac:dyDescent="0.35">
      <c r="A181" s="4">
        <v>44368</v>
      </c>
      <c r="B181" s="2" t="s">
        <v>9</v>
      </c>
      <c r="C181" s="2" t="s">
        <v>12</v>
      </c>
      <c r="D181" s="2">
        <v>41</v>
      </c>
      <c r="E181" s="2">
        <v>1.7699999999999998</v>
      </c>
      <c r="F181" s="3">
        <f>Sales_Data36[[#This Row],[Quantity]]*Sales_Data36[[#This Row],[UnitPrice]]</f>
        <v>72.569999999999993</v>
      </c>
      <c r="G181" s="9" t="str">
        <f>_xlfn.TEXTJOIN(" ",TRUE,Sales_Data36[[#This Row],[Category]],Sales_Data36[[#This Row],[Product]])</f>
        <v>Bars Carrot</v>
      </c>
    </row>
    <row r="182" spans="1:7" x14ac:dyDescent="0.35">
      <c r="A182" s="4">
        <v>44371</v>
      </c>
      <c r="B182" s="2" t="s">
        <v>9</v>
      </c>
      <c r="C182" s="2" t="s">
        <v>10</v>
      </c>
      <c r="D182" s="2">
        <v>27</v>
      </c>
      <c r="E182" s="2">
        <v>2.27</v>
      </c>
      <c r="F182" s="3">
        <f>Sales_Data36[[#This Row],[Quantity]]*Sales_Data36[[#This Row],[UnitPrice]]</f>
        <v>61.29</v>
      </c>
      <c r="G182" s="9" t="str">
        <f>_xlfn.TEXTJOIN(" ",TRUE,Sales_Data36[[#This Row],[Category]],Sales_Data36[[#This Row],[Product]])</f>
        <v>Bars Banana</v>
      </c>
    </row>
    <row r="183" spans="1:7" x14ac:dyDescent="0.35">
      <c r="A183" s="4">
        <v>44374</v>
      </c>
      <c r="B183" s="2" t="s">
        <v>13</v>
      </c>
      <c r="C183" s="2" t="s">
        <v>14</v>
      </c>
      <c r="D183" s="2">
        <v>38</v>
      </c>
      <c r="E183" s="2">
        <v>1.87</v>
      </c>
      <c r="F183" s="3">
        <f>Sales_Data36[[#This Row],[Quantity]]*Sales_Data36[[#This Row],[UnitPrice]]</f>
        <v>71.06</v>
      </c>
      <c r="G183" s="9" t="str">
        <f>_xlfn.TEXTJOIN(" ",TRUE,Sales_Data36[[#This Row],[Category]],Sales_Data36[[#This Row],[Product]])</f>
        <v>Cookies Chocolate Chip</v>
      </c>
    </row>
    <row r="184" spans="1:7" x14ac:dyDescent="0.35">
      <c r="A184" s="4">
        <v>44377</v>
      </c>
      <c r="B184" s="2" t="s">
        <v>22</v>
      </c>
      <c r="C184" s="2" t="s">
        <v>23</v>
      </c>
      <c r="D184" s="2">
        <v>34</v>
      </c>
      <c r="E184" s="2">
        <v>3.4899999999999998</v>
      </c>
      <c r="F184" s="3">
        <f>Sales_Data36[[#This Row],[Quantity]]*Sales_Data36[[#This Row],[UnitPrice]]</f>
        <v>118.66</v>
      </c>
      <c r="G184" s="9" t="str">
        <f>_xlfn.TEXTJOIN(" ",TRUE,Sales_Data36[[#This Row],[Category]],Sales_Data36[[#This Row],[Product]])</f>
        <v>Crackers Whole Wheat</v>
      </c>
    </row>
    <row r="185" spans="1:7" x14ac:dyDescent="0.35">
      <c r="A185" s="4">
        <v>44380</v>
      </c>
      <c r="B185" s="2" t="s">
        <v>9</v>
      </c>
      <c r="C185" s="2" t="s">
        <v>11</v>
      </c>
      <c r="D185" s="2">
        <v>65</v>
      </c>
      <c r="E185" s="2">
        <v>1.8699999999999999</v>
      </c>
      <c r="F185" s="3">
        <f>Sales_Data36[[#This Row],[Quantity]]*Sales_Data36[[#This Row],[UnitPrice]]</f>
        <v>121.55</v>
      </c>
      <c r="G185" s="9" t="str">
        <f>_xlfn.TEXTJOIN(" ",TRUE,Sales_Data36[[#This Row],[Category]],Sales_Data36[[#This Row],[Product]])</f>
        <v>Bars Bran</v>
      </c>
    </row>
    <row r="186" spans="1:7" x14ac:dyDescent="0.35">
      <c r="A186" s="4">
        <v>44383</v>
      </c>
      <c r="B186" s="2" t="s">
        <v>13</v>
      </c>
      <c r="C186" s="2" t="s">
        <v>15</v>
      </c>
      <c r="D186" s="2">
        <v>60</v>
      </c>
      <c r="E186" s="2">
        <v>2.8400000000000003</v>
      </c>
      <c r="F186" s="3">
        <f>Sales_Data36[[#This Row],[Quantity]]*Sales_Data36[[#This Row],[UnitPrice]]</f>
        <v>170.4</v>
      </c>
      <c r="G186" s="9" t="str">
        <f>_xlfn.TEXTJOIN(" ",TRUE,Sales_Data36[[#This Row],[Category]],Sales_Data36[[#This Row],[Product]])</f>
        <v>Cookies Oatmeal Raisin</v>
      </c>
    </row>
    <row r="187" spans="1:7" x14ac:dyDescent="0.35">
      <c r="A187" s="4">
        <v>44386</v>
      </c>
      <c r="B187" s="2" t="s">
        <v>13</v>
      </c>
      <c r="C187" s="2" t="s">
        <v>8</v>
      </c>
      <c r="D187" s="2">
        <v>37</v>
      </c>
      <c r="E187" s="2">
        <v>2.1799999999999997</v>
      </c>
      <c r="F187" s="3">
        <f>Sales_Data36[[#This Row],[Quantity]]*Sales_Data36[[#This Row],[UnitPrice]]</f>
        <v>80.66</v>
      </c>
      <c r="G187" s="9" t="str">
        <f>_xlfn.TEXTJOIN(" ",TRUE,Sales_Data36[[#This Row],[Category]],Sales_Data36[[#This Row],[Product]])</f>
        <v>Cookies Arrowroot</v>
      </c>
    </row>
    <row r="188" spans="1:7" x14ac:dyDescent="0.35">
      <c r="A188" s="4">
        <v>44389</v>
      </c>
      <c r="B188" s="2" t="s">
        <v>13</v>
      </c>
      <c r="C188" s="2" t="s">
        <v>14</v>
      </c>
      <c r="D188" s="2">
        <v>40</v>
      </c>
      <c r="E188" s="2">
        <v>1.8699999999999999</v>
      </c>
      <c r="F188" s="3">
        <f>Sales_Data36[[#This Row],[Quantity]]*Sales_Data36[[#This Row],[UnitPrice]]</f>
        <v>74.8</v>
      </c>
      <c r="G188" s="9" t="str">
        <f>_xlfn.TEXTJOIN(" ",TRUE,Sales_Data36[[#This Row],[Category]],Sales_Data36[[#This Row],[Product]])</f>
        <v>Cookies Chocolate Chip</v>
      </c>
    </row>
    <row r="189" spans="1:7" x14ac:dyDescent="0.35">
      <c r="A189" s="4">
        <v>44392</v>
      </c>
      <c r="B189" s="2" t="s">
        <v>9</v>
      </c>
      <c r="C189" s="2" t="s">
        <v>11</v>
      </c>
      <c r="D189" s="2">
        <v>26</v>
      </c>
      <c r="E189" s="2">
        <v>1.8699999999999999</v>
      </c>
      <c r="F189" s="3">
        <f>Sales_Data36[[#This Row],[Quantity]]*Sales_Data36[[#This Row],[UnitPrice]]</f>
        <v>48.62</v>
      </c>
      <c r="G189" s="9" t="str">
        <f>_xlfn.TEXTJOIN(" ",TRUE,Sales_Data36[[#This Row],[Category]],Sales_Data36[[#This Row],[Product]])</f>
        <v>Bars Bran</v>
      </c>
    </row>
    <row r="190" spans="1:7" x14ac:dyDescent="0.35">
      <c r="A190" s="4">
        <v>44395</v>
      </c>
      <c r="B190" s="2" t="s">
        <v>9</v>
      </c>
      <c r="C190" s="2" t="s">
        <v>10</v>
      </c>
      <c r="D190" s="2">
        <v>22</v>
      </c>
      <c r="E190" s="2">
        <v>2.27</v>
      </c>
      <c r="F190" s="3">
        <f>Sales_Data36[[#This Row],[Quantity]]*Sales_Data36[[#This Row],[UnitPrice]]</f>
        <v>49.94</v>
      </c>
      <c r="G190" s="9" t="str">
        <f>_xlfn.TEXTJOIN(" ",TRUE,Sales_Data36[[#This Row],[Category]],Sales_Data36[[#This Row],[Product]])</f>
        <v>Bars Banana</v>
      </c>
    </row>
    <row r="191" spans="1:7" x14ac:dyDescent="0.35">
      <c r="A191" s="4">
        <v>44398</v>
      </c>
      <c r="B191" s="2" t="s">
        <v>13</v>
      </c>
      <c r="C191" s="2" t="s">
        <v>14</v>
      </c>
      <c r="D191" s="2">
        <v>32</v>
      </c>
      <c r="E191" s="2">
        <v>1.87</v>
      </c>
      <c r="F191" s="3">
        <f>Sales_Data36[[#This Row],[Quantity]]*Sales_Data36[[#This Row],[UnitPrice]]</f>
        <v>59.84</v>
      </c>
      <c r="G191" s="9" t="str">
        <f>_xlfn.TEXTJOIN(" ",TRUE,Sales_Data36[[#This Row],[Category]],Sales_Data36[[#This Row],[Product]])</f>
        <v>Cookies Chocolate Chip</v>
      </c>
    </row>
    <row r="192" spans="1:7" x14ac:dyDescent="0.35">
      <c r="A192" s="4">
        <v>44401</v>
      </c>
      <c r="B192" s="2" t="s">
        <v>22</v>
      </c>
      <c r="C192" s="2" t="s">
        <v>23</v>
      </c>
      <c r="D192" s="2">
        <v>23</v>
      </c>
      <c r="E192" s="2">
        <v>3.4899999999999998</v>
      </c>
      <c r="F192" s="3">
        <f>Sales_Data36[[#This Row],[Quantity]]*Sales_Data36[[#This Row],[UnitPrice]]</f>
        <v>80.27</v>
      </c>
      <c r="G192" s="9" t="str">
        <f>_xlfn.TEXTJOIN(" ",TRUE,Sales_Data36[[#This Row],[Category]],Sales_Data36[[#This Row],[Product]])</f>
        <v>Crackers Whole Wheat</v>
      </c>
    </row>
    <row r="193" spans="1:7" x14ac:dyDescent="0.35">
      <c r="A193" s="4">
        <v>44404</v>
      </c>
      <c r="B193" s="2" t="s">
        <v>13</v>
      </c>
      <c r="C193" s="2" t="s">
        <v>8</v>
      </c>
      <c r="D193" s="2">
        <v>20</v>
      </c>
      <c r="E193" s="2">
        <v>2.1800000000000002</v>
      </c>
      <c r="F193" s="3">
        <f>Sales_Data36[[#This Row],[Quantity]]*Sales_Data36[[#This Row],[UnitPrice]]</f>
        <v>43.6</v>
      </c>
      <c r="G193" s="9" t="str">
        <f>_xlfn.TEXTJOIN(" ",TRUE,Sales_Data36[[#This Row],[Category]],Sales_Data36[[#This Row],[Product]])</f>
        <v>Cookies Arrowroot</v>
      </c>
    </row>
    <row r="194" spans="1:7" x14ac:dyDescent="0.35">
      <c r="A194" s="4">
        <v>44407</v>
      </c>
      <c r="B194" s="2" t="s">
        <v>13</v>
      </c>
      <c r="C194" s="2" t="s">
        <v>14</v>
      </c>
      <c r="D194" s="2">
        <v>64</v>
      </c>
      <c r="E194" s="2">
        <v>1.87</v>
      </c>
      <c r="F194" s="3">
        <f>Sales_Data36[[#This Row],[Quantity]]*Sales_Data36[[#This Row],[UnitPrice]]</f>
        <v>119.68</v>
      </c>
      <c r="G194" s="9" t="str">
        <f>_xlfn.TEXTJOIN(" ",TRUE,Sales_Data36[[#This Row],[Category]],Sales_Data36[[#This Row],[Product]])</f>
        <v>Cookies Chocolate Chip</v>
      </c>
    </row>
    <row r="195" spans="1:7" x14ac:dyDescent="0.35">
      <c r="A195" s="4">
        <v>44410</v>
      </c>
      <c r="B195" s="2" t="s">
        <v>9</v>
      </c>
      <c r="C195" s="2" t="s">
        <v>12</v>
      </c>
      <c r="D195" s="2">
        <v>71</v>
      </c>
      <c r="E195" s="2">
        <v>1.77</v>
      </c>
      <c r="F195" s="3">
        <f>Sales_Data36[[#This Row],[Quantity]]*Sales_Data36[[#This Row],[UnitPrice]]</f>
        <v>125.67</v>
      </c>
      <c r="G195" s="9" t="str">
        <f>_xlfn.TEXTJOIN(" ",TRUE,Sales_Data36[[#This Row],[Category]],Sales_Data36[[#This Row],[Product]])</f>
        <v>Bars Carrot</v>
      </c>
    </row>
    <row r="196" spans="1:7" x14ac:dyDescent="0.35">
      <c r="A196" s="4">
        <v>44413</v>
      </c>
      <c r="B196" s="2" t="s">
        <v>13</v>
      </c>
      <c r="C196" s="2" t="s">
        <v>8</v>
      </c>
      <c r="D196" s="2">
        <v>90</v>
      </c>
      <c r="E196" s="2">
        <v>2.1799999999999997</v>
      </c>
      <c r="F196" s="3">
        <f>Sales_Data36[[#This Row],[Quantity]]*Sales_Data36[[#This Row],[UnitPrice]]</f>
        <v>196.2</v>
      </c>
      <c r="G196" s="9" t="str">
        <f>_xlfn.TEXTJOIN(" ",TRUE,Sales_Data36[[#This Row],[Category]],Sales_Data36[[#This Row],[Product]])</f>
        <v>Cookies Arrowroot</v>
      </c>
    </row>
    <row r="197" spans="1:7" x14ac:dyDescent="0.35">
      <c r="A197" s="4">
        <v>44416</v>
      </c>
      <c r="B197" s="2" t="s">
        <v>13</v>
      </c>
      <c r="C197" s="2" t="s">
        <v>15</v>
      </c>
      <c r="D197" s="2">
        <v>38</v>
      </c>
      <c r="E197" s="2">
        <v>2.84</v>
      </c>
      <c r="F197" s="3">
        <f>Sales_Data36[[#This Row],[Quantity]]*Sales_Data36[[#This Row],[UnitPrice]]</f>
        <v>107.91999999999999</v>
      </c>
      <c r="G197" s="9" t="str">
        <f>_xlfn.TEXTJOIN(" ",TRUE,Sales_Data36[[#This Row],[Category]],Sales_Data36[[#This Row],[Product]])</f>
        <v>Cookies Oatmeal Raisin</v>
      </c>
    </row>
    <row r="198" spans="1:7" x14ac:dyDescent="0.35">
      <c r="A198" s="4">
        <v>44419</v>
      </c>
      <c r="B198" s="2" t="s">
        <v>9</v>
      </c>
      <c r="C198" s="2" t="s">
        <v>12</v>
      </c>
      <c r="D198" s="2">
        <v>55</v>
      </c>
      <c r="E198" s="2">
        <v>1.7699999999999998</v>
      </c>
      <c r="F198" s="3">
        <f>Sales_Data36[[#This Row],[Quantity]]*Sales_Data36[[#This Row],[UnitPrice]]</f>
        <v>97.35</v>
      </c>
      <c r="G198" s="9" t="str">
        <f>_xlfn.TEXTJOIN(" ",TRUE,Sales_Data36[[#This Row],[Category]],Sales_Data36[[#This Row],[Product]])</f>
        <v>Bars Carrot</v>
      </c>
    </row>
    <row r="199" spans="1:7" x14ac:dyDescent="0.35">
      <c r="A199" s="4">
        <v>44422</v>
      </c>
      <c r="B199" s="2" t="s">
        <v>16</v>
      </c>
      <c r="C199" s="2" t="s">
        <v>24</v>
      </c>
      <c r="D199" s="2">
        <v>22</v>
      </c>
      <c r="E199" s="2">
        <v>3.15</v>
      </c>
      <c r="F199" s="3">
        <f>Sales_Data36[[#This Row],[Quantity]]*Sales_Data36[[#This Row],[UnitPrice]]</f>
        <v>69.3</v>
      </c>
      <c r="G199" s="9" t="str">
        <f>_xlfn.TEXTJOIN(" ",TRUE,Sales_Data36[[#This Row],[Category]],Sales_Data36[[#This Row],[Product]])</f>
        <v>Snacks Pretzels</v>
      </c>
    </row>
    <row r="200" spans="1:7" x14ac:dyDescent="0.35">
      <c r="A200" s="4">
        <v>44425</v>
      </c>
      <c r="B200" s="2" t="s">
        <v>9</v>
      </c>
      <c r="C200" s="2" t="s">
        <v>12</v>
      </c>
      <c r="D200" s="2">
        <v>34</v>
      </c>
      <c r="E200" s="2">
        <v>1.77</v>
      </c>
      <c r="F200" s="3">
        <f>Sales_Data36[[#This Row],[Quantity]]*Sales_Data36[[#This Row],[UnitPrice]]</f>
        <v>60.18</v>
      </c>
      <c r="G200" s="9" t="str">
        <f>_xlfn.TEXTJOIN(" ",TRUE,Sales_Data36[[#This Row],[Category]],Sales_Data36[[#This Row],[Product]])</f>
        <v>Bars Carrot</v>
      </c>
    </row>
    <row r="201" spans="1:7" x14ac:dyDescent="0.35">
      <c r="A201" s="4">
        <v>44428</v>
      </c>
      <c r="B201" s="2" t="s">
        <v>9</v>
      </c>
      <c r="C201" s="2" t="s">
        <v>11</v>
      </c>
      <c r="D201" s="2">
        <v>39</v>
      </c>
      <c r="E201" s="2">
        <v>1.87</v>
      </c>
      <c r="F201" s="3">
        <f>Sales_Data36[[#This Row],[Quantity]]*Sales_Data36[[#This Row],[UnitPrice]]</f>
        <v>72.930000000000007</v>
      </c>
      <c r="G201" s="9" t="str">
        <f>_xlfn.TEXTJOIN(" ",TRUE,Sales_Data36[[#This Row],[Category]],Sales_Data36[[#This Row],[Product]])</f>
        <v>Bars Bran</v>
      </c>
    </row>
    <row r="202" spans="1:7" x14ac:dyDescent="0.35">
      <c r="A202" s="4">
        <v>44431</v>
      </c>
      <c r="B202" s="2" t="s">
        <v>13</v>
      </c>
      <c r="C202" s="2" t="s">
        <v>15</v>
      </c>
      <c r="D202" s="2">
        <v>41</v>
      </c>
      <c r="E202" s="2">
        <v>2.84</v>
      </c>
      <c r="F202" s="3">
        <f>Sales_Data36[[#This Row],[Quantity]]*Sales_Data36[[#This Row],[UnitPrice]]</f>
        <v>116.44</v>
      </c>
      <c r="G202" s="9" t="str">
        <f>_xlfn.TEXTJOIN(" ",TRUE,Sales_Data36[[#This Row],[Category]],Sales_Data36[[#This Row],[Product]])</f>
        <v>Cookies Oatmeal Raisin</v>
      </c>
    </row>
    <row r="203" spans="1:7" x14ac:dyDescent="0.35">
      <c r="A203" s="4">
        <v>44434</v>
      </c>
      <c r="B203" s="2" t="s">
        <v>9</v>
      </c>
      <c r="C203" s="2" t="s">
        <v>12</v>
      </c>
      <c r="D203" s="2">
        <v>41</v>
      </c>
      <c r="E203" s="2">
        <v>1.7699999999999998</v>
      </c>
      <c r="F203" s="3">
        <f>Sales_Data36[[#This Row],[Quantity]]*Sales_Data36[[#This Row],[UnitPrice]]</f>
        <v>72.569999999999993</v>
      </c>
      <c r="G203" s="9" t="str">
        <f>_xlfn.TEXTJOIN(" ",TRUE,Sales_Data36[[#This Row],[Category]],Sales_Data36[[#This Row],[Product]])</f>
        <v>Bars Carrot</v>
      </c>
    </row>
    <row r="204" spans="1:7" x14ac:dyDescent="0.35">
      <c r="A204" s="4">
        <v>44437</v>
      </c>
      <c r="B204" s="2" t="s">
        <v>13</v>
      </c>
      <c r="C204" s="2" t="s">
        <v>8</v>
      </c>
      <c r="D204" s="2">
        <v>136</v>
      </c>
      <c r="E204" s="2">
        <v>2.1800000000000002</v>
      </c>
      <c r="F204" s="3">
        <f>Sales_Data36[[#This Row],[Quantity]]*Sales_Data36[[#This Row],[UnitPrice]]</f>
        <v>296.48</v>
      </c>
      <c r="G204" s="9" t="str">
        <f>_xlfn.TEXTJOIN(" ",TRUE,Sales_Data36[[#This Row],[Category]],Sales_Data36[[#This Row],[Product]])</f>
        <v>Cookies Arrowroot</v>
      </c>
    </row>
    <row r="205" spans="1:7" x14ac:dyDescent="0.35">
      <c r="A205" s="4">
        <v>44440</v>
      </c>
      <c r="B205" s="2" t="s">
        <v>9</v>
      </c>
      <c r="C205" s="2" t="s">
        <v>12</v>
      </c>
      <c r="D205" s="2">
        <v>25</v>
      </c>
      <c r="E205" s="2">
        <v>1.77</v>
      </c>
      <c r="F205" s="3">
        <f>Sales_Data36[[#This Row],[Quantity]]*Sales_Data36[[#This Row],[UnitPrice]]</f>
        <v>44.25</v>
      </c>
      <c r="G205" s="9" t="str">
        <f>_xlfn.TEXTJOIN(" ",TRUE,Sales_Data36[[#This Row],[Category]],Sales_Data36[[#This Row],[Product]])</f>
        <v>Bars Carrot</v>
      </c>
    </row>
    <row r="206" spans="1:7" x14ac:dyDescent="0.35">
      <c r="A206" s="4">
        <v>44443</v>
      </c>
      <c r="B206" s="2" t="s">
        <v>16</v>
      </c>
      <c r="C206" s="2" t="s">
        <v>24</v>
      </c>
      <c r="D206" s="2">
        <v>26</v>
      </c>
      <c r="E206" s="2">
        <v>3.1500000000000004</v>
      </c>
      <c r="F206" s="3">
        <f>Sales_Data36[[#This Row],[Quantity]]*Sales_Data36[[#This Row],[UnitPrice]]</f>
        <v>81.900000000000006</v>
      </c>
      <c r="G206" s="9" t="str">
        <f>_xlfn.TEXTJOIN(" ",TRUE,Sales_Data36[[#This Row],[Category]],Sales_Data36[[#This Row],[Product]])</f>
        <v>Snacks Pretzels</v>
      </c>
    </row>
    <row r="207" spans="1:7" x14ac:dyDescent="0.35">
      <c r="A207" s="4">
        <v>44446</v>
      </c>
      <c r="B207" s="2" t="s">
        <v>9</v>
      </c>
      <c r="C207" s="2" t="s">
        <v>11</v>
      </c>
      <c r="D207" s="2">
        <v>50</v>
      </c>
      <c r="E207" s="2">
        <v>1.87</v>
      </c>
      <c r="F207" s="3">
        <f>Sales_Data36[[#This Row],[Quantity]]*Sales_Data36[[#This Row],[UnitPrice]]</f>
        <v>93.5</v>
      </c>
      <c r="G207" s="9" t="str">
        <f>_xlfn.TEXTJOIN(" ",TRUE,Sales_Data36[[#This Row],[Category]],Sales_Data36[[#This Row],[Product]])</f>
        <v>Bars Bran</v>
      </c>
    </row>
    <row r="208" spans="1:7" x14ac:dyDescent="0.35">
      <c r="A208" s="4">
        <v>44449</v>
      </c>
      <c r="B208" s="2" t="s">
        <v>13</v>
      </c>
      <c r="C208" s="2" t="s">
        <v>15</v>
      </c>
      <c r="D208" s="2">
        <v>79</v>
      </c>
      <c r="E208" s="2">
        <v>2.8400000000000003</v>
      </c>
      <c r="F208" s="3">
        <f>Sales_Data36[[#This Row],[Quantity]]*Sales_Data36[[#This Row],[UnitPrice]]</f>
        <v>224.36</v>
      </c>
      <c r="G208" s="9" t="str">
        <f>_xlfn.TEXTJOIN(" ",TRUE,Sales_Data36[[#This Row],[Category]],Sales_Data36[[#This Row],[Product]])</f>
        <v>Cookies Oatmeal Raisin</v>
      </c>
    </row>
    <row r="209" spans="1:7" x14ac:dyDescent="0.35">
      <c r="A209" s="4">
        <v>44452</v>
      </c>
      <c r="B209" s="2" t="s">
        <v>9</v>
      </c>
      <c r="C209" s="2" t="s">
        <v>12</v>
      </c>
      <c r="D209" s="2">
        <v>30</v>
      </c>
      <c r="E209" s="2">
        <v>1.77</v>
      </c>
      <c r="F209" s="3">
        <f>Sales_Data36[[#This Row],[Quantity]]*Sales_Data36[[#This Row],[UnitPrice]]</f>
        <v>53.1</v>
      </c>
      <c r="G209" s="9" t="str">
        <f>_xlfn.TEXTJOIN(" ",TRUE,Sales_Data36[[#This Row],[Category]],Sales_Data36[[#This Row],[Product]])</f>
        <v>Bars Carrot</v>
      </c>
    </row>
    <row r="210" spans="1:7" x14ac:dyDescent="0.35">
      <c r="A210" s="4">
        <v>44455</v>
      </c>
      <c r="B210" s="2" t="s">
        <v>16</v>
      </c>
      <c r="C210" s="2" t="s">
        <v>17</v>
      </c>
      <c r="D210" s="2">
        <v>20</v>
      </c>
      <c r="E210" s="2">
        <v>1.6800000000000002</v>
      </c>
      <c r="F210" s="3">
        <f>Sales_Data36[[#This Row],[Quantity]]*Sales_Data36[[#This Row],[UnitPrice]]</f>
        <v>33.6</v>
      </c>
      <c r="G210" s="9" t="str">
        <f>_xlfn.TEXTJOIN(" ",TRUE,Sales_Data36[[#This Row],[Category]],Sales_Data36[[#This Row],[Product]])</f>
        <v>Snacks Potato Chips</v>
      </c>
    </row>
    <row r="211" spans="1:7" x14ac:dyDescent="0.35">
      <c r="A211" s="4">
        <v>44458</v>
      </c>
      <c r="B211" s="2" t="s">
        <v>9</v>
      </c>
      <c r="C211" s="2" t="s">
        <v>12</v>
      </c>
      <c r="D211" s="2">
        <v>49</v>
      </c>
      <c r="E211" s="2">
        <v>1.77</v>
      </c>
      <c r="F211" s="3">
        <f>Sales_Data36[[#This Row],[Quantity]]*Sales_Data36[[#This Row],[UnitPrice]]</f>
        <v>86.73</v>
      </c>
      <c r="G211" s="9" t="str">
        <f>_xlfn.TEXTJOIN(" ",TRUE,Sales_Data36[[#This Row],[Category]],Sales_Data36[[#This Row],[Product]])</f>
        <v>Bars Carrot</v>
      </c>
    </row>
    <row r="212" spans="1:7" x14ac:dyDescent="0.35">
      <c r="A212" s="4">
        <v>44461</v>
      </c>
      <c r="B212" s="2" t="s">
        <v>13</v>
      </c>
      <c r="C212" s="2" t="s">
        <v>8</v>
      </c>
      <c r="D212" s="2">
        <v>40</v>
      </c>
      <c r="E212" s="2">
        <v>2.1800000000000002</v>
      </c>
      <c r="F212" s="3">
        <f>Sales_Data36[[#This Row],[Quantity]]*Sales_Data36[[#This Row],[UnitPrice]]</f>
        <v>87.2</v>
      </c>
      <c r="G212" s="9" t="str">
        <f>_xlfn.TEXTJOIN(" ",TRUE,Sales_Data36[[#This Row],[Category]],Sales_Data36[[#This Row],[Product]])</f>
        <v>Cookies Arrowroot</v>
      </c>
    </row>
    <row r="213" spans="1:7" x14ac:dyDescent="0.35">
      <c r="A213" s="4">
        <v>44464</v>
      </c>
      <c r="B213" s="2" t="s">
        <v>9</v>
      </c>
      <c r="C213" s="2" t="s">
        <v>12</v>
      </c>
      <c r="D213" s="2">
        <v>31</v>
      </c>
      <c r="E213" s="2">
        <v>1.77</v>
      </c>
      <c r="F213" s="3">
        <f>Sales_Data36[[#This Row],[Quantity]]*Sales_Data36[[#This Row],[UnitPrice]]</f>
        <v>54.87</v>
      </c>
      <c r="G213" s="9" t="str">
        <f>_xlfn.TEXTJOIN(" ",TRUE,Sales_Data36[[#This Row],[Category]],Sales_Data36[[#This Row],[Product]])</f>
        <v>Bars Carrot</v>
      </c>
    </row>
    <row r="214" spans="1:7" x14ac:dyDescent="0.35">
      <c r="A214" s="4">
        <v>44467</v>
      </c>
      <c r="B214" s="2" t="s">
        <v>16</v>
      </c>
      <c r="C214" s="2" t="s">
        <v>24</v>
      </c>
      <c r="D214" s="2">
        <v>21</v>
      </c>
      <c r="E214" s="2">
        <v>3.1500000000000004</v>
      </c>
      <c r="F214" s="3">
        <f>Sales_Data36[[#This Row],[Quantity]]*Sales_Data36[[#This Row],[UnitPrice]]</f>
        <v>66.150000000000006</v>
      </c>
      <c r="G214" s="9" t="str">
        <f>_xlfn.TEXTJOIN(" ",TRUE,Sales_Data36[[#This Row],[Category]],Sales_Data36[[#This Row],[Product]])</f>
        <v>Snacks Pretzels</v>
      </c>
    </row>
    <row r="215" spans="1:7" x14ac:dyDescent="0.35">
      <c r="A215" s="4">
        <v>44470</v>
      </c>
      <c r="B215" s="2" t="s">
        <v>9</v>
      </c>
      <c r="C215" s="2" t="s">
        <v>11</v>
      </c>
      <c r="D215" s="2">
        <v>43</v>
      </c>
      <c r="E215" s="2">
        <v>1.8699999999999999</v>
      </c>
      <c r="F215" s="3">
        <f>Sales_Data36[[#This Row],[Quantity]]*Sales_Data36[[#This Row],[UnitPrice]]</f>
        <v>80.41</v>
      </c>
      <c r="G215" s="9" t="str">
        <f>_xlfn.TEXTJOIN(" ",TRUE,Sales_Data36[[#This Row],[Category]],Sales_Data36[[#This Row],[Product]])</f>
        <v>Bars Bran</v>
      </c>
    </row>
    <row r="216" spans="1:7" x14ac:dyDescent="0.35">
      <c r="A216" s="4">
        <v>44473</v>
      </c>
      <c r="B216" s="2" t="s">
        <v>13</v>
      </c>
      <c r="C216" s="2" t="s">
        <v>15</v>
      </c>
      <c r="D216" s="2">
        <v>47</v>
      </c>
      <c r="E216" s="2">
        <v>2.84</v>
      </c>
      <c r="F216" s="3">
        <f>Sales_Data36[[#This Row],[Quantity]]*Sales_Data36[[#This Row],[UnitPrice]]</f>
        <v>133.47999999999999</v>
      </c>
      <c r="G216" s="9" t="str">
        <f>_xlfn.TEXTJOIN(" ",TRUE,Sales_Data36[[#This Row],[Category]],Sales_Data36[[#This Row],[Product]])</f>
        <v>Cookies Oatmeal Raisin</v>
      </c>
    </row>
    <row r="217" spans="1:7" x14ac:dyDescent="0.35">
      <c r="A217" s="4">
        <v>44476</v>
      </c>
      <c r="B217" s="2" t="s">
        <v>13</v>
      </c>
      <c r="C217" s="2" t="s">
        <v>8</v>
      </c>
      <c r="D217" s="2">
        <v>175</v>
      </c>
      <c r="E217" s="2">
        <v>2.1800000000000002</v>
      </c>
      <c r="F217" s="3">
        <f>Sales_Data36[[#This Row],[Quantity]]*Sales_Data36[[#This Row],[UnitPrice]]</f>
        <v>381.5</v>
      </c>
      <c r="G217" s="9" t="str">
        <f>_xlfn.TEXTJOIN(" ",TRUE,Sales_Data36[[#This Row],[Category]],Sales_Data36[[#This Row],[Product]])</f>
        <v>Cookies Arrowroot</v>
      </c>
    </row>
    <row r="218" spans="1:7" x14ac:dyDescent="0.35">
      <c r="A218" s="4">
        <v>44479</v>
      </c>
      <c r="B218" s="2" t="s">
        <v>13</v>
      </c>
      <c r="C218" s="2" t="s">
        <v>14</v>
      </c>
      <c r="D218" s="2">
        <v>23</v>
      </c>
      <c r="E218" s="2">
        <v>1.8699999999999999</v>
      </c>
      <c r="F218" s="3">
        <f>Sales_Data36[[#This Row],[Quantity]]*Sales_Data36[[#This Row],[UnitPrice]]</f>
        <v>43.01</v>
      </c>
      <c r="G218" s="9" t="str">
        <f>_xlfn.TEXTJOIN(" ",TRUE,Sales_Data36[[#This Row],[Category]],Sales_Data36[[#This Row],[Product]])</f>
        <v>Cookies Chocolate Chip</v>
      </c>
    </row>
    <row r="219" spans="1:7" x14ac:dyDescent="0.35">
      <c r="A219" s="4">
        <v>44482</v>
      </c>
      <c r="B219" s="2" t="s">
        <v>9</v>
      </c>
      <c r="C219" s="2" t="s">
        <v>12</v>
      </c>
      <c r="D219" s="2">
        <v>40</v>
      </c>
      <c r="E219" s="2">
        <v>1.77</v>
      </c>
      <c r="F219" s="3">
        <f>Sales_Data36[[#This Row],[Quantity]]*Sales_Data36[[#This Row],[UnitPrice]]</f>
        <v>70.8</v>
      </c>
      <c r="G219" s="9" t="str">
        <f>_xlfn.TEXTJOIN(" ",TRUE,Sales_Data36[[#This Row],[Category]],Sales_Data36[[#This Row],[Product]])</f>
        <v>Bars Carrot</v>
      </c>
    </row>
    <row r="220" spans="1:7" x14ac:dyDescent="0.35">
      <c r="A220" s="4">
        <v>44485</v>
      </c>
      <c r="B220" s="2" t="s">
        <v>13</v>
      </c>
      <c r="C220" s="2" t="s">
        <v>8</v>
      </c>
      <c r="D220" s="2">
        <v>87</v>
      </c>
      <c r="E220" s="2">
        <v>2.1800000000000002</v>
      </c>
      <c r="F220" s="3">
        <f>Sales_Data36[[#This Row],[Quantity]]*Sales_Data36[[#This Row],[UnitPrice]]</f>
        <v>189.66000000000003</v>
      </c>
      <c r="G220" s="9" t="str">
        <f>_xlfn.TEXTJOIN(" ",TRUE,Sales_Data36[[#This Row],[Category]],Sales_Data36[[#This Row],[Product]])</f>
        <v>Cookies Arrowroot</v>
      </c>
    </row>
    <row r="221" spans="1:7" x14ac:dyDescent="0.35">
      <c r="A221" s="4">
        <v>44488</v>
      </c>
      <c r="B221" s="2" t="s">
        <v>9</v>
      </c>
      <c r="C221" s="2" t="s">
        <v>12</v>
      </c>
      <c r="D221" s="2">
        <v>43</v>
      </c>
      <c r="E221" s="2">
        <v>1.77</v>
      </c>
      <c r="F221" s="3">
        <f>Sales_Data36[[#This Row],[Quantity]]*Sales_Data36[[#This Row],[UnitPrice]]</f>
        <v>76.11</v>
      </c>
      <c r="G221" s="9" t="str">
        <f>_xlfn.TEXTJOIN(" ",TRUE,Sales_Data36[[#This Row],[Category]],Sales_Data36[[#This Row],[Product]])</f>
        <v>Bars Carrot</v>
      </c>
    </row>
    <row r="222" spans="1:7" x14ac:dyDescent="0.35">
      <c r="A222" s="4">
        <v>44491</v>
      </c>
      <c r="B222" s="2" t="s">
        <v>22</v>
      </c>
      <c r="C222" s="2" t="s">
        <v>23</v>
      </c>
      <c r="D222" s="2">
        <v>30</v>
      </c>
      <c r="E222" s="2">
        <v>3.49</v>
      </c>
      <c r="F222" s="3">
        <f>Sales_Data36[[#This Row],[Quantity]]*Sales_Data36[[#This Row],[UnitPrice]]</f>
        <v>104.7</v>
      </c>
      <c r="G222" s="9" t="str">
        <f>_xlfn.TEXTJOIN(" ",TRUE,Sales_Data36[[#This Row],[Category]],Sales_Data36[[#This Row],[Product]])</f>
        <v>Crackers Whole Wheat</v>
      </c>
    </row>
    <row r="223" spans="1:7" x14ac:dyDescent="0.35">
      <c r="A223" s="4">
        <v>44494</v>
      </c>
      <c r="B223" s="2" t="s">
        <v>9</v>
      </c>
      <c r="C223" s="2" t="s">
        <v>12</v>
      </c>
      <c r="D223" s="2">
        <v>35</v>
      </c>
      <c r="E223" s="2">
        <v>1.77</v>
      </c>
      <c r="F223" s="3">
        <f>Sales_Data36[[#This Row],[Quantity]]*Sales_Data36[[#This Row],[UnitPrice]]</f>
        <v>61.95</v>
      </c>
      <c r="G223" s="9" t="str">
        <f>_xlfn.TEXTJOIN(" ",TRUE,Sales_Data36[[#This Row],[Category]],Sales_Data36[[#This Row],[Product]])</f>
        <v>Bars Carrot</v>
      </c>
    </row>
    <row r="224" spans="1:7" x14ac:dyDescent="0.35">
      <c r="A224" s="4">
        <v>44497</v>
      </c>
      <c r="B224" s="2" t="s">
        <v>9</v>
      </c>
      <c r="C224" s="2" t="s">
        <v>11</v>
      </c>
      <c r="D224" s="2">
        <v>57</v>
      </c>
      <c r="E224" s="2">
        <v>1.87</v>
      </c>
      <c r="F224" s="3">
        <f>Sales_Data36[[#This Row],[Quantity]]*Sales_Data36[[#This Row],[UnitPrice]]</f>
        <v>106.59</v>
      </c>
      <c r="G224" s="9" t="str">
        <f>_xlfn.TEXTJOIN(" ",TRUE,Sales_Data36[[#This Row],[Category]],Sales_Data36[[#This Row],[Product]])</f>
        <v>Bars Bran</v>
      </c>
    </row>
    <row r="225" spans="1:7" x14ac:dyDescent="0.35">
      <c r="A225" s="4">
        <v>44500</v>
      </c>
      <c r="B225" s="2" t="s">
        <v>16</v>
      </c>
      <c r="C225" s="2" t="s">
        <v>17</v>
      </c>
      <c r="D225" s="2">
        <v>25</v>
      </c>
      <c r="E225" s="2">
        <v>1.68</v>
      </c>
      <c r="F225" s="3">
        <f>Sales_Data36[[#This Row],[Quantity]]*Sales_Data36[[#This Row],[UnitPrice]]</f>
        <v>42</v>
      </c>
      <c r="G225" s="9" t="str">
        <f>_xlfn.TEXTJOIN(" ",TRUE,Sales_Data36[[#This Row],[Category]],Sales_Data36[[#This Row],[Product]])</f>
        <v>Snacks Potato Chips</v>
      </c>
    </row>
    <row r="226" spans="1:7" x14ac:dyDescent="0.35">
      <c r="A226" s="4">
        <v>44503</v>
      </c>
      <c r="B226" s="2" t="s">
        <v>13</v>
      </c>
      <c r="C226" s="2" t="s">
        <v>14</v>
      </c>
      <c r="D226" s="2">
        <v>24</v>
      </c>
      <c r="E226" s="2">
        <v>1.87</v>
      </c>
      <c r="F226" s="3">
        <f>Sales_Data36[[#This Row],[Quantity]]*Sales_Data36[[#This Row],[UnitPrice]]</f>
        <v>44.88</v>
      </c>
      <c r="G226" s="9" t="str">
        <f>_xlfn.TEXTJOIN(" ",TRUE,Sales_Data36[[#This Row],[Category]],Sales_Data36[[#This Row],[Product]])</f>
        <v>Cookies Chocolate Chip</v>
      </c>
    </row>
    <row r="227" spans="1:7" x14ac:dyDescent="0.35">
      <c r="A227" s="4">
        <v>44506</v>
      </c>
      <c r="B227" s="2" t="s">
        <v>9</v>
      </c>
      <c r="C227" s="2" t="s">
        <v>11</v>
      </c>
      <c r="D227" s="2">
        <v>83</v>
      </c>
      <c r="E227" s="2">
        <v>1.87</v>
      </c>
      <c r="F227" s="3">
        <f>Sales_Data36[[#This Row],[Quantity]]*Sales_Data36[[#This Row],[UnitPrice]]</f>
        <v>155.21</v>
      </c>
      <c r="G227" s="9" t="str">
        <f>_xlfn.TEXTJOIN(" ",TRUE,Sales_Data36[[#This Row],[Category]],Sales_Data36[[#This Row],[Product]])</f>
        <v>Bars Bran</v>
      </c>
    </row>
    <row r="228" spans="1:7" x14ac:dyDescent="0.35">
      <c r="A228" s="4">
        <v>44509</v>
      </c>
      <c r="B228" s="2" t="s">
        <v>13</v>
      </c>
      <c r="C228" s="2" t="s">
        <v>15</v>
      </c>
      <c r="D228" s="2">
        <v>124</v>
      </c>
      <c r="E228" s="2">
        <v>2.8400000000000003</v>
      </c>
      <c r="F228" s="3">
        <f>Sales_Data36[[#This Row],[Quantity]]*Sales_Data36[[#This Row],[UnitPrice]]</f>
        <v>352.16</v>
      </c>
      <c r="G228" s="9" t="str">
        <f>_xlfn.TEXTJOIN(" ",TRUE,Sales_Data36[[#This Row],[Category]],Sales_Data36[[#This Row],[Product]])</f>
        <v>Cookies Oatmeal Raisin</v>
      </c>
    </row>
    <row r="229" spans="1:7" x14ac:dyDescent="0.35">
      <c r="A229" s="4">
        <v>44512</v>
      </c>
      <c r="B229" s="2" t="s">
        <v>9</v>
      </c>
      <c r="C229" s="2" t="s">
        <v>12</v>
      </c>
      <c r="D229" s="2">
        <v>137</v>
      </c>
      <c r="E229" s="2">
        <v>1.77</v>
      </c>
      <c r="F229" s="3">
        <f>Sales_Data36[[#This Row],[Quantity]]*Sales_Data36[[#This Row],[UnitPrice]]</f>
        <v>242.49</v>
      </c>
      <c r="G229" s="9" t="str">
        <f>_xlfn.TEXTJOIN(" ",TRUE,Sales_Data36[[#This Row],[Category]],Sales_Data36[[#This Row],[Product]])</f>
        <v>Bars Carrot</v>
      </c>
    </row>
    <row r="230" spans="1:7" x14ac:dyDescent="0.35">
      <c r="A230" s="4">
        <v>44515</v>
      </c>
      <c r="B230" s="2" t="s">
        <v>13</v>
      </c>
      <c r="C230" s="2" t="s">
        <v>8</v>
      </c>
      <c r="D230" s="2">
        <v>146</v>
      </c>
      <c r="E230" s="2">
        <v>2.1799999999999997</v>
      </c>
      <c r="F230" s="3">
        <f>Sales_Data36[[#This Row],[Quantity]]*Sales_Data36[[#This Row],[UnitPrice]]</f>
        <v>318.27999999999997</v>
      </c>
      <c r="G230" s="9" t="str">
        <f>_xlfn.TEXTJOIN(" ",TRUE,Sales_Data36[[#This Row],[Category]],Sales_Data36[[#This Row],[Product]])</f>
        <v>Cookies Arrowroot</v>
      </c>
    </row>
    <row r="231" spans="1:7" x14ac:dyDescent="0.35">
      <c r="A231" s="4">
        <v>44518</v>
      </c>
      <c r="B231" s="2" t="s">
        <v>13</v>
      </c>
      <c r="C231" s="2" t="s">
        <v>14</v>
      </c>
      <c r="D231" s="2">
        <v>34</v>
      </c>
      <c r="E231" s="2">
        <v>1.8699999999999999</v>
      </c>
      <c r="F231" s="3">
        <f>Sales_Data36[[#This Row],[Quantity]]*Sales_Data36[[#This Row],[UnitPrice]]</f>
        <v>63.58</v>
      </c>
      <c r="G231" s="9" t="str">
        <f>_xlfn.TEXTJOIN(" ",TRUE,Sales_Data36[[#This Row],[Category]],Sales_Data36[[#This Row],[Product]])</f>
        <v>Cookies Chocolate Chip</v>
      </c>
    </row>
    <row r="232" spans="1:7" x14ac:dyDescent="0.35">
      <c r="A232" s="4">
        <v>44521</v>
      </c>
      <c r="B232" s="2" t="s">
        <v>9</v>
      </c>
      <c r="C232" s="2" t="s">
        <v>12</v>
      </c>
      <c r="D232" s="2">
        <v>20</v>
      </c>
      <c r="E232" s="2">
        <v>1.77</v>
      </c>
      <c r="F232" s="3">
        <f>Sales_Data36[[#This Row],[Quantity]]*Sales_Data36[[#This Row],[UnitPrice]]</f>
        <v>35.4</v>
      </c>
      <c r="G232" s="9" t="str">
        <f>_xlfn.TEXTJOIN(" ",TRUE,Sales_Data36[[#This Row],[Category]],Sales_Data36[[#This Row],[Product]])</f>
        <v>Bars Carrot</v>
      </c>
    </row>
    <row r="233" spans="1:7" x14ac:dyDescent="0.35">
      <c r="A233" s="4">
        <v>44524</v>
      </c>
      <c r="B233" s="2" t="s">
        <v>13</v>
      </c>
      <c r="C233" s="2" t="s">
        <v>8</v>
      </c>
      <c r="D233" s="2">
        <v>139</v>
      </c>
      <c r="E233" s="2">
        <v>2.1799999999999997</v>
      </c>
      <c r="F233" s="3">
        <f>Sales_Data36[[#This Row],[Quantity]]*Sales_Data36[[#This Row],[UnitPrice]]</f>
        <v>303.02</v>
      </c>
      <c r="G233" s="9" t="str">
        <f>_xlfn.TEXTJOIN(" ",TRUE,Sales_Data36[[#This Row],[Category]],Sales_Data36[[#This Row],[Product]])</f>
        <v>Cookies Arrowroot</v>
      </c>
    </row>
    <row r="234" spans="1:7" x14ac:dyDescent="0.35">
      <c r="A234" s="4">
        <v>44527</v>
      </c>
      <c r="B234" s="2" t="s">
        <v>13</v>
      </c>
      <c r="C234" s="2" t="s">
        <v>14</v>
      </c>
      <c r="D234" s="2">
        <v>211</v>
      </c>
      <c r="E234" s="2">
        <v>1.8699999999999999</v>
      </c>
      <c r="F234" s="3">
        <f>Sales_Data36[[#This Row],[Quantity]]*Sales_Data36[[#This Row],[UnitPrice]]</f>
        <v>394.57</v>
      </c>
      <c r="G234" s="9" t="str">
        <f>_xlfn.TEXTJOIN(" ",TRUE,Sales_Data36[[#This Row],[Category]],Sales_Data36[[#This Row],[Product]])</f>
        <v>Cookies Chocolate Chip</v>
      </c>
    </row>
    <row r="235" spans="1:7" x14ac:dyDescent="0.35">
      <c r="A235" s="4">
        <v>44530</v>
      </c>
      <c r="B235" s="2" t="s">
        <v>22</v>
      </c>
      <c r="C235" s="2" t="s">
        <v>23</v>
      </c>
      <c r="D235" s="2">
        <v>20</v>
      </c>
      <c r="E235" s="2">
        <v>3.4899999999999998</v>
      </c>
      <c r="F235" s="3">
        <f>Sales_Data36[[#This Row],[Quantity]]*Sales_Data36[[#This Row],[UnitPrice]]</f>
        <v>69.8</v>
      </c>
      <c r="G235" s="9" t="str">
        <f>_xlfn.TEXTJOIN(" ",TRUE,Sales_Data36[[#This Row],[Category]],Sales_Data36[[#This Row],[Product]])</f>
        <v>Crackers Whole Wheat</v>
      </c>
    </row>
    <row r="236" spans="1:7" x14ac:dyDescent="0.35">
      <c r="A236" s="4">
        <v>44533</v>
      </c>
      <c r="B236" s="2" t="s">
        <v>9</v>
      </c>
      <c r="C236" s="2" t="s">
        <v>11</v>
      </c>
      <c r="D236" s="2">
        <v>42</v>
      </c>
      <c r="E236" s="2">
        <v>1.87</v>
      </c>
      <c r="F236" s="3">
        <f>Sales_Data36[[#This Row],[Quantity]]*Sales_Data36[[#This Row],[UnitPrice]]</f>
        <v>78.540000000000006</v>
      </c>
      <c r="G236" s="9" t="str">
        <f>_xlfn.TEXTJOIN(" ",TRUE,Sales_Data36[[#This Row],[Category]],Sales_Data36[[#This Row],[Product]])</f>
        <v>Bars Bran</v>
      </c>
    </row>
    <row r="237" spans="1:7" x14ac:dyDescent="0.35">
      <c r="A237" s="4">
        <v>44536</v>
      </c>
      <c r="B237" s="2" t="s">
        <v>13</v>
      </c>
      <c r="C237" s="2" t="s">
        <v>15</v>
      </c>
      <c r="D237" s="2">
        <v>100</v>
      </c>
      <c r="E237" s="2">
        <v>2.84</v>
      </c>
      <c r="F237" s="3">
        <f>Sales_Data36[[#This Row],[Quantity]]*Sales_Data36[[#This Row],[UnitPrice]]</f>
        <v>284</v>
      </c>
      <c r="G237" s="9" t="str">
        <f>_xlfn.TEXTJOIN(" ",TRUE,Sales_Data36[[#This Row],[Category]],Sales_Data36[[#This Row],[Product]])</f>
        <v>Cookies Oatmeal Raisin</v>
      </c>
    </row>
    <row r="238" spans="1:7" x14ac:dyDescent="0.35">
      <c r="A238" s="4">
        <v>44539</v>
      </c>
      <c r="B238" s="2" t="s">
        <v>9</v>
      </c>
      <c r="C238" s="2" t="s">
        <v>12</v>
      </c>
      <c r="D238" s="2">
        <v>38</v>
      </c>
      <c r="E238" s="2">
        <v>1.7700000000000002</v>
      </c>
      <c r="F238" s="3">
        <f>Sales_Data36[[#This Row],[Quantity]]*Sales_Data36[[#This Row],[UnitPrice]]</f>
        <v>67.260000000000005</v>
      </c>
      <c r="G238" s="9" t="str">
        <f>_xlfn.TEXTJOIN(" ",TRUE,Sales_Data36[[#This Row],[Category]],Sales_Data36[[#This Row],[Product]])</f>
        <v>Bars Carrot</v>
      </c>
    </row>
    <row r="239" spans="1:7" x14ac:dyDescent="0.35">
      <c r="A239" s="4">
        <v>44542</v>
      </c>
      <c r="B239" s="2" t="s">
        <v>22</v>
      </c>
      <c r="C239" s="2" t="s">
        <v>23</v>
      </c>
      <c r="D239" s="2">
        <v>25</v>
      </c>
      <c r="E239" s="2">
        <v>3.49</v>
      </c>
      <c r="F239" s="3">
        <f>Sales_Data36[[#This Row],[Quantity]]*Sales_Data36[[#This Row],[UnitPrice]]</f>
        <v>87.25</v>
      </c>
      <c r="G239" s="9" t="str">
        <f>_xlfn.TEXTJOIN(" ",TRUE,Sales_Data36[[#This Row],[Category]],Sales_Data36[[#This Row],[Product]])</f>
        <v>Crackers Whole Wheat</v>
      </c>
    </row>
    <row r="240" spans="1:7" x14ac:dyDescent="0.35">
      <c r="A240" s="4">
        <v>44545</v>
      </c>
      <c r="B240" s="2" t="s">
        <v>13</v>
      </c>
      <c r="C240" s="2" t="s">
        <v>14</v>
      </c>
      <c r="D240" s="2">
        <v>96</v>
      </c>
      <c r="E240" s="2">
        <v>1.87</v>
      </c>
      <c r="F240" s="3">
        <f>Sales_Data36[[#This Row],[Quantity]]*Sales_Data36[[#This Row],[UnitPrice]]</f>
        <v>179.52</v>
      </c>
      <c r="G240" s="9" t="str">
        <f>_xlfn.TEXTJOIN(" ",TRUE,Sales_Data36[[#This Row],[Category]],Sales_Data36[[#This Row],[Product]])</f>
        <v>Cookies Chocolate Chip</v>
      </c>
    </row>
    <row r="241" spans="1:7" x14ac:dyDescent="0.35">
      <c r="A241" s="4">
        <v>44548</v>
      </c>
      <c r="B241" s="2" t="s">
        <v>13</v>
      </c>
      <c r="C241" s="2" t="s">
        <v>8</v>
      </c>
      <c r="D241" s="2">
        <v>34</v>
      </c>
      <c r="E241" s="2">
        <v>2.1800000000000002</v>
      </c>
      <c r="F241" s="3">
        <f>Sales_Data36[[#This Row],[Quantity]]*Sales_Data36[[#This Row],[UnitPrice]]</f>
        <v>74.12</v>
      </c>
      <c r="G241" s="9" t="str">
        <f>_xlfn.TEXTJOIN(" ",TRUE,Sales_Data36[[#This Row],[Category]],Sales_Data36[[#This Row],[Product]])</f>
        <v>Cookies Arrowroot</v>
      </c>
    </row>
    <row r="242" spans="1:7" x14ac:dyDescent="0.35">
      <c r="A242" s="4">
        <v>44551</v>
      </c>
      <c r="B242" s="2" t="s">
        <v>13</v>
      </c>
      <c r="C242" s="2" t="s">
        <v>14</v>
      </c>
      <c r="D242" s="2">
        <v>245</v>
      </c>
      <c r="E242" s="2">
        <v>1.8699999999999999</v>
      </c>
      <c r="F242" s="3">
        <f>Sales_Data36[[#This Row],[Quantity]]*Sales_Data36[[#This Row],[UnitPrice]]</f>
        <v>458.15</v>
      </c>
      <c r="G242" s="9" t="str">
        <f>_xlfn.TEXTJOIN(" ",TRUE,Sales_Data36[[#This Row],[Category]],Sales_Data36[[#This Row],[Product]])</f>
        <v>Cookies Chocolate Chip</v>
      </c>
    </row>
    <row r="243" spans="1:7" x14ac:dyDescent="0.35">
      <c r="A243" s="4">
        <v>44554</v>
      </c>
      <c r="B243" s="2" t="s">
        <v>22</v>
      </c>
      <c r="C243" s="2" t="s">
        <v>23</v>
      </c>
      <c r="D243" s="2">
        <v>30</v>
      </c>
      <c r="E243" s="2">
        <v>3.49</v>
      </c>
      <c r="F243" s="3">
        <f>Sales_Data36[[#This Row],[Quantity]]*Sales_Data36[[#This Row],[UnitPrice]]</f>
        <v>104.7</v>
      </c>
      <c r="G243" s="9" t="str">
        <f>_xlfn.TEXTJOIN(" ",TRUE,Sales_Data36[[#This Row],[Category]],Sales_Data36[[#This Row],[Product]])</f>
        <v>Crackers Whole Wheat</v>
      </c>
    </row>
    <row r="244" spans="1:7" x14ac:dyDescent="0.35">
      <c r="A244" s="4">
        <v>44557</v>
      </c>
      <c r="B244" s="2" t="s">
        <v>9</v>
      </c>
      <c r="C244" s="2" t="s">
        <v>11</v>
      </c>
      <c r="D244" s="2">
        <v>30</v>
      </c>
      <c r="E244" s="2">
        <v>1.87</v>
      </c>
      <c r="F244" s="3">
        <f>Sales_Data36[[#This Row],[Quantity]]*Sales_Data36[[#This Row],[UnitPrice]]</f>
        <v>56.1</v>
      </c>
      <c r="G244" s="9" t="str">
        <f>_xlfn.TEXTJOIN(" ",TRUE,Sales_Data36[[#This Row],[Category]],Sales_Data36[[#This Row],[Product]])</f>
        <v>Bars Bran</v>
      </c>
    </row>
    <row r="245" spans="1:7" x14ac:dyDescent="0.35">
      <c r="A245" s="5">
        <v>44560</v>
      </c>
      <c r="B245" s="6" t="s">
        <v>13</v>
      </c>
      <c r="C245" s="6" t="s">
        <v>15</v>
      </c>
      <c r="D245" s="6">
        <v>44</v>
      </c>
      <c r="E245" s="6">
        <v>2.84</v>
      </c>
      <c r="F245" s="7">
        <f>Sales_Data36[[#This Row],[Quantity]]*Sales_Data36[[#This Row],[UnitPrice]]</f>
        <v>124.96</v>
      </c>
      <c r="G245" s="9" t="str">
        <f>_xlfn.TEXTJOIN(" ",TRUE,Sales_Data36[[#This Row],[Category]],Sales_Data36[[#This Row],[Product]])</f>
        <v>Cookies Oatmeal Raisin</v>
      </c>
    </row>
  </sheetData>
  <phoneticPr fontId="5" type="noConversion"/>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7FF39-F182-42B9-A1E4-4C1EAC0012F8}">
  <sheetPr codeName="Sheet5"/>
  <dimension ref="A1:G245"/>
  <sheetViews>
    <sheetView zoomScale="69" zoomScaleNormal="69" workbookViewId="0">
      <selection activeCell="R11" sqref="R11"/>
    </sheetView>
  </sheetViews>
  <sheetFormatPr defaultRowHeight="14.5" x14ac:dyDescent="0.35"/>
  <cols>
    <col min="1" max="1" width="10.54296875" bestFit="1" customWidth="1"/>
    <col min="2" max="2" width="9.1796875" bestFit="1" customWidth="1"/>
    <col min="3" max="3" width="13.36328125" bestFit="1" customWidth="1"/>
    <col min="4" max="4" width="9" bestFit="1" customWidth="1"/>
    <col min="5" max="5" width="9.1796875" bestFit="1" customWidth="1"/>
    <col min="6" max="6" width="10" bestFit="1" customWidth="1"/>
    <col min="7" max="7" width="20.36328125" bestFit="1" customWidth="1"/>
  </cols>
  <sheetData>
    <row r="1" spans="1:7" x14ac:dyDescent="0.35">
      <c r="A1" s="11" t="s">
        <v>0</v>
      </c>
      <c r="B1" s="12" t="s">
        <v>3</v>
      </c>
      <c r="C1" s="12" t="s">
        <v>4</v>
      </c>
      <c r="D1" s="12" t="s">
        <v>25</v>
      </c>
      <c r="E1" s="12" t="s">
        <v>26</v>
      </c>
      <c r="F1" s="12" t="s">
        <v>5</v>
      </c>
      <c r="G1" s="13" t="s">
        <v>27</v>
      </c>
    </row>
    <row r="2" spans="1:7" x14ac:dyDescent="0.35">
      <c r="A2" s="8">
        <v>43831</v>
      </c>
      <c r="B2" s="9" t="s">
        <v>9</v>
      </c>
      <c r="C2" s="9" t="s">
        <v>12</v>
      </c>
      <c r="D2" s="9">
        <v>33</v>
      </c>
      <c r="E2" s="9">
        <v>1.7699999999999998</v>
      </c>
      <c r="F2" s="10">
        <f>Sales_Data369[[#This Row],[Quantity]]*Sales_Data369[[#This Row],[UnitPrice]]</f>
        <v>58.41</v>
      </c>
      <c r="G2" s="9" t="str">
        <f>_xlfn.TEXTJOIN(" ",TRUE,Sales_Data369[[#This Row],[Category]],Sales_Data369[[#This Row],[Product]])</f>
        <v>Bars Carrot</v>
      </c>
    </row>
    <row r="3" spans="1:7" x14ac:dyDescent="0.35">
      <c r="A3" s="4">
        <v>43834</v>
      </c>
      <c r="B3" s="2" t="s">
        <v>22</v>
      </c>
      <c r="C3" s="2" t="s">
        <v>23</v>
      </c>
      <c r="D3" s="2">
        <v>87</v>
      </c>
      <c r="E3" s="2">
        <v>3.4899999999999998</v>
      </c>
      <c r="F3" s="3">
        <f>Sales_Data369[[#This Row],[Quantity]]*Sales_Data369[[#This Row],[UnitPrice]]</f>
        <v>303.63</v>
      </c>
      <c r="G3" s="9" t="str">
        <f>_xlfn.TEXTJOIN(" ",TRUE,Sales_Data369[[#This Row],[Category]],Sales_Data369[[#This Row],[Product]])</f>
        <v>Crackers Whole Wheat</v>
      </c>
    </row>
    <row r="4" spans="1:7" x14ac:dyDescent="0.35">
      <c r="A4" s="4">
        <v>43837</v>
      </c>
      <c r="B4" s="2" t="s">
        <v>13</v>
      </c>
      <c r="C4" s="2" t="s">
        <v>14</v>
      </c>
      <c r="D4" s="2">
        <v>58</v>
      </c>
      <c r="E4" s="2">
        <v>1.8699999999999999</v>
      </c>
      <c r="F4" s="3">
        <f>Sales_Data369[[#This Row],[Quantity]]*Sales_Data369[[#This Row],[UnitPrice]]</f>
        <v>108.46</v>
      </c>
      <c r="G4" s="9" t="str">
        <f>_xlfn.TEXTJOIN(" ",TRUE,Sales_Data369[[#This Row],[Category]],Sales_Data369[[#This Row],[Product]])</f>
        <v>Cookies Chocolate Chip</v>
      </c>
    </row>
    <row r="5" spans="1:7" x14ac:dyDescent="0.35">
      <c r="A5" s="4">
        <v>43840</v>
      </c>
      <c r="B5" s="2" t="s">
        <v>13</v>
      </c>
      <c r="C5" s="2" t="s">
        <v>14</v>
      </c>
      <c r="D5" s="2">
        <v>82</v>
      </c>
      <c r="E5" s="2">
        <v>1.87</v>
      </c>
      <c r="F5" s="3">
        <f>Sales_Data369[[#This Row],[Quantity]]*Sales_Data369[[#This Row],[UnitPrice]]</f>
        <v>153.34</v>
      </c>
      <c r="G5" s="9" t="str">
        <f>_xlfn.TEXTJOIN(" ",TRUE,Sales_Data369[[#This Row],[Category]],Sales_Data369[[#This Row],[Product]])</f>
        <v>Cookies Chocolate Chip</v>
      </c>
    </row>
    <row r="6" spans="1:7" x14ac:dyDescent="0.35">
      <c r="A6" s="4">
        <v>43843</v>
      </c>
      <c r="B6" s="2" t="s">
        <v>13</v>
      </c>
      <c r="C6" s="2" t="s">
        <v>8</v>
      </c>
      <c r="D6" s="2">
        <v>38</v>
      </c>
      <c r="E6" s="2">
        <v>2.1800000000000002</v>
      </c>
      <c r="F6" s="3">
        <f>Sales_Data369[[#This Row],[Quantity]]*Sales_Data369[[#This Row],[UnitPrice]]</f>
        <v>82.84</v>
      </c>
      <c r="G6" s="9" t="str">
        <f>_xlfn.TEXTJOIN(" ",TRUE,Sales_Data369[[#This Row],[Category]],Sales_Data369[[#This Row],[Product]])</f>
        <v>Cookies Arrowroot</v>
      </c>
    </row>
    <row r="7" spans="1:7" x14ac:dyDescent="0.35">
      <c r="A7" s="4">
        <v>43846</v>
      </c>
      <c r="B7" s="2" t="s">
        <v>9</v>
      </c>
      <c r="C7" s="2" t="s">
        <v>12</v>
      </c>
      <c r="D7" s="2">
        <v>54</v>
      </c>
      <c r="E7" s="2">
        <v>1.77</v>
      </c>
      <c r="F7" s="3">
        <f>Sales_Data369[[#This Row],[Quantity]]*Sales_Data369[[#This Row],[UnitPrice]]</f>
        <v>95.58</v>
      </c>
      <c r="G7" s="9" t="str">
        <f>_xlfn.TEXTJOIN(" ",TRUE,Sales_Data369[[#This Row],[Category]],Sales_Data369[[#This Row],[Product]])</f>
        <v>Bars Carrot</v>
      </c>
    </row>
    <row r="8" spans="1:7" x14ac:dyDescent="0.35">
      <c r="A8" s="4">
        <v>43849</v>
      </c>
      <c r="B8" s="2" t="s">
        <v>22</v>
      </c>
      <c r="C8" s="2" t="s">
        <v>23</v>
      </c>
      <c r="D8" s="2">
        <v>149</v>
      </c>
      <c r="E8" s="2">
        <v>3.4899999999999998</v>
      </c>
      <c r="F8" s="3">
        <f>Sales_Data369[[#This Row],[Quantity]]*Sales_Data369[[#This Row],[UnitPrice]]</f>
        <v>520.01</v>
      </c>
      <c r="G8" s="9" t="str">
        <f>_xlfn.TEXTJOIN(" ",TRUE,Sales_Data369[[#This Row],[Category]],Sales_Data369[[#This Row],[Product]])</f>
        <v>Crackers Whole Wheat</v>
      </c>
    </row>
    <row r="9" spans="1:7" x14ac:dyDescent="0.35">
      <c r="A9" s="4">
        <v>43852</v>
      </c>
      <c r="B9" s="2" t="s">
        <v>9</v>
      </c>
      <c r="C9" s="2" t="s">
        <v>12</v>
      </c>
      <c r="D9" s="2">
        <v>51</v>
      </c>
      <c r="E9" s="2">
        <v>1.77</v>
      </c>
      <c r="F9" s="3">
        <f>Sales_Data369[[#This Row],[Quantity]]*Sales_Data369[[#This Row],[UnitPrice]]</f>
        <v>90.27</v>
      </c>
      <c r="G9" s="9" t="str">
        <f>_xlfn.TEXTJOIN(" ",TRUE,Sales_Data369[[#This Row],[Category]],Sales_Data369[[#This Row],[Product]])</f>
        <v>Bars Carrot</v>
      </c>
    </row>
    <row r="10" spans="1:7" x14ac:dyDescent="0.35">
      <c r="A10" s="4">
        <v>43855</v>
      </c>
      <c r="B10" s="2" t="s">
        <v>9</v>
      </c>
      <c r="C10" s="2" t="s">
        <v>12</v>
      </c>
      <c r="D10" s="2">
        <v>100</v>
      </c>
      <c r="E10" s="2">
        <v>1.77</v>
      </c>
      <c r="F10" s="3">
        <f>Sales_Data369[[#This Row],[Quantity]]*Sales_Data369[[#This Row],[UnitPrice]]</f>
        <v>177</v>
      </c>
      <c r="G10" s="9" t="str">
        <f>_xlfn.TEXTJOIN(" ",TRUE,Sales_Data369[[#This Row],[Category]],Sales_Data369[[#This Row],[Product]])</f>
        <v>Bars Carrot</v>
      </c>
    </row>
    <row r="11" spans="1:7" x14ac:dyDescent="0.35">
      <c r="A11" s="4">
        <v>43858</v>
      </c>
      <c r="B11" s="2" t="s">
        <v>16</v>
      </c>
      <c r="C11" s="2" t="s">
        <v>17</v>
      </c>
      <c r="D11" s="2">
        <v>28</v>
      </c>
      <c r="E11" s="2">
        <v>1.35</v>
      </c>
      <c r="F11" s="3">
        <f>Sales_Data369[[#This Row],[Quantity]]*Sales_Data369[[#This Row],[UnitPrice]]</f>
        <v>37.800000000000004</v>
      </c>
      <c r="G11" s="9" t="str">
        <f>_xlfn.TEXTJOIN(" ",TRUE,Sales_Data369[[#This Row],[Category]],Sales_Data369[[#This Row],[Product]])</f>
        <v>Snacks Potato Chips</v>
      </c>
    </row>
    <row r="12" spans="1:7" x14ac:dyDescent="0.35">
      <c r="A12" s="4">
        <v>43861</v>
      </c>
      <c r="B12" s="2" t="s">
        <v>13</v>
      </c>
      <c r="C12" s="2" t="s">
        <v>8</v>
      </c>
      <c r="D12" s="2">
        <v>36</v>
      </c>
      <c r="E12" s="2">
        <v>2.1800000000000002</v>
      </c>
      <c r="F12" s="3">
        <f>Sales_Data369[[#This Row],[Quantity]]*Sales_Data369[[#This Row],[UnitPrice]]</f>
        <v>78.48</v>
      </c>
      <c r="G12" s="9" t="str">
        <f>_xlfn.TEXTJOIN(" ",TRUE,Sales_Data369[[#This Row],[Category]],Sales_Data369[[#This Row],[Product]])</f>
        <v>Cookies Arrowroot</v>
      </c>
    </row>
    <row r="13" spans="1:7" x14ac:dyDescent="0.35">
      <c r="A13" s="4">
        <v>43864</v>
      </c>
      <c r="B13" s="2" t="s">
        <v>13</v>
      </c>
      <c r="C13" s="2" t="s">
        <v>14</v>
      </c>
      <c r="D13" s="2">
        <v>31</v>
      </c>
      <c r="E13" s="2">
        <v>1.8699999999999999</v>
      </c>
      <c r="F13" s="3">
        <f>Sales_Data369[[#This Row],[Quantity]]*Sales_Data369[[#This Row],[UnitPrice]]</f>
        <v>57.97</v>
      </c>
      <c r="G13" s="9" t="str">
        <f>_xlfn.TEXTJOIN(" ",TRUE,Sales_Data369[[#This Row],[Category]],Sales_Data369[[#This Row],[Product]])</f>
        <v>Cookies Chocolate Chip</v>
      </c>
    </row>
    <row r="14" spans="1:7" x14ac:dyDescent="0.35">
      <c r="A14" s="4">
        <v>43867</v>
      </c>
      <c r="B14" s="2" t="s">
        <v>22</v>
      </c>
      <c r="C14" s="2" t="s">
        <v>23</v>
      </c>
      <c r="D14" s="2">
        <v>28</v>
      </c>
      <c r="E14" s="2">
        <v>3.4899999999999998</v>
      </c>
      <c r="F14" s="3">
        <f>Sales_Data369[[#This Row],[Quantity]]*Sales_Data369[[#This Row],[UnitPrice]]</f>
        <v>97.72</v>
      </c>
      <c r="G14" s="9" t="str">
        <f>_xlfn.TEXTJOIN(" ",TRUE,Sales_Data369[[#This Row],[Category]],Sales_Data369[[#This Row],[Product]])</f>
        <v>Crackers Whole Wheat</v>
      </c>
    </row>
    <row r="15" spans="1:7" x14ac:dyDescent="0.35">
      <c r="A15" s="4">
        <v>43870</v>
      </c>
      <c r="B15" s="2" t="s">
        <v>9</v>
      </c>
      <c r="C15" s="2" t="s">
        <v>12</v>
      </c>
      <c r="D15" s="2">
        <v>44</v>
      </c>
      <c r="E15" s="2">
        <v>1.7699999999999998</v>
      </c>
      <c r="F15" s="3">
        <f>Sales_Data369[[#This Row],[Quantity]]*Sales_Data369[[#This Row],[UnitPrice]]</f>
        <v>77.88</v>
      </c>
      <c r="G15" s="9" t="str">
        <f>_xlfn.TEXTJOIN(" ",TRUE,Sales_Data369[[#This Row],[Category]],Sales_Data369[[#This Row],[Product]])</f>
        <v>Bars Carrot</v>
      </c>
    </row>
    <row r="16" spans="1:7" x14ac:dyDescent="0.35">
      <c r="A16" s="4">
        <v>43873</v>
      </c>
      <c r="B16" s="2" t="s">
        <v>9</v>
      </c>
      <c r="C16" s="2" t="s">
        <v>12</v>
      </c>
      <c r="D16" s="2">
        <v>23</v>
      </c>
      <c r="E16" s="2">
        <v>1.77</v>
      </c>
      <c r="F16" s="3">
        <f>Sales_Data369[[#This Row],[Quantity]]*Sales_Data369[[#This Row],[UnitPrice]]</f>
        <v>40.71</v>
      </c>
      <c r="G16" s="9" t="str">
        <f>_xlfn.TEXTJOIN(" ",TRUE,Sales_Data369[[#This Row],[Category]],Sales_Data369[[#This Row],[Product]])</f>
        <v>Bars Carrot</v>
      </c>
    </row>
    <row r="17" spans="1:7" x14ac:dyDescent="0.35">
      <c r="A17" s="4">
        <v>43876</v>
      </c>
      <c r="B17" s="2" t="s">
        <v>16</v>
      </c>
      <c r="C17" s="2" t="s">
        <v>17</v>
      </c>
      <c r="D17" s="2">
        <v>27</v>
      </c>
      <c r="E17" s="2">
        <v>1.35</v>
      </c>
      <c r="F17" s="3">
        <f>Sales_Data369[[#This Row],[Quantity]]*Sales_Data369[[#This Row],[UnitPrice]]</f>
        <v>36.450000000000003</v>
      </c>
      <c r="G17" s="9" t="str">
        <f>_xlfn.TEXTJOIN(" ",TRUE,Sales_Data369[[#This Row],[Category]],Sales_Data369[[#This Row],[Product]])</f>
        <v>Snacks Potato Chips</v>
      </c>
    </row>
    <row r="18" spans="1:7" x14ac:dyDescent="0.35">
      <c r="A18" s="4">
        <v>43879</v>
      </c>
      <c r="B18" s="2" t="s">
        <v>13</v>
      </c>
      <c r="C18" s="2" t="s">
        <v>8</v>
      </c>
      <c r="D18" s="2">
        <v>43</v>
      </c>
      <c r="E18" s="2">
        <v>2.1799999999999997</v>
      </c>
      <c r="F18" s="3">
        <f>Sales_Data369[[#This Row],[Quantity]]*Sales_Data369[[#This Row],[UnitPrice]]</f>
        <v>93.739999999999981</v>
      </c>
      <c r="G18" s="9" t="str">
        <f>_xlfn.TEXTJOIN(" ",TRUE,Sales_Data369[[#This Row],[Category]],Sales_Data369[[#This Row],[Product]])</f>
        <v>Cookies Arrowroot</v>
      </c>
    </row>
    <row r="19" spans="1:7" x14ac:dyDescent="0.35">
      <c r="A19" s="4">
        <v>43882</v>
      </c>
      <c r="B19" s="2" t="s">
        <v>13</v>
      </c>
      <c r="C19" s="2" t="s">
        <v>15</v>
      </c>
      <c r="D19" s="2">
        <v>123</v>
      </c>
      <c r="E19" s="2">
        <v>2.84</v>
      </c>
      <c r="F19" s="3">
        <f>Sales_Data369[[#This Row],[Quantity]]*Sales_Data369[[#This Row],[UnitPrice]]</f>
        <v>349.32</v>
      </c>
      <c r="G19" s="9" t="str">
        <f>_xlfn.TEXTJOIN(" ",TRUE,Sales_Data369[[#This Row],[Category]],Sales_Data369[[#This Row],[Product]])</f>
        <v>Cookies Oatmeal Raisin</v>
      </c>
    </row>
    <row r="20" spans="1:7" x14ac:dyDescent="0.35">
      <c r="A20" s="4">
        <v>43885</v>
      </c>
      <c r="B20" s="2" t="s">
        <v>9</v>
      </c>
      <c r="C20" s="2" t="s">
        <v>11</v>
      </c>
      <c r="D20" s="2">
        <v>42</v>
      </c>
      <c r="E20" s="2">
        <v>1.87</v>
      </c>
      <c r="F20" s="3">
        <f>Sales_Data369[[#This Row],[Quantity]]*Sales_Data369[[#This Row],[UnitPrice]]</f>
        <v>78.540000000000006</v>
      </c>
      <c r="G20" s="9" t="str">
        <f>_xlfn.TEXTJOIN(" ",TRUE,Sales_Data369[[#This Row],[Category]],Sales_Data369[[#This Row],[Product]])</f>
        <v>Bars Bran</v>
      </c>
    </row>
    <row r="21" spans="1:7" x14ac:dyDescent="0.35">
      <c r="A21" s="4">
        <v>43888</v>
      </c>
      <c r="B21" s="2" t="s">
        <v>13</v>
      </c>
      <c r="C21" s="2" t="s">
        <v>15</v>
      </c>
      <c r="D21" s="2">
        <v>33</v>
      </c>
      <c r="E21" s="2">
        <v>2.84</v>
      </c>
      <c r="F21" s="3">
        <f>Sales_Data369[[#This Row],[Quantity]]*Sales_Data369[[#This Row],[UnitPrice]]</f>
        <v>93.72</v>
      </c>
      <c r="G21" s="9" t="str">
        <f>_xlfn.TEXTJOIN(" ",TRUE,Sales_Data369[[#This Row],[Category]],Sales_Data369[[#This Row],[Product]])</f>
        <v>Cookies Oatmeal Raisin</v>
      </c>
    </row>
    <row r="22" spans="1:7" x14ac:dyDescent="0.35">
      <c r="A22" s="4">
        <v>43892</v>
      </c>
      <c r="B22" s="2" t="s">
        <v>13</v>
      </c>
      <c r="C22" s="2" t="s">
        <v>14</v>
      </c>
      <c r="D22" s="2">
        <v>85</v>
      </c>
      <c r="E22" s="2">
        <v>1.8699999999999999</v>
      </c>
      <c r="F22" s="3">
        <f>Sales_Data369[[#This Row],[Quantity]]*Sales_Data369[[#This Row],[UnitPrice]]</f>
        <v>158.94999999999999</v>
      </c>
      <c r="G22" s="9" t="str">
        <f>_xlfn.TEXTJOIN(" ",TRUE,Sales_Data369[[#This Row],[Category]],Sales_Data369[[#This Row],[Product]])</f>
        <v>Cookies Chocolate Chip</v>
      </c>
    </row>
    <row r="23" spans="1:7" x14ac:dyDescent="0.35">
      <c r="A23" s="4">
        <v>43895</v>
      </c>
      <c r="B23" s="2" t="s">
        <v>13</v>
      </c>
      <c r="C23" s="2" t="s">
        <v>15</v>
      </c>
      <c r="D23" s="2">
        <v>30</v>
      </c>
      <c r="E23" s="2">
        <v>2.8400000000000003</v>
      </c>
      <c r="F23" s="3">
        <f>Sales_Data369[[#This Row],[Quantity]]*Sales_Data369[[#This Row],[UnitPrice]]</f>
        <v>85.2</v>
      </c>
      <c r="G23" s="9" t="str">
        <f>_xlfn.TEXTJOIN(" ",TRUE,Sales_Data369[[#This Row],[Category]],Sales_Data369[[#This Row],[Product]])</f>
        <v>Cookies Oatmeal Raisin</v>
      </c>
    </row>
    <row r="24" spans="1:7" x14ac:dyDescent="0.35">
      <c r="A24" s="4">
        <v>43898</v>
      </c>
      <c r="B24" s="2" t="s">
        <v>9</v>
      </c>
      <c r="C24" s="2" t="s">
        <v>12</v>
      </c>
      <c r="D24" s="2">
        <v>61</v>
      </c>
      <c r="E24" s="2">
        <v>1.77</v>
      </c>
      <c r="F24" s="3">
        <f>Sales_Data369[[#This Row],[Quantity]]*Sales_Data369[[#This Row],[UnitPrice]]</f>
        <v>107.97</v>
      </c>
      <c r="G24" s="9" t="str">
        <f>_xlfn.TEXTJOIN(" ",TRUE,Sales_Data369[[#This Row],[Category]],Sales_Data369[[#This Row],[Product]])</f>
        <v>Bars Carrot</v>
      </c>
    </row>
    <row r="25" spans="1:7" x14ac:dyDescent="0.35">
      <c r="A25" s="4">
        <v>43901</v>
      </c>
      <c r="B25" s="2" t="s">
        <v>22</v>
      </c>
      <c r="C25" s="2" t="s">
        <v>23</v>
      </c>
      <c r="D25" s="2">
        <v>40</v>
      </c>
      <c r="E25" s="2">
        <v>3.4899999999999998</v>
      </c>
      <c r="F25" s="3">
        <f>Sales_Data369[[#This Row],[Quantity]]*Sales_Data369[[#This Row],[UnitPrice]]</f>
        <v>139.6</v>
      </c>
      <c r="G25" s="9" t="str">
        <f>_xlfn.TEXTJOIN(" ",TRUE,Sales_Data369[[#This Row],[Category]],Sales_Data369[[#This Row],[Product]])</f>
        <v>Crackers Whole Wheat</v>
      </c>
    </row>
    <row r="26" spans="1:7" x14ac:dyDescent="0.35">
      <c r="A26" s="4">
        <v>43904</v>
      </c>
      <c r="B26" s="2" t="s">
        <v>13</v>
      </c>
      <c r="C26" s="2" t="s">
        <v>14</v>
      </c>
      <c r="D26" s="2">
        <v>86</v>
      </c>
      <c r="E26" s="2">
        <v>1.8699999999999999</v>
      </c>
      <c r="F26" s="3">
        <f>Sales_Data369[[#This Row],[Quantity]]*Sales_Data369[[#This Row],[UnitPrice]]</f>
        <v>160.82</v>
      </c>
      <c r="G26" s="9" t="str">
        <f>_xlfn.TEXTJOIN(" ",TRUE,Sales_Data369[[#This Row],[Category]],Sales_Data369[[#This Row],[Product]])</f>
        <v>Cookies Chocolate Chip</v>
      </c>
    </row>
    <row r="27" spans="1:7" x14ac:dyDescent="0.35">
      <c r="A27" s="4">
        <v>43907</v>
      </c>
      <c r="B27" s="2" t="s">
        <v>9</v>
      </c>
      <c r="C27" s="2" t="s">
        <v>12</v>
      </c>
      <c r="D27" s="2">
        <v>38</v>
      </c>
      <c r="E27" s="2">
        <v>1.7700000000000002</v>
      </c>
      <c r="F27" s="3">
        <f>Sales_Data369[[#This Row],[Quantity]]*Sales_Data369[[#This Row],[UnitPrice]]</f>
        <v>67.260000000000005</v>
      </c>
      <c r="G27" s="9" t="str">
        <f>_xlfn.TEXTJOIN(" ",TRUE,Sales_Data369[[#This Row],[Category]],Sales_Data369[[#This Row],[Product]])</f>
        <v>Bars Carrot</v>
      </c>
    </row>
    <row r="28" spans="1:7" x14ac:dyDescent="0.35">
      <c r="A28" s="4">
        <v>43910</v>
      </c>
      <c r="B28" s="2" t="s">
        <v>16</v>
      </c>
      <c r="C28" s="2" t="s">
        <v>17</v>
      </c>
      <c r="D28" s="2">
        <v>68</v>
      </c>
      <c r="E28" s="2">
        <v>1.68</v>
      </c>
      <c r="F28" s="3">
        <f>Sales_Data369[[#This Row],[Quantity]]*Sales_Data369[[#This Row],[UnitPrice]]</f>
        <v>114.24</v>
      </c>
      <c r="G28" s="9" t="str">
        <f>_xlfn.TEXTJOIN(" ",TRUE,Sales_Data369[[#This Row],[Category]],Sales_Data369[[#This Row],[Product]])</f>
        <v>Snacks Potato Chips</v>
      </c>
    </row>
    <row r="29" spans="1:7" x14ac:dyDescent="0.35">
      <c r="A29" s="4">
        <v>43913</v>
      </c>
      <c r="B29" s="2" t="s">
        <v>13</v>
      </c>
      <c r="C29" s="2" t="s">
        <v>14</v>
      </c>
      <c r="D29" s="2">
        <v>39</v>
      </c>
      <c r="E29" s="2">
        <v>1.87</v>
      </c>
      <c r="F29" s="3">
        <f>Sales_Data369[[#This Row],[Quantity]]*Sales_Data369[[#This Row],[UnitPrice]]</f>
        <v>72.930000000000007</v>
      </c>
      <c r="G29" s="9" t="str">
        <f>_xlfn.TEXTJOIN(" ",TRUE,Sales_Data369[[#This Row],[Category]],Sales_Data369[[#This Row],[Product]])</f>
        <v>Cookies Chocolate Chip</v>
      </c>
    </row>
    <row r="30" spans="1:7" x14ac:dyDescent="0.35">
      <c r="A30" s="4">
        <v>43916</v>
      </c>
      <c r="B30" s="2" t="s">
        <v>9</v>
      </c>
      <c r="C30" s="2" t="s">
        <v>11</v>
      </c>
      <c r="D30" s="2">
        <v>103</v>
      </c>
      <c r="E30" s="2">
        <v>1.87</v>
      </c>
      <c r="F30" s="3">
        <f>Sales_Data369[[#This Row],[Quantity]]*Sales_Data369[[#This Row],[UnitPrice]]</f>
        <v>192.61</v>
      </c>
      <c r="G30" s="9" t="str">
        <f>_xlfn.TEXTJOIN(" ",TRUE,Sales_Data369[[#This Row],[Category]],Sales_Data369[[#This Row],[Product]])</f>
        <v>Bars Bran</v>
      </c>
    </row>
    <row r="31" spans="1:7" x14ac:dyDescent="0.35">
      <c r="A31" s="4">
        <v>43919</v>
      </c>
      <c r="B31" s="2" t="s">
        <v>13</v>
      </c>
      <c r="C31" s="2" t="s">
        <v>15</v>
      </c>
      <c r="D31" s="2">
        <v>193</v>
      </c>
      <c r="E31" s="2">
        <v>2.84</v>
      </c>
      <c r="F31" s="3">
        <f>Sales_Data369[[#This Row],[Quantity]]*Sales_Data369[[#This Row],[UnitPrice]]</f>
        <v>548.12</v>
      </c>
      <c r="G31" s="9" t="str">
        <f>_xlfn.TEXTJOIN(" ",TRUE,Sales_Data369[[#This Row],[Category]],Sales_Data369[[#This Row],[Product]])</f>
        <v>Cookies Oatmeal Raisin</v>
      </c>
    </row>
    <row r="32" spans="1:7" x14ac:dyDescent="0.35">
      <c r="A32" s="4">
        <v>43922</v>
      </c>
      <c r="B32" s="2" t="s">
        <v>9</v>
      </c>
      <c r="C32" s="2" t="s">
        <v>12</v>
      </c>
      <c r="D32" s="2">
        <v>58</v>
      </c>
      <c r="E32" s="2">
        <v>1.77</v>
      </c>
      <c r="F32" s="3">
        <f>Sales_Data369[[#This Row],[Quantity]]*Sales_Data369[[#This Row],[UnitPrice]]</f>
        <v>102.66</v>
      </c>
      <c r="G32" s="9" t="str">
        <f>_xlfn.TEXTJOIN(" ",TRUE,Sales_Data369[[#This Row],[Category]],Sales_Data369[[#This Row],[Product]])</f>
        <v>Bars Carrot</v>
      </c>
    </row>
    <row r="33" spans="1:7" x14ac:dyDescent="0.35">
      <c r="A33" s="4">
        <v>43925</v>
      </c>
      <c r="B33" s="2" t="s">
        <v>16</v>
      </c>
      <c r="C33" s="2" t="s">
        <v>17</v>
      </c>
      <c r="D33" s="2">
        <v>68</v>
      </c>
      <c r="E33" s="2">
        <v>1.68</v>
      </c>
      <c r="F33" s="3">
        <f>Sales_Data369[[#This Row],[Quantity]]*Sales_Data369[[#This Row],[UnitPrice]]</f>
        <v>114.24</v>
      </c>
      <c r="G33" s="9" t="str">
        <f>_xlfn.TEXTJOIN(" ",TRUE,Sales_Data369[[#This Row],[Category]],Sales_Data369[[#This Row],[Product]])</f>
        <v>Snacks Potato Chips</v>
      </c>
    </row>
    <row r="34" spans="1:7" x14ac:dyDescent="0.35">
      <c r="A34" s="4">
        <v>43928</v>
      </c>
      <c r="B34" s="2" t="s">
        <v>9</v>
      </c>
      <c r="C34" s="2" t="s">
        <v>12</v>
      </c>
      <c r="D34" s="2">
        <v>91</v>
      </c>
      <c r="E34" s="2">
        <v>1.77</v>
      </c>
      <c r="F34" s="3">
        <f>Sales_Data369[[#This Row],[Quantity]]*Sales_Data369[[#This Row],[UnitPrice]]</f>
        <v>161.07</v>
      </c>
      <c r="G34" s="9" t="str">
        <f>_xlfn.TEXTJOIN(" ",TRUE,Sales_Data369[[#This Row],[Category]],Sales_Data369[[#This Row],[Product]])</f>
        <v>Bars Carrot</v>
      </c>
    </row>
    <row r="35" spans="1:7" x14ac:dyDescent="0.35">
      <c r="A35" s="4">
        <v>43931</v>
      </c>
      <c r="B35" s="2" t="s">
        <v>22</v>
      </c>
      <c r="C35" s="2" t="s">
        <v>23</v>
      </c>
      <c r="D35" s="2">
        <v>23</v>
      </c>
      <c r="E35" s="2">
        <v>3.4899999999999998</v>
      </c>
      <c r="F35" s="3">
        <f>Sales_Data369[[#This Row],[Quantity]]*Sales_Data369[[#This Row],[UnitPrice]]</f>
        <v>80.27</v>
      </c>
      <c r="G35" s="9" t="str">
        <f>_xlfn.TEXTJOIN(" ",TRUE,Sales_Data369[[#This Row],[Category]],Sales_Data369[[#This Row],[Product]])</f>
        <v>Crackers Whole Wheat</v>
      </c>
    </row>
    <row r="36" spans="1:7" x14ac:dyDescent="0.35">
      <c r="A36" s="4">
        <v>43934</v>
      </c>
      <c r="B36" s="2" t="s">
        <v>16</v>
      </c>
      <c r="C36" s="2" t="s">
        <v>17</v>
      </c>
      <c r="D36" s="2">
        <v>28</v>
      </c>
      <c r="E36" s="2">
        <v>1.68</v>
      </c>
      <c r="F36" s="3">
        <f>Sales_Data369[[#This Row],[Quantity]]*Sales_Data369[[#This Row],[UnitPrice]]</f>
        <v>47.04</v>
      </c>
      <c r="G36" s="9" t="str">
        <f>_xlfn.TEXTJOIN(" ",TRUE,Sales_Data369[[#This Row],[Category]],Sales_Data369[[#This Row],[Product]])</f>
        <v>Snacks Potato Chips</v>
      </c>
    </row>
    <row r="37" spans="1:7" x14ac:dyDescent="0.35">
      <c r="A37" s="4">
        <v>43937</v>
      </c>
      <c r="B37" s="2" t="s">
        <v>9</v>
      </c>
      <c r="C37" s="2" t="s">
        <v>12</v>
      </c>
      <c r="D37" s="2">
        <v>48</v>
      </c>
      <c r="E37" s="2">
        <v>1.7699999999999998</v>
      </c>
      <c r="F37" s="3">
        <f>Sales_Data369[[#This Row],[Quantity]]*Sales_Data369[[#This Row],[UnitPrice]]</f>
        <v>84.96</v>
      </c>
      <c r="G37" s="9" t="str">
        <f>_xlfn.TEXTJOIN(" ",TRUE,Sales_Data369[[#This Row],[Category]],Sales_Data369[[#This Row],[Product]])</f>
        <v>Bars Carrot</v>
      </c>
    </row>
    <row r="38" spans="1:7" x14ac:dyDescent="0.35">
      <c r="A38" s="4">
        <v>43940</v>
      </c>
      <c r="B38" s="2" t="s">
        <v>16</v>
      </c>
      <c r="C38" s="2" t="s">
        <v>17</v>
      </c>
      <c r="D38" s="2">
        <v>134</v>
      </c>
      <c r="E38" s="2">
        <v>1.68</v>
      </c>
      <c r="F38" s="3">
        <f>Sales_Data369[[#This Row],[Quantity]]*Sales_Data369[[#This Row],[UnitPrice]]</f>
        <v>225.12</v>
      </c>
      <c r="G38" s="9" t="str">
        <f>_xlfn.TEXTJOIN(" ",TRUE,Sales_Data369[[#This Row],[Category]],Sales_Data369[[#This Row],[Product]])</f>
        <v>Snacks Potato Chips</v>
      </c>
    </row>
    <row r="39" spans="1:7" x14ac:dyDescent="0.35">
      <c r="A39" s="4">
        <v>43943</v>
      </c>
      <c r="B39" s="2" t="s">
        <v>9</v>
      </c>
      <c r="C39" s="2" t="s">
        <v>12</v>
      </c>
      <c r="D39" s="2">
        <v>20</v>
      </c>
      <c r="E39" s="2">
        <v>1.77</v>
      </c>
      <c r="F39" s="3">
        <f>Sales_Data369[[#This Row],[Quantity]]*Sales_Data369[[#This Row],[UnitPrice]]</f>
        <v>35.4</v>
      </c>
      <c r="G39" s="9" t="str">
        <f>_xlfn.TEXTJOIN(" ",TRUE,Sales_Data369[[#This Row],[Category]],Sales_Data369[[#This Row],[Product]])</f>
        <v>Bars Carrot</v>
      </c>
    </row>
    <row r="40" spans="1:7" x14ac:dyDescent="0.35">
      <c r="A40" s="4">
        <v>43946</v>
      </c>
      <c r="B40" s="2" t="s">
        <v>9</v>
      </c>
      <c r="C40" s="2" t="s">
        <v>12</v>
      </c>
      <c r="D40" s="2">
        <v>53</v>
      </c>
      <c r="E40" s="2">
        <v>1.77</v>
      </c>
      <c r="F40" s="3">
        <f>Sales_Data369[[#This Row],[Quantity]]*Sales_Data369[[#This Row],[UnitPrice]]</f>
        <v>93.81</v>
      </c>
      <c r="G40" s="9" t="str">
        <f>_xlfn.TEXTJOIN(" ",TRUE,Sales_Data369[[#This Row],[Category]],Sales_Data369[[#This Row],[Product]])</f>
        <v>Bars Carrot</v>
      </c>
    </row>
    <row r="41" spans="1:7" x14ac:dyDescent="0.35">
      <c r="A41" s="4">
        <v>43949</v>
      </c>
      <c r="B41" s="2" t="s">
        <v>16</v>
      </c>
      <c r="C41" s="2" t="s">
        <v>17</v>
      </c>
      <c r="D41" s="2">
        <v>64</v>
      </c>
      <c r="E41" s="2">
        <v>1.68</v>
      </c>
      <c r="F41" s="3">
        <f>Sales_Data369[[#This Row],[Quantity]]*Sales_Data369[[#This Row],[UnitPrice]]</f>
        <v>107.52</v>
      </c>
      <c r="G41" s="9" t="str">
        <f>_xlfn.TEXTJOIN(" ",TRUE,Sales_Data369[[#This Row],[Category]],Sales_Data369[[#This Row],[Product]])</f>
        <v>Snacks Potato Chips</v>
      </c>
    </row>
    <row r="42" spans="1:7" x14ac:dyDescent="0.35">
      <c r="A42" s="4">
        <v>43952</v>
      </c>
      <c r="B42" s="2" t="s">
        <v>13</v>
      </c>
      <c r="C42" s="2" t="s">
        <v>14</v>
      </c>
      <c r="D42" s="2">
        <v>63</v>
      </c>
      <c r="E42" s="2">
        <v>1.87</v>
      </c>
      <c r="F42" s="3">
        <f>Sales_Data369[[#This Row],[Quantity]]*Sales_Data369[[#This Row],[UnitPrice]]</f>
        <v>117.81</v>
      </c>
      <c r="G42" s="9" t="str">
        <f>_xlfn.TEXTJOIN(" ",TRUE,Sales_Data369[[#This Row],[Category]],Sales_Data369[[#This Row],[Product]])</f>
        <v>Cookies Chocolate Chip</v>
      </c>
    </row>
    <row r="43" spans="1:7" x14ac:dyDescent="0.35">
      <c r="A43" s="4">
        <v>43955</v>
      </c>
      <c r="B43" s="2" t="s">
        <v>9</v>
      </c>
      <c r="C43" s="2" t="s">
        <v>11</v>
      </c>
      <c r="D43" s="2">
        <v>105</v>
      </c>
      <c r="E43" s="2">
        <v>1.8699999999999999</v>
      </c>
      <c r="F43" s="3">
        <f>Sales_Data369[[#This Row],[Quantity]]*Sales_Data369[[#This Row],[UnitPrice]]</f>
        <v>196.35</v>
      </c>
      <c r="G43" s="9" t="str">
        <f>_xlfn.TEXTJOIN(" ",TRUE,Sales_Data369[[#This Row],[Category]],Sales_Data369[[#This Row],[Product]])</f>
        <v>Bars Bran</v>
      </c>
    </row>
    <row r="44" spans="1:7" x14ac:dyDescent="0.35">
      <c r="A44" s="4">
        <v>43958</v>
      </c>
      <c r="B44" s="2" t="s">
        <v>13</v>
      </c>
      <c r="C44" s="2" t="s">
        <v>15</v>
      </c>
      <c r="D44" s="2">
        <v>138</v>
      </c>
      <c r="E44" s="2">
        <v>2.8400000000000003</v>
      </c>
      <c r="F44" s="3">
        <f>Sales_Data369[[#This Row],[Quantity]]*Sales_Data369[[#This Row],[UnitPrice]]</f>
        <v>391.92</v>
      </c>
      <c r="G44" s="9" t="str">
        <f>_xlfn.TEXTJOIN(" ",TRUE,Sales_Data369[[#This Row],[Category]],Sales_Data369[[#This Row],[Product]])</f>
        <v>Cookies Oatmeal Raisin</v>
      </c>
    </row>
    <row r="45" spans="1:7" x14ac:dyDescent="0.35">
      <c r="A45" s="4">
        <v>43961</v>
      </c>
      <c r="B45" s="2" t="s">
        <v>9</v>
      </c>
      <c r="C45" s="2" t="s">
        <v>12</v>
      </c>
      <c r="D45" s="2">
        <v>25</v>
      </c>
      <c r="E45" s="2">
        <v>1.77</v>
      </c>
      <c r="F45" s="3">
        <f>Sales_Data369[[#This Row],[Quantity]]*Sales_Data369[[#This Row],[UnitPrice]]</f>
        <v>44.25</v>
      </c>
      <c r="G45" s="9" t="str">
        <f>_xlfn.TEXTJOIN(" ",TRUE,Sales_Data369[[#This Row],[Category]],Sales_Data369[[#This Row],[Product]])</f>
        <v>Bars Carrot</v>
      </c>
    </row>
    <row r="46" spans="1:7" x14ac:dyDescent="0.35">
      <c r="A46" s="4">
        <v>43964</v>
      </c>
      <c r="B46" s="2" t="s">
        <v>22</v>
      </c>
      <c r="C46" s="2" t="s">
        <v>23</v>
      </c>
      <c r="D46" s="2">
        <v>21</v>
      </c>
      <c r="E46" s="2">
        <v>3.49</v>
      </c>
      <c r="F46" s="3">
        <f>Sales_Data369[[#This Row],[Quantity]]*Sales_Data369[[#This Row],[UnitPrice]]</f>
        <v>73.290000000000006</v>
      </c>
      <c r="G46" s="9" t="str">
        <f>_xlfn.TEXTJOIN(" ",TRUE,Sales_Data369[[#This Row],[Category]],Sales_Data369[[#This Row],[Product]])</f>
        <v>Crackers Whole Wheat</v>
      </c>
    </row>
    <row r="47" spans="1:7" x14ac:dyDescent="0.35">
      <c r="A47" s="4">
        <v>43967</v>
      </c>
      <c r="B47" s="2" t="s">
        <v>9</v>
      </c>
      <c r="C47" s="2" t="s">
        <v>12</v>
      </c>
      <c r="D47" s="2">
        <v>61</v>
      </c>
      <c r="E47" s="2">
        <v>1.77</v>
      </c>
      <c r="F47" s="3">
        <f>Sales_Data369[[#This Row],[Quantity]]*Sales_Data369[[#This Row],[UnitPrice]]</f>
        <v>107.97</v>
      </c>
      <c r="G47" s="9" t="str">
        <f>_xlfn.TEXTJOIN(" ",TRUE,Sales_Data369[[#This Row],[Category]],Sales_Data369[[#This Row],[Product]])</f>
        <v>Bars Carrot</v>
      </c>
    </row>
    <row r="48" spans="1:7" x14ac:dyDescent="0.35">
      <c r="A48" s="4">
        <v>43970</v>
      </c>
      <c r="B48" s="2" t="s">
        <v>16</v>
      </c>
      <c r="C48" s="2" t="s">
        <v>17</v>
      </c>
      <c r="D48" s="2">
        <v>49</v>
      </c>
      <c r="E48" s="2">
        <v>1.68</v>
      </c>
      <c r="F48" s="3">
        <f>Sales_Data369[[#This Row],[Quantity]]*Sales_Data369[[#This Row],[UnitPrice]]</f>
        <v>82.32</v>
      </c>
      <c r="G48" s="9" t="str">
        <f>_xlfn.TEXTJOIN(" ",TRUE,Sales_Data369[[#This Row],[Category]],Sales_Data369[[#This Row],[Product]])</f>
        <v>Snacks Potato Chips</v>
      </c>
    </row>
    <row r="49" spans="1:7" x14ac:dyDescent="0.35">
      <c r="A49" s="4">
        <v>43973</v>
      </c>
      <c r="B49" s="2" t="s">
        <v>13</v>
      </c>
      <c r="C49" s="2" t="s">
        <v>14</v>
      </c>
      <c r="D49" s="2">
        <v>55</v>
      </c>
      <c r="E49" s="2">
        <v>1.8699999999999999</v>
      </c>
      <c r="F49" s="3">
        <f>Sales_Data369[[#This Row],[Quantity]]*Sales_Data369[[#This Row],[UnitPrice]]</f>
        <v>102.85</v>
      </c>
      <c r="G49" s="9" t="str">
        <f>_xlfn.TEXTJOIN(" ",TRUE,Sales_Data369[[#This Row],[Category]],Sales_Data369[[#This Row],[Product]])</f>
        <v>Cookies Chocolate Chip</v>
      </c>
    </row>
    <row r="50" spans="1:7" x14ac:dyDescent="0.35">
      <c r="A50" s="4">
        <v>43976</v>
      </c>
      <c r="B50" s="2" t="s">
        <v>13</v>
      </c>
      <c r="C50" s="2" t="s">
        <v>8</v>
      </c>
      <c r="D50" s="2">
        <v>27</v>
      </c>
      <c r="E50" s="2">
        <v>2.1800000000000002</v>
      </c>
      <c r="F50" s="3">
        <f>Sales_Data369[[#This Row],[Quantity]]*Sales_Data369[[#This Row],[UnitPrice]]</f>
        <v>58.860000000000007</v>
      </c>
      <c r="G50" s="9" t="str">
        <f>_xlfn.TEXTJOIN(" ",TRUE,Sales_Data369[[#This Row],[Category]],Sales_Data369[[#This Row],[Product]])</f>
        <v>Cookies Arrowroot</v>
      </c>
    </row>
    <row r="51" spans="1:7" x14ac:dyDescent="0.35">
      <c r="A51" s="4">
        <v>43979</v>
      </c>
      <c r="B51" s="2" t="s">
        <v>9</v>
      </c>
      <c r="C51" s="2" t="s">
        <v>12</v>
      </c>
      <c r="D51" s="2">
        <v>58</v>
      </c>
      <c r="E51" s="2">
        <v>1.77</v>
      </c>
      <c r="F51" s="3">
        <f>Sales_Data369[[#This Row],[Quantity]]*Sales_Data369[[#This Row],[UnitPrice]]</f>
        <v>102.66</v>
      </c>
      <c r="G51" s="9" t="str">
        <f>_xlfn.TEXTJOIN(" ",TRUE,Sales_Data369[[#This Row],[Category]],Sales_Data369[[#This Row],[Product]])</f>
        <v>Bars Carrot</v>
      </c>
    </row>
    <row r="52" spans="1:7" x14ac:dyDescent="0.35">
      <c r="A52" s="4">
        <v>43982</v>
      </c>
      <c r="B52" s="2" t="s">
        <v>22</v>
      </c>
      <c r="C52" s="2" t="s">
        <v>23</v>
      </c>
      <c r="D52" s="2">
        <v>33</v>
      </c>
      <c r="E52" s="2">
        <v>3.49</v>
      </c>
      <c r="F52" s="3">
        <f>Sales_Data369[[#This Row],[Quantity]]*Sales_Data369[[#This Row],[UnitPrice]]</f>
        <v>115.17</v>
      </c>
      <c r="G52" s="9" t="str">
        <f>_xlfn.TEXTJOIN(" ",TRUE,Sales_Data369[[#This Row],[Category]],Sales_Data369[[#This Row],[Product]])</f>
        <v>Crackers Whole Wheat</v>
      </c>
    </row>
    <row r="53" spans="1:7" x14ac:dyDescent="0.35">
      <c r="A53" s="4">
        <v>43985</v>
      </c>
      <c r="B53" s="2" t="s">
        <v>13</v>
      </c>
      <c r="C53" s="2" t="s">
        <v>15</v>
      </c>
      <c r="D53" s="2">
        <v>288</v>
      </c>
      <c r="E53" s="2">
        <v>2.84</v>
      </c>
      <c r="F53" s="3">
        <f>Sales_Data369[[#This Row],[Quantity]]*Sales_Data369[[#This Row],[UnitPrice]]</f>
        <v>817.92</v>
      </c>
      <c r="G53" s="9" t="str">
        <f>_xlfn.TEXTJOIN(" ",TRUE,Sales_Data369[[#This Row],[Category]],Sales_Data369[[#This Row],[Product]])</f>
        <v>Cookies Oatmeal Raisin</v>
      </c>
    </row>
    <row r="54" spans="1:7" x14ac:dyDescent="0.35">
      <c r="A54" s="4">
        <v>43988</v>
      </c>
      <c r="B54" s="2" t="s">
        <v>13</v>
      </c>
      <c r="C54" s="2" t="s">
        <v>14</v>
      </c>
      <c r="D54" s="2">
        <v>76</v>
      </c>
      <c r="E54" s="2">
        <v>1.87</v>
      </c>
      <c r="F54" s="3">
        <f>Sales_Data369[[#This Row],[Quantity]]*Sales_Data369[[#This Row],[UnitPrice]]</f>
        <v>142.12</v>
      </c>
      <c r="G54" s="9" t="str">
        <f>_xlfn.TEXTJOIN(" ",TRUE,Sales_Data369[[#This Row],[Category]],Sales_Data369[[#This Row],[Product]])</f>
        <v>Cookies Chocolate Chip</v>
      </c>
    </row>
    <row r="55" spans="1:7" x14ac:dyDescent="0.35">
      <c r="A55" s="4">
        <v>43991</v>
      </c>
      <c r="B55" s="2" t="s">
        <v>9</v>
      </c>
      <c r="C55" s="2" t="s">
        <v>12</v>
      </c>
      <c r="D55" s="2">
        <v>42</v>
      </c>
      <c r="E55" s="2">
        <v>1.77</v>
      </c>
      <c r="F55" s="3">
        <f>Sales_Data369[[#This Row],[Quantity]]*Sales_Data369[[#This Row],[UnitPrice]]</f>
        <v>74.34</v>
      </c>
      <c r="G55" s="9" t="str">
        <f>_xlfn.TEXTJOIN(" ",TRUE,Sales_Data369[[#This Row],[Category]],Sales_Data369[[#This Row],[Product]])</f>
        <v>Bars Carrot</v>
      </c>
    </row>
    <row r="56" spans="1:7" x14ac:dyDescent="0.35">
      <c r="A56" s="4">
        <v>43994</v>
      </c>
      <c r="B56" s="2" t="s">
        <v>22</v>
      </c>
      <c r="C56" s="2" t="s">
        <v>23</v>
      </c>
      <c r="D56" s="2">
        <v>20</v>
      </c>
      <c r="E56" s="2">
        <v>3.4899999999999998</v>
      </c>
      <c r="F56" s="3">
        <f>Sales_Data369[[#This Row],[Quantity]]*Sales_Data369[[#This Row],[UnitPrice]]</f>
        <v>69.8</v>
      </c>
      <c r="G56" s="9" t="str">
        <f>_xlfn.TEXTJOIN(" ",TRUE,Sales_Data369[[#This Row],[Category]],Sales_Data369[[#This Row],[Product]])</f>
        <v>Crackers Whole Wheat</v>
      </c>
    </row>
    <row r="57" spans="1:7" x14ac:dyDescent="0.35">
      <c r="A57" s="4">
        <v>43997</v>
      </c>
      <c r="B57" s="2" t="s">
        <v>9</v>
      </c>
      <c r="C57" s="2" t="s">
        <v>12</v>
      </c>
      <c r="D57" s="2">
        <v>75</v>
      </c>
      <c r="E57" s="2">
        <v>1.77</v>
      </c>
      <c r="F57" s="3">
        <f>Sales_Data369[[#This Row],[Quantity]]*Sales_Data369[[#This Row],[UnitPrice]]</f>
        <v>132.75</v>
      </c>
      <c r="G57" s="9" t="str">
        <f>_xlfn.TEXTJOIN(" ",TRUE,Sales_Data369[[#This Row],[Category]],Sales_Data369[[#This Row],[Product]])</f>
        <v>Bars Carrot</v>
      </c>
    </row>
    <row r="58" spans="1:7" x14ac:dyDescent="0.35">
      <c r="A58" s="4">
        <v>44000</v>
      </c>
      <c r="B58" s="2" t="s">
        <v>22</v>
      </c>
      <c r="C58" s="2" t="s">
        <v>23</v>
      </c>
      <c r="D58" s="2">
        <v>38</v>
      </c>
      <c r="E58" s="2">
        <v>3.49</v>
      </c>
      <c r="F58" s="3">
        <f>Sales_Data369[[#This Row],[Quantity]]*Sales_Data369[[#This Row],[UnitPrice]]</f>
        <v>132.62</v>
      </c>
      <c r="G58" s="9" t="str">
        <f>_xlfn.TEXTJOIN(" ",TRUE,Sales_Data369[[#This Row],[Category]],Sales_Data369[[#This Row],[Product]])</f>
        <v>Crackers Whole Wheat</v>
      </c>
    </row>
    <row r="59" spans="1:7" x14ac:dyDescent="0.35">
      <c r="A59" s="4">
        <v>44003</v>
      </c>
      <c r="B59" s="2" t="s">
        <v>9</v>
      </c>
      <c r="C59" s="2" t="s">
        <v>12</v>
      </c>
      <c r="D59" s="2">
        <v>306</v>
      </c>
      <c r="E59" s="2">
        <v>1.77</v>
      </c>
      <c r="F59" s="3">
        <f>Sales_Data369[[#This Row],[Quantity]]*Sales_Data369[[#This Row],[UnitPrice]]</f>
        <v>541.62</v>
      </c>
      <c r="G59" s="9" t="str">
        <f>_xlfn.TEXTJOIN(" ",TRUE,Sales_Data369[[#This Row],[Category]],Sales_Data369[[#This Row],[Product]])</f>
        <v>Bars Carrot</v>
      </c>
    </row>
    <row r="60" spans="1:7" x14ac:dyDescent="0.35">
      <c r="A60" s="4">
        <v>44006</v>
      </c>
      <c r="B60" s="2" t="s">
        <v>16</v>
      </c>
      <c r="C60" s="2" t="s">
        <v>17</v>
      </c>
      <c r="D60" s="2">
        <v>28</v>
      </c>
      <c r="E60" s="2">
        <v>1.68</v>
      </c>
      <c r="F60" s="3">
        <f>Sales_Data369[[#This Row],[Quantity]]*Sales_Data369[[#This Row],[UnitPrice]]</f>
        <v>47.04</v>
      </c>
      <c r="G60" s="9" t="str">
        <f>_xlfn.TEXTJOIN(" ",TRUE,Sales_Data369[[#This Row],[Category]],Sales_Data369[[#This Row],[Product]])</f>
        <v>Snacks Potato Chips</v>
      </c>
    </row>
    <row r="61" spans="1:7" x14ac:dyDescent="0.35">
      <c r="A61" s="4">
        <v>44009</v>
      </c>
      <c r="B61" s="2" t="s">
        <v>9</v>
      </c>
      <c r="C61" s="2" t="s">
        <v>11</v>
      </c>
      <c r="D61" s="2">
        <v>110</v>
      </c>
      <c r="E61" s="2">
        <v>1.8699999999999999</v>
      </c>
      <c r="F61" s="3">
        <f>Sales_Data369[[#This Row],[Quantity]]*Sales_Data369[[#This Row],[UnitPrice]]</f>
        <v>205.7</v>
      </c>
      <c r="G61" s="9" t="str">
        <f>_xlfn.TEXTJOIN(" ",TRUE,Sales_Data369[[#This Row],[Category]],Sales_Data369[[#This Row],[Product]])</f>
        <v>Bars Bran</v>
      </c>
    </row>
    <row r="62" spans="1:7" x14ac:dyDescent="0.35">
      <c r="A62" s="4">
        <v>44012</v>
      </c>
      <c r="B62" s="2" t="s">
        <v>13</v>
      </c>
      <c r="C62" s="2" t="s">
        <v>15</v>
      </c>
      <c r="D62" s="2">
        <v>51</v>
      </c>
      <c r="E62" s="2">
        <v>2.84</v>
      </c>
      <c r="F62" s="3">
        <f>Sales_Data369[[#This Row],[Quantity]]*Sales_Data369[[#This Row],[UnitPrice]]</f>
        <v>144.84</v>
      </c>
      <c r="G62" s="9" t="str">
        <f>_xlfn.TEXTJOIN(" ",TRUE,Sales_Data369[[#This Row],[Category]],Sales_Data369[[#This Row],[Product]])</f>
        <v>Cookies Oatmeal Raisin</v>
      </c>
    </row>
    <row r="63" spans="1:7" x14ac:dyDescent="0.35">
      <c r="A63" s="4">
        <v>44015</v>
      </c>
      <c r="B63" s="2" t="s">
        <v>9</v>
      </c>
      <c r="C63" s="2" t="s">
        <v>12</v>
      </c>
      <c r="D63" s="2">
        <v>52</v>
      </c>
      <c r="E63" s="2">
        <v>1.77</v>
      </c>
      <c r="F63" s="3">
        <f>Sales_Data369[[#This Row],[Quantity]]*Sales_Data369[[#This Row],[UnitPrice]]</f>
        <v>92.04</v>
      </c>
      <c r="G63" s="9" t="str">
        <f>_xlfn.TEXTJOIN(" ",TRUE,Sales_Data369[[#This Row],[Category]],Sales_Data369[[#This Row],[Product]])</f>
        <v>Bars Carrot</v>
      </c>
    </row>
    <row r="64" spans="1:7" x14ac:dyDescent="0.35">
      <c r="A64" s="4">
        <v>44018</v>
      </c>
      <c r="B64" s="2" t="s">
        <v>22</v>
      </c>
      <c r="C64" s="2" t="s">
        <v>23</v>
      </c>
      <c r="D64" s="2">
        <v>28</v>
      </c>
      <c r="E64" s="2">
        <v>3.4899999999999998</v>
      </c>
      <c r="F64" s="3">
        <f>Sales_Data369[[#This Row],[Quantity]]*Sales_Data369[[#This Row],[UnitPrice]]</f>
        <v>97.72</v>
      </c>
      <c r="G64" s="9" t="str">
        <f>_xlfn.TEXTJOIN(" ",TRUE,Sales_Data369[[#This Row],[Category]],Sales_Data369[[#This Row],[Product]])</f>
        <v>Crackers Whole Wheat</v>
      </c>
    </row>
    <row r="65" spans="1:7" x14ac:dyDescent="0.35">
      <c r="A65" s="4">
        <v>44021</v>
      </c>
      <c r="B65" s="2" t="s">
        <v>9</v>
      </c>
      <c r="C65" s="2" t="s">
        <v>12</v>
      </c>
      <c r="D65" s="2">
        <v>136</v>
      </c>
      <c r="E65" s="2">
        <v>1.77</v>
      </c>
      <c r="F65" s="3">
        <f>Sales_Data369[[#This Row],[Quantity]]*Sales_Data369[[#This Row],[UnitPrice]]</f>
        <v>240.72</v>
      </c>
      <c r="G65" s="9" t="str">
        <f>_xlfn.TEXTJOIN(" ",TRUE,Sales_Data369[[#This Row],[Category]],Sales_Data369[[#This Row],[Product]])</f>
        <v>Bars Carrot</v>
      </c>
    </row>
    <row r="66" spans="1:7" x14ac:dyDescent="0.35">
      <c r="A66" s="4">
        <v>44024</v>
      </c>
      <c r="B66" s="2" t="s">
        <v>22</v>
      </c>
      <c r="C66" s="2" t="s">
        <v>23</v>
      </c>
      <c r="D66" s="2">
        <v>42</v>
      </c>
      <c r="E66" s="2">
        <v>3.49</v>
      </c>
      <c r="F66" s="3">
        <f>Sales_Data369[[#This Row],[Quantity]]*Sales_Data369[[#This Row],[UnitPrice]]</f>
        <v>146.58000000000001</v>
      </c>
      <c r="G66" s="9" t="str">
        <f>_xlfn.TEXTJOIN(" ",TRUE,Sales_Data369[[#This Row],[Category]],Sales_Data369[[#This Row],[Product]])</f>
        <v>Crackers Whole Wheat</v>
      </c>
    </row>
    <row r="67" spans="1:7" x14ac:dyDescent="0.35">
      <c r="A67" s="4">
        <v>44027</v>
      </c>
      <c r="B67" s="2" t="s">
        <v>13</v>
      </c>
      <c r="C67" s="2" t="s">
        <v>14</v>
      </c>
      <c r="D67" s="2">
        <v>75</v>
      </c>
      <c r="E67" s="2">
        <v>1.87</v>
      </c>
      <c r="F67" s="3">
        <f>Sales_Data369[[#This Row],[Quantity]]*Sales_Data369[[#This Row],[UnitPrice]]</f>
        <v>140.25</v>
      </c>
      <c r="G67" s="9" t="str">
        <f>_xlfn.TEXTJOIN(" ",TRUE,Sales_Data369[[#This Row],[Category]],Sales_Data369[[#This Row],[Product]])</f>
        <v>Cookies Chocolate Chip</v>
      </c>
    </row>
    <row r="68" spans="1:7" x14ac:dyDescent="0.35">
      <c r="A68" s="4">
        <v>44030</v>
      </c>
      <c r="B68" s="2" t="s">
        <v>9</v>
      </c>
      <c r="C68" s="2" t="s">
        <v>11</v>
      </c>
      <c r="D68" s="2">
        <v>72</v>
      </c>
      <c r="E68" s="2">
        <v>1.8699999999999999</v>
      </c>
      <c r="F68" s="3">
        <f>Sales_Data369[[#This Row],[Quantity]]*Sales_Data369[[#This Row],[UnitPrice]]</f>
        <v>134.63999999999999</v>
      </c>
      <c r="G68" s="9" t="str">
        <f>_xlfn.TEXTJOIN(" ",TRUE,Sales_Data369[[#This Row],[Category]],Sales_Data369[[#This Row],[Product]])</f>
        <v>Bars Bran</v>
      </c>
    </row>
    <row r="69" spans="1:7" x14ac:dyDescent="0.35">
      <c r="A69" s="4">
        <v>44033</v>
      </c>
      <c r="B69" s="2" t="s">
        <v>13</v>
      </c>
      <c r="C69" s="2" t="s">
        <v>15</v>
      </c>
      <c r="D69" s="2">
        <v>56</v>
      </c>
      <c r="E69" s="2">
        <v>2.84</v>
      </c>
      <c r="F69" s="3">
        <f>Sales_Data369[[#This Row],[Quantity]]*Sales_Data369[[#This Row],[UnitPrice]]</f>
        <v>159.04</v>
      </c>
      <c r="G69" s="9" t="str">
        <f>_xlfn.TEXTJOIN(" ",TRUE,Sales_Data369[[#This Row],[Category]],Sales_Data369[[#This Row],[Product]])</f>
        <v>Cookies Oatmeal Raisin</v>
      </c>
    </row>
    <row r="70" spans="1:7" x14ac:dyDescent="0.35">
      <c r="A70" s="4">
        <v>44036</v>
      </c>
      <c r="B70" s="2" t="s">
        <v>9</v>
      </c>
      <c r="C70" s="2" t="s">
        <v>11</v>
      </c>
      <c r="D70" s="2">
        <v>51</v>
      </c>
      <c r="E70" s="2">
        <v>1.87</v>
      </c>
      <c r="F70" s="3">
        <f>Sales_Data369[[#This Row],[Quantity]]*Sales_Data369[[#This Row],[UnitPrice]]</f>
        <v>95.37</v>
      </c>
      <c r="G70" s="9" t="str">
        <f>_xlfn.TEXTJOIN(" ",TRUE,Sales_Data369[[#This Row],[Category]],Sales_Data369[[#This Row],[Product]])</f>
        <v>Bars Bran</v>
      </c>
    </row>
    <row r="71" spans="1:7" x14ac:dyDescent="0.35">
      <c r="A71" s="4">
        <v>44039</v>
      </c>
      <c r="B71" s="2" t="s">
        <v>16</v>
      </c>
      <c r="C71" s="2" t="s">
        <v>17</v>
      </c>
      <c r="D71" s="2">
        <v>31</v>
      </c>
      <c r="E71" s="2">
        <v>1.68</v>
      </c>
      <c r="F71" s="3">
        <f>Sales_Data369[[#This Row],[Quantity]]*Sales_Data369[[#This Row],[UnitPrice]]</f>
        <v>52.08</v>
      </c>
      <c r="G71" s="9" t="str">
        <f>_xlfn.TEXTJOIN(" ",TRUE,Sales_Data369[[#This Row],[Category]],Sales_Data369[[#This Row],[Product]])</f>
        <v>Snacks Potato Chips</v>
      </c>
    </row>
    <row r="72" spans="1:7" x14ac:dyDescent="0.35">
      <c r="A72" s="4">
        <v>44042</v>
      </c>
      <c r="B72" s="2" t="s">
        <v>9</v>
      </c>
      <c r="C72" s="2" t="s">
        <v>11</v>
      </c>
      <c r="D72" s="2">
        <v>56</v>
      </c>
      <c r="E72" s="2">
        <v>1.8699999999999999</v>
      </c>
      <c r="F72" s="3">
        <f>Sales_Data369[[#This Row],[Quantity]]*Sales_Data369[[#This Row],[UnitPrice]]</f>
        <v>104.72</v>
      </c>
      <c r="G72" s="9" t="str">
        <f>_xlfn.TEXTJOIN(" ",TRUE,Sales_Data369[[#This Row],[Category]],Sales_Data369[[#This Row],[Product]])</f>
        <v>Bars Bran</v>
      </c>
    </row>
    <row r="73" spans="1:7" x14ac:dyDescent="0.35">
      <c r="A73" s="4">
        <v>44045</v>
      </c>
      <c r="B73" s="2" t="s">
        <v>13</v>
      </c>
      <c r="C73" s="2" t="s">
        <v>15</v>
      </c>
      <c r="D73" s="2">
        <v>137</v>
      </c>
      <c r="E73" s="2">
        <v>2.84</v>
      </c>
      <c r="F73" s="3">
        <f>Sales_Data369[[#This Row],[Quantity]]*Sales_Data369[[#This Row],[UnitPrice]]</f>
        <v>389.08</v>
      </c>
      <c r="G73" s="9" t="str">
        <f>_xlfn.TEXTJOIN(" ",TRUE,Sales_Data369[[#This Row],[Category]],Sales_Data369[[#This Row],[Product]])</f>
        <v>Cookies Oatmeal Raisin</v>
      </c>
    </row>
    <row r="74" spans="1:7" x14ac:dyDescent="0.35">
      <c r="A74" s="4">
        <v>44048</v>
      </c>
      <c r="B74" s="2" t="s">
        <v>13</v>
      </c>
      <c r="C74" s="2" t="s">
        <v>14</v>
      </c>
      <c r="D74" s="2">
        <v>107</v>
      </c>
      <c r="E74" s="2">
        <v>1.87</v>
      </c>
      <c r="F74" s="3">
        <f>Sales_Data369[[#This Row],[Quantity]]*Sales_Data369[[#This Row],[UnitPrice]]</f>
        <v>200.09</v>
      </c>
      <c r="G74" s="9" t="str">
        <f>_xlfn.TEXTJOIN(" ",TRUE,Sales_Data369[[#This Row],[Category]],Sales_Data369[[#This Row],[Product]])</f>
        <v>Cookies Chocolate Chip</v>
      </c>
    </row>
    <row r="75" spans="1:7" x14ac:dyDescent="0.35">
      <c r="A75" s="4">
        <v>44051</v>
      </c>
      <c r="B75" s="2" t="s">
        <v>9</v>
      </c>
      <c r="C75" s="2" t="s">
        <v>12</v>
      </c>
      <c r="D75" s="2">
        <v>24</v>
      </c>
      <c r="E75" s="2">
        <v>1.7699999999999998</v>
      </c>
      <c r="F75" s="3">
        <f>Sales_Data369[[#This Row],[Quantity]]*Sales_Data369[[#This Row],[UnitPrice]]</f>
        <v>42.48</v>
      </c>
      <c r="G75" s="9" t="str">
        <f>_xlfn.TEXTJOIN(" ",TRUE,Sales_Data369[[#This Row],[Category]],Sales_Data369[[#This Row],[Product]])</f>
        <v>Bars Carrot</v>
      </c>
    </row>
    <row r="76" spans="1:7" x14ac:dyDescent="0.35">
      <c r="A76" s="4">
        <v>44054</v>
      </c>
      <c r="B76" s="2" t="s">
        <v>22</v>
      </c>
      <c r="C76" s="2" t="s">
        <v>23</v>
      </c>
      <c r="D76" s="2">
        <v>30</v>
      </c>
      <c r="E76" s="2">
        <v>3.49</v>
      </c>
      <c r="F76" s="3">
        <f>Sales_Data369[[#This Row],[Quantity]]*Sales_Data369[[#This Row],[UnitPrice]]</f>
        <v>104.7</v>
      </c>
      <c r="G76" s="9" t="str">
        <f>_xlfn.TEXTJOIN(" ",TRUE,Sales_Data369[[#This Row],[Category]],Sales_Data369[[#This Row],[Product]])</f>
        <v>Crackers Whole Wheat</v>
      </c>
    </row>
    <row r="77" spans="1:7" x14ac:dyDescent="0.35">
      <c r="A77" s="4">
        <v>44057</v>
      </c>
      <c r="B77" s="2" t="s">
        <v>13</v>
      </c>
      <c r="C77" s="2" t="s">
        <v>14</v>
      </c>
      <c r="D77" s="2">
        <v>70</v>
      </c>
      <c r="E77" s="2">
        <v>1.87</v>
      </c>
      <c r="F77" s="3">
        <f>Sales_Data369[[#This Row],[Quantity]]*Sales_Data369[[#This Row],[UnitPrice]]</f>
        <v>130.9</v>
      </c>
      <c r="G77" s="9" t="str">
        <f>_xlfn.TEXTJOIN(" ",TRUE,Sales_Data369[[#This Row],[Category]],Sales_Data369[[#This Row],[Product]])</f>
        <v>Cookies Chocolate Chip</v>
      </c>
    </row>
    <row r="78" spans="1:7" x14ac:dyDescent="0.35">
      <c r="A78" s="4">
        <v>44060</v>
      </c>
      <c r="B78" s="2" t="s">
        <v>13</v>
      </c>
      <c r="C78" s="2" t="s">
        <v>8</v>
      </c>
      <c r="D78" s="2">
        <v>31</v>
      </c>
      <c r="E78" s="2">
        <v>2.1800000000000002</v>
      </c>
      <c r="F78" s="3">
        <f>Sales_Data369[[#This Row],[Quantity]]*Sales_Data369[[#This Row],[UnitPrice]]</f>
        <v>67.58</v>
      </c>
      <c r="G78" s="9" t="str">
        <f>_xlfn.TEXTJOIN(" ",TRUE,Sales_Data369[[#This Row],[Category]],Sales_Data369[[#This Row],[Product]])</f>
        <v>Cookies Arrowroot</v>
      </c>
    </row>
    <row r="79" spans="1:7" x14ac:dyDescent="0.35">
      <c r="A79" s="4">
        <v>44063</v>
      </c>
      <c r="B79" s="2" t="s">
        <v>9</v>
      </c>
      <c r="C79" s="2" t="s">
        <v>12</v>
      </c>
      <c r="D79" s="2">
        <v>109</v>
      </c>
      <c r="E79" s="2">
        <v>1.77</v>
      </c>
      <c r="F79" s="3">
        <f>Sales_Data369[[#This Row],[Quantity]]*Sales_Data369[[#This Row],[UnitPrice]]</f>
        <v>192.93</v>
      </c>
      <c r="G79" s="9" t="str">
        <f>_xlfn.TEXTJOIN(" ",TRUE,Sales_Data369[[#This Row],[Category]],Sales_Data369[[#This Row],[Product]])</f>
        <v>Bars Carrot</v>
      </c>
    </row>
    <row r="80" spans="1:7" x14ac:dyDescent="0.35">
      <c r="A80" s="4">
        <v>44066</v>
      </c>
      <c r="B80" s="2" t="s">
        <v>22</v>
      </c>
      <c r="C80" s="2" t="s">
        <v>23</v>
      </c>
      <c r="D80" s="2">
        <v>21</v>
      </c>
      <c r="E80" s="2">
        <v>3.49</v>
      </c>
      <c r="F80" s="3">
        <f>Sales_Data369[[#This Row],[Quantity]]*Sales_Data369[[#This Row],[UnitPrice]]</f>
        <v>73.290000000000006</v>
      </c>
      <c r="G80" s="9" t="str">
        <f>_xlfn.TEXTJOIN(" ",TRUE,Sales_Data369[[#This Row],[Category]],Sales_Data369[[#This Row],[Product]])</f>
        <v>Crackers Whole Wheat</v>
      </c>
    </row>
    <row r="81" spans="1:7" x14ac:dyDescent="0.35">
      <c r="A81" s="4">
        <v>44069</v>
      </c>
      <c r="B81" s="2" t="s">
        <v>13</v>
      </c>
      <c r="C81" s="2" t="s">
        <v>14</v>
      </c>
      <c r="D81" s="2">
        <v>80</v>
      </c>
      <c r="E81" s="2">
        <v>1.8699999999999999</v>
      </c>
      <c r="F81" s="3">
        <f>Sales_Data369[[#This Row],[Quantity]]*Sales_Data369[[#This Row],[UnitPrice]]</f>
        <v>149.6</v>
      </c>
      <c r="G81" s="9" t="str">
        <f>_xlfn.TEXTJOIN(" ",TRUE,Sales_Data369[[#This Row],[Category]],Sales_Data369[[#This Row],[Product]])</f>
        <v>Cookies Chocolate Chip</v>
      </c>
    </row>
    <row r="82" spans="1:7" x14ac:dyDescent="0.35">
      <c r="A82" s="4">
        <v>44072</v>
      </c>
      <c r="B82" s="2" t="s">
        <v>9</v>
      </c>
      <c r="C82" s="2" t="s">
        <v>11</v>
      </c>
      <c r="D82" s="2">
        <v>75</v>
      </c>
      <c r="E82" s="2">
        <v>1.87</v>
      </c>
      <c r="F82" s="3">
        <f>Sales_Data369[[#This Row],[Quantity]]*Sales_Data369[[#This Row],[UnitPrice]]</f>
        <v>140.25</v>
      </c>
      <c r="G82" s="9" t="str">
        <f>_xlfn.TEXTJOIN(" ",TRUE,Sales_Data369[[#This Row],[Category]],Sales_Data369[[#This Row],[Product]])</f>
        <v>Bars Bran</v>
      </c>
    </row>
    <row r="83" spans="1:7" x14ac:dyDescent="0.35">
      <c r="A83" s="4">
        <v>44075</v>
      </c>
      <c r="B83" s="2" t="s">
        <v>13</v>
      </c>
      <c r="C83" s="2" t="s">
        <v>15</v>
      </c>
      <c r="D83" s="2">
        <v>74</v>
      </c>
      <c r="E83" s="2">
        <v>2.84</v>
      </c>
      <c r="F83" s="3">
        <f>Sales_Data369[[#This Row],[Quantity]]*Sales_Data369[[#This Row],[UnitPrice]]</f>
        <v>210.16</v>
      </c>
      <c r="G83" s="9" t="str">
        <f>_xlfn.TEXTJOIN(" ",TRUE,Sales_Data369[[#This Row],[Category]],Sales_Data369[[#This Row],[Product]])</f>
        <v>Cookies Oatmeal Raisin</v>
      </c>
    </row>
    <row r="84" spans="1:7" x14ac:dyDescent="0.35">
      <c r="A84" s="4">
        <v>44078</v>
      </c>
      <c r="B84" s="2" t="s">
        <v>9</v>
      </c>
      <c r="C84" s="2" t="s">
        <v>12</v>
      </c>
      <c r="D84" s="2">
        <v>45</v>
      </c>
      <c r="E84" s="2">
        <v>1.77</v>
      </c>
      <c r="F84" s="3">
        <f>Sales_Data369[[#This Row],[Quantity]]*Sales_Data369[[#This Row],[UnitPrice]]</f>
        <v>79.650000000000006</v>
      </c>
      <c r="G84" s="9" t="str">
        <f>_xlfn.TEXTJOIN(" ",TRUE,Sales_Data369[[#This Row],[Category]],Sales_Data369[[#This Row],[Product]])</f>
        <v>Bars Carrot</v>
      </c>
    </row>
    <row r="85" spans="1:7" x14ac:dyDescent="0.35">
      <c r="A85" s="4">
        <v>44081</v>
      </c>
      <c r="B85" s="2" t="s">
        <v>13</v>
      </c>
      <c r="C85" s="2" t="s">
        <v>8</v>
      </c>
      <c r="D85" s="2">
        <v>28</v>
      </c>
      <c r="E85" s="2">
        <v>2.1800000000000002</v>
      </c>
      <c r="F85" s="3">
        <f>Sales_Data369[[#This Row],[Quantity]]*Sales_Data369[[#This Row],[UnitPrice]]</f>
        <v>61.040000000000006</v>
      </c>
      <c r="G85" s="9" t="str">
        <f>_xlfn.TEXTJOIN(" ",TRUE,Sales_Data369[[#This Row],[Category]],Sales_Data369[[#This Row],[Product]])</f>
        <v>Cookies Arrowroot</v>
      </c>
    </row>
    <row r="86" spans="1:7" x14ac:dyDescent="0.35">
      <c r="A86" s="4">
        <v>44084</v>
      </c>
      <c r="B86" s="2" t="s">
        <v>9</v>
      </c>
      <c r="C86" s="2" t="s">
        <v>12</v>
      </c>
      <c r="D86" s="2">
        <v>143</v>
      </c>
      <c r="E86" s="2">
        <v>1.77</v>
      </c>
      <c r="F86" s="3">
        <f>Sales_Data369[[#This Row],[Quantity]]*Sales_Data369[[#This Row],[UnitPrice]]</f>
        <v>253.11</v>
      </c>
      <c r="G86" s="9" t="str">
        <f>_xlfn.TEXTJOIN(" ",TRUE,Sales_Data369[[#This Row],[Category]],Sales_Data369[[#This Row],[Product]])</f>
        <v>Bars Carrot</v>
      </c>
    </row>
    <row r="87" spans="1:7" x14ac:dyDescent="0.35">
      <c r="A87" s="4">
        <v>44087</v>
      </c>
      <c r="B87" s="2" t="s">
        <v>16</v>
      </c>
      <c r="C87" s="2" t="s">
        <v>24</v>
      </c>
      <c r="D87" s="2">
        <v>27</v>
      </c>
      <c r="E87" s="2">
        <v>3.15</v>
      </c>
      <c r="F87" s="3">
        <f>Sales_Data369[[#This Row],[Quantity]]*Sales_Data369[[#This Row],[UnitPrice]]</f>
        <v>85.05</v>
      </c>
      <c r="G87" s="9" t="str">
        <f>_xlfn.TEXTJOIN(" ",TRUE,Sales_Data369[[#This Row],[Category]],Sales_Data369[[#This Row],[Product]])</f>
        <v>Snacks Pretzels</v>
      </c>
    </row>
    <row r="88" spans="1:7" x14ac:dyDescent="0.35">
      <c r="A88" s="4">
        <v>44090</v>
      </c>
      <c r="B88" s="2" t="s">
        <v>9</v>
      </c>
      <c r="C88" s="2" t="s">
        <v>12</v>
      </c>
      <c r="D88" s="2">
        <v>133</v>
      </c>
      <c r="E88" s="2">
        <v>1.77</v>
      </c>
      <c r="F88" s="3">
        <f>Sales_Data369[[#This Row],[Quantity]]*Sales_Data369[[#This Row],[UnitPrice]]</f>
        <v>235.41</v>
      </c>
      <c r="G88" s="9" t="str">
        <f>_xlfn.TEXTJOIN(" ",TRUE,Sales_Data369[[#This Row],[Category]],Sales_Data369[[#This Row],[Product]])</f>
        <v>Bars Carrot</v>
      </c>
    </row>
    <row r="89" spans="1:7" x14ac:dyDescent="0.35">
      <c r="A89" s="4">
        <v>44093</v>
      </c>
      <c r="B89" s="2" t="s">
        <v>13</v>
      </c>
      <c r="C89" s="2" t="s">
        <v>8</v>
      </c>
      <c r="D89" s="2">
        <v>110</v>
      </c>
      <c r="E89" s="2">
        <v>2.1800000000000002</v>
      </c>
      <c r="F89" s="3">
        <f>Sales_Data369[[#This Row],[Quantity]]*Sales_Data369[[#This Row],[UnitPrice]]</f>
        <v>239.8</v>
      </c>
      <c r="G89" s="9" t="str">
        <f>_xlfn.TEXTJOIN(" ",TRUE,Sales_Data369[[#This Row],[Category]],Sales_Data369[[#This Row],[Product]])</f>
        <v>Cookies Arrowroot</v>
      </c>
    </row>
    <row r="90" spans="1:7" x14ac:dyDescent="0.35">
      <c r="A90" s="4">
        <v>44096</v>
      </c>
      <c r="B90" s="2" t="s">
        <v>13</v>
      </c>
      <c r="C90" s="2" t="s">
        <v>14</v>
      </c>
      <c r="D90" s="2">
        <v>65</v>
      </c>
      <c r="E90" s="2">
        <v>1.8699999999999999</v>
      </c>
      <c r="F90" s="3">
        <f>Sales_Data369[[#This Row],[Quantity]]*Sales_Data369[[#This Row],[UnitPrice]]</f>
        <v>121.55</v>
      </c>
      <c r="G90" s="9" t="str">
        <f>_xlfn.TEXTJOIN(" ",TRUE,Sales_Data369[[#This Row],[Category]],Sales_Data369[[#This Row],[Product]])</f>
        <v>Cookies Chocolate Chip</v>
      </c>
    </row>
    <row r="91" spans="1:7" x14ac:dyDescent="0.35">
      <c r="A91" s="4">
        <v>44099</v>
      </c>
      <c r="B91" s="2" t="s">
        <v>9</v>
      </c>
      <c r="C91" s="2" t="s">
        <v>11</v>
      </c>
      <c r="D91" s="2">
        <v>33</v>
      </c>
      <c r="E91" s="2">
        <v>1.87</v>
      </c>
      <c r="F91" s="3">
        <f>Sales_Data369[[#This Row],[Quantity]]*Sales_Data369[[#This Row],[UnitPrice]]</f>
        <v>61.71</v>
      </c>
      <c r="G91" s="9" t="str">
        <f>_xlfn.TEXTJOIN(" ",TRUE,Sales_Data369[[#This Row],[Category]],Sales_Data369[[#This Row],[Product]])</f>
        <v>Bars Bran</v>
      </c>
    </row>
    <row r="92" spans="1:7" x14ac:dyDescent="0.35">
      <c r="A92" s="4">
        <v>44102</v>
      </c>
      <c r="B92" s="2" t="s">
        <v>13</v>
      </c>
      <c r="C92" s="2" t="s">
        <v>8</v>
      </c>
      <c r="D92" s="2">
        <v>81</v>
      </c>
      <c r="E92" s="2">
        <v>2.1800000000000002</v>
      </c>
      <c r="F92" s="3">
        <f>Sales_Data369[[#This Row],[Quantity]]*Sales_Data369[[#This Row],[UnitPrice]]</f>
        <v>176.58</v>
      </c>
      <c r="G92" s="9" t="str">
        <f>_xlfn.TEXTJOIN(" ",TRUE,Sales_Data369[[#This Row],[Category]],Sales_Data369[[#This Row],[Product]])</f>
        <v>Cookies Arrowroot</v>
      </c>
    </row>
    <row r="93" spans="1:7" x14ac:dyDescent="0.35">
      <c r="A93" s="4">
        <v>44105</v>
      </c>
      <c r="B93" s="2" t="s">
        <v>9</v>
      </c>
      <c r="C93" s="2" t="s">
        <v>12</v>
      </c>
      <c r="D93" s="2">
        <v>77</v>
      </c>
      <c r="E93" s="2">
        <v>1.7699999999999998</v>
      </c>
      <c r="F93" s="3">
        <f>Sales_Data369[[#This Row],[Quantity]]*Sales_Data369[[#This Row],[UnitPrice]]</f>
        <v>136.29</v>
      </c>
      <c r="G93" s="9" t="str">
        <f>_xlfn.TEXTJOIN(" ",TRUE,Sales_Data369[[#This Row],[Category]],Sales_Data369[[#This Row],[Product]])</f>
        <v>Bars Carrot</v>
      </c>
    </row>
    <row r="94" spans="1:7" x14ac:dyDescent="0.35">
      <c r="A94" s="4">
        <v>44108</v>
      </c>
      <c r="B94" s="2" t="s">
        <v>22</v>
      </c>
      <c r="C94" s="2" t="s">
        <v>23</v>
      </c>
      <c r="D94" s="2">
        <v>38</v>
      </c>
      <c r="E94" s="2">
        <v>3.49</v>
      </c>
      <c r="F94" s="3">
        <f>Sales_Data369[[#This Row],[Quantity]]*Sales_Data369[[#This Row],[UnitPrice]]</f>
        <v>132.62</v>
      </c>
      <c r="G94" s="9" t="str">
        <f>_xlfn.TEXTJOIN(" ",TRUE,Sales_Data369[[#This Row],[Category]],Sales_Data369[[#This Row],[Product]])</f>
        <v>Crackers Whole Wheat</v>
      </c>
    </row>
    <row r="95" spans="1:7" x14ac:dyDescent="0.35">
      <c r="A95" s="4">
        <v>44111</v>
      </c>
      <c r="B95" s="2" t="s">
        <v>9</v>
      </c>
      <c r="C95" s="2" t="s">
        <v>12</v>
      </c>
      <c r="D95" s="2">
        <v>40</v>
      </c>
      <c r="E95" s="2">
        <v>1.77</v>
      </c>
      <c r="F95" s="3">
        <f>Sales_Data369[[#This Row],[Quantity]]*Sales_Data369[[#This Row],[UnitPrice]]</f>
        <v>70.8</v>
      </c>
      <c r="G95" s="9" t="str">
        <f>_xlfn.TEXTJOIN(" ",TRUE,Sales_Data369[[#This Row],[Category]],Sales_Data369[[#This Row],[Product]])</f>
        <v>Bars Carrot</v>
      </c>
    </row>
    <row r="96" spans="1:7" x14ac:dyDescent="0.35">
      <c r="A96" s="4">
        <v>44114</v>
      </c>
      <c r="B96" s="2" t="s">
        <v>16</v>
      </c>
      <c r="C96" s="2" t="s">
        <v>17</v>
      </c>
      <c r="D96" s="2">
        <v>114</v>
      </c>
      <c r="E96" s="2">
        <v>1.6800000000000002</v>
      </c>
      <c r="F96" s="3">
        <f>Sales_Data369[[#This Row],[Quantity]]*Sales_Data369[[#This Row],[UnitPrice]]</f>
        <v>191.52</v>
      </c>
      <c r="G96" s="9" t="str">
        <f>_xlfn.TEXTJOIN(" ",TRUE,Sales_Data369[[#This Row],[Category]],Sales_Data369[[#This Row],[Product]])</f>
        <v>Snacks Potato Chips</v>
      </c>
    </row>
    <row r="97" spans="1:7" x14ac:dyDescent="0.35">
      <c r="A97" s="4">
        <v>44117</v>
      </c>
      <c r="B97" s="2" t="s">
        <v>13</v>
      </c>
      <c r="C97" s="2" t="s">
        <v>8</v>
      </c>
      <c r="D97" s="2">
        <v>224</v>
      </c>
      <c r="E97" s="2">
        <v>2.1800000000000002</v>
      </c>
      <c r="F97" s="3">
        <f>Sales_Data369[[#This Row],[Quantity]]*Sales_Data369[[#This Row],[UnitPrice]]</f>
        <v>488.32000000000005</v>
      </c>
      <c r="G97" s="9" t="str">
        <f>_xlfn.TEXTJOIN(" ",TRUE,Sales_Data369[[#This Row],[Category]],Sales_Data369[[#This Row],[Product]])</f>
        <v>Cookies Arrowroot</v>
      </c>
    </row>
    <row r="98" spans="1:7" x14ac:dyDescent="0.35">
      <c r="A98" s="4">
        <v>44120</v>
      </c>
      <c r="B98" s="2" t="s">
        <v>9</v>
      </c>
      <c r="C98" s="2" t="s">
        <v>12</v>
      </c>
      <c r="D98" s="2">
        <v>141</v>
      </c>
      <c r="E98" s="2">
        <v>1.77</v>
      </c>
      <c r="F98" s="3">
        <f>Sales_Data369[[#This Row],[Quantity]]*Sales_Data369[[#This Row],[UnitPrice]]</f>
        <v>249.57</v>
      </c>
      <c r="G98" s="9" t="str">
        <f>_xlfn.TEXTJOIN(" ",TRUE,Sales_Data369[[#This Row],[Category]],Sales_Data369[[#This Row],[Product]])</f>
        <v>Bars Carrot</v>
      </c>
    </row>
    <row r="99" spans="1:7" x14ac:dyDescent="0.35">
      <c r="A99" s="4">
        <v>44123</v>
      </c>
      <c r="B99" s="2" t="s">
        <v>22</v>
      </c>
      <c r="C99" s="2" t="s">
        <v>23</v>
      </c>
      <c r="D99" s="2">
        <v>32</v>
      </c>
      <c r="E99" s="2">
        <v>3.49</v>
      </c>
      <c r="F99" s="3">
        <f>Sales_Data369[[#This Row],[Quantity]]*Sales_Data369[[#This Row],[UnitPrice]]</f>
        <v>111.68</v>
      </c>
      <c r="G99" s="9" t="str">
        <f>_xlfn.TEXTJOIN(" ",TRUE,Sales_Data369[[#This Row],[Category]],Sales_Data369[[#This Row],[Product]])</f>
        <v>Crackers Whole Wheat</v>
      </c>
    </row>
    <row r="100" spans="1:7" x14ac:dyDescent="0.35">
      <c r="A100" s="4">
        <v>44126</v>
      </c>
      <c r="B100" s="2" t="s">
        <v>9</v>
      </c>
      <c r="C100" s="2" t="s">
        <v>12</v>
      </c>
      <c r="D100" s="2">
        <v>20</v>
      </c>
      <c r="E100" s="2">
        <v>1.77</v>
      </c>
      <c r="F100" s="3">
        <f>Sales_Data369[[#This Row],[Quantity]]*Sales_Data369[[#This Row],[UnitPrice]]</f>
        <v>35.4</v>
      </c>
      <c r="G100" s="9" t="str">
        <f>_xlfn.TEXTJOIN(" ",TRUE,Sales_Data369[[#This Row],[Category]],Sales_Data369[[#This Row],[Product]])</f>
        <v>Bars Carrot</v>
      </c>
    </row>
    <row r="101" spans="1:7" x14ac:dyDescent="0.35">
      <c r="A101" s="4">
        <v>44129</v>
      </c>
      <c r="B101" s="2" t="s">
        <v>13</v>
      </c>
      <c r="C101" s="2" t="s">
        <v>8</v>
      </c>
      <c r="D101" s="2">
        <v>40</v>
      </c>
      <c r="E101" s="2">
        <v>2.1800000000000002</v>
      </c>
      <c r="F101" s="3">
        <f>Sales_Data369[[#This Row],[Quantity]]*Sales_Data369[[#This Row],[UnitPrice]]</f>
        <v>87.2</v>
      </c>
      <c r="G101" s="9" t="str">
        <f>_xlfn.TEXTJOIN(" ",TRUE,Sales_Data369[[#This Row],[Category]],Sales_Data369[[#This Row],[Product]])</f>
        <v>Cookies Arrowroot</v>
      </c>
    </row>
    <row r="102" spans="1:7" x14ac:dyDescent="0.35">
      <c r="A102" s="4">
        <v>44132</v>
      </c>
      <c r="B102" s="2" t="s">
        <v>13</v>
      </c>
      <c r="C102" s="2" t="s">
        <v>14</v>
      </c>
      <c r="D102" s="2">
        <v>49</v>
      </c>
      <c r="E102" s="2">
        <v>1.8699999999999999</v>
      </c>
      <c r="F102" s="3">
        <f>Sales_Data369[[#This Row],[Quantity]]*Sales_Data369[[#This Row],[UnitPrice]]</f>
        <v>91.63</v>
      </c>
      <c r="G102" s="9" t="str">
        <f>_xlfn.TEXTJOIN(" ",TRUE,Sales_Data369[[#This Row],[Category]],Sales_Data369[[#This Row],[Product]])</f>
        <v>Cookies Chocolate Chip</v>
      </c>
    </row>
    <row r="103" spans="1:7" x14ac:dyDescent="0.35">
      <c r="A103" s="4">
        <v>44135</v>
      </c>
      <c r="B103" s="2" t="s">
        <v>22</v>
      </c>
      <c r="C103" s="2" t="s">
        <v>23</v>
      </c>
      <c r="D103" s="2">
        <v>46</v>
      </c>
      <c r="E103" s="2">
        <v>3.4899999999999998</v>
      </c>
      <c r="F103" s="3">
        <f>Sales_Data369[[#This Row],[Quantity]]*Sales_Data369[[#This Row],[UnitPrice]]</f>
        <v>160.54</v>
      </c>
      <c r="G103" s="9" t="str">
        <f>_xlfn.TEXTJOIN(" ",TRUE,Sales_Data369[[#This Row],[Category]],Sales_Data369[[#This Row],[Product]])</f>
        <v>Crackers Whole Wheat</v>
      </c>
    </row>
    <row r="104" spans="1:7" x14ac:dyDescent="0.35">
      <c r="A104" s="4">
        <v>44138</v>
      </c>
      <c r="B104" s="2" t="s">
        <v>9</v>
      </c>
      <c r="C104" s="2" t="s">
        <v>12</v>
      </c>
      <c r="D104" s="2">
        <v>39</v>
      </c>
      <c r="E104" s="2">
        <v>1.77</v>
      </c>
      <c r="F104" s="3">
        <f>Sales_Data369[[#This Row],[Quantity]]*Sales_Data369[[#This Row],[UnitPrice]]</f>
        <v>69.03</v>
      </c>
      <c r="G104" s="9" t="str">
        <f>_xlfn.TEXTJOIN(" ",TRUE,Sales_Data369[[#This Row],[Category]],Sales_Data369[[#This Row],[Product]])</f>
        <v>Bars Carrot</v>
      </c>
    </row>
    <row r="105" spans="1:7" x14ac:dyDescent="0.35">
      <c r="A105" s="4">
        <v>44141</v>
      </c>
      <c r="B105" s="2" t="s">
        <v>16</v>
      </c>
      <c r="C105" s="2" t="s">
        <v>17</v>
      </c>
      <c r="D105" s="2">
        <v>62</v>
      </c>
      <c r="E105" s="2">
        <v>1.68</v>
      </c>
      <c r="F105" s="3">
        <f>Sales_Data369[[#This Row],[Quantity]]*Sales_Data369[[#This Row],[UnitPrice]]</f>
        <v>104.16</v>
      </c>
      <c r="G105" s="9" t="str">
        <f>_xlfn.TEXTJOIN(" ",TRUE,Sales_Data369[[#This Row],[Category]],Sales_Data369[[#This Row],[Product]])</f>
        <v>Snacks Potato Chips</v>
      </c>
    </row>
    <row r="106" spans="1:7" x14ac:dyDescent="0.35">
      <c r="A106" s="4">
        <v>44144</v>
      </c>
      <c r="B106" s="2" t="s">
        <v>9</v>
      </c>
      <c r="C106" s="2" t="s">
        <v>12</v>
      </c>
      <c r="D106" s="2">
        <v>90</v>
      </c>
      <c r="E106" s="2">
        <v>1.77</v>
      </c>
      <c r="F106" s="3">
        <f>Sales_Data369[[#This Row],[Quantity]]*Sales_Data369[[#This Row],[UnitPrice]]</f>
        <v>159.30000000000001</v>
      </c>
      <c r="G106" s="9" t="str">
        <f>_xlfn.TEXTJOIN(" ",TRUE,Sales_Data369[[#This Row],[Category]],Sales_Data369[[#This Row],[Product]])</f>
        <v>Bars Carrot</v>
      </c>
    </row>
    <row r="107" spans="1:7" x14ac:dyDescent="0.35">
      <c r="A107" s="4">
        <v>44147</v>
      </c>
      <c r="B107" s="2" t="s">
        <v>13</v>
      </c>
      <c r="C107" s="2" t="s">
        <v>8</v>
      </c>
      <c r="D107" s="2">
        <v>103</v>
      </c>
      <c r="E107" s="2">
        <v>2.1799999999999997</v>
      </c>
      <c r="F107" s="3">
        <f>Sales_Data369[[#This Row],[Quantity]]*Sales_Data369[[#This Row],[UnitPrice]]</f>
        <v>224.53999999999996</v>
      </c>
      <c r="G107" s="9" t="str">
        <f>_xlfn.TEXTJOIN(" ",TRUE,Sales_Data369[[#This Row],[Category]],Sales_Data369[[#This Row],[Product]])</f>
        <v>Cookies Arrowroot</v>
      </c>
    </row>
    <row r="108" spans="1:7" x14ac:dyDescent="0.35">
      <c r="A108" s="4">
        <v>44150</v>
      </c>
      <c r="B108" s="2" t="s">
        <v>13</v>
      </c>
      <c r="C108" s="2" t="s">
        <v>15</v>
      </c>
      <c r="D108" s="2">
        <v>32</v>
      </c>
      <c r="E108" s="2">
        <v>2.84</v>
      </c>
      <c r="F108" s="3">
        <f>Sales_Data369[[#This Row],[Quantity]]*Sales_Data369[[#This Row],[UnitPrice]]</f>
        <v>90.88</v>
      </c>
      <c r="G108" s="9" t="str">
        <f>_xlfn.TEXTJOIN(" ",TRUE,Sales_Data369[[#This Row],[Category]],Sales_Data369[[#This Row],[Product]])</f>
        <v>Cookies Oatmeal Raisin</v>
      </c>
    </row>
    <row r="109" spans="1:7" x14ac:dyDescent="0.35">
      <c r="A109" s="4">
        <v>44153</v>
      </c>
      <c r="B109" s="2" t="s">
        <v>9</v>
      </c>
      <c r="C109" s="2" t="s">
        <v>11</v>
      </c>
      <c r="D109" s="2">
        <v>66</v>
      </c>
      <c r="E109" s="2">
        <v>1.87</v>
      </c>
      <c r="F109" s="3">
        <f>Sales_Data369[[#This Row],[Quantity]]*Sales_Data369[[#This Row],[UnitPrice]]</f>
        <v>123.42</v>
      </c>
      <c r="G109" s="9" t="str">
        <f>_xlfn.TEXTJOIN(" ",TRUE,Sales_Data369[[#This Row],[Category]],Sales_Data369[[#This Row],[Product]])</f>
        <v>Bars Bran</v>
      </c>
    </row>
    <row r="110" spans="1:7" x14ac:dyDescent="0.35">
      <c r="A110" s="4">
        <v>44156</v>
      </c>
      <c r="B110" s="2" t="s">
        <v>13</v>
      </c>
      <c r="C110" s="2" t="s">
        <v>15</v>
      </c>
      <c r="D110" s="2">
        <v>97</v>
      </c>
      <c r="E110" s="2">
        <v>2.8400000000000003</v>
      </c>
      <c r="F110" s="3">
        <f>Sales_Data369[[#This Row],[Quantity]]*Sales_Data369[[#This Row],[UnitPrice]]</f>
        <v>275.48</v>
      </c>
      <c r="G110" s="9" t="str">
        <f>_xlfn.TEXTJOIN(" ",TRUE,Sales_Data369[[#This Row],[Category]],Sales_Data369[[#This Row],[Product]])</f>
        <v>Cookies Oatmeal Raisin</v>
      </c>
    </row>
    <row r="111" spans="1:7" x14ac:dyDescent="0.35">
      <c r="A111" s="4">
        <v>44159</v>
      </c>
      <c r="B111" s="2" t="s">
        <v>9</v>
      </c>
      <c r="C111" s="2" t="s">
        <v>12</v>
      </c>
      <c r="D111" s="2">
        <v>30</v>
      </c>
      <c r="E111" s="2">
        <v>1.77</v>
      </c>
      <c r="F111" s="3">
        <f>Sales_Data369[[#This Row],[Quantity]]*Sales_Data369[[#This Row],[UnitPrice]]</f>
        <v>53.1</v>
      </c>
      <c r="G111" s="9" t="str">
        <f>_xlfn.TEXTJOIN(" ",TRUE,Sales_Data369[[#This Row],[Category]],Sales_Data369[[#This Row],[Product]])</f>
        <v>Bars Carrot</v>
      </c>
    </row>
    <row r="112" spans="1:7" x14ac:dyDescent="0.35">
      <c r="A112" s="4">
        <v>44162</v>
      </c>
      <c r="B112" s="2" t="s">
        <v>16</v>
      </c>
      <c r="C112" s="2" t="s">
        <v>17</v>
      </c>
      <c r="D112" s="2">
        <v>29</v>
      </c>
      <c r="E112" s="2">
        <v>1.68</v>
      </c>
      <c r="F112" s="3">
        <f>Sales_Data369[[#This Row],[Quantity]]*Sales_Data369[[#This Row],[UnitPrice]]</f>
        <v>48.72</v>
      </c>
      <c r="G112" s="9" t="str">
        <f>_xlfn.TEXTJOIN(" ",TRUE,Sales_Data369[[#This Row],[Category]],Sales_Data369[[#This Row],[Product]])</f>
        <v>Snacks Potato Chips</v>
      </c>
    </row>
    <row r="113" spans="1:7" x14ac:dyDescent="0.35">
      <c r="A113" s="4">
        <v>44165</v>
      </c>
      <c r="B113" s="2" t="s">
        <v>9</v>
      </c>
      <c r="C113" s="2" t="s">
        <v>12</v>
      </c>
      <c r="D113" s="2">
        <v>92</v>
      </c>
      <c r="E113" s="2">
        <v>1.77</v>
      </c>
      <c r="F113" s="3">
        <f>Sales_Data369[[#This Row],[Quantity]]*Sales_Data369[[#This Row],[UnitPrice]]</f>
        <v>162.84</v>
      </c>
      <c r="G113" s="9" t="str">
        <f>_xlfn.TEXTJOIN(" ",TRUE,Sales_Data369[[#This Row],[Category]],Sales_Data369[[#This Row],[Product]])</f>
        <v>Bars Carrot</v>
      </c>
    </row>
    <row r="114" spans="1:7" x14ac:dyDescent="0.35">
      <c r="A114" s="4">
        <v>44168</v>
      </c>
      <c r="B114" s="2" t="s">
        <v>13</v>
      </c>
      <c r="C114" s="2" t="s">
        <v>8</v>
      </c>
      <c r="D114" s="2">
        <v>139</v>
      </c>
      <c r="E114" s="2">
        <v>2.1799999999999997</v>
      </c>
      <c r="F114" s="3">
        <f>Sales_Data369[[#This Row],[Quantity]]*Sales_Data369[[#This Row],[UnitPrice]]</f>
        <v>303.02</v>
      </c>
      <c r="G114" s="9" t="str">
        <f>_xlfn.TEXTJOIN(" ",TRUE,Sales_Data369[[#This Row],[Category]],Sales_Data369[[#This Row],[Product]])</f>
        <v>Cookies Arrowroot</v>
      </c>
    </row>
    <row r="115" spans="1:7" x14ac:dyDescent="0.35">
      <c r="A115" s="4">
        <v>44171</v>
      </c>
      <c r="B115" s="2" t="s">
        <v>13</v>
      </c>
      <c r="C115" s="2" t="s">
        <v>15</v>
      </c>
      <c r="D115" s="2">
        <v>29</v>
      </c>
      <c r="E115" s="2">
        <v>2.84</v>
      </c>
      <c r="F115" s="3">
        <f>Sales_Data369[[#This Row],[Quantity]]*Sales_Data369[[#This Row],[UnitPrice]]</f>
        <v>82.36</v>
      </c>
      <c r="G115" s="9" t="str">
        <f>_xlfn.TEXTJOIN(" ",TRUE,Sales_Data369[[#This Row],[Category]],Sales_Data369[[#This Row],[Product]])</f>
        <v>Cookies Oatmeal Raisin</v>
      </c>
    </row>
    <row r="116" spans="1:7" x14ac:dyDescent="0.35">
      <c r="A116" s="4">
        <v>44174</v>
      </c>
      <c r="B116" s="2" t="s">
        <v>9</v>
      </c>
      <c r="C116" s="2" t="s">
        <v>10</v>
      </c>
      <c r="D116" s="2">
        <v>30</v>
      </c>
      <c r="E116" s="2">
        <v>2.27</v>
      </c>
      <c r="F116" s="3">
        <f>Sales_Data369[[#This Row],[Quantity]]*Sales_Data369[[#This Row],[UnitPrice]]</f>
        <v>68.099999999999994</v>
      </c>
      <c r="G116" s="9" t="str">
        <f>_xlfn.TEXTJOIN(" ",TRUE,Sales_Data369[[#This Row],[Category]],Sales_Data369[[#This Row],[Product]])</f>
        <v>Bars Banana</v>
      </c>
    </row>
    <row r="117" spans="1:7" x14ac:dyDescent="0.35">
      <c r="A117" s="4">
        <v>44177</v>
      </c>
      <c r="B117" s="2" t="s">
        <v>13</v>
      </c>
      <c r="C117" s="2" t="s">
        <v>14</v>
      </c>
      <c r="D117" s="2">
        <v>36</v>
      </c>
      <c r="E117" s="2">
        <v>1.8699999999999999</v>
      </c>
      <c r="F117" s="3">
        <f>Sales_Data369[[#This Row],[Quantity]]*Sales_Data369[[#This Row],[UnitPrice]]</f>
        <v>67.319999999999993</v>
      </c>
      <c r="G117" s="9" t="str">
        <f>_xlfn.TEXTJOIN(" ",TRUE,Sales_Data369[[#This Row],[Category]],Sales_Data369[[#This Row],[Product]])</f>
        <v>Cookies Chocolate Chip</v>
      </c>
    </row>
    <row r="118" spans="1:7" x14ac:dyDescent="0.35">
      <c r="A118" s="4">
        <v>44180</v>
      </c>
      <c r="B118" s="2" t="s">
        <v>22</v>
      </c>
      <c r="C118" s="2" t="s">
        <v>23</v>
      </c>
      <c r="D118" s="2">
        <v>41</v>
      </c>
      <c r="E118" s="2">
        <v>3.49</v>
      </c>
      <c r="F118" s="3">
        <f>Sales_Data369[[#This Row],[Quantity]]*Sales_Data369[[#This Row],[UnitPrice]]</f>
        <v>143.09</v>
      </c>
      <c r="G118" s="9" t="str">
        <f>_xlfn.TEXTJOIN(" ",TRUE,Sales_Data369[[#This Row],[Category]],Sales_Data369[[#This Row],[Product]])</f>
        <v>Crackers Whole Wheat</v>
      </c>
    </row>
    <row r="119" spans="1:7" x14ac:dyDescent="0.35">
      <c r="A119" s="4">
        <v>44183</v>
      </c>
      <c r="B119" s="2" t="s">
        <v>9</v>
      </c>
      <c r="C119" s="2" t="s">
        <v>12</v>
      </c>
      <c r="D119" s="2">
        <v>44</v>
      </c>
      <c r="E119" s="2">
        <v>1.7699999999999998</v>
      </c>
      <c r="F119" s="3">
        <f>Sales_Data369[[#This Row],[Quantity]]*Sales_Data369[[#This Row],[UnitPrice]]</f>
        <v>77.88</v>
      </c>
      <c r="G119" s="9" t="str">
        <f>_xlfn.TEXTJOIN(" ",TRUE,Sales_Data369[[#This Row],[Category]],Sales_Data369[[#This Row],[Product]])</f>
        <v>Bars Carrot</v>
      </c>
    </row>
    <row r="120" spans="1:7" x14ac:dyDescent="0.35">
      <c r="A120" s="4">
        <v>44186</v>
      </c>
      <c r="B120" s="2" t="s">
        <v>16</v>
      </c>
      <c r="C120" s="2" t="s">
        <v>17</v>
      </c>
      <c r="D120" s="2">
        <v>29</v>
      </c>
      <c r="E120" s="2">
        <v>1.68</v>
      </c>
      <c r="F120" s="3">
        <f>Sales_Data369[[#This Row],[Quantity]]*Sales_Data369[[#This Row],[UnitPrice]]</f>
        <v>48.72</v>
      </c>
      <c r="G120" s="9" t="str">
        <f>_xlfn.TEXTJOIN(" ",TRUE,Sales_Data369[[#This Row],[Category]],Sales_Data369[[#This Row],[Product]])</f>
        <v>Snacks Potato Chips</v>
      </c>
    </row>
    <row r="121" spans="1:7" x14ac:dyDescent="0.35">
      <c r="A121" s="4">
        <v>44189</v>
      </c>
      <c r="B121" s="2" t="s">
        <v>13</v>
      </c>
      <c r="C121" s="2" t="s">
        <v>8</v>
      </c>
      <c r="D121" s="2">
        <v>237</v>
      </c>
      <c r="E121" s="2">
        <v>2.1799999999999997</v>
      </c>
      <c r="F121" s="3">
        <f>Sales_Data369[[#This Row],[Quantity]]*Sales_Data369[[#This Row],[UnitPrice]]</f>
        <v>516.66</v>
      </c>
      <c r="G121" s="9" t="str">
        <f>_xlfn.TEXTJOIN(" ",TRUE,Sales_Data369[[#This Row],[Category]],Sales_Data369[[#This Row],[Product]])</f>
        <v>Cookies Arrowroot</v>
      </c>
    </row>
    <row r="122" spans="1:7" x14ac:dyDescent="0.35">
      <c r="A122" s="4">
        <v>44192</v>
      </c>
      <c r="B122" s="2" t="s">
        <v>13</v>
      </c>
      <c r="C122" s="2" t="s">
        <v>14</v>
      </c>
      <c r="D122" s="2">
        <v>65</v>
      </c>
      <c r="E122" s="2">
        <v>1.8699999999999999</v>
      </c>
      <c r="F122" s="3">
        <f>Sales_Data369[[#This Row],[Quantity]]*Sales_Data369[[#This Row],[UnitPrice]]</f>
        <v>121.55</v>
      </c>
      <c r="G122" s="9" t="str">
        <f>_xlfn.TEXTJOIN(" ",TRUE,Sales_Data369[[#This Row],[Category]],Sales_Data369[[#This Row],[Product]])</f>
        <v>Cookies Chocolate Chip</v>
      </c>
    </row>
    <row r="123" spans="1:7" x14ac:dyDescent="0.35">
      <c r="A123" s="4">
        <v>44195</v>
      </c>
      <c r="B123" s="2" t="s">
        <v>13</v>
      </c>
      <c r="C123" s="2" t="s">
        <v>8</v>
      </c>
      <c r="D123" s="2">
        <v>83</v>
      </c>
      <c r="E123" s="2">
        <v>2.1800000000000002</v>
      </c>
      <c r="F123" s="3">
        <f>Sales_Data369[[#This Row],[Quantity]]*Sales_Data369[[#This Row],[UnitPrice]]</f>
        <v>180.94000000000003</v>
      </c>
      <c r="G123" s="9" t="str">
        <f>_xlfn.TEXTJOIN(" ",TRUE,Sales_Data369[[#This Row],[Category]],Sales_Data369[[#This Row],[Product]])</f>
        <v>Cookies Arrowroot</v>
      </c>
    </row>
    <row r="124" spans="1:7" x14ac:dyDescent="0.35">
      <c r="A124" s="4">
        <v>44198</v>
      </c>
      <c r="B124" s="2" t="s">
        <v>13</v>
      </c>
      <c r="C124" s="2" t="s">
        <v>8</v>
      </c>
      <c r="D124" s="2">
        <v>32</v>
      </c>
      <c r="E124" s="2">
        <v>2.1800000000000002</v>
      </c>
      <c r="F124" s="3">
        <f>Sales_Data369[[#This Row],[Quantity]]*Sales_Data369[[#This Row],[UnitPrice]]</f>
        <v>69.760000000000005</v>
      </c>
      <c r="G124" s="9" t="str">
        <f>_xlfn.TEXTJOIN(" ",TRUE,Sales_Data369[[#This Row],[Category]],Sales_Data369[[#This Row],[Product]])</f>
        <v>Cookies Arrowroot</v>
      </c>
    </row>
    <row r="125" spans="1:7" x14ac:dyDescent="0.35">
      <c r="A125" s="4">
        <v>44201</v>
      </c>
      <c r="B125" s="2" t="s">
        <v>9</v>
      </c>
      <c r="C125" s="2" t="s">
        <v>12</v>
      </c>
      <c r="D125" s="2">
        <v>63</v>
      </c>
      <c r="E125" s="2">
        <v>1.77</v>
      </c>
      <c r="F125" s="3">
        <f>Sales_Data369[[#This Row],[Quantity]]*Sales_Data369[[#This Row],[UnitPrice]]</f>
        <v>111.51</v>
      </c>
      <c r="G125" s="9" t="str">
        <f>_xlfn.TEXTJOIN(" ",TRUE,Sales_Data369[[#This Row],[Category]],Sales_Data369[[#This Row],[Product]])</f>
        <v>Bars Carrot</v>
      </c>
    </row>
    <row r="126" spans="1:7" x14ac:dyDescent="0.35">
      <c r="A126" s="4">
        <v>44204</v>
      </c>
      <c r="B126" s="2" t="s">
        <v>16</v>
      </c>
      <c r="C126" s="2" t="s">
        <v>24</v>
      </c>
      <c r="D126" s="2">
        <v>29</v>
      </c>
      <c r="E126" s="2">
        <v>3.15</v>
      </c>
      <c r="F126" s="3">
        <f>Sales_Data369[[#This Row],[Quantity]]*Sales_Data369[[#This Row],[UnitPrice]]</f>
        <v>91.35</v>
      </c>
      <c r="G126" s="9" t="str">
        <f>_xlfn.TEXTJOIN(" ",TRUE,Sales_Data369[[#This Row],[Category]],Sales_Data369[[#This Row],[Product]])</f>
        <v>Snacks Pretzels</v>
      </c>
    </row>
    <row r="127" spans="1:7" x14ac:dyDescent="0.35">
      <c r="A127" s="4">
        <v>44207</v>
      </c>
      <c r="B127" s="2" t="s">
        <v>9</v>
      </c>
      <c r="C127" s="2" t="s">
        <v>11</v>
      </c>
      <c r="D127" s="2">
        <v>77</v>
      </c>
      <c r="E127" s="2">
        <v>1.87</v>
      </c>
      <c r="F127" s="3">
        <f>Sales_Data369[[#This Row],[Quantity]]*Sales_Data369[[#This Row],[UnitPrice]]</f>
        <v>143.99</v>
      </c>
      <c r="G127" s="9" t="str">
        <f>_xlfn.TEXTJOIN(" ",TRUE,Sales_Data369[[#This Row],[Category]],Sales_Data369[[#This Row],[Product]])</f>
        <v>Bars Bran</v>
      </c>
    </row>
    <row r="128" spans="1:7" x14ac:dyDescent="0.35">
      <c r="A128" s="4">
        <v>44210</v>
      </c>
      <c r="B128" s="2" t="s">
        <v>13</v>
      </c>
      <c r="C128" s="2" t="s">
        <v>15</v>
      </c>
      <c r="D128" s="2">
        <v>80</v>
      </c>
      <c r="E128" s="2">
        <v>2.84</v>
      </c>
      <c r="F128" s="3">
        <f>Sales_Data369[[#This Row],[Quantity]]*Sales_Data369[[#This Row],[UnitPrice]]</f>
        <v>227.2</v>
      </c>
      <c r="G128" s="9" t="str">
        <f>_xlfn.TEXTJOIN(" ",TRUE,Sales_Data369[[#This Row],[Category]],Sales_Data369[[#This Row],[Product]])</f>
        <v>Cookies Oatmeal Raisin</v>
      </c>
    </row>
    <row r="129" spans="1:7" x14ac:dyDescent="0.35">
      <c r="A129" s="4">
        <v>44213</v>
      </c>
      <c r="B129" s="2" t="s">
        <v>9</v>
      </c>
      <c r="C129" s="2" t="s">
        <v>12</v>
      </c>
      <c r="D129" s="2">
        <v>102</v>
      </c>
      <c r="E129" s="2">
        <v>1.77</v>
      </c>
      <c r="F129" s="3">
        <f>Sales_Data369[[#This Row],[Quantity]]*Sales_Data369[[#This Row],[UnitPrice]]</f>
        <v>180.54</v>
      </c>
      <c r="G129" s="9" t="str">
        <f>_xlfn.TEXTJOIN(" ",TRUE,Sales_Data369[[#This Row],[Category]],Sales_Data369[[#This Row],[Product]])</f>
        <v>Bars Carrot</v>
      </c>
    </row>
    <row r="130" spans="1:7" x14ac:dyDescent="0.35">
      <c r="A130" s="4">
        <v>44216</v>
      </c>
      <c r="B130" s="2" t="s">
        <v>22</v>
      </c>
      <c r="C130" s="2" t="s">
        <v>23</v>
      </c>
      <c r="D130" s="2">
        <v>31</v>
      </c>
      <c r="E130" s="2">
        <v>3.4899999999999998</v>
      </c>
      <c r="F130" s="3">
        <f>Sales_Data369[[#This Row],[Quantity]]*Sales_Data369[[#This Row],[UnitPrice]]</f>
        <v>108.19</v>
      </c>
      <c r="G130" s="9" t="str">
        <f>_xlfn.TEXTJOIN(" ",TRUE,Sales_Data369[[#This Row],[Category]],Sales_Data369[[#This Row],[Product]])</f>
        <v>Crackers Whole Wheat</v>
      </c>
    </row>
    <row r="131" spans="1:7" x14ac:dyDescent="0.35">
      <c r="A131" s="4">
        <v>44219</v>
      </c>
      <c r="B131" s="2" t="s">
        <v>9</v>
      </c>
      <c r="C131" s="2" t="s">
        <v>12</v>
      </c>
      <c r="D131" s="2">
        <v>56</v>
      </c>
      <c r="E131" s="2">
        <v>1.77</v>
      </c>
      <c r="F131" s="3">
        <f>Sales_Data369[[#This Row],[Quantity]]*Sales_Data369[[#This Row],[UnitPrice]]</f>
        <v>99.12</v>
      </c>
      <c r="G131" s="9" t="str">
        <f>_xlfn.TEXTJOIN(" ",TRUE,Sales_Data369[[#This Row],[Category]],Sales_Data369[[#This Row],[Product]])</f>
        <v>Bars Carrot</v>
      </c>
    </row>
    <row r="132" spans="1:7" x14ac:dyDescent="0.35">
      <c r="A132" s="4">
        <v>44222</v>
      </c>
      <c r="B132" s="2" t="s">
        <v>13</v>
      </c>
      <c r="C132" s="2" t="s">
        <v>8</v>
      </c>
      <c r="D132" s="2">
        <v>52</v>
      </c>
      <c r="E132" s="2">
        <v>2.1800000000000002</v>
      </c>
      <c r="F132" s="3">
        <f>Sales_Data369[[#This Row],[Quantity]]*Sales_Data369[[#This Row],[UnitPrice]]</f>
        <v>113.36000000000001</v>
      </c>
      <c r="G132" s="9" t="str">
        <f>_xlfn.TEXTJOIN(" ",TRUE,Sales_Data369[[#This Row],[Category]],Sales_Data369[[#This Row],[Product]])</f>
        <v>Cookies Arrowroot</v>
      </c>
    </row>
    <row r="133" spans="1:7" x14ac:dyDescent="0.35">
      <c r="A133" s="4">
        <v>44225</v>
      </c>
      <c r="B133" s="2" t="s">
        <v>9</v>
      </c>
      <c r="C133" s="2" t="s">
        <v>12</v>
      </c>
      <c r="D133" s="2">
        <v>51</v>
      </c>
      <c r="E133" s="2">
        <v>1.77</v>
      </c>
      <c r="F133" s="3">
        <f>Sales_Data369[[#This Row],[Quantity]]*Sales_Data369[[#This Row],[UnitPrice]]</f>
        <v>90.27</v>
      </c>
      <c r="G133" s="9" t="str">
        <f>_xlfn.TEXTJOIN(" ",TRUE,Sales_Data369[[#This Row],[Category]],Sales_Data369[[#This Row],[Product]])</f>
        <v>Bars Carrot</v>
      </c>
    </row>
    <row r="134" spans="1:7" x14ac:dyDescent="0.35">
      <c r="A134" s="4">
        <v>44228</v>
      </c>
      <c r="B134" s="2" t="s">
        <v>16</v>
      </c>
      <c r="C134" s="2" t="s">
        <v>17</v>
      </c>
      <c r="D134" s="2">
        <v>24</v>
      </c>
      <c r="E134" s="2">
        <v>1.68</v>
      </c>
      <c r="F134" s="3">
        <f>Sales_Data369[[#This Row],[Quantity]]*Sales_Data369[[#This Row],[UnitPrice]]</f>
        <v>40.32</v>
      </c>
      <c r="G134" s="9" t="str">
        <f>_xlfn.TEXTJOIN(" ",TRUE,Sales_Data369[[#This Row],[Category]],Sales_Data369[[#This Row],[Product]])</f>
        <v>Snacks Potato Chips</v>
      </c>
    </row>
    <row r="135" spans="1:7" x14ac:dyDescent="0.35">
      <c r="A135" s="4">
        <v>44231</v>
      </c>
      <c r="B135" s="2" t="s">
        <v>13</v>
      </c>
      <c r="C135" s="2" t="s">
        <v>8</v>
      </c>
      <c r="D135" s="2">
        <v>58</v>
      </c>
      <c r="E135" s="2">
        <v>2.1800000000000002</v>
      </c>
      <c r="F135" s="3">
        <f>Sales_Data369[[#This Row],[Quantity]]*Sales_Data369[[#This Row],[UnitPrice]]</f>
        <v>126.44000000000001</v>
      </c>
      <c r="G135" s="9" t="str">
        <f>_xlfn.TEXTJOIN(" ",TRUE,Sales_Data369[[#This Row],[Category]],Sales_Data369[[#This Row],[Product]])</f>
        <v>Cookies Arrowroot</v>
      </c>
    </row>
    <row r="136" spans="1:7" x14ac:dyDescent="0.35">
      <c r="A136" s="4">
        <v>44234</v>
      </c>
      <c r="B136" s="2" t="s">
        <v>13</v>
      </c>
      <c r="C136" s="2" t="s">
        <v>14</v>
      </c>
      <c r="D136" s="2">
        <v>34</v>
      </c>
      <c r="E136" s="2">
        <v>1.8699999999999999</v>
      </c>
      <c r="F136" s="3">
        <f>Sales_Data369[[#This Row],[Quantity]]*Sales_Data369[[#This Row],[UnitPrice]]</f>
        <v>63.58</v>
      </c>
      <c r="G136" s="9" t="str">
        <f>_xlfn.TEXTJOIN(" ",TRUE,Sales_Data369[[#This Row],[Category]],Sales_Data369[[#This Row],[Product]])</f>
        <v>Cookies Chocolate Chip</v>
      </c>
    </row>
    <row r="137" spans="1:7" x14ac:dyDescent="0.35">
      <c r="A137" s="4">
        <v>44237</v>
      </c>
      <c r="B137" s="2" t="s">
        <v>9</v>
      </c>
      <c r="C137" s="2" t="s">
        <v>12</v>
      </c>
      <c r="D137" s="2">
        <v>34</v>
      </c>
      <c r="E137" s="2">
        <v>1.77</v>
      </c>
      <c r="F137" s="3">
        <f>Sales_Data369[[#This Row],[Quantity]]*Sales_Data369[[#This Row],[UnitPrice]]</f>
        <v>60.18</v>
      </c>
      <c r="G137" s="9" t="str">
        <f>_xlfn.TEXTJOIN(" ",TRUE,Sales_Data369[[#This Row],[Category]],Sales_Data369[[#This Row],[Product]])</f>
        <v>Bars Carrot</v>
      </c>
    </row>
    <row r="138" spans="1:7" x14ac:dyDescent="0.35">
      <c r="A138" s="4">
        <v>44240</v>
      </c>
      <c r="B138" s="2" t="s">
        <v>16</v>
      </c>
      <c r="C138" s="2" t="s">
        <v>17</v>
      </c>
      <c r="D138" s="2">
        <v>21</v>
      </c>
      <c r="E138" s="2">
        <v>1.6800000000000002</v>
      </c>
      <c r="F138" s="3">
        <f>Sales_Data369[[#This Row],[Quantity]]*Sales_Data369[[#This Row],[UnitPrice]]</f>
        <v>35.28</v>
      </c>
      <c r="G138" s="9" t="str">
        <f>_xlfn.TEXTJOIN(" ",TRUE,Sales_Data369[[#This Row],[Category]],Sales_Data369[[#This Row],[Product]])</f>
        <v>Snacks Potato Chips</v>
      </c>
    </row>
    <row r="139" spans="1:7" x14ac:dyDescent="0.35">
      <c r="A139" s="4">
        <v>44243</v>
      </c>
      <c r="B139" s="2" t="s">
        <v>13</v>
      </c>
      <c r="C139" s="2" t="s">
        <v>15</v>
      </c>
      <c r="D139" s="2">
        <v>29</v>
      </c>
      <c r="E139" s="2">
        <v>2.84</v>
      </c>
      <c r="F139" s="3">
        <f>Sales_Data369[[#This Row],[Quantity]]*Sales_Data369[[#This Row],[UnitPrice]]</f>
        <v>82.36</v>
      </c>
      <c r="G139" s="9" t="str">
        <f>_xlfn.TEXTJOIN(" ",TRUE,Sales_Data369[[#This Row],[Category]],Sales_Data369[[#This Row],[Product]])</f>
        <v>Cookies Oatmeal Raisin</v>
      </c>
    </row>
    <row r="140" spans="1:7" x14ac:dyDescent="0.35">
      <c r="A140" s="4">
        <v>44246</v>
      </c>
      <c r="B140" s="2" t="s">
        <v>9</v>
      </c>
      <c r="C140" s="2" t="s">
        <v>12</v>
      </c>
      <c r="D140" s="2">
        <v>68</v>
      </c>
      <c r="E140" s="2">
        <v>1.77</v>
      </c>
      <c r="F140" s="3">
        <f>Sales_Data369[[#This Row],[Quantity]]*Sales_Data369[[#This Row],[UnitPrice]]</f>
        <v>120.36</v>
      </c>
      <c r="G140" s="9" t="str">
        <f>_xlfn.TEXTJOIN(" ",TRUE,Sales_Data369[[#This Row],[Category]],Sales_Data369[[#This Row],[Product]])</f>
        <v>Bars Carrot</v>
      </c>
    </row>
    <row r="141" spans="1:7" x14ac:dyDescent="0.35">
      <c r="A141" s="4">
        <v>44249</v>
      </c>
      <c r="B141" s="2" t="s">
        <v>16</v>
      </c>
      <c r="C141" s="2" t="s">
        <v>24</v>
      </c>
      <c r="D141" s="2">
        <v>31</v>
      </c>
      <c r="E141" s="2">
        <v>3.1500000000000004</v>
      </c>
      <c r="F141" s="3">
        <f>Sales_Data369[[#This Row],[Quantity]]*Sales_Data369[[#This Row],[UnitPrice]]</f>
        <v>97.65</v>
      </c>
      <c r="G141" s="9" t="str">
        <f>_xlfn.TEXTJOIN(" ",TRUE,Sales_Data369[[#This Row],[Category]],Sales_Data369[[#This Row],[Product]])</f>
        <v>Snacks Pretzels</v>
      </c>
    </row>
    <row r="142" spans="1:7" x14ac:dyDescent="0.35">
      <c r="A142" s="4">
        <v>44252</v>
      </c>
      <c r="B142" s="2" t="s">
        <v>13</v>
      </c>
      <c r="C142" s="2" t="s">
        <v>8</v>
      </c>
      <c r="D142" s="2">
        <v>30</v>
      </c>
      <c r="E142" s="2">
        <v>2.1800000000000002</v>
      </c>
      <c r="F142" s="3">
        <f>Sales_Data369[[#This Row],[Quantity]]*Sales_Data369[[#This Row],[UnitPrice]]</f>
        <v>65.400000000000006</v>
      </c>
      <c r="G142" s="9" t="str">
        <f>_xlfn.TEXTJOIN(" ",TRUE,Sales_Data369[[#This Row],[Category]],Sales_Data369[[#This Row],[Product]])</f>
        <v>Cookies Arrowroot</v>
      </c>
    </row>
    <row r="143" spans="1:7" x14ac:dyDescent="0.35">
      <c r="A143" s="4">
        <v>44255</v>
      </c>
      <c r="B143" s="2" t="s">
        <v>13</v>
      </c>
      <c r="C143" s="2" t="s">
        <v>14</v>
      </c>
      <c r="D143" s="2">
        <v>232</v>
      </c>
      <c r="E143" s="2">
        <v>1.8699999999999999</v>
      </c>
      <c r="F143" s="3">
        <f>Sales_Data369[[#This Row],[Quantity]]*Sales_Data369[[#This Row],[UnitPrice]]</f>
        <v>433.84</v>
      </c>
      <c r="G143" s="9" t="str">
        <f>_xlfn.TEXTJOIN(" ",TRUE,Sales_Data369[[#This Row],[Category]],Sales_Data369[[#This Row],[Product]])</f>
        <v>Cookies Chocolate Chip</v>
      </c>
    </row>
    <row r="144" spans="1:7" x14ac:dyDescent="0.35">
      <c r="A144" s="4">
        <v>44257</v>
      </c>
      <c r="B144" s="2" t="s">
        <v>9</v>
      </c>
      <c r="C144" s="2" t="s">
        <v>11</v>
      </c>
      <c r="D144" s="2">
        <v>68</v>
      </c>
      <c r="E144" s="2">
        <v>1.8699999999999999</v>
      </c>
      <c r="F144" s="3">
        <f>Sales_Data369[[#This Row],[Quantity]]*Sales_Data369[[#This Row],[UnitPrice]]</f>
        <v>127.16</v>
      </c>
      <c r="G144" s="9" t="str">
        <f>_xlfn.TEXTJOIN(" ",TRUE,Sales_Data369[[#This Row],[Category]],Sales_Data369[[#This Row],[Product]])</f>
        <v>Bars Bran</v>
      </c>
    </row>
    <row r="145" spans="1:7" x14ac:dyDescent="0.35">
      <c r="A145" s="4">
        <v>44260</v>
      </c>
      <c r="B145" s="2" t="s">
        <v>13</v>
      </c>
      <c r="C145" s="2" t="s">
        <v>15</v>
      </c>
      <c r="D145" s="2">
        <v>97</v>
      </c>
      <c r="E145" s="2">
        <v>2.8400000000000003</v>
      </c>
      <c r="F145" s="3">
        <f>Sales_Data369[[#This Row],[Quantity]]*Sales_Data369[[#This Row],[UnitPrice]]</f>
        <v>275.48</v>
      </c>
      <c r="G145" s="9" t="str">
        <f>_xlfn.TEXTJOIN(" ",TRUE,Sales_Data369[[#This Row],[Category]],Sales_Data369[[#This Row],[Product]])</f>
        <v>Cookies Oatmeal Raisin</v>
      </c>
    </row>
    <row r="146" spans="1:7" x14ac:dyDescent="0.35">
      <c r="A146" s="4">
        <v>44263</v>
      </c>
      <c r="B146" s="2" t="s">
        <v>9</v>
      </c>
      <c r="C146" s="2" t="s">
        <v>11</v>
      </c>
      <c r="D146" s="2">
        <v>86</v>
      </c>
      <c r="E146" s="2">
        <v>1.8699999999999999</v>
      </c>
      <c r="F146" s="3">
        <f>Sales_Data369[[#This Row],[Quantity]]*Sales_Data369[[#This Row],[UnitPrice]]</f>
        <v>160.82</v>
      </c>
      <c r="G146" s="9" t="str">
        <f>_xlfn.TEXTJOIN(" ",TRUE,Sales_Data369[[#This Row],[Category]],Sales_Data369[[#This Row],[Product]])</f>
        <v>Bars Bran</v>
      </c>
    </row>
    <row r="147" spans="1:7" x14ac:dyDescent="0.35">
      <c r="A147" s="4">
        <v>44266</v>
      </c>
      <c r="B147" s="2" t="s">
        <v>16</v>
      </c>
      <c r="C147" s="2" t="s">
        <v>17</v>
      </c>
      <c r="D147" s="2">
        <v>41</v>
      </c>
      <c r="E147" s="2">
        <v>1.68</v>
      </c>
      <c r="F147" s="3">
        <f>Sales_Data369[[#This Row],[Quantity]]*Sales_Data369[[#This Row],[UnitPrice]]</f>
        <v>68.88</v>
      </c>
      <c r="G147" s="9" t="str">
        <f>_xlfn.TEXTJOIN(" ",TRUE,Sales_Data369[[#This Row],[Category]],Sales_Data369[[#This Row],[Product]])</f>
        <v>Snacks Potato Chips</v>
      </c>
    </row>
    <row r="148" spans="1:7" x14ac:dyDescent="0.35">
      <c r="A148" s="4">
        <v>44269</v>
      </c>
      <c r="B148" s="2" t="s">
        <v>9</v>
      </c>
      <c r="C148" s="2" t="s">
        <v>12</v>
      </c>
      <c r="D148" s="2">
        <v>93</v>
      </c>
      <c r="E148" s="2">
        <v>1.7700000000000002</v>
      </c>
      <c r="F148" s="3">
        <f>Sales_Data369[[#This Row],[Quantity]]*Sales_Data369[[#This Row],[UnitPrice]]</f>
        <v>164.61</v>
      </c>
      <c r="G148" s="9" t="str">
        <f>_xlfn.TEXTJOIN(" ",TRUE,Sales_Data369[[#This Row],[Category]],Sales_Data369[[#This Row],[Product]])</f>
        <v>Bars Carrot</v>
      </c>
    </row>
    <row r="149" spans="1:7" x14ac:dyDescent="0.35">
      <c r="A149" s="4">
        <v>44272</v>
      </c>
      <c r="B149" s="2" t="s">
        <v>16</v>
      </c>
      <c r="C149" s="2" t="s">
        <v>17</v>
      </c>
      <c r="D149" s="2">
        <v>47</v>
      </c>
      <c r="E149" s="2">
        <v>1.68</v>
      </c>
      <c r="F149" s="3">
        <f>Sales_Data369[[#This Row],[Quantity]]*Sales_Data369[[#This Row],[UnitPrice]]</f>
        <v>78.959999999999994</v>
      </c>
      <c r="G149" s="9" t="str">
        <f>_xlfn.TEXTJOIN(" ",TRUE,Sales_Data369[[#This Row],[Category]],Sales_Data369[[#This Row],[Product]])</f>
        <v>Snacks Potato Chips</v>
      </c>
    </row>
    <row r="150" spans="1:7" x14ac:dyDescent="0.35">
      <c r="A150" s="4">
        <v>44275</v>
      </c>
      <c r="B150" s="2" t="s">
        <v>9</v>
      </c>
      <c r="C150" s="2" t="s">
        <v>12</v>
      </c>
      <c r="D150" s="2">
        <v>103</v>
      </c>
      <c r="E150" s="2">
        <v>1.77</v>
      </c>
      <c r="F150" s="3">
        <f>Sales_Data369[[#This Row],[Quantity]]*Sales_Data369[[#This Row],[UnitPrice]]</f>
        <v>182.31</v>
      </c>
      <c r="G150" s="9" t="str">
        <f>_xlfn.TEXTJOIN(" ",TRUE,Sales_Data369[[#This Row],[Category]],Sales_Data369[[#This Row],[Product]])</f>
        <v>Bars Carrot</v>
      </c>
    </row>
    <row r="151" spans="1:7" x14ac:dyDescent="0.35">
      <c r="A151" s="4">
        <v>44278</v>
      </c>
      <c r="B151" s="2" t="s">
        <v>16</v>
      </c>
      <c r="C151" s="2" t="s">
        <v>17</v>
      </c>
      <c r="D151" s="2">
        <v>33</v>
      </c>
      <c r="E151" s="2">
        <v>1.68</v>
      </c>
      <c r="F151" s="3">
        <f>Sales_Data369[[#This Row],[Quantity]]*Sales_Data369[[#This Row],[UnitPrice]]</f>
        <v>55.44</v>
      </c>
      <c r="G151" s="9" t="str">
        <f>_xlfn.TEXTJOIN(" ",TRUE,Sales_Data369[[#This Row],[Category]],Sales_Data369[[#This Row],[Product]])</f>
        <v>Snacks Potato Chips</v>
      </c>
    </row>
    <row r="152" spans="1:7" x14ac:dyDescent="0.35">
      <c r="A152" s="4">
        <v>44281</v>
      </c>
      <c r="B152" s="2" t="s">
        <v>9</v>
      </c>
      <c r="C152" s="2" t="s">
        <v>11</v>
      </c>
      <c r="D152" s="2">
        <v>57</v>
      </c>
      <c r="E152" s="2">
        <v>1.87</v>
      </c>
      <c r="F152" s="3">
        <f>Sales_Data369[[#This Row],[Quantity]]*Sales_Data369[[#This Row],[UnitPrice]]</f>
        <v>106.59</v>
      </c>
      <c r="G152" s="9" t="str">
        <f>_xlfn.TEXTJOIN(" ",TRUE,Sales_Data369[[#This Row],[Category]],Sales_Data369[[#This Row],[Product]])</f>
        <v>Bars Bran</v>
      </c>
    </row>
    <row r="153" spans="1:7" x14ac:dyDescent="0.35">
      <c r="A153" s="4">
        <v>44284</v>
      </c>
      <c r="B153" s="2" t="s">
        <v>13</v>
      </c>
      <c r="C153" s="2" t="s">
        <v>15</v>
      </c>
      <c r="D153" s="2">
        <v>65</v>
      </c>
      <c r="E153" s="2">
        <v>2.84</v>
      </c>
      <c r="F153" s="3">
        <f>Sales_Data369[[#This Row],[Quantity]]*Sales_Data369[[#This Row],[UnitPrice]]</f>
        <v>184.6</v>
      </c>
      <c r="G153" s="9" t="str">
        <f>_xlfn.TEXTJOIN(" ",TRUE,Sales_Data369[[#This Row],[Category]],Sales_Data369[[#This Row],[Product]])</f>
        <v>Cookies Oatmeal Raisin</v>
      </c>
    </row>
    <row r="154" spans="1:7" x14ac:dyDescent="0.35">
      <c r="A154" s="4">
        <v>44287</v>
      </c>
      <c r="B154" s="2" t="s">
        <v>9</v>
      </c>
      <c r="C154" s="2" t="s">
        <v>12</v>
      </c>
      <c r="D154" s="2">
        <v>118</v>
      </c>
      <c r="E154" s="2">
        <v>1.77</v>
      </c>
      <c r="F154" s="3">
        <f>Sales_Data369[[#This Row],[Quantity]]*Sales_Data369[[#This Row],[UnitPrice]]</f>
        <v>208.86</v>
      </c>
      <c r="G154" s="9" t="str">
        <f>_xlfn.TEXTJOIN(" ",TRUE,Sales_Data369[[#This Row],[Category]],Sales_Data369[[#This Row],[Product]])</f>
        <v>Bars Carrot</v>
      </c>
    </row>
    <row r="155" spans="1:7" x14ac:dyDescent="0.35">
      <c r="A155" s="4">
        <v>44290</v>
      </c>
      <c r="B155" s="2" t="s">
        <v>13</v>
      </c>
      <c r="C155" s="2" t="s">
        <v>8</v>
      </c>
      <c r="D155" s="2">
        <v>36</v>
      </c>
      <c r="E155" s="2">
        <v>2.1800000000000002</v>
      </c>
      <c r="F155" s="3">
        <f>Sales_Data369[[#This Row],[Quantity]]*Sales_Data369[[#This Row],[UnitPrice]]</f>
        <v>78.48</v>
      </c>
      <c r="G155" s="9" t="str">
        <f>_xlfn.TEXTJOIN(" ",TRUE,Sales_Data369[[#This Row],[Category]],Sales_Data369[[#This Row],[Product]])</f>
        <v>Cookies Arrowroot</v>
      </c>
    </row>
    <row r="156" spans="1:7" x14ac:dyDescent="0.35">
      <c r="A156" s="4">
        <v>44293</v>
      </c>
      <c r="B156" s="2" t="s">
        <v>13</v>
      </c>
      <c r="C156" s="2" t="s">
        <v>15</v>
      </c>
      <c r="D156" s="2">
        <v>123</v>
      </c>
      <c r="E156" s="2">
        <v>2.84</v>
      </c>
      <c r="F156" s="3">
        <f>Sales_Data369[[#This Row],[Quantity]]*Sales_Data369[[#This Row],[UnitPrice]]</f>
        <v>349.32</v>
      </c>
      <c r="G156" s="9" t="str">
        <f>_xlfn.TEXTJOIN(" ",TRUE,Sales_Data369[[#This Row],[Category]],Sales_Data369[[#This Row],[Product]])</f>
        <v>Cookies Oatmeal Raisin</v>
      </c>
    </row>
    <row r="157" spans="1:7" x14ac:dyDescent="0.35">
      <c r="A157" s="4">
        <v>44296</v>
      </c>
      <c r="B157" s="2" t="s">
        <v>9</v>
      </c>
      <c r="C157" s="2" t="s">
        <v>12</v>
      </c>
      <c r="D157" s="2">
        <v>90</v>
      </c>
      <c r="E157" s="2">
        <v>1.77</v>
      </c>
      <c r="F157" s="3">
        <f>Sales_Data369[[#This Row],[Quantity]]*Sales_Data369[[#This Row],[UnitPrice]]</f>
        <v>159.30000000000001</v>
      </c>
      <c r="G157" s="9" t="str">
        <f>_xlfn.TEXTJOIN(" ",TRUE,Sales_Data369[[#This Row],[Category]],Sales_Data369[[#This Row],[Product]])</f>
        <v>Bars Carrot</v>
      </c>
    </row>
    <row r="158" spans="1:7" x14ac:dyDescent="0.35">
      <c r="A158" s="4">
        <v>44299</v>
      </c>
      <c r="B158" s="2" t="s">
        <v>22</v>
      </c>
      <c r="C158" s="2" t="s">
        <v>23</v>
      </c>
      <c r="D158" s="2">
        <v>21</v>
      </c>
      <c r="E158" s="2">
        <v>3.49</v>
      </c>
      <c r="F158" s="3">
        <f>Sales_Data369[[#This Row],[Quantity]]*Sales_Data369[[#This Row],[UnitPrice]]</f>
        <v>73.290000000000006</v>
      </c>
      <c r="G158" s="9" t="str">
        <f>_xlfn.TEXTJOIN(" ",TRUE,Sales_Data369[[#This Row],[Category]],Sales_Data369[[#This Row],[Product]])</f>
        <v>Crackers Whole Wheat</v>
      </c>
    </row>
    <row r="159" spans="1:7" x14ac:dyDescent="0.35">
      <c r="A159" s="4">
        <v>44302</v>
      </c>
      <c r="B159" s="2" t="s">
        <v>9</v>
      </c>
      <c r="C159" s="2" t="s">
        <v>12</v>
      </c>
      <c r="D159" s="2">
        <v>48</v>
      </c>
      <c r="E159" s="2">
        <v>1.7699999999999998</v>
      </c>
      <c r="F159" s="3">
        <f>Sales_Data369[[#This Row],[Quantity]]*Sales_Data369[[#This Row],[UnitPrice]]</f>
        <v>84.96</v>
      </c>
      <c r="G159" s="9" t="str">
        <f>_xlfn.TEXTJOIN(" ",TRUE,Sales_Data369[[#This Row],[Category]],Sales_Data369[[#This Row],[Product]])</f>
        <v>Bars Carrot</v>
      </c>
    </row>
    <row r="160" spans="1:7" x14ac:dyDescent="0.35">
      <c r="A160" s="4">
        <v>44305</v>
      </c>
      <c r="B160" s="2" t="s">
        <v>16</v>
      </c>
      <c r="C160" s="2" t="s">
        <v>17</v>
      </c>
      <c r="D160" s="2">
        <v>24</v>
      </c>
      <c r="E160" s="2">
        <v>1.68</v>
      </c>
      <c r="F160" s="3">
        <f>Sales_Data369[[#This Row],[Quantity]]*Sales_Data369[[#This Row],[UnitPrice]]</f>
        <v>40.32</v>
      </c>
      <c r="G160" s="9" t="str">
        <f>_xlfn.TEXTJOIN(" ",TRUE,Sales_Data369[[#This Row],[Category]],Sales_Data369[[#This Row],[Product]])</f>
        <v>Snacks Potato Chips</v>
      </c>
    </row>
    <row r="161" spans="1:7" x14ac:dyDescent="0.35">
      <c r="A161" s="4">
        <v>44308</v>
      </c>
      <c r="B161" s="2" t="s">
        <v>13</v>
      </c>
      <c r="C161" s="2" t="s">
        <v>14</v>
      </c>
      <c r="D161" s="2">
        <v>67</v>
      </c>
      <c r="E161" s="2">
        <v>1.87</v>
      </c>
      <c r="F161" s="3">
        <f>Sales_Data369[[#This Row],[Quantity]]*Sales_Data369[[#This Row],[UnitPrice]]</f>
        <v>125.29</v>
      </c>
      <c r="G161" s="9" t="str">
        <f>_xlfn.TEXTJOIN(" ",TRUE,Sales_Data369[[#This Row],[Category]],Sales_Data369[[#This Row],[Product]])</f>
        <v>Cookies Chocolate Chip</v>
      </c>
    </row>
    <row r="162" spans="1:7" x14ac:dyDescent="0.35">
      <c r="A162" s="4">
        <v>44311</v>
      </c>
      <c r="B162" s="2" t="s">
        <v>9</v>
      </c>
      <c r="C162" s="2" t="s">
        <v>11</v>
      </c>
      <c r="D162" s="2">
        <v>27</v>
      </c>
      <c r="E162" s="2">
        <v>1.87</v>
      </c>
      <c r="F162" s="3">
        <f>Sales_Data369[[#This Row],[Quantity]]*Sales_Data369[[#This Row],[UnitPrice]]</f>
        <v>50.49</v>
      </c>
      <c r="G162" s="9" t="str">
        <f>_xlfn.TEXTJOIN(" ",TRUE,Sales_Data369[[#This Row],[Category]],Sales_Data369[[#This Row],[Product]])</f>
        <v>Bars Bran</v>
      </c>
    </row>
    <row r="163" spans="1:7" x14ac:dyDescent="0.35">
      <c r="A163" s="4">
        <v>44314</v>
      </c>
      <c r="B163" s="2" t="s">
        <v>13</v>
      </c>
      <c r="C163" s="2" t="s">
        <v>15</v>
      </c>
      <c r="D163" s="2">
        <v>129</v>
      </c>
      <c r="E163" s="2">
        <v>2.8400000000000003</v>
      </c>
      <c r="F163" s="3">
        <f>Sales_Data369[[#This Row],[Quantity]]*Sales_Data369[[#This Row],[UnitPrice]]</f>
        <v>366.36</v>
      </c>
      <c r="G163" s="9" t="str">
        <f>_xlfn.TEXTJOIN(" ",TRUE,Sales_Data369[[#This Row],[Category]],Sales_Data369[[#This Row],[Product]])</f>
        <v>Cookies Oatmeal Raisin</v>
      </c>
    </row>
    <row r="164" spans="1:7" x14ac:dyDescent="0.35">
      <c r="A164" s="4">
        <v>44317</v>
      </c>
      <c r="B164" s="2" t="s">
        <v>13</v>
      </c>
      <c r="C164" s="2" t="s">
        <v>8</v>
      </c>
      <c r="D164" s="2">
        <v>77</v>
      </c>
      <c r="E164" s="2">
        <v>2.1800000000000002</v>
      </c>
      <c r="F164" s="3">
        <f>Sales_Data369[[#This Row],[Quantity]]*Sales_Data369[[#This Row],[UnitPrice]]</f>
        <v>167.86</v>
      </c>
      <c r="G164" s="9" t="str">
        <f>_xlfn.TEXTJOIN(" ",TRUE,Sales_Data369[[#This Row],[Category]],Sales_Data369[[#This Row],[Product]])</f>
        <v>Cookies Arrowroot</v>
      </c>
    </row>
    <row r="165" spans="1:7" x14ac:dyDescent="0.35">
      <c r="A165" s="4">
        <v>44320</v>
      </c>
      <c r="B165" s="2" t="s">
        <v>13</v>
      </c>
      <c r="C165" s="2" t="s">
        <v>14</v>
      </c>
      <c r="D165" s="2">
        <v>58</v>
      </c>
      <c r="E165" s="2">
        <v>1.8699999999999999</v>
      </c>
      <c r="F165" s="3">
        <f>Sales_Data369[[#This Row],[Quantity]]*Sales_Data369[[#This Row],[UnitPrice]]</f>
        <v>108.46</v>
      </c>
      <c r="G165" s="9" t="str">
        <f>_xlfn.TEXTJOIN(" ",TRUE,Sales_Data369[[#This Row],[Category]],Sales_Data369[[#This Row],[Product]])</f>
        <v>Cookies Chocolate Chip</v>
      </c>
    </row>
    <row r="166" spans="1:7" x14ac:dyDescent="0.35">
      <c r="A166" s="4">
        <v>44323</v>
      </c>
      <c r="B166" s="2" t="s">
        <v>9</v>
      </c>
      <c r="C166" s="2" t="s">
        <v>11</v>
      </c>
      <c r="D166" s="2">
        <v>47</v>
      </c>
      <c r="E166" s="2">
        <v>1.87</v>
      </c>
      <c r="F166" s="3">
        <f>Sales_Data369[[#This Row],[Quantity]]*Sales_Data369[[#This Row],[UnitPrice]]</f>
        <v>87.89</v>
      </c>
      <c r="G166" s="9" t="str">
        <f>_xlfn.TEXTJOIN(" ",TRUE,Sales_Data369[[#This Row],[Category]],Sales_Data369[[#This Row],[Product]])</f>
        <v>Bars Bran</v>
      </c>
    </row>
    <row r="167" spans="1:7" x14ac:dyDescent="0.35">
      <c r="A167" s="4">
        <v>44326</v>
      </c>
      <c r="B167" s="2" t="s">
        <v>13</v>
      </c>
      <c r="C167" s="2" t="s">
        <v>15</v>
      </c>
      <c r="D167" s="2">
        <v>33</v>
      </c>
      <c r="E167" s="2">
        <v>2.84</v>
      </c>
      <c r="F167" s="3">
        <f>Sales_Data369[[#This Row],[Quantity]]*Sales_Data369[[#This Row],[UnitPrice]]</f>
        <v>93.72</v>
      </c>
      <c r="G167" s="9" t="str">
        <f>_xlfn.TEXTJOIN(" ",TRUE,Sales_Data369[[#This Row],[Category]],Sales_Data369[[#This Row],[Product]])</f>
        <v>Cookies Oatmeal Raisin</v>
      </c>
    </row>
    <row r="168" spans="1:7" x14ac:dyDescent="0.35">
      <c r="A168" s="4">
        <v>44329</v>
      </c>
      <c r="B168" s="2" t="s">
        <v>13</v>
      </c>
      <c r="C168" s="2" t="s">
        <v>14</v>
      </c>
      <c r="D168" s="2">
        <v>82</v>
      </c>
      <c r="E168" s="2">
        <v>1.87</v>
      </c>
      <c r="F168" s="3">
        <f>Sales_Data369[[#This Row],[Quantity]]*Sales_Data369[[#This Row],[UnitPrice]]</f>
        <v>153.34</v>
      </c>
      <c r="G168" s="9" t="str">
        <f>_xlfn.TEXTJOIN(" ",TRUE,Sales_Data369[[#This Row],[Category]],Sales_Data369[[#This Row],[Product]])</f>
        <v>Cookies Chocolate Chip</v>
      </c>
    </row>
    <row r="169" spans="1:7" x14ac:dyDescent="0.35">
      <c r="A169" s="4">
        <v>44332</v>
      </c>
      <c r="B169" s="2" t="s">
        <v>9</v>
      </c>
      <c r="C169" s="2" t="s">
        <v>12</v>
      </c>
      <c r="D169" s="2">
        <v>58</v>
      </c>
      <c r="E169" s="2">
        <v>1.77</v>
      </c>
      <c r="F169" s="3">
        <f>Sales_Data369[[#This Row],[Quantity]]*Sales_Data369[[#This Row],[UnitPrice]]</f>
        <v>102.66</v>
      </c>
      <c r="G169" s="9" t="str">
        <f>_xlfn.TEXTJOIN(" ",TRUE,Sales_Data369[[#This Row],[Category]],Sales_Data369[[#This Row],[Product]])</f>
        <v>Bars Carrot</v>
      </c>
    </row>
    <row r="170" spans="1:7" x14ac:dyDescent="0.35">
      <c r="A170" s="4">
        <v>44335</v>
      </c>
      <c r="B170" s="2" t="s">
        <v>16</v>
      </c>
      <c r="C170" s="2" t="s">
        <v>24</v>
      </c>
      <c r="D170" s="2">
        <v>30</v>
      </c>
      <c r="E170" s="2">
        <v>3.15</v>
      </c>
      <c r="F170" s="3">
        <f>Sales_Data369[[#This Row],[Quantity]]*Sales_Data369[[#This Row],[UnitPrice]]</f>
        <v>94.5</v>
      </c>
      <c r="G170" s="9" t="str">
        <f>_xlfn.TEXTJOIN(" ",TRUE,Sales_Data369[[#This Row],[Category]],Sales_Data369[[#This Row],[Product]])</f>
        <v>Snacks Pretzels</v>
      </c>
    </row>
    <row r="171" spans="1:7" x14ac:dyDescent="0.35">
      <c r="A171" s="4">
        <v>44338</v>
      </c>
      <c r="B171" s="2" t="s">
        <v>13</v>
      </c>
      <c r="C171" s="2" t="s">
        <v>14</v>
      </c>
      <c r="D171" s="2">
        <v>43</v>
      </c>
      <c r="E171" s="2">
        <v>1.8699999999999999</v>
      </c>
      <c r="F171" s="3">
        <f>Sales_Data369[[#This Row],[Quantity]]*Sales_Data369[[#This Row],[UnitPrice]]</f>
        <v>80.41</v>
      </c>
      <c r="G171" s="9" t="str">
        <f>_xlfn.TEXTJOIN(" ",TRUE,Sales_Data369[[#This Row],[Category]],Sales_Data369[[#This Row],[Product]])</f>
        <v>Cookies Chocolate Chip</v>
      </c>
    </row>
    <row r="172" spans="1:7" x14ac:dyDescent="0.35">
      <c r="A172" s="4">
        <v>44341</v>
      </c>
      <c r="B172" s="2" t="s">
        <v>9</v>
      </c>
      <c r="C172" s="2" t="s">
        <v>12</v>
      </c>
      <c r="D172" s="2">
        <v>84</v>
      </c>
      <c r="E172" s="2">
        <v>1.77</v>
      </c>
      <c r="F172" s="3">
        <f>Sales_Data369[[#This Row],[Quantity]]*Sales_Data369[[#This Row],[UnitPrice]]</f>
        <v>148.68</v>
      </c>
      <c r="G172" s="9" t="str">
        <f>_xlfn.TEXTJOIN(" ",TRUE,Sales_Data369[[#This Row],[Category]],Sales_Data369[[#This Row],[Product]])</f>
        <v>Bars Carrot</v>
      </c>
    </row>
    <row r="173" spans="1:7" x14ac:dyDescent="0.35">
      <c r="A173" s="4">
        <v>44344</v>
      </c>
      <c r="B173" s="2" t="s">
        <v>13</v>
      </c>
      <c r="C173" s="2" t="s">
        <v>8</v>
      </c>
      <c r="D173" s="2">
        <v>36</v>
      </c>
      <c r="E173" s="2">
        <v>2.1800000000000002</v>
      </c>
      <c r="F173" s="3">
        <f>Sales_Data369[[#This Row],[Quantity]]*Sales_Data369[[#This Row],[UnitPrice]]</f>
        <v>78.48</v>
      </c>
      <c r="G173" s="9" t="str">
        <f>_xlfn.TEXTJOIN(" ",TRUE,Sales_Data369[[#This Row],[Category]],Sales_Data369[[#This Row],[Product]])</f>
        <v>Cookies Arrowroot</v>
      </c>
    </row>
    <row r="174" spans="1:7" x14ac:dyDescent="0.35">
      <c r="A174" s="4">
        <v>44347</v>
      </c>
      <c r="B174" s="2" t="s">
        <v>13</v>
      </c>
      <c r="C174" s="2" t="s">
        <v>15</v>
      </c>
      <c r="D174" s="2">
        <v>44</v>
      </c>
      <c r="E174" s="2">
        <v>2.84</v>
      </c>
      <c r="F174" s="3">
        <f>Sales_Data369[[#This Row],[Quantity]]*Sales_Data369[[#This Row],[UnitPrice]]</f>
        <v>124.96</v>
      </c>
      <c r="G174" s="9" t="str">
        <f>_xlfn.TEXTJOIN(" ",TRUE,Sales_Data369[[#This Row],[Category]],Sales_Data369[[#This Row],[Product]])</f>
        <v>Cookies Oatmeal Raisin</v>
      </c>
    </row>
    <row r="175" spans="1:7" x14ac:dyDescent="0.35">
      <c r="A175" s="4">
        <v>44350</v>
      </c>
      <c r="B175" s="2" t="s">
        <v>9</v>
      </c>
      <c r="C175" s="2" t="s">
        <v>11</v>
      </c>
      <c r="D175" s="2">
        <v>27</v>
      </c>
      <c r="E175" s="2">
        <v>1.87</v>
      </c>
      <c r="F175" s="3">
        <f>Sales_Data369[[#This Row],[Quantity]]*Sales_Data369[[#This Row],[UnitPrice]]</f>
        <v>50.49</v>
      </c>
      <c r="G175" s="9" t="str">
        <f>_xlfn.TEXTJOIN(" ",TRUE,Sales_Data369[[#This Row],[Category]],Sales_Data369[[#This Row],[Product]])</f>
        <v>Bars Bran</v>
      </c>
    </row>
    <row r="176" spans="1:7" x14ac:dyDescent="0.35">
      <c r="A176" s="4">
        <v>44353</v>
      </c>
      <c r="B176" s="2" t="s">
        <v>13</v>
      </c>
      <c r="C176" s="2" t="s">
        <v>15</v>
      </c>
      <c r="D176" s="2">
        <v>120</v>
      </c>
      <c r="E176" s="2">
        <v>2.8400000000000003</v>
      </c>
      <c r="F176" s="3">
        <f>Sales_Data369[[#This Row],[Quantity]]*Sales_Data369[[#This Row],[UnitPrice]]</f>
        <v>340.8</v>
      </c>
      <c r="G176" s="9" t="str">
        <f>_xlfn.TEXTJOIN(" ",TRUE,Sales_Data369[[#This Row],[Category]],Sales_Data369[[#This Row],[Product]])</f>
        <v>Cookies Oatmeal Raisin</v>
      </c>
    </row>
    <row r="177" spans="1:7" x14ac:dyDescent="0.35">
      <c r="A177" s="4">
        <v>44356</v>
      </c>
      <c r="B177" s="2" t="s">
        <v>22</v>
      </c>
      <c r="C177" s="2" t="s">
        <v>23</v>
      </c>
      <c r="D177" s="2">
        <v>26</v>
      </c>
      <c r="E177" s="2">
        <v>3.4899999999999998</v>
      </c>
      <c r="F177" s="3">
        <f>Sales_Data369[[#This Row],[Quantity]]*Sales_Data369[[#This Row],[UnitPrice]]</f>
        <v>90.74</v>
      </c>
      <c r="G177" s="9" t="str">
        <f>_xlfn.TEXTJOIN(" ",TRUE,Sales_Data369[[#This Row],[Category]],Sales_Data369[[#This Row],[Product]])</f>
        <v>Crackers Whole Wheat</v>
      </c>
    </row>
    <row r="178" spans="1:7" x14ac:dyDescent="0.35">
      <c r="A178" s="4">
        <v>44359</v>
      </c>
      <c r="B178" s="2" t="s">
        <v>9</v>
      </c>
      <c r="C178" s="2" t="s">
        <v>12</v>
      </c>
      <c r="D178" s="2">
        <v>73</v>
      </c>
      <c r="E178" s="2">
        <v>1.77</v>
      </c>
      <c r="F178" s="3">
        <f>Sales_Data369[[#This Row],[Quantity]]*Sales_Data369[[#This Row],[UnitPrice]]</f>
        <v>129.21</v>
      </c>
      <c r="G178" s="9" t="str">
        <f>_xlfn.TEXTJOIN(" ",TRUE,Sales_Data369[[#This Row],[Category]],Sales_Data369[[#This Row],[Product]])</f>
        <v>Bars Carrot</v>
      </c>
    </row>
    <row r="179" spans="1:7" x14ac:dyDescent="0.35">
      <c r="A179" s="4">
        <v>44362</v>
      </c>
      <c r="B179" s="2" t="s">
        <v>9</v>
      </c>
      <c r="C179" s="2" t="s">
        <v>11</v>
      </c>
      <c r="D179" s="2">
        <v>38</v>
      </c>
      <c r="E179" s="2">
        <v>1.87</v>
      </c>
      <c r="F179" s="3">
        <f>Sales_Data369[[#This Row],[Quantity]]*Sales_Data369[[#This Row],[UnitPrice]]</f>
        <v>71.06</v>
      </c>
      <c r="G179" s="9" t="str">
        <f>_xlfn.TEXTJOIN(" ",TRUE,Sales_Data369[[#This Row],[Category]],Sales_Data369[[#This Row],[Product]])</f>
        <v>Bars Bran</v>
      </c>
    </row>
    <row r="180" spans="1:7" x14ac:dyDescent="0.35">
      <c r="A180" s="4">
        <v>44365</v>
      </c>
      <c r="B180" s="2" t="s">
        <v>13</v>
      </c>
      <c r="C180" s="2" t="s">
        <v>15</v>
      </c>
      <c r="D180" s="2">
        <v>40</v>
      </c>
      <c r="E180" s="2">
        <v>2.84</v>
      </c>
      <c r="F180" s="3">
        <f>Sales_Data369[[#This Row],[Quantity]]*Sales_Data369[[#This Row],[UnitPrice]]</f>
        <v>113.6</v>
      </c>
      <c r="G180" s="9" t="str">
        <f>_xlfn.TEXTJOIN(" ",TRUE,Sales_Data369[[#This Row],[Category]],Sales_Data369[[#This Row],[Product]])</f>
        <v>Cookies Oatmeal Raisin</v>
      </c>
    </row>
    <row r="181" spans="1:7" x14ac:dyDescent="0.35">
      <c r="A181" s="4">
        <v>44368</v>
      </c>
      <c r="B181" s="2" t="s">
        <v>9</v>
      </c>
      <c r="C181" s="2" t="s">
        <v>12</v>
      </c>
      <c r="D181" s="2">
        <v>41</v>
      </c>
      <c r="E181" s="2">
        <v>1.7699999999999998</v>
      </c>
      <c r="F181" s="3">
        <f>Sales_Data369[[#This Row],[Quantity]]*Sales_Data369[[#This Row],[UnitPrice]]</f>
        <v>72.569999999999993</v>
      </c>
      <c r="G181" s="9" t="str">
        <f>_xlfn.TEXTJOIN(" ",TRUE,Sales_Data369[[#This Row],[Category]],Sales_Data369[[#This Row],[Product]])</f>
        <v>Bars Carrot</v>
      </c>
    </row>
    <row r="182" spans="1:7" x14ac:dyDescent="0.35">
      <c r="A182" s="4">
        <v>44371</v>
      </c>
      <c r="B182" s="2" t="s">
        <v>9</v>
      </c>
      <c r="C182" s="2" t="s">
        <v>10</v>
      </c>
      <c r="D182" s="2">
        <v>27</v>
      </c>
      <c r="E182" s="2">
        <v>2.27</v>
      </c>
      <c r="F182" s="3">
        <f>Sales_Data369[[#This Row],[Quantity]]*Sales_Data369[[#This Row],[UnitPrice]]</f>
        <v>61.29</v>
      </c>
      <c r="G182" s="9" t="str">
        <f>_xlfn.TEXTJOIN(" ",TRUE,Sales_Data369[[#This Row],[Category]],Sales_Data369[[#This Row],[Product]])</f>
        <v>Bars Banana</v>
      </c>
    </row>
    <row r="183" spans="1:7" x14ac:dyDescent="0.35">
      <c r="A183" s="4">
        <v>44374</v>
      </c>
      <c r="B183" s="2" t="s">
        <v>13</v>
      </c>
      <c r="C183" s="2" t="s">
        <v>14</v>
      </c>
      <c r="D183" s="2">
        <v>38</v>
      </c>
      <c r="E183" s="2">
        <v>1.87</v>
      </c>
      <c r="F183" s="3">
        <f>Sales_Data369[[#This Row],[Quantity]]*Sales_Data369[[#This Row],[UnitPrice]]</f>
        <v>71.06</v>
      </c>
      <c r="G183" s="9" t="str">
        <f>_xlfn.TEXTJOIN(" ",TRUE,Sales_Data369[[#This Row],[Category]],Sales_Data369[[#This Row],[Product]])</f>
        <v>Cookies Chocolate Chip</v>
      </c>
    </row>
    <row r="184" spans="1:7" x14ac:dyDescent="0.35">
      <c r="A184" s="4">
        <v>44377</v>
      </c>
      <c r="B184" s="2" t="s">
        <v>22</v>
      </c>
      <c r="C184" s="2" t="s">
        <v>23</v>
      </c>
      <c r="D184" s="2">
        <v>34</v>
      </c>
      <c r="E184" s="2">
        <v>3.4899999999999998</v>
      </c>
      <c r="F184" s="3">
        <f>Sales_Data369[[#This Row],[Quantity]]*Sales_Data369[[#This Row],[UnitPrice]]</f>
        <v>118.66</v>
      </c>
      <c r="G184" s="9" t="str">
        <f>_xlfn.TEXTJOIN(" ",TRUE,Sales_Data369[[#This Row],[Category]],Sales_Data369[[#This Row],[Product]])</f>
        <v>Crackers Whole Wheat</v>
      </c>
    </row>
    <row r="185" spans="1:7" x14ac:dyDescent="0.35">
      <c r="A185" s="4">
        <v>44380</v>
      </c>
      <c r="B185" s="2" t="s">
        <v>9</v>
      </c>
      <c r="C185" s="2" t="s">
        <v>11</v>
      </c>
      <c r="D185" s="2">
        <v>65</v>
      </c>
      <c r="E185" s="2">
        <v>1.8699999999999999</v>
      </c>
      <c r="F185" s="3">
        <f>Sales_Data369[[#This Row],[Quantity]]*Sales_Data369[[#This Row],[UnitPrice]]</f>
        <v>121.55</v>
      </c>
      <c r="G185" s="9" t="str">
        <f>_xlfn.TEXTJOIN(" ",TRUE,Sales_Data369[[#This Row],[Category]],Sales_Data369[[#This Row],[Product]])</f>
        <v>Bars Bran</v>
      </c>
    </row>
    <row r="186" spans="1:7" x14ac:dyDescent="0.35">
      <c r="A186" s="4">
        <v>44383</v>
      </c>
      <c r="B186" s="2" t="s">
        <v>13</v>
      </c>
      <c r="C186" s="2" t="s">
        <v>15</v>
      </c>
      <c r="D186" s="2">
        <v>60</v>
      </c>
      <c r="E186" s="2">
        <v>2.8400000000000003</v>
      </c>
      <c r="F186" s="3">
        <f>Sales_Data369[[#This Row],[Quantity]]*Sales_Data369[[#This Row],[UnitPrice]]</f>
        <v>170.4</v>
      </c>
      <c r="G186" s="9" t="str">
        <f>_xlfn.TEXTJOIN(" ",TRUE,Sales_Data369[[#This Row],[Category]],Sales_Data369[[#This Row],[Product]])</f>
        <v>Cookies Oatmeal Raisin</v>
      </c>
    </row>
    <row r="187" spans="1:7" x14ac:dyDescent="0.35">
      <c r="A187" s="4">
        <v>44386</v>
      </c>
      <c r="B187" s="2" t="s">
        <v>13</v>
      </c>
      <c r="C187" s="2" t="s">
        <v>8</v>
      </c>
      <c r="D187" s="2">
        <v>37</v>
      </c>
      <c r="E187" s="2">
        <v>2.1799999999999997</v>
      </c>
      <c r="F187" s="3">
        <f>Sales_Data369[[#This Row],[Quantity]]*Sales_Data369[[#This Row],[UnitPrice]]</f>
        <v>80.66</v>
      </c>
      <c r="G187" s="9" t="str">
        <f>_xlfn.TEXTJOIN(" ",TRUE,Sales_Data369[[#This Row],[Category]],Sales_Data369[[#This Row],[Product]])</f>
        <v>Cookies Arrowroot</v>
      </c>
    </row>
    <row r="188" spans="1:7" x14ac:dyDescent="0.35">
      <c r="A188" s="4">
        <v>44389</v>
      </c>
      <c r="B188" s="2" t="s">
        <v>13</v>
      </c>
      <c r="C188" s="2" t="s">
        <v>14</v>
      </c>
      <c r="D188" s="2">
        <v>40</v>
      </c>
      <c r="E188" s="2">
        <v>1.8699999999999999</v>
      </c>
      <c r="F188" s="3">
        <f>Sales_Data369[[#This Row],[Quantity]]*Sales_Data369[[#This Row],[UnitPrice]]</f>
        <v>74.8</v>
      </c>
      <c r="G188" s="9" t="str">
        <f>_xlfn.TEXTJOIN(" ",TRUE,Sales_Data369[[#This Row],[Category]],Sales_Data369[[#This Row],[Product]])</f>
        <v>Cookies Chocolate Chip</v>
      </c>
    </row>
    <row r="189" spans="1:7" x14ac:dyDescent="0.35">
      <c r="A189" s="4">
        <v>44392</v>
      </c>
      <c r="B189" s="2" t="s">
        <v>9</v>
      </c>
      <c r="C189" s="2" t="s">
        <v>11</v>
      </c>
      <c r="D189" s="2">
        <v>26</v>
      </c>
      <c r="E189" s="2">
        <v>1.8699999999999999</v>
      </c>
      <c r="F189" s="3">
        <f>Sales_Data369[[#This Row],[Quantity]]*Sales_Data369[[#This Row],[UnitPrice]]</f>
        <v>48.62</v>
      </c>
      <c r="G189" s="9" t="str">
        <f>_xlfn.TEXTJOIN(" ",TRUE,Sales_Data369[[#This Row],[Category]],Sales_Data369[[#This Row],[Product]])</f>
        <v>Bars Bran</v>
      </c>
    </row>
    <row r="190" spans="1:7" x14ac:dyDescent="0.35">
      <c r="A190" s="4">
        <v>44395</v>
      </c>
      <c r="B190" s="2" t="s">
        <v>9</v>
      </c>
      <c r="C190" s="2" t="s">
        <v>10</v>
      </c>
      <c r="D190" s="2">
        <v>22</v>
      </c>
      <c r="E190" s="2">
        <v>2.27</v>
      </c>
      <c r="F190" s="3">
        <f>Sales_Data369[[#This Row],[Quantity]]*Sales_Data369[[#This Row],[UnitPrice]]</f>
        <v>49.94</v>
      </c>
      <c r="G190" s="9" t="str">
        <f>_xlfn.TEXTJOIN(" ",TRUE,Sales_Data369[[#This Row],[Category]],Sales_Data369[[#This Row],[Product]])</f>
        <v>Bars Banana</v>
      </c>
    </row>
    <row r="191" spans="1:7" x14ac:dyDescent="0.35">
      <c r="A191" s="4">
        <v>44398</v>
      </c>
      <c r="B191" s="2" t="s">
        <v>13</v>
      </c>
      <c r="C191" s="2" t="s">
        <v>14</v>
      </c>
      <c r="D191" s="2">
        <v>32</v>
      </c>
      <c r="E191" s="2">
        <v>1.87</v>
      </c>
      <c r="F191" s="3">
        <f>Sales_Data369[[#This Row],[Quantity]]*Sales_Data369[[#This Row],[UnitPrice]]</f>
        <v>59.84</v>
      </c>
      <c r="G191" s="9" t="str">
        <f>_xlfn.TEXTJOIN(" ",TRUE,Sales_Data369[[#This Row],[Category]],Sales_Data369[[#This Row],[Product]])</f>
        <v>Cookies Chocolate Chip</v>
      </c>
    </row>
    <row r="192" spans="1:7" x14ac:dyDescent="0.35">
      <c r="A192" s="4">
        <v>44401</v>
      </c>
      <c r="B192" s="2" t="s">
        <v>22</v>
      </c>
      <c r="C192" s="2" t="s">
        <v>23</v>
      </c>
      <c r="D192" s="2">
        <v>23</v>
      </c>
      <c r="E192" s="2">
        <v>3.4899999999999998</v>
      </c>
      <c r="F192" s="3">
        <f>Sales_Data369[[#This Row],[Quantity]]*Sales_Data369[[#This Row],[UnitPrice]]</f>
        <v>80.27</v>
      </c>
      <c r="G192" s="9" t="str">
        <f>_xlfn.TEXTJOIN(" ",TRUE,Sales_Data369[[#This Row],[Category]],Sales_Data369[[#This Row],[Product]])</f>
        <v>Crackers Whole Wheat</v>
      </c>
    </row>
    <row r="193" spans="1:7" x14ac:dyDescent="0.35">
      <c r="A193" s="4">
        <v>44404</v>
      </c>
      <c r="B193" s="2" t="s">
        <v>13</v>
      </c>
      <c r="C193" s="2" t="s">
        <v>8</v>
      </c>
      <c r="D193" s="2">
        <v>20</v>
      </c>
      <c r="E193" s="2">
        <v>2.1800000000000002</v>
      </c>
      <c r="F193" s="3">
        <f>Sales_Data369[[#This Row],[Quantity]]*Sales_Data369[[#This Row],[UnitPrice]]</f>
        <v>43.6</v>
      </c>
      <c r="G193" s="9" t="str">
        <f>_xlfn.TEXTJOIN(" ",TRUE,Sales_Data369[[#This Row],[Category]],Sales_Data369[[#This Row],[Product]])</f>
        <v>Cookies Arrowroot</v>
      </c>
    </row>
    <row r="194" spans="1:7" x14ac:dyDescent="0.35">
      <c r="A194" s="4">
        <v>44407</v>
      </c>
      <c r="B194" s="2" t="s">
        <v>13</v>
      </c>
      <c r="C194" s="2" t="s">
        <v>14</v>
      </c>
      <c r="D194" s="2">
        <v>64</v>
      </c>
      <c r="E194" s="2">
        <v>1.87</v>
      </c>
      <c r="F194" s="3">
        <f>Sales_Data369[[#This Row],[Quantity]]*Sales_Data369[[#This Row],[UnitPrice]]</f>
        <v>119.68</v>
      </c>
      <c r="G194" s="9" t="str">
        <f>_xlfn.TEXTJOIN(" ",TRUE,Sales_Data369[[#This Row],[Category]],Sales_Data369[[#This Row],[Product]])</f>
        <v>Cookies Chocolate Chip</v>
      </c>
    </row>
    <row r="195" spans="1:7" x14ac:dyDescent="0.35">
      <c r="A195" s="4">
        <v>44410</v>
      </c>
      <c r="B195" s="2" t="s">
        <v>9</v>
      </c>
      <c r="C195" s="2" t="s">
        <v>12</v>
      </c>
      <c r="D195" s="2">
        <v>71</v>
      </c>
      <c r="E195" s="2">
        <v>1.77</v>
      </c>
      <c r="F195" s="3">
        <f>Sales_Data369[[#This Row],[Quantity]]*Sales_Data369[[#This Row],[UnitPrice]]</f>
        <v>125.67</v>
      </c>
      <c r="G195" s="9" t="str">
        <f>_xlfn.TEXTJOIN(" ",TRUE,Sales_Data369[[#This Row],[Category]],Sales_Data369[[#This Row],[Product]])</f>
        <v>Bars Carrot</v>
      </c>
    </row>
    <row r="196" spans="1:7" x14ac:dyDescent="0.35">
      <c r="A196" s="4">
        <v>44413</v>
      </c>
      <c r="B196" s="2" t="s">
        <v>13</v>
      </c>
      <c r="C196" s="2" t="s">
        <v>8</v>
      </c>
      <c r="D196" s="2">
        <v>90</v>
      </c>
      <c r="E196" s="2">
        <v>2.1799999999999997</v>
      </c>
      <c r="F196" s="3">
        <f>Sales_Data369[[#This Row],[Quantity]]*Sales_Data369[[#This Row],[UnitPrice]]</f>
        <v>196.2</v>
      </c>
      <c r="G196" s="9" t="str">
        <f>_xlfn.TEXTJOIN(" ",TRUE,Sales_Data369[[#This Row],[Category]],Sales_Data369[[#This Row],[Product]])</f>
        <v>Cookies Arrowroot</v>
      </c>
    </row>
    <row r="197" spans="1:7" x14ac:dyDescent="0.35">
      <c r="A197" s="4">
        <v>44416</v>
      </c>
      <c r="B197" s="2" t="s">
        <v>13</v>
      </c>
      <c r="C197" s="2" t="s">
        <v>15</v>
      </c>
      <c r="D197" s="2">
        <v>38</v>
      </c>
      <c r="E197" s="2">
        <v>2.84</v>
      </c>
      <c r="F197" s="3">
        <f>Sales_Data369[[#This Row],[Quantity]]*Sales_Data369[[#This Row],[UnitPrice]]</f>
        <v>107.91999999999999</v>
      </c>
      <c r="G197" s="9" t="str">
        <f>_xlfn.TEXTJOIN(" ",TRUE,Sales_Data369[[#This Row],[Category]],Sales_Data369[[#This Row],[Product]])</f>
        <v>Cookies Oatmeal Raisin</v>
      </c>
    </row>
    <row r="198" spans="1:7" x14ac:dyDescent="0.35">
      <c r="A198" s="4">
        <v>44419</v>
      </c>
      <c r="B198" s="2" t="s">
        <v>9</v>
      </c>
      <c r="C198" s="2" t="s">
        <v>12</v>
      </c>
      <c r="D198" s="2">
        <v>55</v>
      </c>
      <c r="E198" s="2">
        <v>1.7699999999999998</v>
      </c>
      <c r="F198" s="3">
        <f>Sales_Data369[[#This Row],[Quantity]]*Sales_Data369[[#This Row],[UnitPrice]]</f>
        <v>97.35</v>
      </c>
      <c r="G198" s="9" t="str">
        <f>_xlfn.TEXTJOIN(" ",TRUE,Sales_Data369[[#This Row],[Category]],Sales_Data369[[#This Row],[Product]])</f>
        <v>Bars Carrot</v>
      </c>
    </row>
    <row r="199" spans="1:7" x14ac:dyDescent="0.35">
      <c r="A199" s="4">
        <v>44422</v>
      </c>
      <c r="B199" s="2" t="s">
        <v>16</v>
      </c>
      <c r="C199" s="2" t="s">
        <v>24</v>
      </c>
      <c r="D199" s="2">
        <v>22</v>
      </c>
      <c r="E199" s="2">
        <v>3.15</v>
      </c>
      <c r="F199" s="3">
        <f>Sales_Data369[[#This Row],[Quantity]]*Sales_Data369[[#This Row],[UnitPrice]]</f>
        <v>69.3</v>
      </c>
      <c r="G199" s="9" t="str">
        <f>_xlfn.TEXTJOIN(" ",TRUE,Sales_Data369[[#This Row],[Category]],Sales_Data369[[#This Row],[Product]])</f>
        <v>Snacks Pretzels</v>
      </c>
    </row>
    <row r="200" spans="1:7" x14ac:dyDescent="0.35">
      <c r="A200" s="4">
        <v>44425</v>
      </c>
      <c r="B200" s="2" t="s">
        <v>9</v>
      </c>
      <c r="C200" s="2" t="s">
        <v>12</v>
      </c>
      <c r="D200" s="2">
        <v>34</v>
      </c>
      <c r="E200" s="2">
        <v>1.77</v>
      </c>
      <c r="F200" s="3">
        <f>Sales_Data369[[#This Row],[Quantity]]*Sales_Data369[[#This Row],[UnitPrice]]</f>
        <v>60.18</v>
      </c>
      <c r="G200" s="9" t="str">
        <f>_xlfn.TEXTJOIN(" ",TRUE,Sales_Data369[[#This Row],[Category]],Sales_Data369[[#This Row],[Product]])</f>
        <v>Bars Carrot</v>
      </c>
    </row>
    <row r="201" spans="1:7" x14ac:dyDescent="0.35">
      <c r="A201" s="4">
        <v>44428</v>
      </c>
      <c r="B201" s="2" t="s">
        <v>9</v>
      </c>
      <c r="C201" s="2" t="s">
        <v>11</v>
      </c>
      <c r="D201" s="2">
        <v>39</v>
      </c>
      <c r="E201" s="2">
        <v>1.87</v>
      </c>
      <c r="F201" s="3">
        <f>Sales_Data369[[#This Row],[Quantity]]*Sales_Data369[[#This Row],[UnitPrice]]</f>
        <v>72.930000000000007</v>
      </c>
      <c r="G201" s="9" t="str">
        <f>_xlfn.TEXTJOIN(" ",TRUE,Sales_Data369[[#This Row],[Category]],Sales_Data369[[#This Row],[Product]])</f>
        <v>Bars Bran</v>
      </c>
    </row>
    <row r="202" spans="1:7" x14ac:dyDescent="0.35">
      <c r="A202" s="4">
        <v>44431</v>
      </c>
      <c r="B202" s="2" t="s">
        <v>13</v>
      </c>
      <c r="C202" s="2" t="s">
        <v>15</v>
      </c>
      <c r="D202" s="2">
        <v>41</v>
      </c>
      <c r="E202" s="2">
        <v>2.84</v>
      </c>
      <c r="F202" s="3">
        <f>Sales_Data369[[#This Row],[Quantity]]*Sales_Data369[[#This Row],[UnitPrice]]</f>
        <v>116.44</v>
      </c>
      <c r="G202" s="9" t="str">
        <f>_xlfn.TEXTJOIN(" ",TRUE,Sales_Data369[[#This Row],[Category]],Sales_Data369[[#This Row],[Product]])</f>
        <v>Cookies Oatmeal Raisin</v>
      </c>
    </row>
    <row r="203" spans="1:7" x14ac:dyDescent="0.35">
      <c r="A203" s="4">
        <v>44434</v>
      </c>
      <c r="B203" s="2" t="s">
        <v>9</v>
      </c>
      <c r="C203" s="2" t="s">
        <v>12</v>
      </c>
      <c r="D203" s="2">
        <v>41</v>
      </c>
      <c r="E203" s="2">
        <v>1.7699999999999998</v>
      </c>
      <c r="F203" s="3">
        <f>Sales_Data369[[#This Row],[Quantity]]*Sales_Data369[[#This Row],[UnitPrice]]</f>
        <v>72.569999999999993</v>
      </c>
      <c r="G203" s="9" t="str">
        <f>_xlfn.TEXTJOIN(" ",TRUE,Sales_Data369[[#This Row],[Category]],Sales_Data369[[#This Row],[Product]])</f>
        <v>Bars Carrot</v>
      </c>
    </row>
    <row r="204" spans="1:7" x14ac:dyDescent="0.35">
      <c r="A204" s="4">
        <v>44437</v>
      </c>
      <c r="B204" s="2" t="s">
        <v>13</v>
      </c>
      <c r="C204" s="2" t="s">
        <v>8</v>
      </c>
      <c r="D204" s="2">
        <v>136</v>
      </c>
      <c r="E204" s="2">
        <v>2.1800000000000002</v>
      </c>
      <c r="F204" s="3">
        <f>Sales_Data369[[#This Row],[Quantity]]*Sales_Data369[[#This Row],[UnitPrice]]</f>
        <v>296.48</v>
      </c>
      <c r="G204" s="9" t="str">
        <f>_xlfn.TEXTJOIN(" ",TRUE,Sales_Data369[[#This Row],[Category]],Sales_Data369[[#This Row],[Product]])</f>
        <v>Cookies Arrowroot</v>
      </c>
    </row>
    <row r="205" spans="1:7" x14ac:dyDescent="0.35">
      <c r="A205" s="4">
        <v>44440</v>
      </c>
      <c r="B205" s="2" t="s">
        <v>9</v>
      </c>
      <c r="C205" s="2" t="s">
        <v>12</v>
      </c>
      <c r="D205" s="2">
        <v>25</v>
      </c>
      <c r="E205" s="2">
        <v>1.77</v>
      </c>
      <c r="F205" s="3">
        <f>Sales_Data369[[#This Row],[Quantity]]*Sales_Data369[[#This Row],[UnitPrice]]</f>
        <v>44.25</v>
      </c>
      <c r="G205" s="9" t="str">
        <f>_xlfn.TEXTJOIN(" ",TRUE,Sales_Data369[[#This Row],[Category]],Sales_Data369[[#This Row],[Product]])</f>
        <v>Bars Carrot</v>
      </c>
    </row>
    <row r="206" spans="1:7" x14ac:dyDescent="0.35">
      <c r="A206" s="4">
        <v>44443</v>
      </c>
      <c r="B206" s="2" t="s">
        <v>16</v>
      </c>
      <c r="C206" s="2" t="s">
        <v>24</v>
      </c>
      <c r="D206" s="2">
        <v>26</v>
      </c>
      <c r="E206" s="2">
        <v>3.1500000000000004</v>
      </c>
      <c r="F206" s="3">
        <f>Sales_Data369[[#This Row],[Quantity]]*Sales_Data369[[#This Row],[UnitPrice]]</f>
        <v>81.900000000000006</v>
      </c>
      <c r="G206" s="9" t="str">
        <f>_xlfn.TEXTJOIN(" ",TRUE,Sales_Data369[[#This Row],[Category]],Sales_Data369[[#This Row],[Product]])</f>
        <v>Snacks Pretzels</v>
      </c>
    </row>
    <row r="207" spans="1:7" x14ac:dyDescent="0.35">
      <c r="A207" s="4">
        <v>44446</v>
      </c>
      <c r="B207" s="2" t="s">
        <v>9</v>
      </c>
      <c r="C207" s="2" t="s">
        <v>11</v>
      </c>
      <c r="D207" s="2">
        <v>50</v>
      </c>
      <c r="E207" s="2">
        <v>1.87</v>
      </c>
      <c r="F207" s="3">
        <f>Sales_Data369[[#This Row],[Quantity]]*Sales_Data369[[#This Row],[UnitPrice]]</f>
        <v>93.5</v>
      </c>
      <c r="G207" s="9" t="str">
        <f>_xlfn.TEXTJOIN(" ",TRUE,Sales_Data369[[#This Row],[Category]],Sales_Data369[[#This Row],[Product]])</f>
        <v>Bars Bran</v>
      </c>
    </row>
    <row r="208" spans="1:7" x14ac:dyDescent="0.35">
      <c r="A208" s="4">
        <v>44449</v>
      </c>
      <c r="B208" s="2" t="s">
        <v>13</v>
      </c>
      <c r="C208" s="2" t="s">
        <v>15</v>
      </c>
      <c r="D208" s="2">
        <v>79</v>
      </c>
      <c r="E208" s="2">
        <v>2.8400000000000003</v>
      </c>
      <c r="F208" s="3">
        <f>Sales_Data369[[#This Row],[Quantity]]*Sales_Data369[[#This Row],[UnitPrice]]</f>
        <v>224.36</v>
      </c>
      <c r="G208" s="9" t="str">
        <f>_xlfn.TEXTJOIN(" ",TRUE,Sales_Data369[[#This Row],[Category]],Sales_Data369[[#This Row],[Product]])</f>
        <v>Cookies Oatmeal Raisin</v>
      </c>
    </row>
    <row r="209" spans="1:7" x14ac:dyDescent="0.35">
      <c r="A209" s="4">
        <v>44452</v>
      </c>
      <c r="B209" s="2" t="s">
        <v>9</v>
      </c>
      <c r="C209" s="2" t="s">
        <v>12</v>
      </c>
      <c r="D209" s="2">
        <v>30</v>
      </c>
      <c r="E209" s="2">
        <v>1.77</v>
      </c>
      <c r="F209" s="3">
        <f>Sales_Data369[[#This Row],[Quantity]]*Sales_Data369[[#This Row],[UnitPrice]]</f>
        <v>53.1</v>
      </c>
      <c r="G209" s="9" t="str">
        <f>_xlfn.TEXTJOIN(" ",TRUE,Sales_Data369[[#This Row],[Category]],Sales_Data369[[#This Row],[Product]])</f>
        <v>Bars Carrot</v>
      </c>
    </row>
    <row r="210" spans="1:7" x14ac:dyDescent="0.35">
      <c r="A210" s="4">
        <v>44455</v>
      </c>
      <c r="B210" s="2" t="s">
        <v>16</v>
      </c>
      <c r="C210" s="2" t="s">
        <v>17</v>
      </c>
      <c r="D210" s="2">
        <v>20</v>
      </c>
      <c r="E210" s="2">
        <v>1.6800000000000002</v>
      </c>
      <c r="F210" s="3">
        <f>Sales_Data369[[#This Row],[Quantity]]*Sales_Data369[[#This Row],[UnitPrice]]</f>
        <v>33.6</v>
      </c>
      <c r="G210" s="9" t="str">
        <f>_xlfn.TEXTJOIN(" ",TRUE,Sales_Data369[[#This Row],[Category]],Sales_Data369[[#This Row],[Product]])</f>
        <v>Snacks Potato Chips</v>
      </c>
    </row>
    <row r="211" spans="1:7" x14ac:dyDescent="0.35">
      <c r="A211" s="4">
        <v>44458</v>
      </c>
      <c r="B211" s="2" t="s">
        <v>9</v>
      </c>
      <c r="C211" s="2" t="s">
        <v>12</v>
      </c>
      <c r="D211" s="2">
        <v>49</v>
      </c>
      <c r="E211" s="2">
        <v>1.77</v>
      </c>
      <c r="F211" s="3">
        <f>Sales_Data369[[#This Row],[Quantity]]*Sales_Data369[[#This Row],[UnitPrice]]</f>
        <v>86.73</v>
      </c>
      <c r="G211" s="9" t="str">
        <f>_xlfn.TEXTJOIN(" ",TRUE,Sales_Data369[[#This Row],[Category]],Sales_Data369[[#This Row],[Product]])</f>
        <v>Bars Carrot</v>
      </c>
    </row>
    <row r="212" spans="1:7" x14ac:dyDescent="0.35">
      <c r="A212" s="4">
        <v>44461</v>
      </c>
      <c r="B212" s="2" t="s">
        <v>13</v>
      </c>
      <c r="C212" s="2" t="s">
        <v>8</v>
      </c>
      <c r="D212" s="2">
        <v>40</v>
      </c>
      <c r="E212" s="2">
        <v>2.1800000000000002</v>
      </c>
      <c r="F212" s="3">
        <f>Sales_Data369[[#This Row],[Quantity]]*Sales_Data369[[#This Row],[UnitPrice]]</f>
        <v>87.2</v>
      </c>
      <c r="G212" s="9" t="str">
        <f>_xlfn.TEXTJOIN(" ",TRUE,Sales_Data369[[#This Row],[Category]],Sales_Data369[[#This Row],[Product]])</f>
        <v>Cookies Arrowroot</v>
      </c>
    </row>
    <row r="213" spans="1:7" x14ac:dyDescent="0.35">
      <c r="A213" s="4">
        <v>44464</v>
      </c>
      <c r="B213" s="2" t="s">
        <v>9</v>
      </c>
      <c r="C213" s="2" t="s">
        <v>12</v>
      </c>
      <c r="D213" s="2">
        <v>31</v>
      </c>
      <c r="E213" s="2">
        <v>1.77</v>
      </c>
      <c r="F213" s="3">
        <f>Sales_Data369[[#This Row],[Quantity]]*Sales_Data369[[#This Row],[UnitPrice]]</f>
        <v>54.87</v>
      </c>
      <c r="G213" s="9" t="str">
        <f>_xlfn.TEXTJOIN(" ",TRUE,Sales_Data369[[#This Row],[Category]],Sales_Data369[[#This Row],[Product]])</f>
        <v>Bars Carrot</v>
      </c>
    </row>
    <row r="214" spans="1:7" x14ac:dyDescent="0.35">
      <c r="A214" s="4">
        <v>44467</v>
      </c>
      <c r="B214" s="2" t="s">
        <v>16</v>
      </c>
      <c r="C214" s="2" t="s">
        <v>24</v>
      </c>
      <c r="D214" s="2">
        <v>21</v>
      </c>
      <c r="E214" s="2">
        <v>3.1500000000000004</v>
      </c>
      <c r="F214" s="3">
        <f>Sales_Data369[[#This Row],[Quantity]]*Sales_Data369[[#This Row],[UnitPrice]]</f>
        <v>66.150000000000006</v>
      </c>
      <c r="G214" s="9" t="str">
        <f>_xlfn.TEXTJOIN(" ",TRUE,Sales_Data369[[#This Row],[Category]],Sales_Data369[[#This Row],[Product]])</f>
        <v>Snacks Pretzels</v>
      </c>
    </row>
    <row r="215" spans="1:7" x14ac:dyDescent="0.35">
      <c r="A215" s="4">
        <v>44470</v>
      </c>
      <c r="B215" s="2" t="s">
        <v>9</v>
      </c>
      <c r="C215" s="2" t="s">
        <v>11</v>
      </c>
      <c r="D215" s="2">
        <v>43</v>
      </c>
      <c r="E215" s="2">
        <v>1.8699999999999999</v>
      </c>
      <c r="F215" s="3">
        <f>Sales_Data369[[#This Row],[Quantity]]*Sales_Data369[[#This Row],[UnitPrice]]</f>
        <v>80.41</v>
      </c>
      <c r="G215" s="9" t="str">
        <f>_xlfn.TEXTJOIN(" ",TRUE,Sales_Data369[[#This Row],[Category]],Sales_Data369[[#This Row],[Product]])</f>
        <v>Bars Bran</v>
      </c>
    </row>
    <row r="216" spans="1:7" x14ac:dyDescent="0.35">
      <c r="A216" s="4">
        <v>44473</v>
      </c>
      <c r="B216" s="2" t="s">
        <v>13</v>
      </c>
      <c r="C216" s="2" t="s">
        <v>15</v>
      </c>
      <c r="D216" s="2">
        <v>47</v>
      </c>
      <c r="E216" s="2">
        <v>2.84</v>
      </c>
      <c r="F216" s="3">
        <f>Sales_Data369[[#This Row],[Quantity]]*Sales_Data369[[#This Row],[UnitPrice]]</f>
        <v>133.47999999999999</v>
      </c>
      <c r="G216" s="9" t="str">
        <f>_xlfn.TEXTJOIN(" ",TRUE,Sales_Data369[[#This Row],[Category]],Sales_Data369[[#This Row],[Product]])</f>
        <v>Cookies Oatmeal Raisin</v>
      </c>
    </row>
    <row r="217" spans="1:7" x14ac:dyDescent="0.35">
      <c r="A217" s="4">
        <v>44476</v>
      </c>
      <c r="B217" s="2" t="s">
        <v>13</v>
      </c>
      <c r="C217" s="2" t="s">
        <v>8</v>
      </c>
      <c r="D217" s="2">
        <v>175</v>
      </c>
      <c r="E217" s="2">
        <v>2.1800000000000002</v>
      </c>
      <c r="F217" s="3">
        <f>Sales_Data369[[#This Row],[Quantity]]*Sales_Data369[[#This Row],[UnitPrice]]</f>
        <v>381.5</v>
      </c>
      <c r="G217" s="9" t="str">
        <f>_xlfn.TEXTJOIN(" ",TRUE,Sales_Data369[[#This Row],[Category]],Sales_Data369[[#This Row],[Product]])</f>
        <v>Cookies Arrowroot</v>
      </c>
    </row>
    <row r="218" spans="1:7" x14ac:dyDescent="0.35">
      <c r="A218" s="4">
        <v>44479</v>
      </c>
      <c r="B218" s="2" t="s">
        <v>13</v>
      </c>
      <c r="C218" s="2" t="s">
        <v>14</v>
      </c>
      <c r="D218" s="2">
        <v>23</v>
      </c>
      <c r="E218" s="2">
        <v>1.8699999999999999</v>
      </c>
      <c r="F218" s="3">
        <f>Sales_Data369[[#This Row],[Quantity]]*Sales_Data369[[#This Row],[UnitPrice]]</f>
        <v>43.01</v>
      </c>
      <c r="G218" s="9" t="str">
        <f>_xlfn.TEXTJOIN(" ",TRUE,Sales_Data369[[#This Row],[Category]],Sales_Data369[[#This Row],[Product]])</f>
        <v>Cookies Chocolate Chip</v>
      </c>
    </row>
    <row r="219" spans="1:7" x14ac:dyDescent="0.35">
      <c r="A219" s="4">
        <v>44482</v>
      </c>
      <c r="B219" s="2" t="s">
        <v>9</v>
      </c>
      <c r="C219" s="2" t="s">
        <v>12</v>
      </c>
      <c r="D219" s="2">
        <v>40</v>
      </c>
      <c r="E219" s="2">
        <v>1.77</v>
      </c>
      <c r="F219" s="3">
        <f>Sales_Data369[[#This Row],[Quantity]]*Sales_Data369[[#This Row],[UnitPrice]]</f>
        <v>70.8</v>
      </c>
      <c r="G219" s="9" t="str">
        <f>_xlfn.TEXTJOIN(" ",TRUE,Sales_Data369[[#This Row],[Category]],Sales_Data369[[#This Row],[Product]])</f>
        <v>Bars Carrot</v>
      </c>
    </row>
    <row r="220" spans="1:7" x14ac:dyDescent="0.35">
      <c r="A220" s="4">
        <v>44485</v>
      </c>
      <c r="B220" s="2" t="s">
        <v>13</v>
      </c>
      <c r="C220" s="2" t="s">
        <v>8</v>
      </c>
      <c r="D220" s="2">
        <v>87</v>
      </c>
      <c r="E220" s="2">
        <v>2.1800000000000002</v>
      </c>
      <c r="F220" s="3">
        <f>Sales_Data369[[#This Row],[Quantity]]*Sales_Data369[[#This Row],[UnitPrice]]</f>
        <v>189.66000000000003</v>
      </c>
      <c r="G220" s="9" t="str">
        <f>_xlfn.TEXTJOIN(" ",TRUE,Sales_Data369[[#This Row],[Category]],Sales_Data369[[#This Row],[Product]])</f>
        <v>Cookies Arrowroot</v>
      </c>
    </row>
    <row r="221" spans="1:7" x14ac:dyDescent="0.35">
      <c r="A221" s="4">
        <v>44488</v>
      </c>
      <c r="B221" s="2" t="s">
        <v>9</v>
      </c>
      <c r="C221" s="2" t="s">
        <v>12</v>
      </c>
      <c r="D221" s="2">
        <v>43</v>
      </c>
      <c r="E221" s="2">
        <v>1.77</v>
      </c>
      <c r="F221" s="3">
        <f>Sales_Data369[[#This Row],[Quantity]]*Sales_Data369[[#This Row],[UnitPrice]]</f>
        <v>76.11</v>
      </c>
      <c r="G221" s="9" t="str">
        <f>_xlfn.TEXTJOIN(" ",TRUE,Sales_Data369[[#This Row],[Category]],Sales_Data369[[#This Row],[Product]])</f>
        <v>Bars Carrot</v>
      </c>
    </row>
    <row r="222" spans="1:7" x14ac:dyDescent="0.35">
      <c r="A222" s="4">
        <v>44491</v>
      </c>
      <c r="B222" s="2" t="s">
        <v>22</v>
      </c>
      <c r="C222" s="2" t="s">
        <v>23</v>
      </c>
      <c r="D222" s="2">
        <v>30</v>
      </c>
      <c r="E222" s="2">
        <v>3.49</v>
      </c>
      <c r="F222" s="3">
        <f>Sales_Data369[[#This Row],[Quantity]]*Sales_Data369[[#This Row],[UnitPrice]]</f>
        <v>104.7</v>
      </c>
      <c r="G222" s="9" t="str">
        <f>_xlfn.TEXTJOIN(" ",TRUE,Sales_Data369[[#This Row],[Category]],Sales_Data369[[#This Row],[Product]])</f>
        <v>Crackers Whole Wheat</v>
      </c>
    </row>
    <row r="223" spans="1:7" x14ac:dyDescent="0.35">
      <c r="A223" s="4">
        <v>44494</v>
      </c>
      <c r="B223" s="2" t="s">
        <v>9</v>
      </c>
      <c r="C223" s="2" t="s">
        <v>12</v>
      </c>
      <c r="D223" s="2">
        <v>35</v>
      </c>
      <c r="E223" s="2">
        <v>1.77</v>
      </c>
      <c r="F223" s="3">
        <f>Sales_Data369[[#This Row],[Quantity]]*Sales_Data369[[#This Row],[UnitPrice]]</f>
        <v>61.95</v>
      </c>
      <c r="G223" s="9" t="str">
        <f>_xlfn.TEXTJOIN(" ",TRUE,Sales_Data369[[#This Row],[Category]],Sales_Data369[[#This Row],[Product]])</f>
        <v>Bars Carrot</v>
      </c>
    </row>
    <row r="224" spans="1:7" x14ac:dyDescent="0.35">
      <c r="A224" s="4">
        <v>44497</v>
      </c>
      <c r="B224" s="2" t="s">
        <v>9</v>
      </c>
      <c r="C224" s="2" t="s">
        <v>11</v>
      </c>
      <c r="D224" s="2">
        <v>57</v>
      </c>
      <c r="E224" s="2">
        <v>1.87</v>
      </c>
      <c r="F224" s="3">
        <f>Sales_Data369[[#This Row],[Quantity]]*Sales_Data369[[#This Row],[UnitPrice]]</f>
        <v>106.59</v>
      </c>
      <c r="G224" s="9" t="str">
        <f>_xlfn.TEXTJOIN(" ",TRUE,Sales_Data369[[#This Row],[Category]],Sales_Data369[[#This Row],[Product]])</f>
        <v>Bars Bran</v>
      </c>
    </row>
    <row r="225" spans="1:7" x14ac:dyDescent="0.35">
      <c r="A225" s="4">
        <v>44500</v>
      </c>
      <c r="B225" s="2" t="s">
        <v>16</v>
      </c>
      <c r="C225" s="2" t="s">
        <v>17</v>
      </c>
      <c r="D225" s="2">
        <v>25</v>
      </c>
      <c r="E225" s="2">
        <v>1.68</v>
      </c>
      <c r="F225" s="3">
        <f>Sales_Data369[[#This Row],[Quantity]]*Sales_Data369[[#This Row],[UnitPrice]]</f>
        <v>42</v>
      </c>
      <c r="G225" s="9" t="str">
        <f>_xlfn.TEXTJOIN(" ",TRUE,Sales_Data369[[#This Row],[Category]],Sales_Data369[[#This Row],[Product]])</f>
        <v>Snacks Potato Chips</v>
      </c>
    </row>
    <row r="226" spans="1:7" x14ac:dyDescent="0.35">
      <c r="A226" s="4">
        <v>44503</v>
      </c>
      <c r="B226" s="2" t="s">
        <v>13</v>
      </c>
      <c r="C226" s="2" t="s">
        <v>14</v>
      </c>
      <c r="D226" s="2">
        <v>24</v>
      </c>
      <c r="E226" s="2">
        <v>1.87</v>
      </c>
      <c r="F226" s="3">
        <f>Sales_Data369[[#This Row],[Quantity]]*Sales_Data369[[#This Row],[UnitPrice]]</f>
        <v>44.88</v>
      </c>
      <c r="G226" s="9" t="str">
        <f>_xlfn.TEXTJOIN(" ",TRUE,Sales_Data369[[#This Row],[Category]],Sales_Data369[[#This Row],[Product]])</f>
        <v>Cookies Chocolate Chip</v>
      </c>
    </row>
    <row r="227" spans="1:7" x14ac:dyDescent="0.35">
      <c r="A227" s="4">
        <v>44506</v>
      </c>
      <c r="B227" s="2" t="s">
        <v>9</v>
      </c>
      <c r="C227" s="2" t="s">
        <v>11</v>
      </c>
      <c r="D227" s="2">
        <v>83</v>
      </c>
      <c r="E227" s="2">
        <v>1.87</v>
      </c>
      <c r="F227" s="3">
        <f>Sales_Data369[[#This Row],[Quantity]]*Sales_Data369[[#This Row],[UnitPrice]]</f>
        <v>155.21</v>
      </c>
      <c r="G227" s="9" t="str">
        <f>_xlfn.TEXTJOIN(" ",TRUE,Sales_Data369[[#This Row],[Category]],Sales_Data369[[#This Row],[Product]])</f>
        <v>Bars Bran</v>
      </c>
    </row>
    <row r="228" spans="1:7" x14ac:dyDescent="0.35">
      <c r="A228" s="4">
        <v>44509</v>
      </c>
      <c r="B228" s="2" t="s">
        <v>13</v>
      </c>
      <c r="C228" s="2" t="s">
        <v>15</v>
      </c>
      <c r="D228" s="2">
        <v>124</v>
      </c>
      <c r="E228" s="2">
        <v>2.8400000000000003</v>
      </c>
      <c r="F228" s="3">
        <f>Sales_Data369[[#This Row],[Quantity]]*Sales_Data369[[#This Row],[UnitPrice]]</f>
        <v>352.16</v>
      </c>
      <c r="G228" s="9" t="str">
        <f>_xlfn.TEXTJOIN(" ",TRUE,Sales_Data369[[#This Row],[Category]],Sales_Data369[[#This Row],[Product]])</f>
        <v>Cookies Oatmeal Raisin</v>
      </c>
    </row>
    <row r="229" spans="1:7" x14ac:dyDescent="0.35">
      <c r="A229" s="4">
        <v>44512</v>
      </c>
      <c r="B229" s="2" t="s">
        <v>9</v>
      </c>
      <c r="C229" s="2" t="s">
        <v>12</v>
      </c>
      <c r="D229" s="2">
        <v>137</v>
      </c>
      <c r="E229" s="2">
        <v>1.77</v>
      </c>
      <c r="F229" s="3">
        <f>Sales_Data369[[#This Row],[Quantity]]*Sales_Data369[[#This Row],[UnitPrice]]</f>
        <v>242.49</v>
      </c>
      <c r="G229" s="9" t="str">
        <f>_xlfn.TEXTJOIN(" ",TRUE,Sales_Data369[[#This Row],[Category]],Sales_Data369[[#This Row],[Product]])</f>
        <v>Bars Carrot</v>
      </c>
    </row>
    <row r="230" spans="1:7" x14ac:dyDescent="0.35">
      <c r="A230" s="4">
        <v>44515</v>
      </c>
      <c r="B230" s="2" t="s">
        <v>13</v>
      </c>
      <c r="C230" s="2" t="s">
        <v>8</v>
      </c>
      <c r="D230" s="2">
        <v>146</v>
      </c>
      <c r="E230" s="2">
        <v>2.1799999999999997</v>
      </c>
      <c r="F230" s="3">
        <f>Sales_Data369[[#This Row],[Quantity]]*Sales_Data369[[#This Row],[UnitPrice]]</f>
        <v>318.27999999999997</v>
      </c>
      <c r="G230" s="9" t="str">
        <f>_xlfn.TEXTJOIN(" ",TRUE,Sales_Data369[[#This Row],[Category]],Sales_Data369[[#This Row],[Product]])</f>
        <v>Cookies Arrowroot</v>
      </c>
    </row>
    <row r="231" spans="1:7" x14ac:dyDescent="0.35">
      <c r="A231" s="4">
        <v>44518</v>
      </c>
      <c r="B231" s="2" t="s">
        <v>13</v>
      </c>
      <c r="C231" s="2" t="s">
        <v>14</v>
      </c>
      <c r="D231" s="2">
        <v>34</v>
      </c>
      <c r="E231" s="2">
        <v>1.8699999999999999</v>
      </c>
      <c r="F231" s="3">
        <f>Sales_Data369[[#This Row],[Quantity]]*Sales_Data369[[#This Row],[UnitPrice]]</f>
        <v>63.58</v>
      </c>
      <c r="G231" s="9" t="str">
        <f>_xlfn.TEXTJOIN(" ",TRUE,Sales_Data369[[#This Row],[Category]],Sales_Data369[[#This Row],[Product]])</f>
        <v>Cookies Chocolate Chip</v>
      </c>
    </row>
    <row r="232" spans="1:7" x14ac:dyDescent="0.35">
      <c r="A232" s="4">
        <v>44521</v>
      </c>
      <c r="B232" s="2" t="s">
        <v>9</v>
      </c>
      <c r="C232" s="2" t="s">
        <v>12</v>
      </c>
      <c r="D232" s="2">
        <v>20</v>
      </c>
      <c r="E232" s="2">
        <v>1.77</v>
      </c>
      <c r="F232" s="3">
        <f>Sales_Data369[[#This Row],[Quantity]]*Sales_Data369[[#This Row],[UnitPrice]]</f>
        <v>35.4</v>
      </c>
      <c r="G232" s="9" t="str">
        <f>_xlfn.TEXTJOIN(" ",TRUE,Sales_Data369[[#This Row],[Category]],Sales_Data369[[#This Row],[Product]])</f>
        <v>Bars Carrot</v>
      </c>
    </row>
    <row r="233" spans="1:7" x14ac:dyDescent="0.35">
      <c r="A233" s="4">
        <v>44524</v>
      </c>
      <c r="B233" s="2" t="s">
        <v>13</v>
      </c>
      <c r="C233" s="2" t="s">
        <v>8</v>
      </c>
      <c r="D233" s="2">
        <v>139</v>
      </c>
      <c r="E233" s="2">
        <v>2.1799999999999997</v>
      </c>
      <c r="F233" s="3">
        <f>Sales_Data369[[#This Row],[Quantity]]*Sales_Data369[[#This Row],[UnitPrice]]</f>
        <v>303.02</v>
      </c>
      <c r="G233" s="9" t="str">
        <f>_xlfn.TEXTJOIN(" ",TRUE,Sales_Data369[[#This Row],[Category]],Sales_Data369[[#This Row],[Product]])</f>
        <v>Cookies Arrowroot</v>
      </c>
    </row>
    <row r="234" spans="1:7" x14ac:dyDescent="0.35">
      <c r="A234" s="4">
        <v>44527</v>
      </c>
      <c r="B234" s="2" t="s">
        <v>13</v>
      </c>
      <c r="C234" s="2" t="s">
        <v>14</v>
      </c>
      <c r="D234" s="2">
        <v>211</v>
      </c>
      <c r="E234" s="2">
        <v>1.8699999999999999</v>
      </c>
      <c r="F234" s="3">
        <f>Sales_Data369[[#This Row],[Quantity]]*Sales_Data369[[#This Row],[UnitPrice]]</f>
        <v>394.57</v>
      </c>
      <c r="G234" s="9" t="str">
        <f>_xlfn.TEXTJOIN(" ",TRUE,Sales_Data369[[#This Row],[Category]],Sales_Data369[[#This Row],[Product]])</f>
        <v>Cookies Chocolate Chip</v>
      </c>
    </row>
    <row r="235" spans="1:7" x14ac:dyDescent="0.35">
      <c r="A235" s="4">
        <v>44530</v>
      </c>
      <c r="B235" s="2" t="s">
        <v>22</v>
      </c>
      <c r="C235" s="2" t="s">
        <v>23</v>
      </c>
      <c r="D235" s="2">
        <v>20</v>
      </c>
      <c r="E235" s="2">
        <v>3.4899999999999998</v>
      </c>
      <c r="F235" s="3">
        <f>Sales_Data369[[#This Row],[Quantity]]*Sales_Data369[[#This Row],[UnitPrice]]</f>
        <v>69.8</v>
      </c>
      <c r="G235" s="9" t="str">
        <f>_xlfn.TEXTJOIN(" ",TRUE,Sales_Data369[[#This Row],[Category]],Sales_Data369[[#This Row],[Product]])</f>
        <v>Crackers Whole Wheat</v>
      </c>
    </row>
    <row r="236" spans="1:7" x14ac:dyDescent="0.35">
      <c r="A236" s="4">
        <v>44533</v>
      </c>
      <c r="B236" s="2" t="s">
        <v>9</v>
      </c>
      <c r="C236" s="2" t="s">
        <v>11</v>
      </c>
      <c r="D236" s="2">
        <v>42</v>
      </c>
      <c r="E236" s="2">
        <v>1.87</v>
      </c>
      <c r="F236" s="3">
        <f>Sales_Data369[[#This Row],[Quantity]]*Sales_Data369[[#This Row],[UnitPrice]]</f>
        <v>78.540000000000006</v>
      </c>
      <c r="G236" s="9" t="str">
        <f>_xlfn.TEXTJOIN(" ",TRUE,Sales_Data369[[#This Row],[Category]],Sales_Data369[[#This Row],[Product]])</f>
        <v>Bars Bran</v>
      </c>
    </row>
    <row r="237" spans="1:7" x14ac:dyDescent="0.35">
      <c r="A237" s="4">
        <v>44536</v>
      </c>
      <c r="B237" s="2" t="s">
        <v>13</v>
      </c>
      <c r="C237" s="2" t="s">
        <v>15</v>
      </c>
      <c r="D237" s="2">
        <v>100</v>
      </c>
      <c r="E237" s="2">
        <v>2.84</v>
      </c>
      <c r="F237" s="3">
        <f>Sales_Data369[[#This Row],[Quantity]]*Sales_Data369[[#This Row],[UnitPrice]]</f>
        <v>284</v>
      </c>
      <c r="G237" s="9" t="str">
        <f>_xlfn.TEXTJOIN(" ",TRUE,Sales_Data369[[#This Row],[Category]],Sales_Data369[[#This Row],[Product]])</f>
        <v>Cookies Oatmeal Raisin</v>
      </c>
    </row>
    <row r="238" spans="1:7" x14ac:dyDescent="0.35">
      <c r="A238" s="4">
        <v>44539</v>
      </c>
      <c r="B238" s="2" t="s">
        <v>9</v>
      </c>
      <c r="C238" s="2" t="s">
        <v>12</v>
      </c>
      <c r="D238" s="2">
        <v>38</v>
      </c>
      <c r="E238" s="2">
        <v>1.7700000000000002</v>
      </c>
      <c r="F238" s="3">
        <f>Sales_Data369[[#This Row],[Quantity]]*Sales_Data369[[#This Row],[UnitPrice]]</f>
        <v>67.260000000000005</v>
      </c>
      <c r="G238" s="9" t="str">
        <f>_xlfn.TEXTJOIN(" ",TRUE,Sales_Data369[[#This Row],[Category]],Sales_Data369[[#This Row],[Product]])</f>
        <v>Bars Carrot</v>
      </c>
    </row>
    <row r="239" spans="1:7" x14ac:dyDescent="0.35">
      <c r="A239" s="4">
        <v>44542</v>
      </c>
      <c r="B239" s="2" t="s">
        <v>22</v>
      </c>
      <c r="C239" s="2" t="s">
        <v>23</v>
      </c>
      <c r="D239" s="2">
        <v>25</v>
      </c>
      <c r="E239" s="2">
        <v>3.49</v>
      </c>
      <c r="F239" s="3">
        <f>Sales_Data369[[#This Row],[Quantity]]*Sales_Data369[[#This Row],[UnitPrice]]</f>
        <v>87.25</v>
      </c>
      <c r="G239" s="9" t="str">
        <f>_xlfn.TEXTJOIN(" ",TRUE,Sales_Data369[[#This Row],[Category]],Sales_Data369[[#This Row],[Product]])</f>
        <v>Crackers Whole Wheat</v>
      </c>
    </row>
    <row r="240" spans="1:7" x14ac:dyDescent="0.35">
      <c r="A240" s="4">
        <v>44545</v>
      </c>
      <c r="B240" s="2" t="s">
        <v>13</v>
      </c>
      <c r="C240" s="2" t="s">
        <v>14</v>
      </c>
      <c r="D240" s="2">
        <v>96</v>
      </c>
      <c r="E240" s="2">
        <v>1.87</v>
      </c>
      <c r="F240" s="3">
        <f>Sales_Data369[[#This Row],[Quantity]]*Sales_Data369[[#This Row],[UnitPrice]]</f>
        <v>179.52</v>
      </c>
      <c r="G240" s="9" t="str">
        <f>_xlfn.TEXTJOIN(" ",TRUE,Sales_Data369[[#This Row],[Category]],Sales_Data369[[#This Row],[Product]])</f>
        <v>Cookies Chocolate Chip</v>
      </c>
    </row>
    <row r="241" spans="1:7" x14ac:dyDescent="0.35">
      <c r="A241" s="4">
        <v>44548</v>
      </c>
      <c r="B241" s="2" t="s">
        <v>13</v>
      </c>
      <c r="C241" s="2" t="s">
        <v>8</v>
      </c>
      <c r="D241" s="2">
        <v>34</v>
      </c>
      <c r="E241" s="2">
        <v>2.1800000000000002</v>
      </c>
      <c r="F241" s="3">
        <f>Sales_Data369[[#This Row],[Quantity]]*Sales_Data369[[#This Row],[UnitPrice]]</f>
        <v>74.12</v>
      </c>
      <c r="G241" s="9" t="str">
        <f>_xlfn.TEXTJOIN(" ",TRUE,Sales_Data369[[#This Row],[Category]],Sales_Data369[[#This Row],[Product]])</f>
        <v>Cookies Arrowroot</v>
      </c>
    </row>
    <row r="242" spans="1:7" x14ac:dyDescent="0.35">
      <c r="A242" s="4">
        <v>44551</v>
      </c>
      <c r="B242" s="2" t="s">
        <v>13</v>
      </c>
      <c r="C242" s="2" t="s">
        <v>14</v>
      </c>
      <c r="D242" s="2">
        <v>245</v>
      </c>
      <c r="E242" s="2">
        <v>1.8699999999999999</v>
      </c>
      <c r="F242" s="3">
        <f>Sales_Data369[[#This Row],[Quantity]]*Sales_Data369[[#This Row],[UnitPrice]]</f>
        <v>458.15</v>
      </c>
      <c r="G242" s="9" t="str">
        <f>_xlfn.TEXTJOIN(" ",TRUE,Sales_Data369[[#This Row],[Category]],Sales_Data369[[#This Row],[Product]])</f>
        <v>Cookies Chocolate Chip</v>
      </c>
    </row>
    <row r="243" spans="1:7" x14ac:dyDescent="0.35">
      <c r="A243" s="4">
        <v>44554</v>
      </c>
      <c r="B243" s="2" t="s">
        <v>22</v>
      </c>
      <c r="C243" s="2" t="s">
        <v>23</v>
      </c>
      <c r="D243" s="2">
        <v>30</v>
      </c>
      <c r="E243" s="2">
        <v>3.49</v>
      </c>
      <c r="F243" s="3">
        <f>Sales_Data369[[#This Row],[Quantity]]*Sales_Data369[[#This Row],[UnitPrice]]</f>
        <v>104.7</v>
      </c>
      <c r="G243" s="9" t="str">
        <f>_xlfn.TEXTJOIN(" ",TRUE,Sales_Data369[[#This Row],[Category]],Sales_Data369[[#This Row],[Product]])</f>
        <v>Crackers Whole Wheat</v>
      </c>
    </row>
    <row r="244" spans="1:7" x14ac:dyDescent="0.35">
      <c r="A244" s="4">
        <v>44557</v>
      </c>
      <c r="B244" s="2" t="s">
        <v>9</v>
      </c>
      <c r="C244" s="2" t="s">
        <v>11</v>
      </c>
      <c r="D244" s="2">
        <v>30</v>
      </c>
      <c r="E244" s="2">
        <v>1.87</v>
      </c>
      <c r="F244" s="3">
        <f>Sales_Data369[[#This Row],[Quantity]]*Sales_Data369[[#This Row],[UnitPrice]]</f>
        <v>56.1</v>
      </c>
      <c r="G244" s="9" t="str">
        <f>_xlfn.TEXTJOIN(" ",TRUE,Sales_Data369[[#This Row],[Category]],Sales_Data369[[#This Row],[Product]])</f>
        <v>Bars Bran</v>
      </c>
    </row>
    <row r="245" spans="1:7" x14ac:dyDescent="0.35">
      <c r="A245" s="5">
        <v>44560</v>
      </c>
      <c r="B245" s="6" t="s">
        <v>13</v>
      </c>
      <c r="C245" s="6" t="s">
        <v>15</v>
      </c>
      <c r="D245" s="6">
        <v>44</v>
      </c>
      <c r="E245" s="6">
        <v>2.84</v>
      </c>
      <c r="F245" s="7">
        <f>Sales_Data369[[#This Row],[Quantity]]*Sales_Data369[[#This Row],[UnitPrice]]</f>
        <v>124.96</v>
      </c>
      <c r="G245" s="9" t="str">
        <f>_xlfn.TEXTJOIN(" ",TRUE,Sales_Data369[[#This Row],[Category]],Sales_Data369[[#This Row],[Product]])</f>
        <v>Cookies Oatmeal Raisin</v>
      </c>
    </row>
  </sheetData>
  <conditionalFormatting sqref="D2:D245">
    <cfRule type="colorScale" priority="2">
      <colorScale>
        <cfvo type="min"/>
        <cfvo type="max"/>
        <color rgb="FFFCFCFF"/>
        <color rgb="FF63BE7B"/>
      </colorScale>
    </cfRule>
  </conditionalFormatting>
  <conditionalFormatting sqref="E1:E1048576">
    <cfRule type="dataBar" priority="1">
      <dataBar>
        <cfvo type="min"/>
        <cfvo type="max"/>
        <color rgb="FF638EC6"/>
      </dataBar>
      <extLst>
        <ext xmlns:x14="http://schemas.microsoft.com/office/spreadsheetml/2009/9/main" uri="{B025F937-C7B1-47D3-B67F-A62EFF666E3E}">
          <x14:id>{94ABE5E5-888C-4F2C-8974-3170FB65423C}</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ABE5E5-888C-4F2C-8974-3170FB65423C}">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D03D-332C-4003-9B04-EA0E14B9A5B9}">
  <sheetPr codeName="Sheet6"/>
  <dimension ref="A1:K245"/>
  <sheetViews>
    <sheetView zoomScale="69" zoomScaleNormal="69" workbookViewId="0">
      <pane ySplit="1" topLeftCell="A2" activePane="bottomLeft" state="frozen"/>
      <selection pane="bottomLeft" activeCell="J4" sqref="J4"/>
    </sheetView>
  </sheetViews>
  <sheetFormatPr defaultRowHeight="14.5" x14ac:dyDescent="0.35"/>
  <cols>
    <col min="1" max="1" width="10.54296875" bestFit="1" customWidth="1"/>
    <col min="2" max="2" width="9.1796875" bestFit="1" customWidth="1"/>
    <col min="3" max="3" width="13.36328125" bestFit="1" customWidth="1"/>
    <col min="4" max="4" width="9" bestFit="1" customWidth="1"/>
    <col min="5" max="5" width="9.1796875" bestFit="1" customWidth="1"/>
    <col min="6" max="6" width="10" bestFit="1" customWidth="1"/>
    <col min="7" max="7" width="20.36328125" bestFit="1" customWidth="1"/>
  </cols>
  <sheetData>
    <row r="1" spans="1:11" x14ac:dyDescent="0.35">
      <c r="A1" s="11" t="s">
        <v>0</v>
      </c>
      <c r="B1" s="12" t="s">
        <v>3</v>
      </c>
      <c r="C1" s="12" t="s">
        <v>4</v>
      </c>
      <c r="D1" s="12" t="s">
        <v>25</v>
      </c>
      <c r="E1" s="12" t="s">
        <v>26</v>
      </c>
      <c r="F1" s="12" t="s">
        <v>5</v>
      </c>
      <c r="G1" s="13" t="s">
        <v>27</v>
      </c>
    </row>
    <row r="2" spans="1:11" x14ac:dyDescent="0.35">
      <c r="A2" s="8">
        <v>43831</v>
      </c>
      <c r="B2" s="9" t="s">
        <v>9</v>
      </c>
      <c r="C2" s="9" t="s">
        <v>12</v>
      </c>
      <c r="D2" s="9">
        <v>33</v>
      </c>
      <c r="E2" s="9">
        <v>1.7699999999999998</v>
      </c>
      <c r="F2" s="10">
        <f>Sales_Data36910[[#This Row],[Quantity]]*Sales_Data36910[[#This Row],[UnitPrice]]</f>
        <v>58.41</v>
      </c>
      <c r="G2" s="9" t="str">
        <f>_xlfn.TEXTJOIN(" ",TRUE,Sales_Data36910[[#This Row],[Category]],Sales_Data36910[[#This Row],[Product]])</f>
        <v>Bars Carrot</v>
      </c>
    </row>
    <row r="3" spans="1:11" x14ac:dyDescent="0.35">
      <c r="A3" s="4">
        <v>43834</v>
      </c>
      <c r="B3" s="2" t="s">
        <v>22</v>
      </c>
      <c r="C3" s="2" t="s">
        <v>23</v>
      </c>
      <c r="D3" s="2">
        <v>87</v>
      </c>
      <c r="E3" s="2">
        <v>3.4899999999999998</v>
      </c>
      <c r="F3" s="3">
        <f>Sales_Data36910[[#This Row],[Quantity]]*Sales_Data36910[[#This Row],[UnitPrice]]</f>
        <v>303.63</v>
      </c>
      <c r="G3" s="9" t="str">
        <f>_xlfn.TEXTJOIN(" ",TRUE,Sales_Data36910[[#This Row],[Category]],Sales_Data36910[[#This Row],[Product]])</f>
        <v>Crackers Whole Wheat</v>
      </c>
    </row>
    <row r="4" spans="1:11" x14ac:dyDescent="0.35">
      <c r="A4" s="4">
        <v>43837</v>
      </c>
      <c r="B4" s="2" t="s">
        <v>13</v>
      </c>
      <c r="C4" s="2" t="s">
        <v>14</v>
      </c>
      <c r="D4" s="2">
        <v>58</v>
      </c>
      <c r="E4" s="2">
        <v>1.8699999999999999</v>
      </c>
      <c r="F4" s="3">
        <f>Sales_Data36910[[#This Row],[Quantity]]*Sales_Data36910[[#This Row],[UnitPrice]]</f>
        <v>108.46</v>
      </c>
      <c r="G4" s="9" t="str">
        <f>_xlfn.TEXTJOIN(" ",TRUE,Sales_Data36910[[#This Row],[Category]],Sales_Data36910[[#This Row],[Product]])</f>
        <v>Cookies Chocolate Chip</v>
      </c>
    </row>
    <row r="5" spans="1:11" x14ac:dyDescent="0.35">
      <c r="A5" s="4">
        <v>43840</v>
      </c>
      <c r="B5" s="2" t="s">
        <v>13</v>
      </c>
      <c r="C5" s="2" t="s">
        <v>14</v>
      </c>
      <c r="D5" s="2">
        <v>82</v>
      </c>
      <c r="E5" s="2">
        <v>1.87</v>
      </c>
      <c r="F5" s="3">
        <f>Sales_Data36910[[#This Row],[Quantity]]*Sales_Data36910[[#This Row],[UnitPrice]]</f>
        <v>153.34</v>
      </c>
      <c r="G5" s="9" t="str">
        <f>_xlfn.TEXTJOIN(" ",TRUE,Sales_Data36910[[#This Row],[Category]],Sales_Data36910[[#This Row],[Product]])</f>
        <v>Cookies Chocolate Chip</v>
      </c>
      <c r="I5" s="12" t="s">
        <v>3</v>
      </c>
      <c r="J5" s="12" t="s">
        <v>4</v>
      </c>
      <c r="K5" s="12" t="s">
        <v>25</v>
      </c>
    </row>
    <row r="6" spans="1:11" x14ac:dyDescent="0.35">
      <c r="A6" s="4">
        <v>43843</v>
      </c>
      <c r="B6" s="2" t="s">
        <v>13</v>
      </c>
      <c r="C6" s="2" t="s">
        <v>8</v>
      </c>
      <c r="D6" s="2">
        <v>38</v>
      </c>
      <c r="E6" s="2">
        <v>2.1800000000000002</v>
      </c>
      <c r="F6" s="3">
        <f>Sales_Data36910[[#This Row],[Quantity]]*Sales_Data36910[[#This Row],[UnitPrice]]</f>
        <v>82.84</v>
      </c>
      <c r="G6" s="9" t="str">
        <f>_xlfn.TEXTJOIN(" ",TRUE,Sales_Data36910[[#This Row],[Category]],Sales_Data36910[[#This Row],[Product]])</f>
        <v>Cookies Arrowroot</v>
      </c>
      <c r="I6" s="9" t="s">
        <v>9</v>
      </c>
      <c r="J6" s="9" t="s">
        <v>12</v>
      </c>
      <c r="K6" s="9">
        <v>33</v>
      </c>
    </row>
    <row r="7" spans="1:11" x14ac:dyDescent="0.35">
      <c r="A7" s="4">
        <v>43846</v>
      </c>
      <c r="B7" s="2" t="s">
        <v>9</v>
      </c>
      <c r="C7" s="2" t="s">
        <v>12</v>
      </c>
      <c r="D7" s="2">
        <v>54</v>
      </c>
      <c r="E7" s="2">
        <v>1.77</v>
      </c>
      <c r="F7" s="3">
        <f>Sales_Data36910[[#This Row],[Quantity]]*Sales_Data36910[[#This Row],[UnitPrice]]</f>
        <v>95.58</v>
      </c>
      <c r="G7" s="9" t="str">
        <f>_xlfn.TEXTJOIN(" ",TRUE,Sales_Data36910[[#This Row],[Category]],Sales_Data36910[[#This Row],[Product]])</f>
        <v>Bars Carrot</v>
      </c>
      <c r="I7" s="2" t="s">
        <v>22</v>
      </c>
      <c r="J7" s="2" t="s">
        <v>23</v>
      </c>
      <c r="K7" s="2">
        <v>87</v>
      </c>
    </row>
    <row r="8" spans="1:11" x14ac:dyDescent="0.35">
      <c r="A8" s="4">
        <v>43849</v>
      </c>
      <c r="B8" s="2" t="s">
        <v>22</v>
      </c>
      <c r="C8" s="2" t="s">
        <v>23</v>
      </c>
      <c r="D8" s="2">
        <v>149</v>
      </c>
      <c r="E8" s="2">
        <v>3.4899999999999998</v>
      </c>
      <c r="F8" s="3">
        <f>Sales_Data36910[[#This Row],[Quantity]]*Sales_Data36910[[#This Row],[UnitPrice]]</f>
        <v>520.01</v>
      </c>
      <c r="G8" s="9" t="str">
        <f>_xlfn.TEXTJOIN(" ",TRUE,Sales_Data36910[[#This Row],[Category]],Sales_Data36910[[#This Row],[Product]])</f>
        <v>Crackers Whole Wheat</v>
      </c>
      <c r="I8" s="2" t="s">
        <v>13</v>
      </c>
      <c r="J8" s="2" t="s">
        <v>14</v>
      </c>
      <c r="K8" s="2">
        <v>58</v>
      </c>
    </row>
    <row r="9" spans="1:11" x14ac:dyDescent="0.35">
      <c r="A9" s="4">
        <v>43852</v>
      </c>
      <c r="B9" s="2" t="s">
        <v>9</v>
      </c>
      <c r="C9" s="2" t="s">
        <v>12</v>
      </c>
      <c r="D9" s="2">
        <v>51</v>
      </c>
      <c r="E9" s="2">
        <v>1.77</v>
      </c>
      <c r="F9" s="3">
        <f>Sales_Data36910[[#This Row],[Quantity]]*Sales_Data36910[[#This Row],[UnitPrice]]</f>
        <v>90.27</v>
      </c>
      <c r="G9" s="9" t="str">
        <f>_xlfn.TEXTJOIN(" ",TRUE,Sales_Data36910[[#This Row],[Category]],Sales_Data36910[[#This Row],[Product]])</f>
        <v>Bars Carrot</v>
      </c>
    </row>
    <row r="10" spans="1:11" x14ac:dyDescent="0.35">
      <c r="A10" s="4">
        <v>43855</v>
      </c>
      <c r="B10" s="2" t="s">
        <v>9</v>
      </c>
      <c r="C10" s="2" t="s">
        <v>12</v>
      </c>
      <c r="D10" s="2">
        <v>100</v>
      </c>
      <c r="E10" s="2">
        <v>1.77</v>
      </c>
      <c r="F10" s="3">
        <f>Sales_Data36910[[#This Row],[Quantity]]*Sales_Data36910[[#This Row],[UnitPrice]]</f>
        <v>177</v>
      </c>
      <c r="G10" s="9" t="str">
        <f>_xlfn.TEXTJOIN(" ",TRUE,Sales_Data36910[[#This Row],[Category]],Sales_Data36910[[#This Row],[Product]])</f>
        <v>Bars Carrot</v>
      </c>
    </row>
    <row r="11" spans="1:11" x14ac:dyDescent="0.35">
      <c r="A11" s="4">
        <v>43858</v>
      </c>
      <c r="B11" s="2" t="s">
        <v>16</v>
      </c>
      <c r="C11" s="2" t="s">
        <v>17</v>
      </c>
      <c r="D11" s="2">
        <v>28</v>
      </c>
      <c r="E11" s="2">
        <v>1.35</v>
      </c>
      <c r="F11" s="3">
        <f>Sales_Data36910[[#This Row],[Quantity]]*Sales_Data36910[[#This Row],[UnitPrice]]</f>
        <v>37.800000000000004</v>
      </c>
      <c r="G11" s="9" t="str">
        <f>_xlfn.TEXTJOIN(" ",TRUE,Sales_Data36910[[#This Row],[Category]],Sales_Data36910[[#This Row],[Product]])</f>
        <v>Snacks Potato Chips</v>
      </c>
    </row>
    <row r="12" spans="1:11" x14ac:dyDescent="0.35">
      <c r="A12" s="4">
        <v>43861</v>
      </c>
      <c r="B12" s="2" t="s">
        <v>13</v>
      </c>
      <c r="C12" s="2" t="s">
        <v>8</v>
      </c>
      <c r="D12" s="2">
        <v>36</v>
      </c>
      <c r="E12" s="2">
        <v>2.1800000000000002</v>
      </c>
      <c r="F12" s="3">
        <f>Sales_Data36910[[#This Row],[Quantity]]*Sales_Data36910[[#This Row],[UnitPrice]]</f>
        <v>78.48</v>
      </c>
      <c r="G12" s="9" t="str">
        <f>_xlfn.TEXTJOIN(" ",TRUE,Sales_Data36910[[#This Row],[Category]],Sales_Data36910[[#This Row],[Product]])</f>
        <v>Cookies Arrowroot</v>
      </c>
    </row>
    <row r="13" spans="1:11" x14ac:dyDescent="0.35">
      <c r="A13" s="4">
        <v>43864</v>
      </c>
      <c r="B13" s="2" t="s">
        <v>13</v>
      </c>
      <c r="C13" s="2" t="s">
        <v>14</v>
      </c>
      <c r="D13" s="2">
        <v>31</v>
      </c>
      <c r="E13" s="2">
        <v>1.8699999999999999</v>
      </c>
      <c r="F13" s="3">
        <f>Sales_Data36910[[#This Row],[Quantity]]*Sales_Data36910[[#This Row],[UnitPrice]]</f>
        <v>57.97</v>
      </c>
      <c r="G13" s="9" t="str">
        <f>_xlfn.TEXTJOIN(" ",TRUE,Sales_Data36910[[#This Row],[Category]],Sales_Data36910[[#This Row],[Product]])</f>
        <v>Cookies Chocolate Chip</v>
      </c>
    </row>
    <row r="14" spans="1:11" x14ac:dyDescent="0.35">
      <c r="A14" s="4">
        <v>43867</v>
      </c>
      <c r="B14" s="2" t="s">
        <v>22</v>
      </c>
      <c r="C14" s="2" t="s">
        <v>23</v>
      </c>
      <c r="D14" s="2">
        <v>28</v>
      </c>
      <c r="E14" s="2">
        <v>3.4899999999999998</v>
      </c>
      <c r="F14" s="3">
        <f>Sales_Data36910[[#This Row],[Quantity]]*Sales_Data36910[[#This Row],[UnitPrice]]</f>
        <v>97.72</v>
      </c>
      <c r="G14" s="9" t="str">
        <f>_xlfn.TEXTJOIN(" ",TRUE,Sales_Data36910[[#This Row],[Category]],Sales_Data36910[[#This Row],[Product]])</f>
        <v>Crackers Whole Wheat</v>
      </c>
    </row>
    <row r="15" spans="1:11" x14ac:dyDescent="0.35">
      <c r="A15" s="4">
        <v>43870</v>
      </c>
      <c r="B15" s="2" t="s">
        <v>9</v>
      </c>
      <c r="C15" s="2" t="s">
        <v>12</v>
      </c>
      <c r="D15" s="2">
        <v>44</v>
      </c>
      <c r="E15" s="2">
        <v>1.7699999999999998</v>
      </c>
      <c r="F15" s="3">
        <f>Sales_Data36910[[#This Row],[Quantity]]*Sales_Data36910[[#This Row],[UnitPrice]]</f>
        <v>77.88</v>
      </c>
      <c r="G15" s="9" t="str">
        <f>_xlfn.TEXTJOIN(" ",TRUE,Sales_Data36910[[#This Row],[Category]],Sales_Data36910[[#This Row],[Product]])</f>
        <v>Bars Carrot</v>
      </c>
    </row>
    <row r="16" spans="1:11" x14ac:dyDescent="0.35">
      <c r="A16" s="4">
        <v>43873</v>
      </c>
      <c r="B16" s="2" t="s">
        <v>9</v>
      </c>
      <c r="C16" s="2" t="s">
        <v>12</v>
      </c>
      <c r="D16" s="2">
        <v>23</v>
      </c>
      <c r="E16" s="2">
        <v>1.77</v>
      </c>
      <c r="F16" s="3">
        <f>Sales_Data36910[[#This Row],[Quantity]]*Sales_Data36910[[#This Row],[UnitPrice]]</f>
        <v>40.71</v>
      </c>
      <c r="G16" s="9" t="str">
        <f>_xlfn.TEXTJOIN(" ",TRUE,Sales_Data36910[[#This Row],[Category]],Sales_Data36910[[#This Row],[Product]])</f>
        <v>Bars Carrot</v>
      </c>
    </row>
    <row r="17" spans="1:7" x14ac:dyDescent="0.35">
      <c r="A17" s="4">
        <v>43876</v>
      </c>
      <c r="B17" s="2" t="s">
        <v>16</v>
      </c>
      <c r="C17" s="2" t="s">
        <v>17</v>
      </c>
      <c r="D17" s="2">
        <v>27</v>
      </c>
      <c r="E17" s="2">
        <v>1.35</v>
      </c>
      <c r="F17" s="3">
        <f>Sales_Data36910[[#This Row],[Quantity]]*Sales_Data36910[[#This Row],[UnitPrice]]</f>
        <v>36.450000000000003</v>
      </c>
      <c r="G17" s="9" t="str">
        <f>_xlfn.TEXTJOIN(" ",TRUE,Sales_Data36910[[#This Row],[Category]],Sales_Data36910[[#This Row],[Product]])</f>
        <v>Snacks Potato Chips</v>
      </c>
    </row>
    <row r="18" spans="1:7" x14ac:dyDescent="0.35">
      <c r="A18" s="4">
        <v>43879</v>
      </c>
      <c r="B18" s="2" t="s">
        <v>13</v>
      </c>
      <c r="C18" s="2" t="s">
        <v>8</v>
      </c>
      <c r="D18" s="2">
        <v>43</v>
      </c>
      <c r="E18" s="2">
        <v>2.1799999999999997</v>
      </c>
      <c r="F18" s="3">
        <f>Sales_Data36910[[#This Row],[Quantity]]*Sales_Data36910[[#This Row],[UnitPrice]]</f>
        <v>93.739999999999981</v>
      </c>
      <c r="G18" s="9" t="str">
        <f>_xlfn.TEXTJOIN(" ",TRUE,Sales_Data36910[[#This Row],[Category]],Sales_Data36910[[#This Row],[Product]])</f>
        <v>Cookies Arrowroot</v>
      </c>
    </row>
    <row r="19" spans="1:7" x14ac:dyDescent="0.35">
      <c r="A19" s="4">
        <v>43882</v>
      </c>
      <c r="B19" s="2" t="s">
        <v>13</v>
      </c>
      <c r="C19" s="2" t="s">
        <v>15</v>
      </c>
      <c r="D19" s="2">
        <v>123</v>
      </c>
      <c r="E19" s="2">
        <v>2.84</v>
      </c>
      <c r="F19" s="3">
        <f>Sales_Data36910[[#This Row],[Quantity]]*Sales_Data36910[[#This Row],[UnitPrice]]</f>
        <v>349.32</v>
      </c>
      <c r="G19" s="9" t="str">
        <f>_xlfn.TEXTJOIN(" ",TRUE,Sales_Data36910[[#This Row],[Category]],Sales_Data36910[[#This Row],[Product]])</f>
        <v>Cookies Oatmeal Raisin</v>
      </c>
    </row>
    <row r="20" spans="1:7" x14ac:dyDescent="0.35">
      <c r="A20" s="4">
        <v>43885</v>
      </c>
      <c r="B20" s="2" t="s">
        <v>9</v>
      </c>
      <c r="C20" s="2" t="s">
        <v>11</v>
      </c>
      <c r="D20" s="2">
        <v>42</v>
      </c>
      <c r="E20" s="2">
        <v>1.87</v>
      </c>
      <c r="F20" s="3">
        <f>Sales_Data36910[[#This Row],[Quantity]]*Sales_Data36910[[#This Row],[UnitPrice]]</f>
        <v>78.540000000000006</v>
      </c>
      <c r="G20" s="9" t="str">
        <f>_xlfn.TEXTJOIN(" ",TRUE,Sales_Data36910[[#This Row],[Category]],Sales_Data36910[[#This Row],[Product]])</f>
        <v>Bars Bran</v>
      </c>
    </row>
    <row r="21" spans="1:7" x14ac:dyDescent="0.35">
      <c r="A21" s="4">
        <v>43888</v>
      </c>
      <c r="B21" s="2" t="s">
        <v>13</v>
      </c>
      <c r="C21" s="2" t="s">
        <v>15</v>
      </c>
      <c r="D21" s="2">
        <v>33</v>
      </c>
      <c r="E21" s="2">
        <v>2.84</v>
      </c>
      <c r="F21" s="3">
        <f>Sales_Data36910[[#This Row],[Quantity]]*Sales_Data36910[[#This Row],[UnitPrice]]</f>
        <v>93.72</v>
      </c>
      <c r="G21" s="9" t="str">
        <f>_xlfn.TEXTJOIN(" ",TRUE,Sales_Data36910[[#This Row],[Category]],Sales_Data36910[[#This Row],[Product]])</f>
        <v>Cookies Oatmeal Raisin</v>
      </c>
    </row>
    <row r="22" spans="1:7" x14ac:dyDescent="0.35">
      <c r="A22" s="4">
        <v>43892</v>
      </c>
      <c r="B22" s="2" t="s">
        <v>13</v>
      </c>
      <c r="C22" s="2" t="s">
        <v>14</v>
      </c>
      <c r="D22" s="2">
        <v>85</v>
      </c>
      <c r="E22" s="2">
        <v>1.8699999999999999</v>
      </c>
      <c r="F22" s="3">
        <f>Sales_Data36910[[#This Row],[Quantity]]*Sales_Data36910[[#This Row],[UnitPrice]]</f>
        <v>158.94999999999999</v>
      </c>
      <c r="G22" s="9" t="str">
        <f>_xlfn.TEXTJOIN(" ",TRUE,Sales_Data36910[[#This Row],[Category]],Sales_Data36910[[#This Row],[Product]])</f>
        <v>Cookies Chocolate Chip</v>
      </c>
    </row>
    <row r="23" spans="1:7" x14ac:dyDescent="0.35">
      <c r="A23" s="4">
        <v>43895</v>
      </c>
      <c r="B23" s="2" t="s">
        <v>13</v>
      </c>
      <c r="C23" s="2" t="s">
        <v>15</v>
      </c>
      <c r="D23" s="2">
        <v>30</v>
      </c>
      <c r="E23" s="2">
        <v>2.8400000000000003</v>
      </c>
      <c r="F23" s="3">
        <f>Sales_Data36910[[#This Row],[Quantity]]*Sales_Data36910[[#This Row],[UnitPrice]]</f>
        <v>85.2</v>
      </c>
      <c r="G23" s="9" t="str">
        <f>_xlfn.TEXTJOIN(" ",TRUE,Sales_Data36910[[#This Row],[Category]],Sales_Data36910[[#This Row],[Product]])</f>
        <v>Cookies Oatmeal Raisin</v>
      </c>
    </row>
    <row r="24" spans="1:7" x14ac:dyDescent="0.35">
      <c r="A24" s="4">
        <v>43898</v>
      </c>
      <c r="B24" s="2" t="s">
        <v>9</v>
      </c>
      <c r="C24" s="2" t="s">
        <v>12</v>
      </c>
      <c r="D24" s="2">
        <v>61</v>
      </c>
      <c r="E24" s="2">
        <v>1.77</v>
      </c>
      <c r="F24" s="3">
        <f>Sales_Data36910[[#This Row],[Quantity]]*Sales_Data36910[[#This Row],[UnitPrice]]</f>
        <v>107.97</v>
      </c>
      <c r="G24" s="9" t="str">
        <f>_xlfn.TEXTJOIN(" ",TRUE,Sales_Data36910[[#This Row],[Category]],Sales_Data36910[[#This Row],[Product]])</f>
        <v>Bars Carrot</v>
      </c>
    </row>
    <row r="25" spans="1:7" x14ac:dyDescent="0.35">
      <c r="A25" s="4">
        <v>43901</v>
      </c>
      <c r="B25" s="2" t="s">
        <v>22</v>
      </c>
      <c r="C25" s="2" t="s">
        <v>23</v>
      </c>
      <c r="D25" s="2">
        <v>40</v>
      </c>
      <c r="E25" s="2">
        <v>3.4899999999999998</v>
      </c>
      <c r="F25" s="3">
        <f>Sales_Data36910[[#This Row],[Quantity]]*Sales_Data36910[[#This Row],[UnitPrice]]</f>
        <v>139.6</v>
      </c>
      <c r="G25" s="9" t="str">
        <f>_xlfn.TEXTJOIN(" ",TRUE,Sales_Data36910[[#This Row],[Category]],Sales_Data36910[[#This Row],[Product]])</f>
        <v>Crackers Whole Wheat</v>
      </c>
    </row>
    <row r="26" spans="1:7" x14ac:dyDescent="0.35">
      <c r="A26" s="4">
        <v>43904</v>
      </c>
      <c r="B26" s="2" t="s">
        <v>13</v>
      </c>
      <c r="C26" s="2" t="s">
        <v>14</v>
      </c>
      <c r="D26" s="2">
        <v>86</v>
      </c>
      <c r="E26" s="2">
        <v>1.8699999999999999</v>
      </c>
      <c r="F26" s="3">
        <f>Sales_Data36910[[#This Row],[Quantity]]*Sales_Data36910[[#This Row],[UnitPrice]]</f>
        <v>160.82</v>
      </c>
      <c r="G26" s="9" t="str">
        <f>_xlfn.TEXTJOIN(" ",TRUE,Sales_Data36910[[#This Row],[Category]],Sales_Data36910[[#This Row],[Product]])</f>
        <v>Cookies Chocolate Chip</v>
      </c>
    </row>
    <row r="27" spans="1:7" x14ac:dyDescent="0.35">
      <c r="A27" s="4">
        <v>43907</v>
      </c>
      <c r="B27" s="2" t="s">
        <v>9</v>
      </c>
      <c r="C27" s="2" t="s">
        <v>12</v>
      </c>
      <c r="D27" s="2">
        <v>38</v>
      </c>
      <c r="E27" s="2">
        <v>1.7700000000000002</v>
      </c>
      <c r="F27" s="3">
        <f>Sales_Data36910[[#This Row],[Quantity]]*Sales_Data36910[[#This Row],[UnitPrice]]</f>
        <v>67.260000000000005</v>
      </c>
      <c r="G27" s="9" t="str">
        <f>_xlfn.TEXTJOIN(" ",TRUE,Sales_Data36910[[#This Row],[Category]],Sales_Data36910[[#This Row],[Product]])</f>
        <v>Bars Carrot</v>
      </c>
    </row>
    <row r="28" spans="1:7" x14ac:dyDescent="0.35">
      <c r="A28" s="4">
        <v>43910</v>
      </c>
      <c r="B28" s="2" t="s">
        <v>16</v>
      </c>
      <c r="C28" s="2" t="s">
        <v>17</v>
      </c>
      <c r="D28" s="2">
        <v>68</v>
      </c>
      <c r="E28" s="2">
        <v>1.68</v>
      </c>
      <c r="F28" s="3">
        <f>Sales_Data36910[[#This Row],[Quantity]]*Sales_Data36910[[#This Row],[UnitPrice]]</f>
        <v>114.24</v>
      </c>
      <c r="G28" s="9" t="str">
        <f>_xlfn.TEXTJOIN(" ",TRUE,Sales_Data36910[[#This Row],[Category]],Sales_Data36910[[#This Row],[Product]])</f>
        <v>Snacks Potato Chips</v>
      </c>
    </row>
    <row r="29" spans="1:7" x14ac:dyDescent="0.35">
      <c r="A29" s="4">
        <v>43913</v>
      </c>
      <c r="B29" s="2" t="s">
        <v>13</v>
      </c>
      <c r="C29" s="2" t="s">
        <v>14</v>
      </c>
      <c r="D29" s="2">
        <v>39</v>
      </c>
      <c r="E29" s="2">
        <v>1.87</v>
      </c>
      <c r="F29" s="3">
        <f>Sales_Data36910[[#This Row],[Quantity]]*Sales_Data36910[[#This Row],[UnitPrice]]</f>
        <v>72.930000000000007</v>
      </c>
      <c r="G29" s="9" t="str">
        <f>_xlfn.TEXTJOIN(" ",TRUE,Sales_Data36910[[#This Row],[Category]],Sales_Data36910[[#This Row],[Product]])</f>
        <v>Cookies Chocolate Chip</v>
      </c>
    </row>
    <row r="30" spans="1:7" x14ac:dyDescent="0.35">
      <c r="A30" s="4">
        <v>43916</v>
      </c>
      <c r="B30" s="2" t="s">
        <v>9</v>
      </c>
      <c r="C30" s="2" t="s">
        <v>11</v>
      </c>
      <c r="D30" s="2">
        <v>103</v>
      </c>
      <c r="E30" s="2">
        <v>1.87</v>
      </c>
      <c r="F30" s="3">
        <f>Sales_Data36910[[#This Row],[Quantity]]*Sales_Data36910[[#This Row],[UnitPrice]]</f>
        <v>192.61</v>
      </c>
      <c r="G30" s="9" t="str">
        <f>_xlfn.TEXTJOIN(" ",TRUE,Sales_Data36910[[#This Row],[Category]],Sales_Data36910[[#This Row],[Product]])</f>
        <v>Bars Bran</v>
      </c>
    </row>
    <row r="31" spans="1:7" x14ac:dyDescent="0.35">
      <c r="A31" s="4">
        <v>43919</v>
      </c>
      <c r="B31" s="2" t="s">
        <v>13</v>
      </c>
      <c r="C31" s="2" t="s">
        <v>15</v>
      </c>
      <c r="D31" s="2">
        <v>193</v>
      </c>
      <c r="E31" s="2">
        <v>2.84</v>
      </c>
      <c r="F31" s="3">
        <f>Sales_Data36910[[#This Row],[Quantity]]*Sales_Data36910[[#This Row],[UnitPrice]]</f>
        <v>548.12</v>
      </c>
      <c r="G31" s="9" t="str">
        <f>_xlfn.TEXTJOIN(" ",TRUE,Sales_Data36910[[#This Row],[Category]],Sales_Data36910[[#This Row],[Product]])</f>
        <v>Cookies Oatmeal Raisin</v>
      </c>
    </row>
    <row r="32" spans="1:7" x14ac:dyDescent="0.35">
      <c r="A32" s="4">
        <v>43922</v>
      </c>
      <c r="B32" s="2" t="s">
        <v>9</v>
      </c>
      <c r="C32" s="2" t="s">
        <v>12</v>
      </c>
      <c r="D32" s="2">
        <v>58</v>
      </c>
      <c r="E32" s="2">
        <v>1.77</v>
      </c>
      <c r="F32" s="3">
        <f>Sales_Data36910[[#This Row],[Quantity]]*Sales_Data36910[[#This Row],[UnitPrice]]</f>
        <v>102.66</v>
      </c>
      <c r="G32" s="9" t="str">
        <f>_xlfn.TEXTJOIN(" ",TRUE,Sales_Data36910[[#This Row],[Category]],Sales_Data36910[[#This Row],[Product]])</f>
        <v>Bars Carrot</v>
      </c>
    </row>
    <row r="33" spans="1:7" x14ac:dyDescent="0.35">
      <c r="A33" s="4">
        <v>43925</v>
      </c>
      <c r="B33" s="2" t="s">
        <v>16</v>
      </c>
      <c r="C33" s="2" t="s">
        <v>17</v>
      </c>
      <c r="D33" s="2">
        <v>68</v>
      </c>
      <c r="E33" s="2">
        <v>1.68</v>
      </c>
      <c r="F33" s="3">
        <f>Sales_Data36910[[#This Row],[Quantity]]*Sales_Data36910[[#This Row],[UnitPrice]]</f>
        <v>114.24</v>
      </c>
      <c r="G33" s="9" t="str">
        <f>_xlfn.TEXTJOIN(" ",TRUE,Sales_Data36910[[#This Row],[Category]],Sales_Data36910[[#This Row],[Product]])</f>
        <v>Snacks Potato Chips</v>
      </c>
    </row>
    <row r="34" spans="1:7" x14ac:dyDescent="0.35">
      <c r="A34" s="4">
        <v>43928</v>
      </c>
      <c r="B34" s="2" t="s">
        <v>9</v>
      </c>
      <c r="C34" s="2" t="s">
        <v>12</v>
      </c>
      <c r="D34" s="2">
        <v>91</v>
      </c>
      <c r="E34" s="2">
        <v>1.77</v>
      </c>
      <c r="F34" s="3">
        <f>Sales_Data36910[[#This Row],[Quantity]]*Sales_Data36910[[#This Row],[UnitPrice]]</f>
        <v>161.07</v>
      </c>
      <c r="G34" s="9" t="str">
        <f>_xlfn.TEXTJOIN(" ",TRUE,Sales_Data36910[[#This Row],[Category]],Sales_Data36910[[#This Row],[Product]])</f>
        <v>Bars Carrot</v>
      </c>
    </row>
    <row r="35" spans="1:7" x14ac:dyDescent="0.35">
      <c r="A35" s="4">
        <v>43931</v>
      </c>
      <c r="B35" s="2" t="s">
        <v>22</v>
      </c>
      <c r="C35" s="2" t="s">
        <v>23</v>
      </c>
      <c r="D35" s="2">
        <v>23</v>
      </c>
      <c r="E35" s="2">
        <v>3.4899999999999998</v>
      </c>
      <c r="F35" s="3">
        <f>Sales_Data36910[[#This Row],[Quantity]]*Sales_Data36910[[#This Row],[UnitPrice]]</f>
        <v>80.27</v>
      </c>
      <c r="G35" s="9" t="str">
        <f>_xlfn.TEXTJOIN(" ",TRUE,Sales_Data36910[[#This Row],[Category]],Sales_Data36910[[#This Row],[Product]])</f>
        <v>Crackers Whole Wheat</v>
      </c>
    </row>
    <row r="36" spans="1:7" x14ac:dyDescent="0.35">
      <c r="A36" s="4">
        <v>43934</v>
      </c>
      <c r="B36" s="2" t="s">
        <v>16</v>
      </c>
      <c r="C36" s="2" t="s">
        <v>17</v>
      </c>
      <c r="D36" s="2">
        <v>28</v>
      </c>
      <c r="E36" s="2">
        <v>1.68</v>
      </c>
      <c r="F36" s="3">
        <f>Sales_Data36910[[#This Row],[Quantity]]*Sales_Data36910[[#This Row],[UnitPrice]]</f>
        <v>47.04</v>
      </c>
      <c r="G36" s="9" t="str">
        <f>_xlfn.TEXTJOIN(" ",TRUE,Sales_Data36910[[#This Row],[Category]],Sales_Data36910[[#This Row],[Product]])</f>
        <v>Snacks Potato Chips</v>
      </c>
    </row>
    <row r="37" spans="1:7" x14ac:dyDescent="0.35">
      <c r="A37" s="4">
        <v>43937</v>
      </c>
      <c r="B37" s="2" t="s">
        <v>9</v>
      </c>
      <c r="C37" s="2" t="s">
        <v>12</v>
      </c>
      <c r="D37" s="2">
        <v>48</v>
      </c>
      <c r="E37" s="2">
        <v>1.7699999999999998</v>
      </c>
      <c r="F37" s="3">
        <f>Sales_Data36910[[#This Row],[Quantity]]*Sales_Data36910[[#This Row],[UnitPrice]]</f>
        <v>84.96</v>
      </c>
      <c r="G37" s="9" t="str">
        <f>_xlfn.TEXTJOIN(" ",TRUE,Sales_Data36910[[#This Row],[Category]],Sales_Data36910[[#This Row],[Product]])</f>
        <v>Bars Carrot</v>
      </c>
    </row>
    <row r="38" spans="1:7" x14ac:dyDescent="0.35">
      <c r="A38" s="4">
        <v>43940</v>
      </c>
      <c r="B38" s="2" t="s">
        <v>16</v>
      </c>
      <c r="C38" s="2" t="s">
        <v>17</v>
      </c>
      <c r="D38" s="2">
        <v>134</v>
      </c>
      <c r="E38" s="2">
        <v>1.68</v>
      </c>
      <c r="F38" s="3">
        <f>Sales_Data36910[[#This Row],[Quantity]]*Sales_Data36910[[#This Row],[UnitPrice]]</f>
        <v>225.12</v>
      </c>
      <c r="G38" s="9" t="str">
        <f>_xlfn.TEXTJOIN(" ",TRUE,Sales_Data36910[[#This Row],[Category]],Sales_Data36910[[#This Row],[Product]])</f>
        <v>Snacks Potato Chips</v>
      </c>
    </row>
    <row r="39" spans="1:7" x14ac:dyDescent="0.35">
      <c r="A39" s="4">
        <v>43943</v>
      </c>
      <c r="B39" s="2" t="s">
        <v>9</v>
      </c>
      <c r="C39" s="2" t="s">
        <v>12</v>
      </c>
      <c r="D39" s="2">
        <v>20</v>
      </c>
      <c r="E39" s="2">
        <v>1.77</v>
      </c>
      <c r="F39" s="3">
        <f>Sales_Data36910[[#This Row],[Quantity]]*Sales_Data36910[[#This Row],[UnitPrice]]</f>
        <v>35.4</v>
      </c>
      <c r="G39" s="9" t="str">
        <f>_xlfn.TEXTJOIN(" ",TRUE,Sales_Data36910[[#This Row],[Category]],Sales_Data36910[[#This Row],[Product]])</f>
        <v>Bars Carrot</v>
      </c>
    </row>
    <row r="40" spans="1:7" x14ac:dyDescent="0.35">
      <c r="A40" s="4">
        <v>43946</v>
      </c>
      <c r="B40" s="2" t="s">
        <v>9</v>
      </c>
      <c r="C40" s="2" t="s">
        <v>12</v>
      </c>
      <c r="D40" s="2">
        <v>53</v>
      </c>
      <c r="E40" s="2">
        <v>1.77</v>
      </c>
      <c r="F40" s="3">
        <f>Sales_Data36910[[#This Row],[Quantity]]*Sales_Data36910[[#This Row],[UnitPrice]]</f>
        <v>93.81</v>
      </c>
      <c r="G40" s="9" t="str">
        <f>_xlfn.TEXTJOIN(" ",TRUE,Sales_Data36910[[#This Row],[Category]],Sales_Data36910[[#This Row],[Product]])</f>
        <v>Bars Carrot</v>
      </c>
    </row>
    <row r="41" spans="1:7" x14ac:dyDescent="0.35">
      <c r="A41" s="4">
        <v>43949</v>
      </c>
      <c r="B41" s="2" t="s">
        <v>16</v>
      </c>
      <c r="C41" s="2" t="s">
        <v>17</v>
      </c>
      <c r="D41" s="2">
        <v>64</v>
      </c>
      <c r="E41" s="2">
        <v>1.68</v>
      </c>
      <c r="F41" s="3">
        <f>Sales_Data36910[[#This Row],[Quantity]]*Sales_Data36910[[#This Row],[UnitPrice]]</f>
        <v>107.52</v>
      </c>
      <c r="G41" s="9" t="str">
        <f>_xlfn.TEXTJOIN(" ",TRUE,Sales_Data36910[[#This Row],[Category]],Sales_Data36910[[#This Row],[Product]])</f>
        <v>Snacks Potato Chips</v>
      </c>
    </row>
    <row r="42" spans="1:7" x14ac:dyDescent="0.35">
      <c r="A42" s="4">
        <v>43952</v>
      </c>
      <c r="B42" s="2" t="s">
        <v>13</v>
      </c>
      <c r="C42" s="2" t="s">
        <v>14</v>
      </c>
      <c r="D42" s="2">
        <v>63</v>
      </c>
      <c r="E42" s="2">
        <v>1.87</v>
      </c>
      <c r="F42" s="3">
        <f>Sales_Data36910[[#This Row],[Quantity]]*Sales_Data36910[[#This Row],[UnitPrice]]</f>
        <v>117.81</v>
      </c>
      <c r="G42" s="9" t="str">
        <f>_xlfn.TEXTJOIN(" ",TRUE,Sales_Data36910[[#This Row],[Category]],Sales_Data36910[[#This Row],[Product]])</f>
        <v>Cookies Chocolate Chip</v>
      </c>
    </row>
    <row r="43" spans="1:7" x14ac:dyDescent="0.35">
      <c r="A43" s="4">
        <v>43955</v>
      </c>
      <c r="B43" s="2" t="s">
        <v>9</v>
      </c>
      <c r="C43" s="2" t="s">
        <v>11</v>
      </c>
      <c r="D43" s="2">
        <v>105</v>
      </c>
      <c r="E43" s="2">
        <v>1.8699999999999999</v>
      </c>
      <c r="F43" s="3">
        <f>Sales_Data36910[[#This Row],[Quantity]]*Sales_Data36910[[#This Row],[UnitPrice]]</f>
        <v>196.35</v>
      </c>
      <c r="G43" s="9" t="str">
        <f>_xlfn.TEXTJOIN(" ",TRUE,Sales_Data36910[[#This Row],[Category]],Sales_Data36910[[#This Row],[Product]])</f>
        <v>Bars Bran</v>
      </c>
    </row>
    <row r="44" spans="1:7" x14ac:dyDescent="0.35">
      <c r="A44" s="4">
        <v>43958</v>
      </c>
      <c r="B44" s="2" t="s">
        <v>13</v>
      </c>
      <c r="C44" s="2" t="s">
        <v>15</v>
      </c>
      <c r="D44" s="2">
        <v>138</v>
      </c>
      <c r="E44" s="2">
        <v>2.8400000000000003</v>
      </c>
      <c r="F44" s="3">
        <f>Sales_Data36910[[#This Row],[Quantity]]*Sales_Data36910[[#This Row],[UnitPrice]]</f>
        <v>391.92</v>
      </c>
      <c r="G44" s="9" t="str">
        <f>_xlfn.TEXTJOIN(" ",TRUE,Sales_Data36910[[#This Row],[Category]],Sales_Data36910[[#This Row],[Product]])</f>
        <v>Cookies Oatmeal Raisin</v>
      </c>
    </row>
    <row r="45" spans="1:7" x14ac:dyDescent="0.35">
      <c r="A45" s="4">
        <v>43961</v>
      </c>
      <c r="B45" s="2" t="s">
        <v>9</v>
      </c>
      <c r="C45" s="2" t="s">
        <v>12</v>
      </c>
      <c r="D45" s="2">
        <v>25</v>
      </c>
      <c r="E45" s="2">
        <v>1.77</v>
      </c>
      <c r="F45" s="3">
        <f>Sales_Data36910[[#This Row],[Quantity]]*Sales_Data36910[[#This Row],[UnitPrice]]</f>
        <v>44.25</v>
      </c>
      <c r="G45" s="9" t="str">
        <f>_xlfn.TEXTJOIN(" ",TRUE,Sales_Data36910[[#This Row],[Category]],Sales_Data36910[[#This Row],[Product]])</f>
        <v>Bars Carrot</v>
      </c>
    </row>
    <row r="46" spans="1:7" x14ac:dyDescent="0.35">
      <c r="A46" s="4">
        <v>43964</v>
      </c>
      <c r="B46" s="2" t="s">
        <v>22</v>
      </c>
      <c r="C46" s="2" t="s">
        <v>23</v>
      </c>
      <c r="D46" s="2">
        <v>21</v>
      </c>
      <c r="E46" s="2">
        <v>3.49</v>
      </c>
      <c r="F46" s="3">
        <f>Sales_Data36910[[#This Row],[Quantity]]*Sales_Data36910[[#This Row],[UnitPrice]]</f>
        <v>73.290000000000006</v>
      </c>
      <c r="G46" s="9" t="str">
        <f>_xlfn.TEXTJOIN(" ",TRUE,Sales_Data36910[[#This Row],[Category]],Sales_Data36910[[#This Row],[Product]])</f>
        <v>Crackers Whole Wheat</v>
      </c>
    </row>
    <row r="47" spans="1:7" x14ac:dyDescent="0.35">
      <c r="A47" s="4">
        <v>43967</v>
      </c>
      <c r="B47" s="2" t="s">
        <v>9</v>
      </c>
      <c r="C47" s="2" t="s">
        <v>12</v>
      </c>
      <c r="D47" s="2">
        <v>61</v>
      </c>
      <c r="E47" s="2">
        <v>1.77</v>
      </c>
      <c r="F47" s="3">
        <f>Sales_Data36910[[#This Row],[Quantity]]*Sales_Data36910[[#This Row],[UnitPrice]]</f>
        <v>107.97</v>
      </c>
      <c r="G47" s="9" t="str">
        <f>_xlfn.TEXTJOIN(" ",TRUE,Sales_Data36910[[#This Row],[Category]],Sales_Data36910[[#This Row],[Product]])</f>
        <v>Bars Carrot</v>
      </c>
    </row>
    <row r="48" spans="1:7" x14ac:dyDescent="0.35">
      <c r="A48" s="4">
        <v>43970</v>
      </c>
      <c r="B48" s="2" t="s">
        <v>16</v>
      </c>
      <c r="C48" s="2" t="s">
        <v>17</v>
      </c>
      <c r="D48" s="2">
        <v>49</v>
      </c>
      <c r="E48" s="2">
        <v>1.68</v>
      </c>
      <c r="F48" s="3">
        <f>Sales_Data36910[[#This Row],[Quantity]]*Sales_Data36910[[#This Row],[UnitPrice]]</f>
        <v>82.32</v>
      </c>
      <c r="G48" s="9" t="str">
        <f>_xlfn.TEXTJOIN(" ",TRUE,Sales_Data36910[[#This Row],[Category]],Sales_Data36910[[#This Row],[Product]])</f>
        <v>Snacks Potato Chips</v>
      </c>
    </row>
    <row r="49" spans="1:7" x14ac:dyDescent="0.35">
      <c r="A49" s="4">
        <v>43973</v>
      </c>
      <c r="B49" s="2" t="s">
        <v>13</v>
      </c>
      <c r="C49" s="2" t="s">
        <v>14</v>
      </c>
      <c r="D49" s="2">
        <v>55</v>
      </c>
      <c r="E49" s="2">
        <v>1.8699999999999999</v>
      </c>
      <c r="F49" s="3">
        <f>Sales_Data36910[[#This Row],[Quantity]]*Sales_Data36910[[#This Row],[UnitPrice]]</f>
        <v>102.85</v>
      </c>
      <c r="G49" s="9" t="str">
        <f>_xlfn.TEXTJOIN(" ",TRUE,Sales_Data36910[[#This Row],[Category]],Sales_Data36910[[#This Row],[Product]])</f>
        <v>Cookies Chocolate Chip</v>
      </c>
    </row>
    <row r="50" spans="1:7" x14ac:dyDescent="0.35">
      <c r="A50" s="4">
        <v>43976</v>
      </c>
      <c r="B50" s="2" t="s">
        <v>13</v>
      </c>
      <c r="C50" s="2" t="s">
        <v>8</v>
      </c>
      <c r="D50" s="2">
        <v>27</v>
      </c>
      <c r="E50" s="2">
        <v>2.1800000000000002</v>
      </c>
      <c r="F50" s="3">
        <f>Sales_Data36910[[#This Row],[Quantity]]*Sales_Data36910[[#This Row],[UnitPrice]]</f>
        <v>58.860000000000007</v>
      </c>
      <c r="G50" s="9" t="str">
        <f>_xlfn.TEXTJOIN(" ",TRUE,Sales_Data36910[[#This Row],[Category]],Sales_Data36910[[#This Row],[Product]])</f>
        <v>Cookies Arrowroot</v>
      </c>
    </row>
    <row r="51" spans="1:7" x14ac:dyDescent="0.35">
      <c r="A51" s="4">
        <v>43979</v>
      </c>
      <c r="B51" s="2" t="s">
        <v>9</v>
      </c>
      <c r="C51" s="2" t="s">
        <v>12</v>
      </c>
      <c r="D51" s="2">
        <v>58</v>
      </c>
      <c r="E51" s="2">
        <v>1.77</v>
      </c>
      <c r="F51" s="3">
        <f>Sales_Data36910[[#This Row],[Quantity]]*Sales_Data36910[[#This Row],[UnitPrice]]</f>
        <v>102.66</v>
      </c>
      <c r="G51" s="9" t="str">
        <f>_xlfn.TEXTJOIN(" ",TRUE,Sales_Data36910[[#This Row],[Category]],Sales_Data36910[[#This Row],[Product]])</f>
        <v>Bars Carrot</v>
      </c>
    </row>
    <row r="52" spans="1:7" x14ac:dyDescent="0.35">
      <c r="A52" s="4">
        <v>43982</v>
      </c>
      <c r="B52" s="2" t="s">
        <v>22</v>
      </c>
      <c r="C52" s="2" t="s">
        <v>23</v>
      </c>
      <c r="D52" s="2">
        <v>33</v>
      </c>
      <c r="E52" s="2">
        <v>3.49</v>
      </c>
      <c r="F52" s="3">
        <f>Sales_Data36910[[#This Row],[Quantity]]*Sales_Data36910[[#This Row],[UnitPrice]]</f>
        <v>115.17</v>
      </c>
      <c r="G52" s="9" t="str">
        <f>_xlfn.TEXTJOIN(" ",TRUE,Sales_Data36910[[#This Row],[Category]],Sales_Data36910[[#This Row],[Product]])</f>
        <v>Crackers Whole Wheat</v>
      </c>
    </row>
    <row r="53" spans="1:7" x14ac:dyDescent="0.35">
      <c r="A53" s="4">
        <v>43985</v>
      </c>
      <c r="B53" s="2" t="s">
        <v>13</v>
      </c>
      <c r="C53" s="2" t="s">
        <v>15</v>
      </c>
      <c r="D53" s="2">
        <v>288</v>
      </c>
      <c r="E53" s="2">
        <v>2.84</v>
      </c>
      <c r="F53" s="3">
        <f>Sales_Data36910[[#This Row],[Quantity]]*Sales_Data36910[[#This Row],[UnitPrice]]</f>
        <v>817.92</v>
      </c>
      <c r="G53" s="9" t="str">
        <f>_xlfn.TEXTJOIN(" ",TRUE,Sales_Data36910[[#This Row],[Category]],Sales_Data36910[[#This Row],[Product]])</f>
        <v>Cookies Oatmeal Raisin</v>
      </c>
    </row>
    <row r="54" spans="1:7" x14ac:dyDescent="0.35">
      <c r="A54" s="4">
        <v>43988</v>
      </c>
      <c r="B54" s="2" t="s">
        <v>13</v>
      </c>
      <c r="C54" s="2" t="s">
        <v>14</v>
      </c>
      <c r="D54" s="2">
        <v>76</v>
      </c>
      <c r="E54" s="2">
        <v>1.87</v>
      </c>
      <c r="F54" s="3">
        <f>Sales_Data36910[[#This Row],[Quantity]]*Sales_Data36910[[#This Row],[UnitPrice]]</f>
        <v>142.12</v>
      </c>
      <c r="G54" s="9" t="str">
        <f>_xlfn.TEXTJOIN(" ",TRUE,Sales_Data36910[[#This Row],[Category]],Sales_Data36910[[#This Row],[Product]])</f>
        <v>Cookies Chocolate Chip</v>
      </c>
    </row>
    <row r="55" spans="1:7" x14ac:dyDescent="0.35">
      <c r="A55" s="4">
        <v>43991</v>
      </c>
      <c r="B55" s="2" t="s">
        <v>9</v>
      </c>
      <c r="C55" s="2" t="s">
        <v>12</v>
      </c>
      <c r="D55" s="2">
        <v>42</v>
      </c>
      <c r="E55" s="2">
        <v>1.77</v>
      </c>
      <c r="F55" s="3">
        <f>Sales_Data36910[[#This Row],[Quantity]]*Sales_Data36910[[#This Row],[UnitPrice]]</f>
        <v>74.34</v>
      </c>
      <c r="G55" s="9" t="str">
        <f>_xlfn.TEXTJOIN(" ",TRUE,Sales_Data36910[[#This Row],[Category]],Sales_Data36910[[#This Row],[Product]])</f>
        <v>Bars Carrot</v>
      </c>
    </row>
    <row r="56" spans="1:7" x14ac:dyDescent="0.35">
      <c r="A56" s="4">
        <v>43994</v>
      </c>
      <c r="B56" s="2" t="s">
        <v>22</v>
      </c>
      <c r="C56" s="2" t="s">
        <v>23</v>
      </c>
      <c r="D56" s="2">
        <v>20</v>
      </c>
      <c r="E56" s="2">
        <v>3.4899999999999998</v>
      </c>
      <c r="F56" s="3">
        <f>Sales_Data36910[[#This Row],[Quantity]]*Sales_Data36910[[#This Row],[UnitPrice]]</f>
        <v>69.8</v>
      </c>
      <c r="G56" s="9" t="str">
        <f>_xlfn.TEXTJOIN(" ",TRUE,Sales_Data36910[[#This Row],[Category]],Sales_Data36910[[#This Row],[Product]])</f>
        <v>Crackers Whole Wheat</v>
      </c>
    </row>
    <row r="57" spans="1:7" x14ac:dyDescent="0.35">
      <c r="A57" s="4">
        <v>43997</v>
      </c>
      <c r="B57" s="2" t="s">
        <v>9</v>
      </c>
      <c r="C57" s="2" t="s">
        <v>12</v>
      </c>
      <c r="D57" s="2">
        <v>75</v>
      </c>
      <c r="E57" s="2">
        <v>1.77</v>
      </c>
      <c r="F57" s="3">
        <f>Sales_Data36910[[#This Row],[Quantity]]*Sales_Data36910[[#This Row],[UnitPrice]]</f>
        <v>132.75</v>
      </c>
      <c r="G57" s="9" t="str">
        <f>_xlfn.TEXTJOIN(" ",TRUE,Sales_Data36910[[#This Row],[Category]],Sales_Data36910[[#This Row],[Product]])</f>
        <v>Bars Carrot</v>
      </c>
    </row>
    <row r="58" spans="1:7" x14ac:dyDescent="0.35">
      <c r="A58" s="4">
        <v>44000</v>
      </c>
      <c r="B58" s="2" t="s">
        <v>22</v>
      </c>
      <c r="C58" s="2" t="s">
        <v>23</v>
      </c>
      <c r="D58" s="2">
        <v>38</v>
      </c>
      <c r="E58" s="2">
        <v>3.49</v>
      </c>
      <c r="F58" s="3">
        <f>Sales_Data36910[[#This Row],[Quantity]]*Sales_Data36910[[#This Row],[UnitPrice]]</f>
        <v>132.62</v>
      </c>
      <c r="G58" s="9" t="str">
        <f>_xlfn.TEXTJOIN(" ",TRUE,Sales_Data36910[[#This Row],[Category]],Sales_Data36910[[#This Row],[Product]])</f>
        <v>Crackers Whole Wheat</v>
      </c>
    </row>
    <row r="59" spans="1:7" x14ac:dyDescent="0.35">
      <c r="A59" s="4">
        <v>44003</v>
      </c>
      <c r="B59" s="2" t="s">
        <v>9</v>
      </c>
      <c r="C59" s="2" t="s">
        <v>12</v>
      </c>
      <c r="D59" s="2">
        <v>306</v>
      </c>
      <c r="E59" s="2">
        <v>1.77</v>
      </c>
      <c r="F59" s="3">
        <f>Sales_Data36910[[#This Row],[Quantity]]*Sales_Data36910[[#This Row],[UnitPrice]]</f>
        <v>541.62</v>
      </c>
      <c r="G59" s="9" t="str">
        <f>_xlfn.TEXTJOIN(" ",TRUE,Sales_Data36910[[#This Row],[Category]],Sales_Data36910[[#This Row],[Product]])</f>
        <v>Bars Carrot</v>
      </c>
    </row>
    <row r="60" spans="1:7" x14ac:dyDescent="0.35">
      <c r="A60" s="4">
        <v>44006</v>
      </c>
      <c r="B60" s="2" t="s">
        <v>16</v>
      </c>
      <c r="C60" s="2" t="s">
        <v>17</v>
      </c>
      <c r="D60" s="2">
        <v>28</v>
      </c>
      <c r="E60" s="2">
        <v>1.68</v>
      </c>
      <c r="F60" s="3">
        <f>Sales_Data36910[[#This Row],[Quantity]]*Sales_Data36910[[#This Row],[UnitPrice]]</f>
        <v>47.04</v>
      </c>
      <c r="G60" s="9" t="str">
        <f>_xlfn.TEXTJOIN(" ",TRUE,Sales_Data36910[[#This Row],[Category]],Sales_Data36910[[#This Row],[Product]])</f>
        <v>Snacks Potato Chips</v>
      </c>
    </row>
    <row r="61" spans="1:7" x14ac:dyDescent="0.35">
      <c r="A61" s="4">
        <v>44009</v>
      </c>
      <c r="B61" s="2" t="s">
        <v>9</v>
      </c>
      <c r="C61" s="2" t="s">
        <v>11</v>
      </c>
      <c r="D61" s="2">
        <v>110</v>
      </c>
      <c r="E61" s="2">
        <v>1.8699999999999999</v>
      </c>
      <c r="F61" s="3">
        <f>Sales_Data36910[[#This Row],[Quantity]]*Sales_Data36910[[#This Row],[UnitPrice]]</f>
        <v>205.7</v>
      </c>
      <c r="G61" s="9" t="str">
        <f>_xlfn.TEXTJOIN(" ",TRUE,Sales_Data36910[[#This Row],[Category]],Sales_Data36910[[#This Row],[Product]])</f>
        <v>Bars Bran</v>
      </c>
    </row>
    <row r="62" spans="1:7" x14ac:dyDescent="0.35">
      <c r="A62" s="4">
        <v>44012</v>
      </c>
      <c r="B62" s="2" t="s">
        <v>13</v>
      </c>
      <c r="C62" s="2" t="s">
        <v>15</v>
      </c>
      <c r="D62" s="2">
        <v>51</v>
      </c>
      <c r="E62" s="2">
        <v>2.84</v>
      </c>
      <c r="F62" s="3">
        <f>Sales_Data36910[[#This Row],[Quantity]]*Sales_Data36910[[#This Row],[UnitPrice]]</f>
        <v>144.84</v>
      </c>
      <c r="G62" s="9" t="str">
        <f>_xlfn.TEXTJOIN(" ",TRUE,Sales_Data36910[[#This Row],[Category]],Sales_Data36910[[#This Row],[Product]])</f>
        <v>Cookies Oatmeal Raisin</v>
      </c>
    </row>
    <row r="63" spans="1:7" x14ac:dyDescent="0.35">
      <c r="A63" s="4">
        <v>44015</v>
      </c>
      <c r="B63" s="2" t="s">
        <v>9</v>
      </c>
      <c r="C63" s="2" t="s">
        <v>12</v>
      </c>
      <c r="D63" s="2">
        <v>52</v>
      </c>
      <c r="E63" s="2">
        <v>1.77</v>
      </c>
      <c r="F63" s="3">
        <f>Sales_Data36910[[#This Row],[Quantity]]*Sales_Data36910[[#This Row],[UnitPrice]]</f>
        <v>92.04</v>
      </c>
      <c r="G63" s="9" t="str">
        <f>_xlfn.TEXTJOIN(" ",TRUE,Sales_Data36910[[#This Row],[Category]],Sales_Data36910[[#This Row],[Product]])</f>
        <v>Bars Carrot</v>
      </c>
    </row>
    <row r="64" spans="1:7" x14ac:dyDescent="0.35">
      <c r="A64" s="4">
        <v>44018</v>
      </c>
      <c r="B64" s="2" t="s">
        <v>22</v>
      </c>
      <c r="C64" s="2" t="s">
        <v>23</v>
      </c>
      <c r="D64" s="2">
        <v>28</v>
      </c>
      <c r="E64" s="2">
        <v>3.4899999999999998</v>
      </c>
      <c r="F64" s="3">
        <f>Sales_Data36910[[#This Row],[Quantity]]*Sales_Data36910[[#This Row],[UnitPrice]]</f>
        <v>97.72</v>
      </c>
      <c r="G64" s="9" t="str">
        <f>_xlfn.TEXTJOIN(" ",TRUE,Sales_Data36910[[#This Row],[Category]],Sales_Data36910[[#This Row],[Product]])</f>
        <v>Crackers Whole Wheat</v>
      </c>
    </row>
    <row r="65" spans="1:7" x14ac:dyDescent="0.35">
      <c r="A65" s="4">
        <v>44021</v>
      </c>
      <c r="B65" s="2" t="s">
        <v>9</v>
      </c>
      <c r="C65" s="2" t="s">
        <v>12</v>
      </c>
      <c r="D65" s="2">
        <v>136</v>
      </c>
      <c r="E65" s="2">
        <v>1.77</v>
      </c>
      <c r="F65" s="3">
        <f>Sales_Data36910[[#This Row],[Quantity]]*Sales_Data36910[[#This Row],[UnitPrice]]</f>
        <v>240.72</v>
      </c>
      <c r="G65" s="9" t="str">
        <f>_xlfn.TEXTJOIN(" ",TRUE,Sales_Data36910[[#This Row],[Category]],Sales_Data36910[[#This Row],[Product]])</f>
        <v>Bars Carrot</v>
      </c>
    </row>
    <row r="66" spans="1:7" x14ac:dyDescent="0.35">
      <c r="A66" s="4">
        <v>44024</v>
      </c>
      <c r="B66" s="2" t="s">
        <v>22</v>
      </c>
      <c r="C66" s="2" t="s">
        <v>23</v>
      </c>
      <c r="D66" s="2">
        <v>42</v>
      </c>
      <c r="E66" s="2">
        <v>3.49</v>
      </c>
      <c r="F66" s="3">
        <f>Sales_Data36910[[#This Row],[Quantity]]*Sales_Data36910[[#This Row],[UnitPrice]]</f>
        <v>146.58000000000001</v>
      </c>
      <c r="G66" s="9" t="str">
        <f>_xlfn.TEXTJOIN(" ",TRUE,Sales_Data36910[[#This Row],[Category]],Sales_Data36910[[#This Row],[Product]])</f>
        <v>Crackers Whole Wheat</v>
      </c>
    </row>
    <row r="67" spans="1:7" x14ac:dyDescent="0.35">
      <c r="A67" s="4">
        <v>44027</v>
      </c>
      <c r="B67" s="2" t="s">
        <v>13</v>
      </c>
      <c r="C67" s="2" t="s">
        <v>14</v>
      </c>
      <c r="D67" s="2">
        <v>75</v>
      </c>
      <c r="E67" s="2">
        <v>1.87</v>
      </c>
      <c r="F67" s="3">
        <f>Sales_Data36910[[#This Row],[Quantity]]*Sales_Data36910[[#This Row],[UnitPrice]]</f>
        <v>140.25</v>
      </c>
      <c r="G67" s="9" t="str">
        <f>_xlfn.TEXTJOIN(" ",TRUE,Sales_Data36910[[#This Row],[Category]],Sales_Data36910[[#This Row],[Product]])</f>
        <v>Cookies Chocolate Chip</v>
      </c>
    </row>
    <row r="68" spans="1:7" x14ac:dyDescent="0.35">
      <c r="A68" s="4">
        <v>44030</v>
      </c>
      <c r="B68" s="2" t="s">
        <v>9</v>
      </c>
      <c r="C68" s="2" t="s">
        <v>11</v>
      </c>
      <c r="D68" s="2">
        <v>72</v>
      </c>
      <c r="E68" s="2">
        <v>1.8699999999999999</v>
      </c>
      <c r="F68" s="3">
        <f>Sales_Data36910[[#This Row],[Quantity]]*Sales_Data36910[[#This Row],[UnitPrice]]</f>
        <v>134.63999999999999</v>
      </c>
      <c r="G68" s="9" t="str">
        <f>_xlfn.TEXTJOIN(" ",TRUE,Sales_Data36910[[#This Row],[Category]],Sales_Data36910[[#This Row],[Product]])</f>
        <v>Bars Bran</v>
      </c>
    </row>
    <row r="69" spans="1:7" x14ac:dyDescent="0.35">
      <c r="A69" s="4">
        <v>44033</v>
      </c>
      <c r="B69" s="2" t="s">
        <v>13</v>
      </c>
      <c r="C69" s="2" t="s">
        <v>15</v>
      </c>
      <c r="D69" s="2">
        <v>56</v>
      </c>
      <c r="E69" s="2">
        <v>2.84</v>
      </c>
      <c r="F69" s="3">
        <f>Sales_Data36910[[#This Row],[Quantity]]*Sales_Data36910[[#This Row],[UnitPrice]]</f>
        <v>159.04</v>
      </c>
      <c r="G69" s="9" t="str">
        <f>_xlfn.TEXTJOIN(" ",TRUE,Sales_Data36910[[#This Row],[Category]],Sales_Data36910[[#This Row],[Product]])</f>
        <v>Cookies Oatmeal Raisin</v>
      </c>
    </row>
    <row r="70" spans="1:7" x14ac:dyDescent="0.35">
      <c r="A70" s="4">
        <v>44036</v>
      </c>
      <c r="B70" s="2" t="s">
        <v>9</v>
      </c>
      <c r="C70" s="2" t="s">
        <v>11</v>
      </c>
      <c r="D70" s="2">
        <v>51</v>
      </c>
      <c r="E70" s="2">
        <v>1.87</v>
      </c>
      <c r="F70" s="3">
        <f>Sales_Data36910[[#This Row],[Quantity]]*Sales_Data36910[[#This Row],[UnitPrice]]</f>
        <v>95.37</v>
      </c>
      <c r="G70" s="9" t="str">
        <f>_xlfn.TEXTJOIN(" ",TRUE,Sales_Data36910[[#This Row],[Category]],Sales_Data36910[[#This Row],[Product]])</f>
        <v>Bars Bran</v>
      </c>
    </row>
    <row r="71" spans="1:7" x14ac:dyDescent="0.35">
      <c r="A71" s="4">
        <v>44039</v>
      </c>
      <c r="B71" s="2" t="s">
        <v>16</v>
      </c>
      <c r="C71" s="2" t="s">
        <v>17</v>
      </c>
      <c r="D71" s="2">
        <v>31</v>
      </c>
      <c r="E71" s="2">
        <v>1.68</v>
      </c>
      <c r="F71" s="3">
        <f>Sales_Data36910[[#This Row],[Quantity]]*Sales_Data36910[[#This Row],[UnitPrice]]</f>
        <v>52.08</v>
      </c>
      <c r="G71" s="9" t="str">
        <f>_xlfn.TEXTJOIN(" ",TRUE,Sales_Data36910[[#This Row],[Category]],Sales_Data36910[[#This Row],[Product]])</f>
        <v>Snacks Potato Chips</v>
      </c>
    </row>
    <row r="72" spans="1:7" x14ac:dyDescent="0.35">
      <c r="A72" s="4">
        <v>44042</v>
      </c>
      <c r="B72" s="2" t="s">
        <v>9</v>
      </c>
      <c r="C72" s="2" t="s">
        <v>11</v>
      </c>
      <c r="D72" s="2">
        <v>56</v>
      </c>
      <c r="E72" s="2">
        <v>1.8699999999999999</v>
      </c>
      <c r="F72" s="3">
        <f>Sales_Data36910[[#This Row],[Quantity]]*Sales_Data36910[[#This Row],[UnitPrice]]</f>
        <v>104.72</v>
      </c>
      <c r="G72" s="9" t="str">
        <f>_xlfn.TEXTJOIN(" ",TRUE,Sales_Data36910[[#This Row],[Category]],Sales_Data36910[[#This Row],[Product]])</f>
        <v>Bars Bran</v>
      </c>
    </row>
    <row r="73" spans="1:7" x14ac:dyDescent="0.35">
      <c r="A73" s="4">
        <v>44045</v>
      </c>
      <c r="B73" s="2" t="s">
        <v>13</v>
      </c>
      <c r="C73" s="2" t="s">
        <v>15</v>
      </c>
      <c r="D73" s="2">
        <v>137</v>
      </c>
      <c r="E73" s="2">
        <v>2.84</v>
      </c>
      <c r="F73" s="3">
        <f>Sales_Data36910[[#This Row],[Quantity]]*Sales_Data36910[[#This Row],[UnitPrice]]</f>
        <v>389.08</v>
      </c>
      <c r="G73" s="9" t="str">
        <f>_xlfn.TEXTJOIN(" ",TRUE,Sales_Data36910[[#This Row],[Category]],Sales_Data36910[[#This Row],[Product]])</f>
        <v>Cookies Oatmeal Raisin</v>
      </c>
    </row>
    <row r="74" spans="1:7" x14ac:dyDescent="0.35">
      <c r="A74" s="4">
        <v>44048</v>
      </c>
      <c r="B74" s="2" t="s">
        <v>13</v>
      </c>
      <c r="C74" s="2" t="s">
        <v>14</v>
      </c>
      <c r="D74" s="2">
        <v>107</v>
      </c>
      <c r="E74" s="2">
        <v>1.87</v>
      </c>
      <c r="F74" s="3">
        <f>Sales_Data36910[[#This Row],[Quantity]]*Sales_Data36910[[#This Row],[UnitPrice]]</f>
        <v>200.09</v>
      </c>
      <c r="G74" s="9" t="str">
        <f>_xlfn.TEXTJOIN(" ",TRUE,Sales_Data36910[[#This Row],[Category]],Sales_Data36910[[#This Row],[Product]])</f>
        <v>Cookies Chocolate Chip</v>
      </c>
    </row>
    <row r="75" spans="1:7" hidden="1" x14ac:dyDescent="0.35">
      <c r="A75" s="4">
        <v>44051</v>
      </c>
      <c r="B75" s="2" t="s">
        <v>9</v>
      </c>
      <c r="C75" s="2" t="s">
        <v>12</v>
      </c>
      <c r="D75" s="2">
        <v>24</v>
      </c>
      <c r="E75" s="2">
        <v>1.7699999999999998</v>
      </c>
      <c r="F75" s="3">
        <f>Sales_Data36910[[#This Row],[Quantity]]*Sales_Data36910[[#This Row],[UnitPrice]]</f>
        <v>42.48</v>
      </c>
      <c r="G75" s="9" t="str">
        <f>_xlfn.TEXTJOIN(" ",TRUE,Sales_Data36910[[#This Row],[Category]],Sales_Data36910[[#This Row],[Product]])</f>
        <v>Bars Carrot</v>
      </c>
    </row>
    <row r="76" spans="1:7" x14ac:dyDescent="0.35">
      <c r="A76" s="4">
        <v>44054</v>
      </c>
      <c r="B76" s="2" t="s">
        <v>22</v>
      </c>
      <c r="C76" s="2" t="s">
        <v>23</v>
      </c>
      <c r="D76" s="2">
        <v>30</v>
      </c>
      <c r="E76" s="2">
        <v>3.49</v>
      </c>
      <c r="F76" s="3">
        <f>Sales_Data36910[[#This Row],[Quantity]]*Sales_Data36910[[#This Row],[UnitPrice]]</f>
        <v>104.7</v>
      </c>
      <c r="G76" s="9" t="str">
        <f>_xlfn.TEXTJOIN(" ",TRUE,Sales_Data36910[[#This Row],[Category]],Sales_Data36910[[#This Row],[Product]])</f>
        <v>Crackers Whole Wheat</v>
      </c>
    </row>
    <row r="77" spans="1:7" x14ac:dyDescent="0.35">
      <c r="A77" s="4">
        <v>44057</v>
      </c>
      <c r="B77" s="2" t="s">
        <v>13</v>
      </c>
      <c r="C77" s="2" t="s">
        <v>14</v>
      </c>
      <c r="D77" s="2">
        <v>70</v>
      </c>
      <c r="E77" s="2">
        <v>1.87</v>
      </c>
      <c r="F77" s="3">
        <f>Sales_Data36910[[#This Row],[Quantity]]*Sales_Data36910[[#This Row],[UnitPrice]]</f>
        <v>130.9</v>
      </c>
      <c r="G77" s="9" t="str">
        <f>_xlfn.TEXTJOIN(" ",TRUE,Sales_Data36910[[#This Row],[Category]],Sales_Data36910[[#This Row],[Product]])</f>
        <v>Cookies Chocolate Chip</v>
      </c>
    </row>
    <row r="78" spans="1:7" x14ac:dyDescent="0.35">
      <c r="A78" s="4">
        <v>44060</v>
      </c>
      <c r="B78" s="2" t="s">
        <v>13</v>
      </c>
      <c r="C78" s="2" t="s">
        <v>8</v>
      </c>
      <c r="D78" s="2">
        <v>31</v>
      </c>
      <c r="E78" s="2">
        <v>2.1800000000000002</v>
      </c>
      <c r="F78" s="3">
        <f>Sales_Data36910[[#This Row],[Quantity]]*Sales_Data36910[[#This Row],[UnitPrice]]</f>
        <v>67.58</v>
      </c>
      <c r="G78" s="9" t="str">
        <f>_xlfn.TEXTJOIN(" ",TRUE,Sales_Data36910[[#This Row],[Category]],Sales_Data36910[[#This Row],[Product]])</f>
        <v>Cookies Arrowroot</v>
      </c>
    </row>
    <row r="79" spans="1:7" x14ac:dyDescent="0.35">
      <c r="A79" s="4">
        <v>44063</v>
      </c>
      <c r="B79" s="2" t="s">
        <v>9</v>
      </c>
      <c r="C79" s="2" t="s">
        <v>12</v>
      </c>
      <c r="D79" s="2">
        <v>109</v>
      </c>
      <c r="E79" s="2">
        <v>1.77</v>
      </c>
      <c r="F79" s="3">
        <f>Sales_Data36910[[#This Row],[Quantity]]*Sales_Data36910[[#This Row],[UnitPrice]]</f>
        <v>192.93</v>
      </c>
      <c r="G79" s="9" t="str">
        <f>_xlfn.TEXTJOIN(" ",TRUE,Sales_Data36910[[#This Row],[Category]],Sales_Data36910[[#This Row],[Product]])</f>
        <v>Bars Carrot</v>
      </c>
    </row>
    <row r="80" spans="1:7" x14ac:dyDescent="0.35">
      <c r="A80" s="4">
        <v>44066</v>
      </c>
      <c r="B80" s="2" t="s">
        <v>22</v>
      </c>
      <c r="C80" s="2" t="s">
        <v>23</v>
      </c>
      <c r="D80" s="2">
        <v>21</v>
      </c>
      <c r="E80" s="2">
        <v>3.49</v>
      </c>
      <c r="F80" s="3">
        <f>Sales_Data36910[[#This Row],[Quantity]]*Sales_Data36910[[#This Row],[UnitPrice]]</f>
        <v>73.290000000000006</v>
      </c>
      <c r="G80" s="9" t="str">
        <f>_xlfn.TEXTJOIN(" ",TRUE,Sales_Data36910[[#This Row],[Category]],Sales_Data36910[[#This Row],[Product]])</f>
        <v>Crackers Whole Wheat</v>
      </c>
    </row>
    <row r="81" spans="1:7" x14ac:dyDescent="0.35">
      <c r="A81" s="4">
        <v>44069</v>
      </c>
      <c r="B81" s="2" t="s">
        <v>13</v>
      </c>
      <c r="C81" s="2" t="s">
        <v>14</v>
      </c>
      <c r="D81" s="2">
        <v>80</v>
      </c>
      <c r="E81" s="2">
        <v>1.8699999999999999</v>
      </c>
      <c r="F81" s="3">
        <f>Sales_Data36910[[#This Row],[Quantity]]*Sales_Data36910[[#This Row],[UnitPrice]]</f>
        <v>149.6</v>
      </c>
      <c r="G81" s="9" t="str">
        <f>_xlfn.TEXTJOIN(" ",TRUE,Sales_Data36910[[#This Row],[Category]],Sales_Data36910[[#This Row],[Product]])</f>
        <v>Cookies Chocolate Chip</v>
      </c>
    </row>
    <row r="82" spans="1:7" x14ac:dyDescent="0.35">
      <c r="A82" s="4">
        <v>44072</v>
      </c>
      <c r="B82" s="2" t="s">
        <v>9</v>
      </c>
      <c r="C82" s="2" t="s">
        <v>11</v>
      </c>
      <c r="D82" s="2">
        <v>75</v>
      </c>
      <c r="E82" s="2">
        <v>1.87</v>
      </c>
      <c r="F82" s="3">
        <f>Sales_Data36910[[#This Row],[Quantity]]*Sales_Data36910[[#This Row],[UnitPrice]]</f>
        <v>140.25</v>
      </c>
      <c r="G82" s="9" t="str">
        <f>_xlfn.TEXTJOIN(" ",TRUE,Sales_Data36910[[#This Row],[Category]],Sales_Data36910[[#This Row],[Product]])</f>
        <v>Bars Bran</v>
      </c>
    </row>
    <row r="83" spans="1:7" x14ac:dyDescent="0.35">
      <c r="A83" s="4">
        <v>44075</v>
      </c>
      <c r="B83" s="2" t="s">
        <v>13</v>
      </c>
      <c r="C83" s="2" t="s">
        <v>15</v>
      </c>
      <c r="D83" s="2">
        <v>74</v>
      </c>
      <c r="E83" s="2">
        <v>2.84</v>
      </c>
      <c r="F83" s="3">
        <f>Sales_Data36910[[#This Row],[Quantity]]*Sales_Data36910[[#This Row],[UnitPrice]]</f>
        <v>210.16</v>
      </c>
      <c r="G83" s="9" t="str">
        <f>_xlfn.TEXTJOIN(" ",TRUE,Sales_Data36910[[#This Row],[Category]],Sales_Data36910[[#This Row],[Product]])</f>
        <v>Cookies Oatmeal Raisin</v>
      </c>
    </row>
    <row r="84" spans="1:7" x14ac:dyDescent="0.35">
      <c r="A84" s="4">
        <v>44078</v>
      </c>
      <c r="B84" s="2" t="s">
        <v>9</v>
      </c>
      <c r="C84" s="2" t="s">
        <v>12</v>
      </c>
      <c r="D84" s="2">
        <v>45</v>
      </c>
      <c r="E84" s="2">
        <v>1.77</v>
      </c>
      <c r="F84" s="3">
        <f>Sales_Data36910[[#This Row],[Quantity]]*Sales_Data36910[[#This Row],[UnitPrice]]</f>
        <v>79.650000000000006</v>
      </c>
      <c r="G84" s="9" t="str">
        <f>_xlfn.TEXTJOIN(" ",TRUE,Sales_Data36910[[#This Row],[Category]],Sales_Data36910[[#This Row],[Product]])</f>
        <v>Bars Carrot</v>
      </c>
    </row>
    <row r="85" spans="1:7" x14ac:dyDescent="0.35">
      <c r="A85" s="4">
        <v>44081</v>
      </c>
      <c r="B85" s="2" t="s">
        <v>13</v>
      </c>
      <c r="C85" s="2" t="s">
        <v>8</v>
      </c>
      <c r="D85" s="2">
        <v>28</v>
      </c>
      <c r="E85" s="2">
        <v>2.1800000000000002</v>
      </c>
      <c r="F85" s="3">
        <f>Sales_Data36910[[#This Row],[Quantity]]*Sales_Data36910[[#This Row],[UnitPrice]]</f>
        <v>61.040000000000006</v>
      </c>
      <c r="G85" s="9" t="str">
        <f>_xlfn.TEXTJOIN(" ",TRUE,Sales_Data36910[[#This Row],[Category]],Sales_Data36910[[#This Row],[Product]])</f>
        <v>Cookies Arrowroot</v>
      </c>
    </row>
    <row r="86" spans="1:7" x14ac:dyDescent="0.35">
      <c r="A86" s="4">
        <v>44084</v>
      </c>
      <c r="B86" s="2" t="s">
        <v>9</v>
      </c>
      <c r="C86" s="2" t="s">
        <v>12</v>
      </c>
      <c r="D86" s="2">
        <v>143</v>
      </c>
      <c r="E86" s="2">
        <v>1.77</v>
      </c>
      <c r="F86" s="3">
        <f>Sales_Data36910[[#This Row],[Quantity]]*Sales_Data36910[[#This Row],[UnitPrice]]</f>
        <v>253.11</v>
      </c>
      <c r="G86" s="9" t="str">
        <f>_xlfn.TEXTJOIN(" ",TRUE,Sales_Data36910[[#This Row],[Category]],Sales_Data36910[[#This Row],[Product]])</f>
        <v>Bars Carrot</v>
      </c>
    </row>
    <row r="87" spans="1:7" x14ac:dyDescent="0.35">
      <c r="A87" s="4">
        <v>44087</v>
      </c>
      <c r="B87" s="2" t="s">
        <v>16</v>
      </c>
      <c r="C87" s="2" t="s">
        <v>24</v>
      </c>
      <c r="D87" s="2">
        <v>27</v>
      </c>
      <c r="E87" s="2">
        <v>3.15</v>
      </c>
      <c r="F87" s="3">
        <f>Sales_Data36910[[#This Row],[Quantity]]*Sales_Data36910[[#This Row],[UnitPrice]]</f>
        <v>85.05</v>
      </c>
      <c r="G87" s="9" t="str">
        <f>_xlfn.TEXTJOIN(" ",TRUE,Sales_Data36910[[#This Row],[Category]],Sales_Data36910[[#This Row],[Product]])</f>
        <v>Snacks Pretzels</v>
      </c>
    </row>
    <row r="88" spans="1:7" x14ac:dyDescent="0.35">
      <c r="A88" s="4">
        <v>44090</v>
      </c>
      <c r="B88" s="2" t="s">
        <v>9</v>
      </c>
      <c r="C88" s="2" t="s">
        <v>12</v>
      </c>
      <c r="D88" s="2">
        <v>133</v>
      </c>
      <c r="E88" s="2">
        <v>1.77</v>
      </c>
      <c r="F88" s="3">
        <f>Sales_Data36910[[#This Row],[Quantity]]*Sales_Data36910[[#This Row],[UnitPrice]]</f>
        <v>235.41</v>
      </c>
      <c r="G88" s="9" t="str">
        <f>_xlfn.TEXTJOIN(" ",TRUE,Sales_Data36910[[#This Row],[Category]],Sales_Data36910[[#This Row],[Product]])</f>
        <v>Bars Carrot</v>
      </c>
    </row>
    <row r="89" spans="1:7" x14ac:dyDescent="0.35">
      <c r="A89" s="4">
        <v>44093</v>
      </c>
      <c r="B89" s="2" t="s">
        <v>13</v>
      </c>
      <c r="C89" s="2" t="s">
        <v>8</v>
      </c>
      <c r="D89" s="2">
        <v>110</v>
      </c>
      <c r="E89" s="2">
        <v>2.1800000000000002</v>
      </c>
      <c r="F89" s="3">
        <f>Sales_Data36910[[#This Row],[Quantity]]*Sales_Data36910[[#This Row],[UnitPrice]]</f>
        <v>239.8</v>
      </c>
      <c r="G89" s="9" t="str">
        <f>_xlfn.TEXTJOIN(" ",TRUE,Sales_Data36910[[#This Row],[Category]],Sales_Data36910[[#This Row],[Product]])</f>
        <v>Cookies Arrowroot</v>
      </c>
    </row>
    <row r="90" spans="1:7" x14ac:dyDescent="0.35">
      <c r="A90" s="4">
        <v>44096</v>
      </c>
      <c r="B90" s="2" t="s">
        <v>13</v>
      </c>
      <c r="C90" s="2" t="s">
        <v>14</v>
      </c>
      <c r="D90" s="2">
        <v>65</v>
      </c>
      <c r="E90" s="2">
        <v>1.8699999999999999</v>
      </c>
      <c r="F90" s="3">
        <f>Sales_Data36910[[#This Row],[Quantity]]*Sales_Data36910[[#This Row],[UnitPrice]]</f>
        <v>121.55</v>
      </c>
      <c r="G90" s="9" t="str">
        <f>_xlfn.TEXTJOIN(" ",TRUE,Sales_Data36910[[#This Row],[Category]],Sales_Data36910[[#This Row],[Product]])</f>
        <v>Cookies Chocolate Chip</v>
      </c>
    </row>
    <row r="91" spans="1:7" x14ac:dyDescent="0.35">
      <c r="A91" s="4">
        <v>44099</v>
      </c>
      <c r="B91" s="2" t="s">
        <v>9</v>
      </c>
      <c r="C91" s="2" t="s">
        <v>11</v>
      </c>
      <c r="D91" s="2">
        <v>33</v>
      </c>
      <c r="E91" s="2">
        <v>1.87</v>
      </c>
      <c r="F91" s="3">
        <f>Sales_Data36910[[#This Row],[Quantity]]*Sales_Data36910[[#This Row],[UnitPrice]]</f>
        <v>61.71</v>
      </c>
      <c r="G91" s="9" t="str">
        <f>_xlfn.TEXTJOIN(" ",TRUE,Sales_Data36910[[#This Row],[Category]],Sales_Data36910[[#This Row],[Product]])</f>
        <v>Bars Bran</v>
      </c>
    </row>
    <row r="92" spans="1:7" x14ac:dyDescent="0.35">
      <c r="A92" s="4">
        <v>44102</v>
      </c>
      <c r="B92" s="2" t="s">
        <v>13</v>
      </c>
      <c r="C92" s="2" t="s">
        <v>8</v>
      </c>
      <c r="D92" s="2">
        <v>81</v>
      </c>
      <c r="E92" s="2">
        <v>2.1800000000000002</v>
      </c>
      <c r="F92" s="3">
        <f>Sales_Data36910[[#This Row],[Quantity]]*Sales_Data36910[[#This Row],[UnitPrice]]</f>
        <v>176.58</v>
      </c>
      <c r="G92" s="9" t="str">
        <f>_xlfn.TEXTJOIN(" ",TRUE,Sales_Data36910[[#This Row],[Category]],Sales_Data36910[[#This Row],[Product]])</f>
        <v>Cookies Arrowroot</v>
      </c>
    </row>
    <row r="93" spans="1:7" x14ac:dyDescent="0.35">
      <c r="A93" s="4">
        <v>44105</v>
      </c>
      <c r="B93" s="2" t="s">
        <v>9</v>
      </c>
      <c r="C93" s="2" t="s">
        <v>12</v>
      </c>
      <c r="D93" s="2">
        <v>77</v>
      </c>
      <c r="E93" s="2">
        <v>1.7699999999999998</v>
      </c>
      <c r="F93" s="3">
        <f>Sales_Data36910[[#This Row],[Quantity]]*Sales_Data36910[[#This Row],[UnitPrice]]</f>
        <v>136.29</v>
      </c>
      <c r="G93" s="9" t="str">
        <f>_xlfn.TEXTJOIN(" ",TRUE,Sales_Data36910[[#This Row],[Category]],Sales_Data36910[[#This Row],[Product]])</f>
        <v>Bars Carrot</v>
      </c>
    </row>
    <row r="94" spans="1:7" x14ac:dyDescent="0.35">
      <c r="A94" s="4">
        <v>44108</v>
      </c>
      <c r="B94" s="2" t="s">
        <v>22</v>
      </c>
      <c r="C94" s="2" t="s">
        <v>23</v>
      </c>
      <c r="D94" s="2">
        <v>38</v>
      </c>
      <c r="E94" s="2">
        <v>3.49</v>
      </c>
      <c r="F94" s="3">
        <f>Sales_Data36910[[#This Row],[Quantity]]*Sales_Data36910[[#This Row],[UnitPrice]]</f>
        <v>132.62</v>
      </c>
      <c r="G94" s="9" t="str">
        <f>_xlfn.TEXTJOIN(" ",TRUE,Sales_Data36910[[#This Row],[Category]],Sales_Data36910[[#This Row],[Product]])</f>
        <v>Crackers Whole Wheat</v>
      </c>
    </row>
    <row r="95" spans="1:7" x14ac:dyDescent="0.35">
      <c r="A95" s="4">
        <v>44111</v>
      </c>
      <c r="B95" s="2" t="s">
        <v>9</v>
      </c>
      <c r="C95" s="2" t="s">
        <v>12</v>
      </c>
      <c r="D95" s="2">
        <v>40</v>
      </c>
      <c r="E95" s="2">
        <v>1.77</v>
      </c>
      <c r="F95" s="3">
        <f>Sales_Data36910[[#This Row],[Quantity]]*Sales_Data36910[[#This Row],[UnitPrice]]</f>
        <v>70.8</v>
      </c>
      <c r="G95" s="9" t="str">
        <f>_xlfn.TEXTJOIN(" ",TRUE,Sales_Data36910[[#This Row],[Category]],Sales_Data36910[[#This Row],[Product]])</f>
        <v>Bars Carrot</v>
      </c>
    </row>
    <row r="96" spans="1:7" x14ac:dyDescent="0.35">
      <c r="A96" s="4">
        <v>44114</v>
      </c>
      <c r="B96" s="2" t="s">
        <v>16</v>
      </c>
      <c r="C96" s="2" t="s">
        <v>17</v>
      </c>
      <c r="D96" s="2">
        <v>114</v>
      </c>
      <c r="E96" s="2">
        <v>1.6800000000000002</v>
      </c>
      <c r="F96" s="3">
        <f>Sales_Data36910[[#This Row],[Quantity]]*Sales_Data36910[[#This Row],[UnitPrice]]</f>
        <v>191.52</v>
      </c>
      <c r="G96" s="9" t="str">
        <f>_xlfn.TEXTJOIN(" ",TRUE,Sales_Data36910[[#This Row],[Category]],Sales_Data36910[[#This Row],[Product]])</f>
        <v>Snacks Potato Chips</v>
      </c>
    </row>
    <row r="97" spans="1:7" x14ac:dyDescent="0.35">
      <c r="A97" s="4">
        <v>44117</v>
      </c>
      <c r="B97" s="2" t="s">
        <v>13</v>
      </c>
      <c r="C97" s="2" t="s">
        <v>8</v>
      </c>
      <c r="D97" s="2">
        <v>224</v>
      </c>
      <c r="E97" s="2">
        <v>2.1800000000000002</v>
      </c>
      <c r="F97" s="3">
        <f>Sales_Data36910[[#This Row],[Quantity]]*Sales_Data36910[[#This Row],[UnitPrice]]</f>
        <v>488.32000000000005</v>
      </c>
      <c r="G97" s="9" t="str">
        <f>_xlfn.TEXTJOIN(" ",TRUE,Sales_Data36910[[#This Row],[Category]],Sales_Data36910[[#This Row],[Product]])</f>
        <v>Cookies Arrowroot</v>
      </c>
    </row>
    <row r="98" spans="1:7" x14ac:dyDescent="0.35">
      <c r="A98" s="4">
        <v>44120</v>
      </c>
      <c r="B98" s="2" t="s">
        <v>9</v>
      </c>
      <c r="C98" s="2" t="s">
        <v>12</v>
      </c>
      <c r="D98" s="2">
        <v>141</v>
      </c>
      <c r="E98" s="2">
        <v>1.77</v>
      </c>
      <c r="F98" s="3">
        <f>Sales_Data36910[[#This Row],[Quantity]]*Sales_Data36910[[#This Row],[UnitPrice]]</f>
        <v>249.57</v>
      </c>
      <c r="G98" s="9" t="str">
        <f>_xlfn.TEXTJOIN(" ",TRUE,Sales_Data36910[[#This Row],[Category]],Sales_Data36910[[#This Row],[Product]])</f>
        <v>Bars Carrot</v>
      </c>
    </row>
    <row r="99" spans="1:7" x14ac:dyDescent="0.35">
      <c r="A99" s="4">
        <v>44123</v>
      </c>
      <c r="B99" s="2" t="s">
        <v>22</v>
      </c>
      <c r="C99" s="2" t="s">
        <v>23</v>
      </c>
      <c r="D99" s="2">
        <v>32</v>
      </c>
      <c r="E99" s="2">
        <v>3.49</v>
      </c>
      <c r="F99" s="3">
        <f>Sales_Data36910[[#This Row],[Quantity]]*Sales_Data36910[[#This Row],[UnitPrice]]</f>
        <v>111.68</v>
      </c>
      <c r="G99" s="9" t="str">
        <f>_xlfn.TEXTJOIN(" ",TRUE,Sales_Data36910[[#This Row],[Category]],Sales_Data36910[[#This Row],[Product]])</f>
        <v>Crackers Whole Wheat</v>
      </c>
    </row>
    <row r="100" spans="1:7" x14ac:dyDescent="0.35">
      <c r="A100" s="4">
        <v>44126</v>
      </c>
      <c r="B100" s="2" t="s">
        <v>9</v>
      </c>
      <c r="C100" s="2" t="s">
        <v>12</v>
      </c>
      <c r="D100" s="2">
        <v>20</v>
      </c>
      <c r="E100" s="2">
        <v>1.77</v>
      </c>
      <c r="F100" s="3">
        <f>Sales_Data36910[[#This Row],[Quantity]]*Sales_Data36910[[#This Row],[UnitPrice]]</f>
        <v>35.4</v>
      </c>
      <c r="G100" s="9" t="str">
        <f>_xlfn.TEXTJOIN(" ",TRUE,Sales_Data36910[[#This Row],[Category]],Sales_Data36910[[#This Row],[Product]])</f>
        <v>Bars Carrot</v>
      </c>
    </row>
    <row r="101" spans="1:7" x14ac:dyDescent="0.35">
      <c r="A101" s="4">
        <v>44129</v>
      </c>
      <c r="B101" s="2" t="s">
        <v>13</v>
      </c>
      <c r="C101" s="2" t="s">
        <v>8</v>
      </c>
      <c r="D101" s="2">
        <v>40</v>
      </c>
      <c r="E101" s="2">
        <v>2.1800000000000002</v>
      </c>
      <c r="F101" s="3">
        <f>Sales_Data36910[[#This Row],[Quantity]]*Sales_Data36910[[#This Row],[UnitPrice]]</f>
        <v>87.2</v>
      </c>
      <c r="G101" s="9" t="str">
        <f>_xlfn.TEXTJOIN(" ",TRUE,Sales_Data36910[[#This Row],[Category]],Sales_Data36910[[#This Row],[Product]])</f>
        <v>Cookies Arrowroot</v>
      </c>
    </row>
    <row r="102" spans="1:7" x14ac:dyDescent="0.35">
      <c r="A102" s="4">
        <v>44132</v>
      </c>
      <c r="B102" s="2" t="s">
        <v>13</v>
      </c>
      <c r="C102" s="2" t="s">
        <v>14</v>
      </c>
      <c r="D102" s="2">
        <v>49</v>
      </c>
      <c r="E102" s="2">
        <v>1.8699999999999999</v>
      </c>
      <c r="F102" s="3">
        <f>Sales_Data36910[[#This Row],[Quantity]]*Sales_Data36910[[#This Row],[UnitPrice]]</f>
        <v>91.63</v>
      </c>
      <c r="G102" s="9" t="str">
        <f>_xlfn.TEXTJOIN(" ",TRUE,Sales_Data36910[[#This Row],[Category]],Sales_Data36910[[#This Row],[Product]])</f>
        <v>Cookies Chocolate Chip</v>
      </c>
    </row>
    <row r="103" spans="1:7" x14ac:dyDescent="0.35">
      <c r="A103" s="4">
        <v>44135</v>
      </c>
      <c r="B103" s="2" t="s">
        <v>22</v>
      </c>
      <c r="C103" s="2" t="s">
        <v>23</v>
      </c>
      <c r="D103" s="2">
        <v>46</v>
      </c>
      <c r="E103" s="2">
        <v>3.4899999999999998</v>
      </c>
      <c r="F103" s="3">
        <f>Sales_Data36910[[#This Row],[Quantity]]*Sales_Data36910[[#This Row],[UnitPrice]]</f>
        <v>160.54</v>
      </c>
      <c r="G103" s="9" t="str">
        <f>_xlfn.TEXTJOIN(" ",TRUE,Sales_Data36910[[#This Row],[Category]],Sales_Data36910[[#This Row],[Product]])</f>
        <v>Crackers Whole Wheat</v>
      </c>
    </row>
    <row r="104" spans="1:7" x14ac:dyDescent="0.35">
      <c r="A104" s="4">
        <v>44138</v>
      </c>
      <c r="B104" s="2" t="s">
        <v>9</v>
      </c>
      <c r="C104" s="2" t="s">
        <v>12</v>
      </c>
      <c r="D104" s="2">
        <v>39</v>
      </c>
      <c r="E104" s="2">
        <v>1.77</v>
      </c>
      <c r="F104" s="3">
        <f>Sales_Data36910[[#This Row],[Quantity]]*Sales_Data36910[[#This Row],[UnitPrice]]</f>
        <v>69.03</v>
      </c>
      <c r="G104" s="9" t="str">
        <f>_xlfn.TEXTJOIN(" ",TRUE,Sales_Data36910[[#This Row],[Category]],Sales_Data36910[[#This Row],[Product]])</f>
        <v>Bars Carrot</v>
      </c>
    </row>
    <row r="105" spans="1:7" x14ac:dyDescent="0.35">
      <c r="A105" s="4">
        <v>44141</v>
      </c>
      <c r="B105" s="2" t="s">
        <v>16</v>
      </c>
      <c r="C105" s="2" t="s">
        <v>17</v>
      </c>
      <c r="D105" s="2">
        <v>62</v>
      </c>
      <c r="E105" s="2">
        <v>1.68</v>
      </c>
      <c r="F105" s="3">
        <f>Sales_Data36910[[#This Row],[Quantity]]*Sales_Data36910[[#This Row],[UnitPrice]]</f>
        <v>104.16</v>
      </c>
      <c r="G105" s="9" t="str">
        <f>_xlfn.TEXTJOIN(" ",TRUE,Sales_Data36910[[#This Row],[Category]],Sales_Data36910[[#This Row],[Product]])</f>
        <v>Snacks Potato Chips</v>
      </c>
    </row>
    <row r="106" spans="1:7" x14ac:dyDescent="0.35">
      <c r="A106" s="4">
        <v>44144</v>
      </c>
      <c r="B106" s="2" t="s">
        <v>9</v>
      </c>
      <c r="C106" s="2" t="s">
        <v>12</v>
      </c>
      <c r="D106" s="2">
        <v>90</v>
      </c>
      <c r="E106" s="2">
        <v>1.77</v>
      </c>
      <c r="F106" s="3">
        <f>Sales_Data36910[[#This Row],[Quantity]]*Sales_Data36910[[#This Row],[UnitPrice]]</f>
        <v>159.30000000000001</v>
      </c>
      <c r="G106" s="9" t="str">
        <f>_xlfn.TEXTJOIN(" ",TRUE,Sales_Data36910[[#This Row],[Category]],Sales_Data36910[[#This Row],[Product]])</f>
        <v>Bars Carrot</v>
      </c>
    </row>
    <row r="107" spans="1:7" x14ac:dyDescent="0.35">
      <c r="A107" s="4">
        <v>44147</v>
      </c>
      <c r="B107" s="2" t="s">
        <v>13</v>
      </c>
      <c r="C107" s="2" t="s">
        <v>8</v>
      </c>
      <c r="D107" s="2">
        <v>103</v>
      </c>
      <c r="E107" s="2">
        <v>2.1799999999999997</v>
      </c>
      <c r="F107" s="3">
        <f>Sales_Data36910[[#This Row],[Quantity]]*Sales_Data36910[[#This Row],[UnitPrice]]</f>
        <v>224.53999999999996</v>
      </c>
      <c r="G107" s="9" t="str">
        <f>_xlfn.TEXTJOIN(" ",TRUE,Sales_Data36910[[#This Row],[Category]],Sales_Data36910[[#This Row],[Product]])</f>
        <v>Cookies Arrowroot</v>
      </c>
    </row>
    <row r="108" spans="1:7" x14ac:dyDescent="0.35">
      <c r="A108" s="4">
        <v>44150</v>
      </c>
      <c r="B108" s="2" t="s">
        <v>13</v>
      </c>
      <c r="C108" s="2" t="s">
        <v>15</v>
      </c>
      <c r="D108" s="2">
        <v>32</v>
      </c>
      <c r="E108" s="2">
        <v>2.84</v>
      </c>
      <c r="F108" s="3">
        <f>Sales_Data36910[[#This Row],[Quantity]]*Sales_Data36910[[#This Row],[UnitPrice]]</f>
        <v>90.88</v>
      </c>
      <c r="G108" s="9" t="str">
        <f>_xlfn.TEXTJOIN(" ",TRUE,Sales_Data36910[[#This Row],[Category]],Sales_Data36910[[#This Row],[Product]])</f>
        <v>Cookies Oatmeal Raisin</v>
      </c>
    </row>
    <row r="109" spans="1:7" x14ac:dyDescent="0.35">
      <c r="A109" s="4">
        <v>44153</v>
      </c>
      <c r="B109" s="2" t="s">
        <v>9</v>
      </c>
      <c r="C109" s="2" t="s">
        <v>11</v>
      </c>
      <c r="D109" s="2">
        <v>66</v>
      </c>
      <c r="E109" s="2">
        <v>1.87</v>
      </c>
      <c r="F109" s="3">
        <f>Sales_Data36910[[#This Row],[Quantity]]*Sales_Data36910[[#This Row],[UnitPrice]]</f>
        <v>123.42</v>
      </c>
      <c r="G109" s="9" t="str">
        <f>_xlfn.TEXTJOIN(" ",TRUE,Sales_Data36910[[#This Row],[Category]],Sales_Data36910[[#This Row],[Product]])</f>
        <v>Bars Bran</v>
      </c>
    </row>
    <row r="110" spans="1:7" x14ac:dyDescent="0.35">
      <c r="A110" s="4">
        <v>44156</v>
      </c>
      <c r="B110" s="2" t="s">
        <v>13</v>
      </c>
      <c r="C110" s="2" t="s">
        <v>15</v>
      </c>
      <c r="D110" s="2">
        <v>97</v>
      </c>
      <c r="E110" s="2">
        <v>2.8400000000000003</v>
      </c>
      <c r="F110" s="3">
        <f>Sales_Data36910[[#This Row],[Quantity]]*Sales_Data36910[[#This Row],[UnitPrice]]</f>
        <v>275.48</v>
      </c>
      <c r="G110" s="9" t="str">
        <f>_xlfn.TEXTJOIN(" ",TRUE,Sales_Data36910[[#This Row],[Category]],Sales_Data36910[[#This Row],[Product]])</f>
        <v>Cookies Oatmeal Raisin</v>
      </c>
    </row>
    <row r="111" spans="1:7" x14ac:dyDescent="0.35">
      <c r="A111" s="4">
        <v>44159</v>
      </c>
      <c r="B111" s="2" t="s">
        <v>9</v>
      </c>
      <c r="C111" s="2" t="s">
        <v>12</v>
      </c>
      <c r="D111" s="2">
        <v>30</v>
      </c>
      <c r="E111" s="2">
        <v>1.77</v>
      </c>
      <c r="F111" s="3">
        <f>Sales_Data36910[[#This Row],[Quantity]]*Sales_Data36910[[#This Row],[UnitPrice]]</f>
        <v>53.1</v>
      </c>
      <c r="G111" s="9" t="str">
        <f>_xlfn.TEXTJOIN(" ",TRUE,Sales_Data36910[[#This Row],[Category]],Sales_Data36910[[#This Row],[Product]])</f>
        <v>Bars Carrot</v>
      </c>
    </row>
    <row r="112" spans="1:7" x14ac:dyDescent="0.35">
      <c r="A112" s="4">
        <v>44162</v>
      </c>
      <c r="B112" s="2" t="s">
        <v>16</v>
      </c>
      <c r="C112" s="2" t="s">
        <v>17</v>
      </c>
      <c r="D112" s="2">
        <v>29</v>
      </c>
      <c r="E112" s="2">
        <v>1.68</v>
      </c>
      <c r="F112" s="3">
        <f>Sales_Data36910[[#This Row],[Quantity]]*Sales_Data36910[[#This Row],[UnitPrice]]</f>
        <v>48.72</v>
      </c>
      <c r="G112" s="9" t="str">
        <f>_xlfn.TEXTJOIN(" ",TRUE,Sales_Data36910[[#This Row],[Category]],Sales_Data36910[[#This Row],[Product]])</f>
        <v>Snacks Potato Chips</v>
      </c>
    </row>
    <row r="113" spans="1:7" x14ac:dyDescent="0.35">
      <c r="A113" s="4">
        <v>44165</v>
      </c>
      <c r="B113" s="2" t="s">
        <v>9</v>
      </c>
      <c r="C113" s="2" t="s">
        <v>12</v>
      </c>
      <c r="D113" s="2">
        <v>92</v>
      </c>
      <c r="E113" s="2">
        <v>1.77</v>
      </c>
      <c r="F113" s="3">
        <f>Sales_Data36910[[#This Row],[Quantity]]*Sales_Data36910[[#This Row],[UnitPrice]]</f>
        <v>162.84</v>
      </c>
      <c r="G113" s="9" t="str">
        <f>_xlfn.TEXTJOIN(" ",TRUE,Sales_Data36910[[#This Row],[Category]],Sales_Data36910[[#This Row],[Product]])</f>
        <v>Bars Carrot</v>
      </c>
    </row>
    <row r="114" spans="1:7" x14ac:dyDescent="0.35">
      <c r="A114" s="4">
        <v>44168</v>
      </c>
      <c r="B114" s="2" t="s">
        <v>13</v>
      </c>
      <c r="C114" s="2" t="s">
        <v>8</v>
      </c>
      <c r="D114" s="2">
        <v>139</v>
      </c>
      <c r="E114" s="2">
        <v>2.1799999999999997</v>
      </c>
      <c r="F114" s="3">
        <f>Sales_Data36910[[#This Row],[Quantity]]*Sales_Data36910[[#This Row],[UnitPrice]]</f>
        <v>303.02</v>
      </c>
      <c r="G114" s="9" t="str">
        <f>_xlfn.TEXTJOIN(" ",TRUE,Sales_Data36910[[#This Row],[Category]],Sales_Data36910[[#This Row],[Product]])</f>
        <v>Cookies Arrowroot</v>
      </c>
    </row>
    <row r="115" spans="1:7" x14ac:dyDescent="0.35">
      <c r="A115" s="4">
        <v>44171</v>
      </c>
      <c r="B115" s="2" t="s">
        <v>13</v>
      </c>
      <c r="C115" s="2" t="s">
        <v>15</v>
      </c>
      <c r="D115" s="2">
        <v>29</v>
      </c>
      <c r="E115" s="2">
        <v>2.84</v>
      </c>
      <c r="F115" s="3">
        <f>Sales_Data36910[[#This Row],[Quantity]]*Sales_Data36910[[#This Row],[UnitPrice]]</f>
        <v>82.36</v>
      </c>
      <c r="G115" s="9" t="str">
        <f>_xlfn.TEXTJOIN(" ",TRUE,Sales_Data36910[[#This Row],[Category]],Sales_Data36910[[#This Row],[Product]])</f>
        <v>Cookies Oatmeal Raisin</v>
      </c>
    </row>
    <row r="116" spans="1:7" x14ac:dyDescent="0.35">
      <c r="A116" s="4">
        <v>44174</v>
      </c>
      <c r="B116" s="2" t="s">
        <v>9</v>
      </c>
      <c r="C116" s="2" t="s">
        <v>10</v>
      </c>
      <c r="D116" s="2">
        <v>30</v>
      </c>
      <c r="E116" s="2">
        <v>2.27</v>
      </c>
      <c r="F116" s="3">
        <f>Sales_Data36910[[#This Row],[Quantity]]*Sales_Data36910[[#This Row],[UnitPrice]]</f>
        <v>68.099999999999994</v>
      </c>
      <c r="G116" s="9" t="str">
        <f>_xlfn.TEXTJOIN(" ",TRUE,Sales_Data36910[[#This Row],[Category]],Sales_Data36910[[#This Row],[Product]])</f>
        <v>Bars Banana</v>
      </c>
    </row>
    <row r="117" spans="1:7" x14ac:dyDescent="0.35">
      <c r="A117" s="4">
        <v>44177</v>
      </c>
      <c r="B117" s="2" t="s">
        <v>13</v>
      </c>
      <c r="C117" s="2" t="s">
        <v>14</v>
      </c>
      <c r="D117" s="2">
        <v>36</v>
      </c>
      <c r="E117" s="2">
        <v>1.8699999999999999</v>
      </c>
      <c r="F117" s="3">
        <f>Sales_Data36910[[#This Row],[Quantity]]*Sales_Data36910[[#This Row],[UnitPrice]]</f>
        <v>67.319999999999993</v>
      </c>
      <c r="G117" s="9" t="str">
        <f>_xlfn.TEXTJOIN(" ",TRUE,Sales_Data36910[[#This Row],[Category]],Sales_Data36910[[#This Row],[Product]])</f>
        <v>Cookies Chocolate Chip</v>
      </c>
    </row>
    <row r="118" spans="1:7" x14ac:dyDescent="0.35">
      <c r="A118" s="4">
        <v>44180</v>
      </c>
      <c r="B118" s="2" t="s">
        <v>22</v>
      </c>
      <c r="C118" s="2" t="s">
        <v>23</v>
      </c>
      <c r="D118" s="2">
        <v>41</v>
      </c>
      <c r="E118" s="2">
        <v>3.49</v>
      </c>
      <c r="F118" s="3">
        <f>Sales_Data36910[[#This Row],[Quantity]]*Sales_Data36910[[#This Row],[UnitPrice]]</f>
        <v>143.09</v>
      </c>
      <c r="G118" s="9" t="str">
        <f>_xlfn.TEXTJOIN(" ",TRUE,Sales_Data36910[[#This Row],[Category]],Sales_Data36910[[#This Row],[Product]])</f>
        <v>Crackers Whole Wheat</v>
      </c>
    </row>
    <row r="119" spans="1:7" x14ac:dyDescent="0.35">
      <c r="A119" s="4">
        <v>44183</v>
      </c>
      <c r="B119" s="2" t="s">
        <v>9</v>
      </c>
      <c r="C119" s="2" t="s">
        <v>12</v>
      </c>
      <c r="D119" s="2">
        <v>44</v>
      </c>
      <c r="E119" s="2">
        <v>1.7699999999999998</v>
      </c>
      <c r="F119" s="3">
        <f>Sales_Data36910[[#This Row],[Quantity]]*Sales_Data36910[[#This Row],[UnitPrice]]</f>
        <v>77.88</v>
      </c>
      <c r="G119" s="9" t="str">
        <f>_xlfn.TEXTJOIN(" ",TRUE,Sales_Data36910[[#This Row],[Category]],Sales_Data36910[[#This Row],[Product]])</f>
        <v>Bars Carrot</v>
      </c>
    </row>
    <row r="120" spans="1:7" x14ac:dyDescent="0.35">
      <c r="A120" s="4">
        <v>44186</v>
      </c>
      <c r="B120" s="2" t="s">
        <v>16</v>
      </c>
      <c r="C120" s="2" t="s">
        <v>17</v>
      </c>
      <c r="D120" s="2">
        <v>29</v>
      </c>
      <c r="E120" s="2">
        <v>1.68</v>
      </c>
      <c r="F120" s="3">
        <f>Sales_Data36910[[#This Row],[Quantity]]*Sales_Data36910[[#This Row],[UnitPrice]]</f>
        <v>48.72</v>
      </c>
      <c r="G120" s="9" t="str">
        <f>_xlfn.TEXTJOIN(" ",TRUE,Sales_Data36910[[#This Row],[Category]],Sales_Data36910[[#This Row],[Product]])</f>
        <v>Snacks Potato Chips</v>
      </c>
    </row>
    <row r="121" spans="1:7" x14ac:dyDescent="0.35">
      <c r="A121" s="4">
        <v>44189</v>
      </c>
      <c r="B121" s="2" t="s">
        <v>13</v>
      </c>
      <c r="C121" s="2" t="s">
        <v>8</v>
      </c>
      <c r="D121" s="2">
        <v>237</v>
      </c>
      <c r="E121" s="2">
        <v>2.1799999999999997</v>
      </c>
      <c r="F121" s="3">
        <f>Sales_Data36910[[#This Row],[Quantity]]*Sales_Data36910[[#This Row],[UnitPrice]]</f>
        <v>516.66</v>
      </c>
      <c r="G121" s="9" t="str">
        <f>_xlfn.TEXTJOIN(" ",TRUE,Sales_Data36910[[#This Row],[Category]],Sales_Data36910[[#This Row],[Product]])</f>
        <v>Cookies Arrowroot</v>
      </c>
    </row>
    <row r="122" spans="1:7" x14ac:dyDescent="0.35">
      <c r="A122" s="4">
        <v>44192</v>
      </c>
      <c r="B122" s="2" t="s">
        <v>13</v>
      </c>
      <c r="C122" s="2" t="s">
        <v>14</v>
      </c>
      <c r="D122" s="2">
        <v>65</v>
      </c>
      <c r="E122" s="2">
        <v>1.8699999999999999</v>
      </c>
      <c r="F122" s="3">
        <f>Sales_Data36910[[#This Row],[Quantity]]*Sales_Data36910[[#This Row],[UnitPrice]]</f>
        <v>121.55</v>
      </c>
      <c r="G122" s="9" t="str">
        <f>_xlfn.TEXTJOIN(" ",TRUE,Sales_Data36910[[#This Row],[Category]],Sales_Data36910[[#This Row],[Product]])</f>
        <v>Cookies Chocolate Chip</v>
      </c>
    </row>
    <row r="123" spans="1:7" x14ac:dyDescent="0.35">
      <c r="A123" s="4">
        <v>44195</v>
      </c>
      <c r="B123" s="2" t="s">
        <v>13</v>
      </c>
      <c r="C123" s="2" t="s">
        <v>8</v>
      </c>
      <c r="D123" s="2">
        <v>83</v>
      </c>
      <c r="E123" s="2">
        <v>2.1800000000000002</v>
      </c>
      <c r="F123" s="3">
        <f>Sales_Data36910[[#This Row],[Quantity]]*Sales_Data36910[[#This Row],[UnitPrice]]</f>
        <v>180.94000000000003</v>
      </c>
      <c r="G123" s="9" t="str">
        <f>_xlfn.TEXTJOIN(" ",TRUE,Sales_Data36910[[#This Row],[Category]],Sales_Data36910[[#This Row],[Product]])</f>
        <v>Cookies Arrowroot</v>
      </c>
    </row>
    <row r="124" spans="1:7" x14ac:dyDescent="0.35">
      <c r="A124" s="4">
        <v>44198</v>
      </c>
      <c r="B124" s="2" t="s">
        <v>13</v>
      </c>
      <c r="C124" s="2" t="s">
        <v>8</v>
      </c>
      <c r="D124" s="2">
        <v>32</v>
      </c>
      <c r="E124" s="2">
        <v>2.1800000000000002</v>
      </c>
      <c r="F124" s="3">
        <f>Sales_Data36910[[#This Row],[Quantity]]*Sales_Data36910[[#This Row],[UnitPrice]]</f>
        <v>69.760000000000005</v>
      </c>
      <c r="G124" s="9" t="str">
        <f>_xlfn.TEXTJOIN(" ",TRUE,Sales_Data36910[[#This Row],[Category]],Sales_Data36910[[#This Row],[Product]])</f>
        <v>Cookies Arrowroot</v>
      </c>
    </row>
    <row r="125" spans="1:7" x14ac:dyDescent="0.35">
      <c r="A125" s="4">
        <v>44201</v>
      </c>
      <c r="B125" s="2" t="s">
        <v>9</v>
      </c>
      <c r="C125" s="2" t="s">
        <v>12</v>
      </c>
      <c r="D125" s="2">
        <v>63</v>
      </c>
      <c r="E125" s="2">
        <v>1.77</v>
      </c>
      <c r="F125" s="3">
        <f>Sales_Data36910[[#This Row],[Quantity]]*Sales_Data36910[[#This Row],[UnitPrice]]</f>
        <v>111.51</v>
      </c>
      <c r="G125" s="9" t="str">
        <f>_xlfn.TEXTJOIN(" ",TRUE,Sales_Data36910[[#This Row],[Category]],Sales_Data36910[[#This Row],[Product]])</f>
        <v>Bars Carrot</v>
      </c>
    </row>
    <row r="126" spans="1:7" x14ac:dyDescent="0.35">
      <c r="A126" s="4">
        <v>44204</v>
      </c>
      <c r="B126" s="2" t="s">
        <v>16</v>
      </c>
      <c r="C126" s="2" t="s">
        <v>24</v>
      </c>
      <c r="D126" s="2">
        <v>29</v>
      </c>
      <c r="E126" s="2">
        <v>3.15</v>
      </c>
      <c r="F126" s="3">
        <f>Sales_Data36910[[#This Row],[Quantity]]*Sales_Data36910[[#This Row],[UnitPrice]]</f>
        <v>91.35</v>
      </c>
      <c r="G126" s="9" t="str">
        <f>_xlfn.TEXTJOIN(" ",TRUE,Sales_Data36910[[#This Row],[Category]],Sales_Data36910[[#This Row],[Product]])</f>
        <v>Snacks Pretzels</v>
      </c>
    </row>
    <row r="127" spans="1:7" x14ac:dyDescent="0.35">
      <c r="A127" s="4">
        <v>44207</v>
      </c>
      <c r="B127" s="2" t="s">
        <v>9</v>
      </c>
      <c r="C127" s="2" t="s">
        <v>11</v>
      </c>
      <c r="D127" s="2">
        <v>77</v>
      </c>
      <c r="E127" s="2">
        <v>1.87</v>
      </c>
      <c r="F127" s="3">
        <f>Sales_Data36910[[#This Row],[Quantity]]*Sales_Data36910[[#This Row],[UnitPrice]]</f>
        <v>143.99</v>
      </c>
      <c r="G127" s="9" t="str">
        <f>_xlfn.TEXTJOIN(" ",TRUE,Sales_Data36910[[#This Row],[Category]],Sales_Data36910[[#This Row],[Product]])</f>
        <v>Bars Bran</v>
      </c>
    </row>
    <row r="128" spans="1:7" x14ac:dyDescent="0.35">
      <c r="A128" s="4">
        <v>44210</v>
      </c>
      <c r="B128" s="2" t="s">
        <v>13</v>
      </c>
      <c r="C128" s="2" t="s">
        <v>15</v>
      </c>
      <c r="D128" s="2">
        <v>80</v>
      </c>
      <c r="E128" s="2">
        <v>2.84</v>
      </c>
      <c r="F128" s="3">
        <f>Sales_Data36910[[#This Row],[Quantity]]*Sales_Data36910[[#This Row],[UnitPrice]]</f>
        <v>227.2</v>
      </c>
      <c r="G128" s="9" t="str">
        <f>_xlfn.TEXTJOIN(" ",TRUE,Sales_Data36910[[#This Row],[Category]],Sales_Data36910[[#This Row],[Product]])</f>
        <v>Cookies Oatmeal Raisin</v>
      </c>
    </row>
    <row r="129" spans="1:7" x14ac:dyDescent="0.35">
      <c r="A129" s="4">
        <v>44213</v>
      </c>
      <c r="B129" s="2" t="s">
        <v>9</v>
      </c>
      <c r="C129" s="2" t="s">
        <v>12</v>
      </c>
      <c r="D129" s="2">
        <v>102</v>
      </c>
      <c r="E129" s="2">
        <v>1.77</v>
      </c>
      <c r="F129" s="3">
        <f>Sales_Data36910[[#This Row],[Quantity]]*Sales_Data36910[[#This Row],[UnitPrice]]</f>
        <v>180.54</v>
      </c>
      <c r="G129" s="9" t="str">
        <f>_xlfn.TEXTJOIN(" ",TRUE,Sales_Data36910[[#This Row],[Category]],Sales_Data36910[[#This Row],[Product]])</f>
        <v>Bars Carrot</v>
      </c>
    </row>
    <row r="130" spans="1:7" x14ac:dyDescent="0.35">
      <c r="A130" s="4">
        <v>44216</v>
      </c>
      <c r="B130" s="2" t="s">
        <v>22</v>
      </c>
      <c r="C130" s="2" t="s">
        <v>23</v>
      </c>
      <c r="D130" s="2">
        <v>31</v>
      </c>
      <c r="E130" s="2">
        <v>3.4899999999999998</v>
      </c>
      <c r="F130" s="3">
        <f>Sales_Data36910[[#This Row],[Quantity]]*Sales_Data36910[[#This Row],[UnitPrice]]</f>
        <v>108.19</v>
      </c>
      <c r="G130" s="9" t="str">
        <f>_xlfn.TEXTJOIN(" ",TRUE,Sales_Data36910[[#This Row],[Category]],Sales_Data36910[[#This Row],[Product]])</f>
        <v>Crackers Whole Wheat</v>
      </c>
    </row>
    <row r="131" spans="1:7" x14ac:dyDescent="0.35">
      <c r="A131" s="4">
        <v>44219</v>
      </c>
      <c r="B131" s="2" t="s">
        <v>9</v>
      </c>
      <c r="C131" s="2" t="s">
        <v>12</v>
      </c>
      <c r="D131" s="2">
        <v>56</v>
      </c>
      <c r="E131" s="2">
        <v>1.77</v>
      </c>
      <c r="F131" s="3">
        <f>Sales_Data36910[[#This Row],[Quantity]]*Sales_Data36910[[#This Row],[UnitPrice]]</f>
        <v>99.12</v>
      </c>
      <c r="G131" s="9" t="str">
        <f>_xlfn.TEXTJOIN(" ",TRUE,Sales_Data36910[[#This Row],[Category]],Sales_Data36910[[#This Row],[Product]])</f>
        <v>Bars Carrot</v>
      </c>
    </row>
    <row r="132" spans="1:7" x14ac:dyDescent="0.35">
      <c r="A132" s="4">
        <v>44222</v>
      </c>
      <c r="B132" s="2" t="s">
        <v>13</v>
      </c>
      <c r="C132" s="2" t="s">
        <v>8</v>
      </c>
      <c r="D132" s="2">
        <v>52</v>
      </c>
      <c r="E132" s="2">
        <v>2.1800000000000002</v>
      </c>
      <c r="F132" s="3">
        <f>Sales_Data36910[[#This Row],[Quantity]]*Sales_Data36910[[#This Row],[UnitPrice]]</f>
        <v>113.36000000000001</v>
      </c>
      <c r="G132" s="9" t="str">
        <f>_xlfn.TEXTJOIN(" ",TRUE,Sales_Data36910[[#This Row],[Category]],Sales_Data36910[[#This Row],[Product]])</f>
        <v>Cookies Arrowroot</v>
      </c>
    </row>
    <row r="133" spans="1:7" x14ac:dyDescent="0.35">
      <c r="A133" s="4">
        <v>44225</v>
      </c>
      <c r="B133" s="2" t="s">
        <v>9</v>
      </c>
      <c r="C133" s="2" t="s">
        <v>12</v>
      </c>
      <c r="D133" s="2">
        <v>51</v>
      </c>
      <c r="E133" s="2">
        <v>1.77</v>
      </c>
      <c r="F133" s="3">
        <f>Sales_Data36910[[#This Row],[Quantity]]*Sales_Data36910[[#This Row],[UnitPrice]]</f>
        <v>90.27</v>
      </c>
      <c r="G133" s="9" t="str">
        <f>_xlfn.TEXTJOIN(" ",TRUE,Sales_Data36910[[#This Row],[Category]],Sales_Data36910[[#This Row],[Product]])</f>
        <v>Bars Carrot</v>
      </c>
    </row>
    <row r="134" spans="1:7" hidden="1" x14ac:dyDescent="0.35">
      <c r="A134" s="4">
        <v>44228</v>
      </c>
      <c r="B134" s="2" t="s">
        <v>16</v>
      </c>
      <c r="C134" s="2" t="s">
        <v>17</v>
      </c>
      <c r="D134" s="2">
        <v>24</v>
      </c>
      <c r="E134" s="2">
        <v>1.68</v>
      </c>
      <c r="F134" s="3">
        <f>Sales_Data36910[[#This Row],[Quantity]]*Sales_Data36910[[#This Row],[UnitPrice]]</f>
        <v>40.32</v>
      </c>
      <c r="G134" s="9" t="str">
        <f>_xlfn.TEXTJOIN(" ",TRUE,Sales_Data36910[[#This Row],[Category]],Sales_Data36910[[#This Row],[Product]])</f>
        <v>Snacks Potato Chips</v>
      </c>
    </row>
    <row r="135" spans="1:7" x14ac:dyDescent="0.35">
      <c r="A135" s="4">
        <v>44231</v>
      </c>
      <c r="B135" s="2" t="s">
        <v>13</v>
      </c>
      <c r="C135" s="2" t="s">
        <v>8</v>
      </c>
      <c r="D135" s="2">
        <v>58</v>
      </c>
      <c r="E135" s="2">
        <v>2.1800000000000002</v>
      </c>
      <c r="F135" s="3">
        <f>Sales_Data36910[[#This Row],[Quantity]]*Sales_Data36910[[#This Row],[UnitPrice]]</f>
        <v>126.44000000000001</v>
      </c>
      <c r="G135" s="9" t="str">
        <f>_xlfn.TEXTJOIN(" ",TRUE,Sales_Data36910[[#This Row],[Category]],Sales_Data36910[[#This Row],[Product]])</f>
        <v>Cookies Arrowroot</v>
      </c>
    </row>
    <row r="136" spans="1:7" x14ac:dyDescent="0.35">
      <c r="A136" s="4">
        <v>44234</v>
      </c>
      <c r="B136" s="2" t="s">
        <v>13</v>
      </c>
      <c r="C136" s="2" t="s">
        <v>14</v>
      </c>
      <c r="D136" s="2">
        <v>34</v>
      </c>
      <c r="E136" s="2">
        <v>1.8699999999999999</v>
      </c>
      <c r="F136" s="3">
        <f>Sales_Data36910[[#This Row],[Quantity]]*Sales_Data36910[[#This Row],[UnitPrice]]</f>
        <v>63.58</v>
      </c>
      <c r="G136" s="9" t="str">
        <f>_xlfn.TEXTJOIN(" ",TRUE,Sales_Data36910[[#This Row],[Category]],Sales_Data36910[[#This Row],[Product]])</f>
        <v>Cookies Chocolate Chip</v>
      </c>
    </row>
    <row r="137" spans="1:7" x14ac:dyDescent="0.35">
      <c r="A137" s="4">
        <v>44237</v>
      </c>
      <c r="B137" s="2" t="s">
        <v>9</v>
      </c>
      <c r="C137" s="2" t="s">
        <v>12</v>
      </c>
      <c r="D137" s="2">
        <v>34</v>
      </c>
      <c r="E137" s="2">
        <v>1.77</v>
      </c>
      <c r="F137" s="3">
        <f>Sales_Data36910[[#This Row],[Quantity]]*Sales_Data36910[[#This Row],[UnitPrice]]</f>
        <v>60.18</v>
      </c>
      <c r="G137" s="9" t="str">
        <f>_xlfn.TEXTJOIN(" ",TRUE,Sales_Data36910[[#This Row],[Category]],Sales_Data36910[[#This Row],[Product]])</f>
        <v>Bars Carrot</v>
      </c>
    </row>
    <row r="138" spans="1:7" x14ac:dyDescent="0.35">
      <c r="A138" s="4">
        <v>44240</v>
      </c>
      <c r="B138" s="2" t="s">
        <v>16</v>
      </c>
      <c r="C138" s="2" t="s">
        <v>17</v>
      </c>
      <c r="D138" s="2">
        <v>21</v>
      </c>
      <c r="E138" s="2">
        <v>1.6800000000000002</v>
      </c>
      <c r="F138" s="3">
        <f>Sales_Data36910[[#This Row],[Quantity]]*Sales_Data36910[[#This Row],[UnitPrice]]</f>
        <v>35.28</v>
      </c>
      <c r="G138" s="9" t="str">
        <f>_xlfn.TEXTJOIN(" ",TRUE,Sales_Data36910[[#This Row],[Category]],Sales_Data36910[[#This Row],[Product]])</f>
        <v>Snacks Potato Chips</v>
      </c>
    </row>
    <row r="139" spans="1:7" x14ac:dyDescent="0.35">
      <c r="A139" s="4">
        <v>44243</v>
      </c>
      <c r="B139" s="2" t="s">
        <v>13</v>
      </c>
      <c r="C139" s="2" t="s">
        <v>15</v>
      </c>
      <c r="D139" s="2">
        <v>29</v>
      </c>
      <c r="E139" s="2">
        <v>2.84</v>
      </c>
      <c r="F139" s="3">
        <f>Sales_Data36910[[#This Row],[Quantity]]*Sales_Data36910[[#This Row],[UnitPrice]]</f>
        <v>82.36</v>
      </c>
      <c r="G139" s="9" t="str">
        <f>_xlfn.TEXTJOIN(" ",TRUE,Sales_Data36910[[#This Row],[Category]],Sales_Data36910[[#This Row],[Product]])</f>
        <v>Cookies Oatmeal Raisin</v>
      </c>
    </row>
    <row r="140" spans="1:7" x14ac:dyDescent="0.35">
      <c r="A140" s="4">
        <v>44246</v>
      </c>
      <c r="B140" s="2" t="s">
        <v>9</v>
      </c>
      <c r="C140" s="2" t="s">
        <v>12</v>
      </c>
      <c r="D140" s="2">
        <v>68</v>
      </c>
      <c r="E140" s="2">
        <v>1.77</v>
      </c>
      <c r="F140" s="3">
        <f>Sales_Data36910[[#This Row],[Quantity]]*Sales_Data36910[[#This Row],[UnitPrice]]</f>
        <v>120.36</v>
      </c>
      <c r="G140" s="9" t="str">
        <f>_xlfn.TEXTJOIN(" ",TRUE,Sales_Data36910[[#This Row],[Category]],Sales_Data36910[[#This Row],[Product]])</f>
        <v>Bars Carrot</v>
      </c>
    </row>
    <row r="141" spans="1:7" x14ac:dyDescent="0.35">
      <c r="A141" s="4">
        <v>44249</v>
      </c>
      <c r="B141" s="2" t="s">
        <v>16</v>
      </c>
      <c r="C141" s="2" t="s">
        <v>24</v>
      </c>
      <c r="D141" s="2">
        <v>31</v>
      </c>
      <c r="E141" s="2">
        <v>3.1500000000000004</v>
      </c>
      <c r="F141" s="3">
        <f>Sales_Data36910[[#This Row],[Quantity]]*Sales_Data36910[[#This Row],[UnitPrice]]</f>
        <v>97.65</v>
      </c>
      <c r="G141" s="9" t="str">
        <f>_xlfn.TEXTJOIN(" ",TRUE,Sales_Data36910[[#This Row],[Category]],Sales_Data36910[[#This Row],[Product]])</f>
        <v>Snacks Pretzels</v>
      </c>
    </row>
    <row r="142" spans="1:7" x14ac:dyDescent="0.35">
      <c r="A142" s="4">
        <v>44252</v>
      </c>
      <c r="B142" s="2" t="s">
        <v>13</v>
      </c>
      <c r="C142" s="2" t="s">
        <v>8</v>
      </c>
      <c r="D142" s="2">
        <v>30</v>
      </c>
      <c r="E142" s="2">
        <v>2.1800000000000002</v>
      </c>
      <c r="F142" s="3">
        <f>Sales_Data36910[[#This Row],[Quantity]]*Sales_Data36910[[#This Row],[UnitPrice]]</f>
        <v>65.400000000000006</v>
      </c>
      <c r="G142" s="9" t="str">
        <f>_xlfn.TEXTJOIN(" ",TRUE,Sales_Data36910[[#This Row],[Category]],Sales_Data36910[[#This Row],[Product]])</f>
        <v>Cookies Arrowroot</v>
      </c>
    </row>
    <row r="143" spans="1:7" x14ac:dyDescent="0.35">
      <c r="A143" s="4">
        <v>44255</v>
      </c>
      <c r="B143" s="2" t="s">
        <v>13</v>
      </c>
      <c r="C143" s="2" t="s">
        <v>14</v>
      </c>
      <c r="D143" s="2">
        <v>232</v>
      </c>
      <c r="E143" s="2">
        <v>1.8699999999999999</v>
      </c>
      <c r="F143" s="3">
        <f>Sales_Data36910[[#This Row],[Quantity]]*Sales_Data36910[[#This Row],[UnitPrice]]</f>
        <v>433.84</v>
      </c>
      <c r="G143" s="9" t="str">
        <f>_xlfn.TEXTJOIN(" ",TRUE,Sales_Data36910[[#This Row],[Category]],Sales_Data36910[[#This Row],[Product]])</f>
        <v>Cookies Chocolate Chip</v>
      </c>
    </row>
    <row r="144" spans="1:7" x14ac:dyDescent="0.35">
      <c r="A144" s="4">
        <v>44257</v>
      </c>
      <c r="B144" s="2" t="s">
        <v>9</v>
      </c>
      <c r="C144" s="2" t="s">
        <v>11</v>
      </c>
      <c r="D144" s="2">
        <v>68</v>
      </c>
      <c r="E144" s="2">
        <v>1.8699999999999999</v>
      </c>
      <c r="F144" s="3">
        <f>Sales_Data36910[[#This Row],[Quantity]]*Sales_Data36910[[#This Row],[UnitPrice]]</f>
        <v>127.16</v>
      </c>
      <c r="G144" s="9" t="str">
        <f>_xlfn.TEXTJOIN(" ",TRUE,Sales_Data36910[[#This Row],[Category]],Sales_Data36910[[#This Row],[Product]])</f>
        <v>Bars Bran</v>
      </c>
    </row>
    <row r="145" spans="1:7" x14ac:dyDescent="0.35">
      <c r="A145" s="4">
        <v>44260</v>
      </c>
      <c r="B145" s="2" t="s">
        <v>13</v>
      </c>
      <c r="C145" s="2" t="s">
        <v>15</v>
      </c>
      <c r="D145" s="2">
        <v>97</v>
      </c>
      <c r="E145" s="2">
        <v>2.8400000000000003</v>
      </c>
      <c r="F145" s="3">
        <f>Sales_Data36910[[#This Row],[Quantity]]*Sales_Data36910[[#This Row],[UnitPrice]]</f>
        <v>275.48</v>
      </c>
      <c r="G145" s="9" t="str">
        <f>_xlfn.TEXTJOIN(" ",TRUE,Sales_Data36910[[#This Row],[Category]],Sales_Data36910[[#This Row],[Product]])</f>
        <v>Cookies Oatmeal Raisin</v>
      </c>
    </row>
    <row r="146" spans="1:7" x14ac:dyDescent="0.35">
      <c r="A146" s="4">
        <v>44263</v>
      </c>
      <c r="B146" s="2" t="s">
        <v>9</v>
      </c>
      <c r="C146" s="2" t="s">
        <v>11</v>
      </c>
      <c r="D146" s="2">
        <v>86</v>
      </c>
      <c r="E146" s="2">
        <v>1.8699999999999999</v>
      </c>
      <c r="F146" s="3">
        <f>Sales_Data36910[[#This Row],[Quantity]]*Sales_Data36910[[#This Row],[UnitPrice]]</f>
        <v>160.82</v>
      </c>
      <c r="G146" s="9" t="str">
        <f>_xlfn.TEXTJOIN(" ",TRUE,Sales_Data36910[[#This Row],[Category]],Sales_Data36910[[#This Row],[Product]])</f>
        <v>Bars Bran</v>
      </c>
    </row>
    <row r="147" spans="1:7" x14ac:dyDescent="0.35">
      <c r="A147" s="4">
        <v>44266</v>
      </c>
      <c r="B147" s="2" t="s">
        <v>16</v>
      </c>
      <c r="C147" s="2" t="s">
        <v>17</v>
      </c>
      <c r="D147" s="2">
        <v>41</v>
      </c>
      <c r="E147" s="2">
        <v>1.68</v>
      </c>
      <c r="F147" s="3">
        <f>Sales_Data36910[[#This Row],[Quantity]]*Sales_Data36910[[#This Row],[UnitPrice]]</f>
        <v>68.88</v>
      </c>
      <c r="G147" s="9" t="str">
        <f>_xlfn.TEXTJOIN(" ",TRUE,Sales_Data36910[[#This Row],[Category]],Sales_Data36910[[#This Row],[Product]])</f>
        <v>Snacks Potato Chips</v>
      </c>
    </row>
    <row r="148" spans="1:7" x14ac:dyDescent="0.35">
      <c r="A148" s="4">
        <v>44269</v>
      </c>
      <c r="B148" s="2" t="s">
        <v>9</v>
      </c>
      <c r="C148" s="2" t="s">
        <v>12</v>
      </c>
      <c r="D148" s="2">
        <v>93</v>
      </c>
      <c r="E148" s="2">
        <v>1.7700000000000002</v>
      </c>
      <c r="F148" s="3">
        <f>Sales_Data36910[[#This Row],[Quantity]]*Sales_Data36910[[#This Row],[UnitPrice]]</f>
        <v>164.61</v>
      </c>
      <c r="G148" s="9" t="str">
        <f>_xlfn.TEXTJOIN(" ",TRUE,Sales_Data36910[[#This Row],[Category]],Sales_Data36910[[#This Row],[Product]])</f>
        <v>Bars Carrot</v>
      </c>
    </row>
    <row r="149" spans="1:7" x14ac:dyDescent="0.35">
      <c r="A149" s="4">
        <v>44272</v>
      </c>
      <c r="B149" s="2" t="s">
        <v>16</v>
      </c>
      <c r="C149" s="2" t="s">
        <v>17</v>
      </c>
      <c r="D149" s="2">
        <v>47</v>
      </c>
      <c r="E149" s="2">
        <v>1.68</v>
      </c>
      <c r="F149" s="3">
        <f>Sales_Data36910[[#This Row],[Quantity]]*Sales_Data36910[[#This Row],[UnitPrice]]</f>
        <v>78.959999999999994</v>
      </c>
      <c r="G149" s="9" t="str">
        <f>_xlfn.TEXTJOIN(" ",TRUE,Sales_Data36910[[#This Row],[Category]],Sales_Data36910[[#This Row],[Product]])</f>
        <v>Snacks Potato Chips</v>
      </c>
    </row>
    <row r="150" spans="1:7" x14ac:dyDescent="0.35">
      <c r="A150" s="4">
        <v>44275</v>
      </c>
      <c r="B150" s="2" t="s">
        <v>9</v>
      </c>
      <c r="C150" s="2" t="s">
        <v>12</v>
      </c>
      <c r="D150" s="2">
        <v>103</v>
      </c>
      <c r="E150" s="2">
        <v>1.77</v>
      </c>
      <c r="F150" s="3">
        <f>Sales_Data36910[[#This Row],[Quantity]]*Sales_Data36910[[#This Row],[UnitPrice]]</f>
        <v>182.31</v>
      </c>
      <c r="G150" s="9" t="str">
        <f>_xlfn.TEXTJOIN(" ",TRUE,Sales_Data36910[[#This Row],[Category]],Sales_Data36910[[#This Row],[Product]])</f>
        <v>Bars Carrot</v>
      </c>
    </row>
    <row r="151" spans="1:7" x14ac:dyDescent="0.35">
      <c r="A151" s="4">
        <v>44278</v>
      </c>
      <c r="B151" s="2" t="s">
        <v>16</v>
      </c>
      <c r="C151" s="2" t="s">
        <v>17</v>
      </c>
      <c r="D151" s="2">
        <v>33</v>
      </c>
      <c r="E151" s="2">
        <v>1.68</v>
      </c>
      <c r="F151" s="3">
        <f>Sales_Data36910[[#This Row],[Quantity]]*Sales_Data36910[[#This Row],[UnitPrice]]</f>
        <v>55.44</v>
      </c>
      <c r="G151" s="9" t="str">
        <f>_xlfn.TEXTJOIN(" ",TRUE,Sales_Data36910[[#This Row],[Category]],Sales_Data36910[[#This Row],[Product]])</f>
        <v>Snacks Potato Chips</v>
      </c>
    </row>
    <row r="152" spans="1:7" x14ac:dyDescent="0.35">
      <c r="A152" s="4">
        <v>44281</v>
      </c>
      <c r="B152" s="2" t="s">
        <v>9</v>
      </c>
      <c r="C152" s="2" t="s">
        <v>11</v>
      </c>
      <c r="D152" s="2">
        <v>57</v>
      </c>
      <c r="E152" s="2">
        <v>1.87</v>
      </c>
      <c r="F152" s="3">
        <f>Sales_Data36910[[#This Row],[Quantity]]*Sales_Data36910[[#This Row],[UnitPrice]]</f>
        <v>106.59</v>
      </c>
      <c r="G152" s="9" t="str">
        <f>_xlfn.TEXTJOIN(" ",TRUE,Sales_Data36910[[#This Row],[Category]],Sales_Data36910[[#This Row],[Product]])</f>
        <v>Bars Bran</v>
      </c>
    </row>
    <row r="153" spans="1:7" x14ac:dyDescent="0.35">
      <c r="A153" s="4">
        <v>44284</v>
      </c>
      <c r="B153" s="2" t="s">
        <v>13</v>
      </c>
      <c r="C153" s="2" t="s">
        <v>15</v>
      </c>
      <c r="D153" s="2">
        <v>65</v>
      </c>
      <c r="E153" s="2">
        <v>2.84</v>
      </c>
      <c r="F153" s="3">
        <f>Sales_Data36910[[#This Row],[Quantity]]*Sales_Data36910[[#This Row],[UnitPrice]]</f>
        <v>184.6</v>
      </c>
      <c r="G153" s="9" t="str">
        <f>_xlfn.TEXTJOIN(" ",TRUE,Sales_Data36910[[#This Row],[Category]],Sales_Data36910[[#This Row],[Product]])</f>
        <v>Cookies Oatmeal Raisin</v>
      </c>
    </row>
    <row r="154" spans="1:7" x14ac:dyDescent="0.35">
      <c r="A154" s="4">
        <v>44287</v>
      </c>
      <c r="B154" s="2" t="s">
        <v>9</v>
      </c>
      <c r="C154" s="2" t="s">
        <v>12</v>
      </c>
      <c r="D154" s="2">
        <v>118</v>
      </c>
      <c r="E154" s="2">
        <v>1.77</v>
      </c>
      <c r="F154" s="3">
        <f>Sales_Data36910[[#This Row],[Quantity]]*Sales_Data36910[[#This Row],[UnitPrice]]</f>
        <v>208.86</v>
      </c>
      <c r="G154" s="9" t="str">
        <f>_xlfn.TEXTJOIN(" ",TRUE,Sales_Data36910[[#This Row],[Category]],Sales_Data36910[[#This Row],[Product]])</f>
        <v>Bars Carrot</v>
      </c>
    </row>
    <row r="155" spans="1:7" x14ac:dyDescent="0.35">
      <c r="A155" s="4">
        <v>44290</v>
      </c>
      <c r="B155" s="2" t="s">
        <v>13</v>
      </c>
      <c r="C155" s="2" t="s">
        <v>8</v>
      </c>
      <c r="D155" s="2">
        <v>36</v>
      </c>
      <c r="E155" s="2">
        <v>2.1800000000000002</v>
      </c>
      <c r="F155" s="3">
        <f>Sales_Data36910[[#This Row],[Quantity]]*Sales_Data36910[[#This Row],[UnitPrice]]</f>
        <v>78.48</v>
      </c>
      <c r="G155" s="9" t="str">
        <f>_xlfn.TEXTJOIN(" ",TRUE,Sales_Data36910[[#This Row],[Category]],Sales_Data36910[[#This Row],[Product]])</f>
        <v>Cookies Arrowroot</v>
      </c>
    </row>
    <row r="156" spans="1:7" x14ac:dyDescent="0.35">
      <c r="A156" s="4">
        <v>44293</v>
      </c>
      <c r="B156" s="2" t="s">
        <v>13</v>
      </c>
      <c r="C156" s="2" t="s">
        <v>15</v>
      </c>
      <c r="D156" s="2">
        <v>123</v>
      </c>
      <c r="E156" s="2">
        <v>2.84</v>
      </c>
      <c r="F156" s="3">
        <f>Sales_Data36910[[#This Row],[Quantity]]*Sales_Data36910[[#This Row],[UnitPrice]]</f>
        <v>349.32</v>
      </c>
      <c r="G156" s="9" t="str">
        <f>_xlfn.TEXTJOIN(" ",TRUE,Sales_Data36910[[#This Row],[Category]],Sales_Data36910[[#This Row],[Product]])</f>
        <v>Cookies Oatmeal Raisin</v>
      </c>
    </row>
    <row r="157" spans="1:7" x14ac:dyDescent="0.35">
      <c r="A157" s="4">
        <v>44296</v>
      </c>
      <c r="B157" s="2" t="s">
        <v>9</v>
      </c>
      <c r="C157" s="2" t="s">
        <v>12</v>
      </c>
      <c r="D157" s="2">
        <v>90</v>
      </c>
      <c r="E157" s="2">
        <v>1.77</v>
      </c>
      <c r="F157" s="3">
        <f>Sales_Data36910[[#This Row],[Quantity]]*Sales_Data36910[[#This Row],[UnitPrice]]</f>
        <v>159.30000000000001</v>
      </c>
      <c r="G157" s="9" t="str">
        <f>_xlfn.TEXTJOIN(" ",TRUE,Sales_Data36910[[#This Row],[Category]],Sales_Data36910[[#This Row],[Product]])</f>
        <v>Bars Carrot</v>
      </c>
    </row>
    <row r="158" spans="1:7" x14ac:dyDescent="0.35">
      <c r="A158" s="4">
        <v>44299</v>
      </c>
      <c r="B158" s="2" t="s">
        <v>22</v>
      </c>
      <c r="C158" s="2" t="s">
        <v>23</v>
      </c>
      <c r="D158" s="2">
        <v>21</v>
      </c>
      <c r="E158" s="2">
        <v>3.49</v>
      </c>
      <c r="F158" s="3">
        <f>Sales_Data36910[[#This Row],[Quantity]]*Sales_Data36910[[#This Row],[UnitPrice]]</f>
        <v>73.290000000000006</v>
      </c>
      <c r="G158" s="9" t="str">
        <f>_xlfn.TEXTJOIN(" ",TRUE,Sales_Data36910[[#This Row],[Category]],Sales_Data36910[[#This Row],[Product]])</f>
        <v>Crackers Whole Wheat</v>
      </c>
    </row>
    <row r="159" spans="1:7" x14ac:dyDescent="0.35">
      <c r="A159" s="4">
        <v>44302</v>
      </c>
      <c r="B159" s="2" t="s">
        <v>9</v>
      </c>
      <c r="C159" s="2" t="s">
        <v>12</v>
      </c>
      <c r="D159" s="2">
        <v>48</v>
      </c>
      <c r="E159" s="2">
        <v>1.7699999999999998</v>
      </c>
      <c r="F159" s="3">
        <f>Sales_Data36910[[#This Row],[Quantity]]*Sales_Data36910[[#This Row],[UnitPrice]]</f>
        <v>84.96</v>
      </c>
      <c r="G159" s="9" t="str">
        <f>_xlfn.TEXTJOIN(" ",TRUE,Sales_Data36910[[#This Row],[Category]],Sales_Data36910[[#This Row],[Product]])</f>
        <v>Bars Carrot</v>
      </c>
    </row>
    <row r="160" spans="1:7" hidden="1" x14ac:dyDescent="0.35">
      <c r="A160" s="4">
        <v>44305</v>
      </c>
      <c r="B160" s="2" t="s">
        <v>16</v>
      </c>
      <c r="C160" s="2" t="s">
        <v>17</v>
      </c>
      <c r="D160" s="2">
        <v>24</v>
      </c>
      <c r="E160" s="2">
        <v>1.68</v>
      </c>
      <c r="F160" s="3">
        <f>Sales_Data36910[[#This Row],[Quantity]]*Sales_Data36910[[#This Row],[UnitPrice]]</f>
        <v>40.32</v>
      </c>
      <c r="G160" s="9" t="str">
        <f>_xlfn.TEXTJOIN(" ",TRUE,Sales_Data36910[[#This Row],[Category]],Sales_Data36910[[#This Row],[Product]])</f>
        <v>Snacks Potato Chips</v>
      </c>
    </row>
    <row r="161" spans="1:7" x14ac:dyDescent="0.35">
      <c r="A161" s="4">
        <v>44308</v>
      </c>
      <c r="B161" s="2" t="s">
        <v>13</v>
      </c>
      <c r="C161" s="2" t="s">
        <v>14</v>
      </c>
      <c r="D161" s="2">
        <v>67</v>
      </c>
      <c r="E161" s="2">
        <v>1.87</v>
      </c>
      <c r="F161" s="3">
        <f>Sales_Data36910[[#This Row],[Quantity]]*Sales_Data36910[[#This Row],[UnitPrice]]</f>
        <v>125.29</v>
      </c>
      <c r="G161" s="9" t="str">
        <f>_xlfn.TEXTJOIN(" ",TRUE,Sales_Data36910[[#This Row],[Category]],Sales_Data36910[[#This Row],[Product]])</f>
        <v>Cookies Chocolate Chip</v>
      </c>
    </row>
    <row r="162" spans="1:7" x14ac:dyDescent="0.35">
      <c r="A162" s="4">
        <v>44311</v>
      </c>
      <c r="B162" s="2" t="s">
        <v>9</v>
      </c>
      <c r="C162" s="2" t="s">
        <v>11</v>
      </c>
      <c r="D162" s="2">
        <v>27</v>
      </c>
      <c r="E162" s="2">
        <v>1.87</v>
      </c>
      <c r="F162" s="3">
        <f>Sales_Data36910[[#This Row],[Quantity]]*Sales_Data36910[[#This Row],[UnitPrice]]</f>
        <v>50.49</v>
      </c>
      <c r="G162" s="9" t="str">
        <f>_xlfn.TEXTJOIN(" ",TRUE,Sales_Data36910[[#This Row],[Category]],Sales_Data36910[[#This Row],[Product]])</f>
        <v>Bars Bran</v>
      </c>
    </row>
    <row r="163" spans="1:7" x14ac:dyDescent="0.35">
      <c r="A163" s="4">
        <v>44314</v>
      </c>
      <c r="B163" s="2" t="s">
        <v>13</v>
      </c>
      <c r="C163" s="2" t="s">
        <v>15</v>
      </c>
      <c r="D163" s="2">
        <v>129</v>
      </c>
      <c r="E163" s="2">
        <v>2.8400000000000003</v>
      </c>
      <c r="F163" s="3">
        <f>Sales_Data36910[[#This Row],[Quantity]]*Sales_Data36910[[#This Row],[UnitPrice]]</f>
        <v>366.36</v>
      </c>
      <c r="G163" s="9" t="str">
        <f>_xlfn.TEXTJOIN(" ",TRUE,Sales_Data36910[[#This Row],[Category]],Sales_Data36910[[#This Row],[Product]])</f>
        <v>Cookies Oatmeal Raisin</v>
      </c>
    </row>
    <row r="164" spans="1:7" x14ac:dyDescent="0.35">
      <c r="A164" s="4">
        <v>44317</v>
      </c>
      <c r="B164" s="2" t="s">
        <v>13</v>
      </c>
      <c r="C164" s="2" t="s">
        <v>8</v>
      </c>
      <c r="D164" s="2">
        <v>77</v>
      </c>
      <c r="E164" s="2">
        <v>2.1800000000000002</v>
      </c>
      <c r="F164" s="3">
        <f>Sales_Data36910[[#This Row],[Quantity]]*Sales_Data36910[[#This Row],[UnitPrice]]</f>
        <v>167.86</v>
      </c>
      <c r="G164" s="9" t="str">
        <f>_xlfn.TEXTJOIN(" ",TRUE,Sales_Data36910[[#This Row],[Category]],Sales_Data36910[[#This Row],[Product]])</f>
        <v>Cookies Arrowroot</v>
      </c>
    </row>
    <row r="165" spans="1:7" x14ac:dyDescent="0.35">
      <c r="A165" s="4">
        <v>44320</v>
      </c>
      <c r="B165" s="2" t="s">
        <v>13</v>
      </c>
      <c r="C165" s="2" t="s">
        <v>14</v>
      </c>
      <c r="D165" s="2">
        <v>58</v>
      </c>
      <c r="E165" s="2">
        <v>1.8699999999999999</v>
      </c>
      <c r="F165" s="3">
        <f>Sales_Data36910[[#This Row],[Quantity]]*Sales_Data36910[[#This Row],[UnitPrice]]</f>
        <v>108.46</v>
      </c>
      <c r="G165" s="9" t="str">
        <f>_xlfn.TEXTJOIN(" ",TRUE,Sales_Data36910[[#This Row],[Category]],Sales_Data36910[[#This Row],[Product]])</f>
        <v>Cookies Chocolate Chip</v>
      </c>
    </row>
    <row r="166" spans="1:7" x14ac:dyDescent="0.35">
      <c r="A166" s="4">
        <v>44323</v>
      </c>
      <c r="B166" s="2" t="s">
        <v>9</v>
      </c>
      <c r="C166" s="2" t="s">
        <v>11</v>
      </c>
      <c r="D166" s="2">
        <v>47</v>
      </c>
      <c r="E166" s="2">
        <v>1.87</v>
      </c>
      <c r="F166" s="3">
        <f>Sales_Data36910[[#This Row],[Quantity]]*Sales_Data36910[[#This Row],[UnitPrice]]</f>
        <v>87.89</v>
      </c>
      <c r="G166" s="9" t="str">
        <f>_xlfn.TEXTJOIN(" ",TRUE,Sales_Data36910[[#This Row],[Category]],Sales_Data36910[[#This Row],[Product]])</f>
        <v>Bars Bran</v>
      </c>
    </row>
    <row r="167" spans="1:7" x14ac:dyDescent="0.35">
      <c r="A167" s="4">
        <v>44326</v>
      </c>
      <c r="B167" s="2" t="s">
        <v>13</v>
      </c>
      <c r="C167" s="2" t="s">
        <v>15</v>
      </c>
      <c r="D167" s="2">
        <v>33</v>
      </c>
      <c r="E167" s="2">
        <v>2.84</v>
      </c>
      <c r="F167" s="3">
        <f>Sales_Data36910[[#This Row],[Quantity]]*Sales_Data36910[[#This Row],[UnitPrice]]</f>
        <v>93.72</v>
      </c>
      <c r="G167" s="9" t="str">
        <f>_xlfn.TEXTJOIN(" ",TRUE,Sales_Data36910[[#This Row],[Category]],Sales_Data36910[[#This Row],[Product]])</f>
        <v>Cookies Oatmeal Raisin</v>
      </c>
    </row>
    <row r="168" spans="1:7" x14ac:dyDescent="0.35">
      <c r="A168" s="4">
        <v>44329</v>
      </c>
      <c r="B168" s="2" t="s">
        <v>13</v>
      </c>
      <c r="C168" s="2" t="s">
        <v>14</v>
      </c>
      <c r="D168" s="2">
        <v>82</v>
      </c>
      <c r="E168" s="2">
        <v>1.87</v>
      </c>
      <c r="F168" s="3">
        <f>Sales_Data36910[[#This Row],[Quantity]]*Sales_Data36910[[#This Row],[UnitPrice]]</f>
        <v>153.34</v>
      </c>
      <c r="G168" s="9" t="str">
        <f>_xlfn.TEXTJOIN(" ",TRUE,Sales_Data36910[[#This Row],[Category]],Sales_Data36910[[#This Row],[Product]])</f>
        <v>Cookies Chocolate Chip</v>
      </c>
    </row>
    <row r="169" spans="1:7" x14ac:dyDescent="0.35">
      <c r="A169" s="4">
        <v>44332</v>
      </c>
      <c r="B169" s="2" t="s">
        <v>9</v>
      </c>
      <c r="C169" s="2" t="s">
        <v>12</v>
      </c>
      <c r="D169" s="2">
        <v>58</v>
      </c>
      <c r="E169" s="2">
        <v>1.77</v>
      </c>
      <c r="F169" s="3">
        <f>Sales_Data36910[[#This Row],[Quantity]]*Sales_Data36910[[#This Row],[UnitPrice]]</f>
        <v>102.66</v>
      </c>
      <c r="G169" s="9" t="str">
        <f>_xlfn.TEXTJOIN(" ",TRUE,Sales_Data36910[[#This Row],[Category]],Sales_Data36910[[#This Row],[Product]])</f>
        <v>Bars Carrot</v>
      </c>
    </row>
    <row r="170" spans="1:7" x14ac:dyDescent="0.35">
      <c r="A170" s="4">
        <v>44335</v>
      </c>
      <c r="B170" s="2" t="s">
        <v>16</v>
      </c>
      <c r="C170" s="2" t="s">
        <v>24</v>
      </c>
      <c r="D170" s="2">
        <v>30</v>
      </c>
      <c r="E170" s="2">
        <v>3.15</v>
      </c>
      <c r="F170" s="3">
        <f>Sales_Data36910[[#This Row],[Quantity]]*Sales_Data36910[[#This Row],[UnitPrice]]</f>
        <v>94.5</v>
      </c>
      <c r="G170" s="9" t="str">
        <f>_xlfn.TEXTJOIN(" ",TRUE,Sales_Data36910[[#This Row],[Category]],Sales_Data36910[[#This Row],[Product]])</f>
        <v>Snacks Pretzels</v>
      </c>
    </row>
    <row r="171" spans="1:7" x14ac:dyDescent="0.35">
      <c r="A171" s="4">
        <v>44338</v>
      </c>
      <c r="B171" s="2" t="s">
        <v>13</v>
      </c>
      <c r="C171" s="2" t="s">
        <v>14</v>
      </c>
      <c r="D171" s="2">
        <v>43</v>
      </c>
      <c r="E171" s="2">
        <v>1.8699999999999999</v>
      </c>
      <c r="F171" s="3">
        <f>Sales_Data36910[[#This Row],[Quantity]]*Sales_Data36910[[#This Row],[UnitPrice]]</f>
        <v>80.41</v>
      </c>
      <c r="G171" s="9" t="str">
        <f>_xlfn.TEXTJOIN(" ",TRUE,Sales_Data36910[[#This Row],[Category]],Sales_Data36910[[#This Row],[Product]])</f>
        <v>Cookies Chocolate Chip</v>
      </c>
    </row>
    <row r="172" spans="1:7" x14ac:dyDescent="0.35">
      <c r="A172" s="4">
        <v>44341</v>
      </c>
      <c r="B172" s="2" t="s">
        <v>9</v>
      </c>
      <c r="C172" s="2" t="s">
        <v>12</v>
      </c>
      <c r="D172" s="2">
        <v>84</v>
      </c>
      <c r="E172" s="2">
        <v>1.77</v>
      </c>
      <c r="F172" s="3">
        <f>Sales_Data36910[[#This Row],[Quantity]]*Sales_Data36910[[#This Row],[UnitPrice]]</f>
        <v>148.68</v>
      </c>
      <c r="G172" s="9" t="str">
        <f>_xlfn.TEXTJOIN(" ",TRUE,Sales_Data36910[[#This Row],[Category]],Sales_Data36910[[#This Row],[Product]])</f>
        <v>Bars Carrot</v>
      </c>
    </row>
    <row r="173" spans="1:7" x14ac:dyDescent="0.35">
      <c r="A173" s="4">
        <v>44344</v>
      </c>
      <c r="B173" s="2" t="s">
        <v>13</v>
      </c>
      <c r="C173" s="2" t="s">
        <v>8</v>
      </c>
      <c r="D173" s="2">
        <v>36</v>
      </c>
      <c r="E173" s="2">
        <v>2.1800000000000002</v>
      </c>
      <c r="F173" s="3">
        <f>Sales_Data36910[[#This Row],[Quantity]]*Sales_Data36910[[#This Row],[UnitPrice]]</f>
        <v>78.48</v>
      </c>
      <c r="G173" s="9" t="str">
        <f>_xlfn.TEXTJOIN(" ",TRUE,Sales_Data36910[[#This Row],[Category]],Sales_Data36910[[#This Row],[Product]])</f>
        <v>Cookies Arrowroot</v>
      </c>
    </row>
    <row r="174" spans="1:7" x14ac:dyDescent="0.35">
      <c r="A174" s="4">
        <v>44347</v>
      </c>
      <c r="B174" s="2" t="s">
        <v>13</v>
      </c>
      <c r="C174" s="2" t="s">
        <v>15</v>
      </c>
      <c r="D174" s="2">
        <v>44</v>
      </c>
      <c r="E174" s="2">
        <v>2.84</v>
      </c>
      <c r="F174" s="3">
        <f>Sales_Data36910[[#This Row],[Quantity]]*Sales_Data36910[[#This Row],[UnitPrice]]</f>
        <v>124.96</v>
      </c>
      <c r="G174" s="9" t="str">
        <f>_xlfn.TEXTJOIN(" ",TRUE,Sales_Data36910[[#This Row],[Category]],Sales_Data36910[[#This Row],[Product]])</f>
        <v>Cookies Oatmeal Raisin</v>
      </c>
    </row>
    <row r="175" spans="1:7" x14ac:dyDescent="0.35">
      <c r="A175" s="4">
        <v>44350</v>
      </c>
      <c r="B175" s="2" t="s">
        <v>9</v>
      </c>
      <c r="C175" s="2" t="s">
        <v>11</v>
      </c>
      <c r="D175" s="2">
        <v>27</v>
      </c>
      <c r="E175" s="2">
        <v>1.87</v>
      </c>
      <c r="F175" s="3">
        <f>Sales_Data36910[[#This Row],[Quantity]]*Sales_Data36910[[#This Row],[UnitPrice]]</f>
        <v>50.49</v>
      </c>
      <c r="G175" s="9" t="str">
        <f>_xlfn.TEXTJOIN(" ",TRUE,Sales_Data36910[[#This Row],[Category]],Sales_Data36910[[#This Row],[Product]])</f>
        <v>Bars Bran</v>
      </c>
    </row>
    <row r="176" spans="1:7" x14ac:dyDescent="0.35">
      <c r="A176" s="4">
        <v>44353</v>
      </c>
      <c r="B176" s="2" t="s">
        <v>13</v>
      </c>
      <c r="C176" s="2" t="s">
        <v>15</v>
      </c>
      <c r="D176" s="2">
        <v>120</v>
      </c>
      <c r="E176" s="2">
        <v>2.8400000000000003</v>
      </c>
      <c r="F176" s="3">
        <f>Sales_Data36910[[#This Row],[Quantity]]*Sales_Data36910[[#This Row],[UnitPrice]]</f>
        <v>340.8</v>
      </c>
      <c r="G176" s="9" t="str">
        <f>_xlfn.TEXTJOIN(" ",TRUE,Sales_Data36910[[#This Row],[Category]],Sales_Data36910[[#This Row],[Product]])</f>
        <v>Cookies Oatmeal Raisin</v>
      </c>
    </row>
    <row r="177" spans="1:7" x14ac:dyDescent="0.35">
      <c r="A177" s="4">
        <v>44356</v>
      </c>
      <c r="B177" s="2" t="s">
        <v>22</v>
      </c>
      <c r="C177" s="2" t="s">
        <v>23</v>
      </c>
      <c r="D177" s="2">
        <v>26</v>
      </c>
      <c r="E177" s="2">
        <v>3.4899999999999998</v>
      </c>
      <c r="F177" s="3">
        <f>Sales_Data36910[[#This Row],[Quantity]]*Sales_Data36910[[#This Row],[UnitPrice]]</f>
        <v>90.74</v>
      </c>
      <c r="G177" s="9" t="str">
        <f>_xlfn.TEXTJOIN(" ",TRUE,Sales_Data36910[[#This Row],[Category]],Sales_Data36910[[#This Row],[Product]])</f>
        <v>Crackers Whole Wheat</v>
      </c>
    </row>
    <row r="178" spans="1:7" x14ac:dyDescent="0.35">
      <c r="A178" s="4">
        <v>44359</v>
      </c>
      <c r="B178" s="2" t="s">
        <v>9</v>
      </c>
      <c r="C178" s="2" t="s">
        <v>12</v>
      </c>
      <c r="D178" s="2">
        <v>73</v>
      </c>
      <c r="E178" s="2">
        <v>1.77</v>
      </c>
      <c r="F178" s="3">
        <f>Sales_Data36910[[#This Row],[Quantity]]*Sales_Data36910[[#This Row],[UnitPrice]]</f>
        <v>129.21</v>
      </c>
      <c r="G178" s="9" t="str">
        <f>_xlfn.TEXTJOIN(" ",TRUE,Sales_Data36910[[#This Row],[Category]],Sales_Data36910[[#This Row],[Product]])</f>
        <v>Bars Carrot</v>
      </c>
    </row>
    <row r="179" spans="1:7" x14ac:dyDescent="0.35">
      <c r="A179" s="4">
        <v>44362</v>
      </c>
      <c r="B179" s="2" t="s">
        <v>9</v>
      </c>
      <c r="C179" s="2" t="s">
        <v>11</v>
      </c>
      <c r="D179" s="2">
        <v>38</v>
      </c>
      <c r="E179" s="2">
        <v>1.87</v>
      </c>
      <c r="F179" s="3">
        <f>Sales_Data36910[[#This Row],[Quantity]]*Sales_Data36910[[#This Row],[UnitPrice]]</f>
        <v>71.06</v>
      </c>
      <c r="G179" s="9" t="str">
        <f>_xlfn.TEXTJOIN(" ",TRUE,Sales_Data36910[[#This Row],[Category]],Sales_Data36910[[#This Row],[Product]])</f>
        <v>Bars Bran</v>
      </c>
    </row>
    <row r="180" spans="1:7" x14ac:dyDescent="0.35">
      <c r="A180" s="4">
        <v>44365</v>
      </c>
      <c r="B180" s="2" t="s">
        <v>13</v>
      </c>
      <c r="C180" s="2" t="s">
        <v>15</v>
      </c>
      <c r="D180" s="2">
        <v>40</v>
      </c>
      <c r="E180" s="2">
        <v>2.84</v>
      </c>
      <c r="F180" s="3">
        <f>Sales_Data36910[[#This Row],[Quantity]]*Sales_Data36910[[#This Row],[UnitPrice]]</f>
        <v>113.6</v>
      </c>
      <c r="G180" s="9" t="str">
        <f>_xlfn.TEXTJOIN(" ",TRUE,Sales_Data36910[[#This Row],[Category]],Sales_Data36910[[#This Row],[Product]])</f>
        <v>Cookies Oatmeal Raisin</v>
      </c>
    </row>
    <row r="181" spans="1:7" x14ac:dyDescent="0.35">
      <c r="A181" s="4">
        <v>44368</v>
      </c>
      <c r="B181" s="2" t="s">
        <v>9</v>
      </c>
      <c r="C181" s="2" t="s">
        <v>12</v>
      </c>
      <c r="D181" s="2">
        <v>41</v>
      </c>
      <c r="E181" s="2">
        <v>1.7699999999999998</v>
      </c>
      <c r="F181" s="3">
        <f>Sales_Data36910[[#This Row],[Quantity]]*Sales_Data36910[[#This Row],[UnitPrice]]</f>
        <v>72.569999999999993</v>
      </c>
      <c r="G181" s="9" t="str">
        <f>_xlfn.TEXTJOIN(" ",TRUE,Sales_Data36910[[#This Row],[Category]],Sales_Data36910[[#This Row],[Product]])</f>
        <v>Bars Carrot</v>
      </c>
    </row>
    <row r="182" spans="1:7" x14ac:dyDescent="0.35">
      <c r="A182" s="4">
        <v>44371</v>
      </c>
      <c r="B182" s="2" t="s">
        <v>9</v>
      </c>
      <c r="C182" s="2" t="s">
        <v>10</v>
      </c>
      <c r="D182" s="2">
        <v>27</v>
      </c>
      <c r="E182" s="2">
        <v>2.27</v>
      </c>
      <c r="F182" s="3">
        <f>Sales_Data36910[[#This Row],[Quantity]]*Sales_Data36910[[#This Row],[UnitPrice]]</f>
        <v>61.29</v>
      </c>
      <c r="G182" s="9" t="str">
        <f>_xlfn.TEXTJOIN(" ",TRUE,Sales_Data36910[[#This Row],[Category]],Sales_Data36910[[#This Row],[Product]])</f>
        <v>Bars Banana</v>
      </c>
    </row>
    <row r="183" spans="1:7" x14ac:dyDescent="0.35">
      <c r="A183" s="4">
        <v>44374</v>
      </c>
      <c r="B183" s="2" t="s">
        <v>13</v>
      </c>
      <c r="C183" s="2" t="s">
        <v>14</v>
      </c>
      <c r="D183" s="2">
        <v>38</v>
      </c>
      <c r="E183" s="2">
        <v>1.87</v>
      </c>
      <c r="F183" s="3">
        <f>Sales_Data36910[[#This Row],[Quantity]]*Sales_Data36910[[#This Row],[UnitPrice]]</f>
        <v>71.06</v>
      </c>
      <c r="G183" s="9" t="str">
        <f>_xlfn.TEXTJOIN(" ",TRUE,Sales_Data36910[[#This Row],[Category]],Sales_Data36910[[#This Row],[Product]])</f>
        <v>Cookies Chocolate Chip</v>
      </c>
    </row>
    <row r="184" spans="1:7" x14ac:dyDescent="0.35">
      <c r="A184" s="4">
        <v>44377</v>
      </c>
      <c r="B184" s="2" t="s">
        <v>22</v>
      </c>
      <c r="C184" s="2" t="s">
        <v>23</v>
      </c>
      <c r="D184" s="2">
        <v>34</v>
      </c>
      <c r="E184" s="2">
        <v>3.4899999999999998</v>
      </c>
      <c r="F184" s="3">
        <f>Sales_Data36910[[#This Row],[Quantity]]*Sales_Data36910[[#This Row],[UnitPrice]]</f>
        <v>118.66</v>
      </c>
      <c r="G184" s="9" t="str">
        <f>_xlfn.TEXTJOIN(" ",TRUE,Sales_Data36910[[#This Row],[Category]],Sales_Data36910[[#This Row],[Product]])</f>
        <v>Crackers Whole Wheat</v>
      </c>
    </row>
    <row r="185" spans="1:7" x14ac:dyDescent="0.35">
      <c r="A185" s="4">
        <v>44380</v>
      </c>
      <c r="B185" s="2" t="s">
        <v>9</v>
      </c>
      <c r="C185" s="2" t="s">
        <v>11</v>
      </c>
      <c r="D185" s="2">
        <v>65</v>
      </c>
      <c r="E185" s="2">
        <v>1.8699999999999999</v>
      </c>
      <c r="F185" s="3">
        <f>Sales_Data36910[[#This Row],[Quantity]]*Sales_Data36910[[#This Row],[UnitPrice]]</f>
        <v>121.55</v>
      </c>
      <c r="G185" s="9" t="str">
        <f>_xlfn.TEXTJOIN(" ",TRUE,Sales_Data36910[[#This Row],[Category]],Sales_Data36910[[#This Row],[Product]])</f>
        <v>Bars Bran</v>
      </c>
    </row>
    <row r="186" spans="1:7" x14ac:dyDescent="0.35">
      <c r="A186" s="4">
        <v>44383</v>
      </c>
      <c r="B186" s="2" t="s">
        <v>13</v>
      </c>
      <c r="C186" s="2" t="s">
        <v>15</v>
      </c>
      <c r="D186" s="2">
        <v>60</v>
      </c>
      <c r="E186" s="2">
        <v>2.8400000000000003</v>
      </c>
      <c r="F186" s="3">
        <f>Sales_Data36910[[#This Row],[Quantity]]*Sales_Data36910[[#This Row],[UnitPrice]]</f>
        <v>170.4</v>
      </c>
      <c r="G186" s="9" t="str">
        <f>_xlfn.TEXTJOIN(" ",TRUE,Sales_Data36910[[#This Row],[Category]],Sales_Data36910[[#This Row],[Product]])</f>
        <v>Cookies Oatmeal Raisin</v>
      </c>
    </row>
    <row r="187" spans="1:7" x14ac:dyDescent="0.35">
      <c r="A187" s="4">
        <v>44386</v>
      </c>
      <c r="B187" s="2" t="s">
        <v>13</v>
      </c>
      <c r="C187" s="2" t="s">
        <v>8</v>
      </c>
      <c r="D187" s="2">
        <v>37</v>
      </c>
      <c r="E187" s="2">
        <v>2.1799999999999997</v>
      </c>
      <c r="F187" s="3">
        <f>Sales_Data36910[[#This Row],[Quantity]]*Sales_Data36910[[#This Row],[UnitPrice]]</f>
        <v>80.66</v>
      </c>
      <c r="G187" s="9" t="str">
        <f>_xlfn.TEXTJOIN(" ",TRUE,Sales_Data36910[[#This Row],[Category]],Sales_Data36910[[#This Row],[Product]])</f>
        <v>Cookies Arrowroot</v>
      </c>
    </row>
    <row r="188" spans="1:7" x14ac:dyDescent="0.35">
      <c r="A188" s="4">
        <v>44389</v>
      </c>
      <c r="B188" s="2" t="s">
        <v>13</v>
      </c>
      <c r="C188" s="2" t="s">
        <v>14</v>
      </c>
      <c r="D188" s="2">
        <v>40</v>
      </c>
      <c r="E188" s="2">
        <v>1.8699999999999999</v>
      </c>
      <c r="F188" s="3">
        <f>Sales_Data36910[[#This Row],[Quantity]]*Sales_Data36910[[#This Row],[UnitPrice]]</f>
        <v>74.8</v>
      </c>
      <c r="G188" s="9" t="str">
        <f>_xlfn.TEXTJOIN(" ",TRUE,Sales_Data36910[[#This Row],[Category]],Sales_Data36910[[#This Row],[Product]])</f>
        <v>Cookies Chocolate Chip</v>
      </c>
    </row>
    <row r="189" spans="1:7" x14ac:dyDescent="0.35">
      <c r="A189" s="4">
        <v>44392</v>
      </c>
      <c r="B189" s="2" t="s">
        <v>9</v>
      </c>
      <c r="C189" s="2" t="s">
        <v>11</v>
      </c>
      <c r="D189" s="2">
        <v>26</v>
      </c>
      <c r="E189" s="2">
        <v>1.8699999999999999</v>
      </c>
      <c r="F189" s="3">
        <f>Sales_Data36910[[#This Row],[Quantity]]*Sales_Data36910[[#This Row],[UnitPrice]]</f>
        <v>48.62</v>
      </c>
      <c r="G189" s="9" t="str">
        <f>_xlfn.TEXTJOIN(" ",TRUE,Sales_Data36910[[#This Row],[Category]],Sales_Data36910[[#This Row],[Product]])</f>
        <v>Bars Bran</v>
      </c>
    </row>
    <row r="190" spans="1:7" x14ac:dyDescent="0.35">
      <c r="A190" s="4">
        <v>44395</v>
      </c>
      <c r="B190" s="2" t="s">
        <v>9</v>
      </c>
      <c r="C190" s="2" t="s">
        <v>10</v>
      </c>
      <c r="D190" s="2">
        <v>22</v>
      </c>
      <c r="E190" s="2">
        <v>2.27</v>
      </c>
      <c r="F190" s="3">
        <f>Sales_Data36910[[#This Row],[Quantity]]*Sales_Data36910[[#This Row],[UnitPrice]]</f>
        <v>49.94</v>
      </c>
      <c r="G190" s="9" t="str">
        <f>_xlfn.TEXTJOIN(" ",TRUE,Sales_Data36910[[#This Row],[Category]],Sales_Data36910[[#This Row],[Product]])</f>
        <v>Bars Banana</v>
      </c>
    </row>
    <row r="191" spans="1:7" x14ac:dyDescent="0.35">
      <c r="A191" s="4">
        <v>44398</v>
      </c>
      <c r="B191" s="2" t="s">
        <v>13</v>
      </c>
      <c r="C191" s="2" t="s">
        <v>14</v>
      </c>
      <c r="D191" s="2">
        <v>32</v>
      </c>
      <c r="E191" s="2">
        <v>1.87</v>
      </c>
      <c r="F191" s="3">
        <f>Sales_Data36910[[#This Row],[Quantity]]*Sales_Data36910[[#This Row],[UnitPrice]]</f>
        <v>59.84</v>
      </c>
      <c r="G191" s="9" t="str">
        <f>_xlfn.TEXTJOIN(" ",TRUE,Sales_Data36910[[#This Row],[Category]],Sales_Data36910[[#This Row],[Product]])</f>
        <v>Cookies Chocolate Chip</v>
      </c>
    </row>
    <row r="192" spans="1:7" x14ac:dyDescent="0.35">
      <c r="A192" s="4">
        <v>44401</v>
      </c>
      <c r="B192" s="2" t="s">
        <v>22</v>
      </c>
      <c r="C192" s="2" t="s">
        <v>23</v>
      </c>
      <c r="D192" s="2">
        <v>23</v>
      </c>
      <c r="E192" s="2">
        <v>3.4899999999999998</v>
      </c>
      <c r="F192" s="3">
        <f>Sales_Data36910[[#This Row],[Quantity]]*Sales_Data36910[[#This Row],[UnitPrice]]</f>
        <v>80.27</v>
      </c>
      <c r="G192" s="9" t="str">
        <f>_xlfn.TEXTJOIN(" ",TRUE,Sales_Data36910[[#This Row],[Category]],Sales_Data36910[[#This Row],[Product]])</f>
        <v>Crackers Whole Wheat</v>
      </c>
    </row>
    <row r="193" spans="1:7" x14ac:dyDescent="0.35">
      <c r="A193" s="4">
        <v>44404</v>
      </c>
      <c r="B193" s="2" t="s">
        <v>13</v>
      </c>
      <c r="C193" s="2" t="s">
        <v>8</v>
      </c>
      <c r="D193" s="2">
        <v>20</v>
      </c>
      <c r="E193" s="2">
        <v>2.1800000000000002</v>
      </c>
      <c r="F193" s="3">
        <f>Sales_Data36910[[#This Row],[Quantity]]*Sales_Data36910[[#This Row],[UnitPrice]]</f>
        <v>43.6</v>
      </c>
      <c r="G193" s="9" t="str">
        <f>_xlfn.TEXTJOIN(" ",TRUE,Sales_Data36910[[#This Row],[Category]],Sales_Data36910[[#This Row],[Product]])</f>
        <v>Cookies Arrowroot</v>
      </c>
    </row>
    <row r="194" spans="1:7" x14ac:dyDescent="0.35">
      <c r="A194" s="4">
        <v>44407</v>
      </c>
      <c r="B194" s="2" t="s">
        <v>13</v>
      </c>
      <c r="C194" s="2" t="s">
        <v>14</v>
      </c>
      <c r="D194" s="2">
        <v>64</v>
      </c>
      <c r="E194" s="2">
        <v>1.87</v>
      </c>
      <c r="F194" s="3">
        <f>Sales_Data36910[[#This Row],[Quantity]]*Sales_Data36910[[#This Row],[UnitPrice]]</f>
        <v>119.68</v>
      </c>
      <c r="G194" s="9" t="str">
        <f>_xlfn.TEXTJOIN(" ",TRUE,Sales_Data36910[[#This Row],[Category]],Sales_Data36910[[#This Row],[Product]])</f>
        <v>Cookies Chocolate Chip</v>
      </c>
    </row>
    <row r="195" spans="1:7" x14ac:dyDescent="0.35">
      <c r="A195" s="4">
        <v>44410</v>
      </c>
      <c r="B195" s="2" t="s">
        <v>9</v>
      </c>
      <c r="C195" s="2" t="s">
        <v>12</v>
      </c>
      <c r="D195" s="2">
        <v>71</v>
      </c>
      <c r="E195" s="2">
        <v>1.77</v>
      </c>
      <c r="F195" s="3">
        <f>Sales_Data36910[[#This Row],[Quantity]]*Sales_Data36910[[#This Row],[UnitPrice]]</f>
        <v>125.67</v>
      </c>
      <c r="G195" s="9" t="str">
        <f>_xlfn.TEXTJOIN(" ",TRUE,Sales_Data36910[[#This Row],[Category]],Sales_Data36910[[#This Row],[Product]])</f>
        <v>Bars Carrot</v>
      </c>
    </row>
    <row r="196" spans="1:7" x14ac:dyDescent="0.35">
      <c r="A196" s="4">
        <v>44413</v>
      </c>
      <c r="B196" s="2" t="s">
        <v>13</v>
      </c>
      <c r="C196" s="2" t="s">
        <v>8</v>
      </c>
      <c r="D196" s="2">
        <v>90</v>
      </c>
      <c r="E196" s="2">
        <v>2.1799999999999997</v>
      </c>
      <c r="F196" s="3">
        <f>Sales_Data36910[[#This Row],[Quantity]]*Sales_Data36910[[#This Row],[UnitPrice]]</f>
        <v>196.2</v>
      </c>
      <c r="G196" s="9" t="str">
        <f>_xlfn.TEXTJOIN(" ",TRUE,Sales_Data36910[[#This Row],[Category]],Sales_Data36910[[#This Row],[Product]])</f>
        <v>Cookies Arrowroot</v>
      </c>
    </row>
    <row r="197" spans="1:7" x14ac:dyDescent="0.35">
      <c r="A197" s="4">
        <v>44416</v>
      </c>
      <c r="B197" s="2" t="s">
        <v>13</v>
      </c>
      <c r="C197" s="2" t="s">
        <v>15</v>
      </c>
      <c r="D197" s="2">
        <v>38</v>
      </c>
      <c r="E197" s="2">
        <v>2.84</v>
      </c>
      <c r="F197" s="3">
        <f>Sales_Data36910[[#This Row],[Quantity]]*Sales_Data36910[[#This Row],[UnitPrice]]</f>
        <v>107.91999999999999</v>
      </c>
      <c r="G197" s="9" t="str">
        <f>_xlfn.TEXTJOIN(" ",TRUE,Sales_Data36910[[#This Row],[Category]],Sales_Data36910[[#This Row],[Product]])</f>
        <v>Cookies Oatmeal Raisin</v>
      </c>
    </row>
    <row r="198" spans="1:7" x14ac:dyDescent="0.35">
      <c r="A198" s="4">
        <v>44419</v>
      </c>
      <c r="B198" s="2" t="s">
        <v>9</v>
      </c>
      <c r="C198" s="2" t="s">
        <v>12</v>
      </c>
      <c r="D198" s="2">
        <v>55</v>
      </c>
      <c r="E198" s="2">
        <v>1.7699999999999998</v>
      </c>
      <c r="F198" s="3">
        <f>Sales_Data36910[[#This Row],[Quantity]]*Sales_Data36910[[#This Row],[UnitPrice]]</f>
        <v>97.35</v>
      </c>
      <c r="G198" s="9" t="str">
        <f>_xlfn.TEXTJOIN(" ",TRUE,Sales_Data36910[[#This Row],[Category]],Sales_Data36910[[#This Row],[Product]])</f>
        <v>Bars Carrot</v>
      </c>
    </row>
    <row r="199" spans="1:7" x14ac:dyDescent="0.35">
      <c r="A199" s="4">
        <v>44422</v>
      </c>
      <c r="B199" s="2" t="s">
        <v>16</v>
      </c>
      <c r="C199" s="2" t="s">
        <v>24</v>
      </c>
      <c r="D199" s="2">
        <v>22</v>
      </c>
      <c r="E199" s="2">
        <v>3.15</v>
      </c>
      <c r="F199" s="3">
        <f>Sales_Data36910[[#This Row],[Quantity]]*Sales_Data36910[[#This Row],[UnitPrice]]</f>
        <v>69.3</v>
      </c>
      <c r="G199" s="9" t="str">
        <f>_xlfn.TEXTJOIN(" ",TRUE,Sales_Data36910[[#This Row],[Category]],Sales_Data36910[[#This Row],[Product]])</f>
        <v>Snacks Pretzels</v>
      </c>
    </row>
    <row r="200" spans="1:7" x14ac:dyDescent="0.35">
      <c r="A200" s="4">
        <v>44425</v>
      </c>
      <c r="B200" s="2" t="s">
        <v>9</v>
      </c>
      <c r="C200" s="2" t="s">
        <v>12</v>
      </c>
      <c r="D200" s="2">
        <v>34</v>
      </c>
      <c r="E200" s="2">
        <v>1.77</v>
      </c>
      <c r="F200" s="3">
        <f>Sales_Data36910[[#This Row],[Quantity]]*Sales_Data36910[[#This Row],[UnitPrice]]</f>
        <v>60.18</v>
      </c>
      <c r="G200" s="9" t="str">
        <f>_xlfn.TEXTJOIN(" ",TRUE,Sales_Data36910[[#This Row],[Category]],Sales_Data36910[[#This Row],[Product]])</f>
        <v>Bars Carrot</v>
      </c>
    </row>
    <row r="201" spans="1:7" x14ac:dyDescent="0.35">
      <c r="A201" s="4">
        <v>44428</v>
      </c>
      <c r="B201" s="2" t="s">
        <v>9</v>
      </c>
      <c r="C201" s="2" t="s">
        <v>11</v>
      </c>
      <c r="D201" s="2">
        <v>39</v>
      </c>
      <c r="E201" s="2">
        <v>1.87</v>
      </c>
      <c r="F201" s="3">
        <f>Sales_Data36910[[#This Row],[Quantity]]*Sales_Data36910[[#This Row],[UnitPrice]]</f>
        <v>72.930000000000007</v>
      </c>
      <c r="G201" s="9" t="str">
        <f>_xlfn.TEXTJOIN(" ",TRUE,Sales_Data36910[[#This Row],[Category]],Sales_Data36910[[#This Row],[Product]])</f>
        <v>Bars Bran</v>
      </c>
    </row>
    <row r="202" spans="1:7" x14ac:dyDescent="0.35">
      <c r="A202" s="4">
        <v>44431</v>
      </c>
      <c r="B202" s="2" t="s">
        <v>13</v>
      </c>
      <c r="C202" s="2" t="s">
        <v>15</v>
      </c>
      <c r="D202" s="2">
        <v>41</v>
      </c>
      <c r="E202" s="2">
        <v>2.84</v>
      </c>
      <c r="F202" s="3">
        <f>Sales_Data36910[[#This Row],[Quantity]]*Sales_Data36910[[#This Row],[UnitPrice]]</f>
        <v>116.44</v>
      </c>
      <c r="G202" s="9" t="str">
        <f>_xlfn.TEXTJOIN(" ",TRUE,Sales_Data36910[[#This Row],[Category]],Sales_Data36910[[#This Row],[Product]])</f>
        <v>Cookies Oatmeal Raisin</v>
      </c>
    </row>
    <row r="203" spans="1:7" x14ac:dyDescent="0.35">
      <c r="A203" s="4">
        <v>44434</v>
      </c>
      <c r="B203" s="2" t="s">
        <v>9</v>
      </c>
      <c r="C203" s="2" t="s">
        <v>12</v>
      </c>
      <c r="D203" s="2">
        <v>41</v>
      </c>
      <c r="E203" s="2">
        <v>1.7699999999999998</v>
      </c>
      <c r="F203" s="3">
        <f>Sales_Data36910[[#This Row],[Quantity]]*Sales_Data36910[[#This Row],[UnitPrice]]</f>
        <v>72.569999999999993</v>
      </c>
      <c r="G203" s="9" t="str">
        <f>_xlfn.TEXTJOIN(" ",TRUE,Sales_Data36910[[#This Row],[Category]],Sales_Data36910[[#This Row],[Product]])</f>
        <v>Bars Carrot</v>
      </c>
    </row>
    <row r="204" spans="1:7" x14ac:dyDescent="0.35">
      <c r="A204" s="4">
        <v>44437</v>
      </c>
      <c r="B204" s="2" t="s">
        <v>13</v>
      </c>
      <c r="C204" s="2" t="s">
        <v>8</v>
      </c>
      <c r="D204" s="2">
        <v>136</v>
      </c>
      <c r="E204" s="2">
        <v>2.1800000000000002</v>
      </c>
      <c r="F204" s="3">
        <f>Sales_Data36910[[#This Row],[Quantity]]*Sales_Data36910[[#This Row],[UnitPrice]]</f>
        <v>296.48</v>
      </c>
      <c r="G204" s="9" t="str">
        <f>_xlfn.TEXTJOIN(" ",TRUE,Sales_Data36910[[#This Row],[Category]],Sales_Data36910[[#This Row],[Product]])</f>
        <v>Cookies Arrowroot</v>
      </c>
    </row>
    <row r="205" spans="1:7" x14ac:dyDescent="0.35">
      <c r="A205" s="4">
        <v>44440</v>
      </c>
      <c r="B205" s="2" t="s">
        <v>9</v>
      </c>
      <c r="C205" s="2" t="s">
        <v>12</v>
      </c>
      <c r="D205" s="2">
        <v>25</v>
      </c>
      <c r="E205" s="2">
        <v>1.77</v>
      </c>
      <c r="F205" s="3">
        <f>Sales_Data36910[[#This Row],[Quantity]]*Sales_Data36910[[#This Row],[UnitPrice]]</f>
        <v>44.25</v>
      </c>
      <c r="G205" s="9" t="str">
        <f>_xlfn.TEXTJOIN(" ",TRUE,Sales_Data36910[[#This Row],[Category]],Sales_Data36910[[#This Row],[Product]])</f>
        <v>Bars Carrot</v>
      </c>
    </row>
    <row r="206" spans="1:7" x14ac:dyDescent="0.35">
      <c r="A206" s="4">
        <v>44443</v>
      </c>
      <c r="B206" s="2" t="s">
        <v>16</v>
      </c>
      <c r="C206" s="2" t="s">
        <v>24</v>
      </c>
      <c r="D206" s="2">
        <v>26</v>
      </c>
      <c r="E206" s="2">
        <v>3.1500000000000004</v>
      </c>
      <c r="F206" s="3">
        <f>Sales_Data36910[[#This Row],[Quantity]]*Sales_Data36910[[#This Row],[UnitPrice]]</f>
        <v>81.900000000000006</v>
      </c>
      <c r="G206" s="9" t="str">
        <f>_xlfn.TEXTJOIN(" ",TRUE,Sales_Data36910[[#This Row],[Category]],Sales_Data36910[[#This Row],[Product]])</f>
        <v>Snacks Pretzels</v>
      </c>
    </row>
    <row r="207" spans="1:7" x14ac:dyDescent="0.35">
      <c r="A207" s="4">
        <v>44446</v>
      </c>
      <c r="B207" s="2" t="s">
        <v>9</v>
      </c>
      <c r="C207" s="2" t="s">
        <v>11</v>
      </c>
      <c r="D207" s="2">
        <v>50</v>
      </c>
      <c r="E207" s="2">
        <v>1.87</v>
      </c>
      <c r="F207" s="3">
        <f>Sales_Data36910[[#This Row],[Quantity]]*Sales_Data36910[[#This Row],[UnitPrice]]</f>
        <v>93.5</v>
      </c>
      <c r="G207" s="9" t="str">
        <f>_xlfn.TEXTJOIN(" ",TRUE,Sales_Data36910[[#This Row],[Category]],Sales_Data36910[[#This Row],[Product]])</f>
        <v>Bars Bran</v>
      </c>
    </row>
    <row r="208" spans="1:7" x14ac:dyDescent="0.35">
      <c r="A208" s="4">
        <v>44449</v>
      </c>
      <c r="B208" s="2" t="s">
        <v>13</v>
      </c>
      <c r="C208" s="2" t="s">
        <v>15</v>
      </c>
      <c r="D208" s="2">
        <v>79</v>
      </c>
      <c r="E208" s="2">
        <v>2.8400000000000003</v>
      </c>
      <c r="F208" s="3">
        <f>Sales_Data36910[[#This Row],[Quantity]]*Sales_Data36910[[#This Row],[UnitPrice]]</f>
        <v>224.36</v>
      </c>
      <c r="G208" s="9" t="str">
        <f>_xlfn.TEXTJOIN(" ",TRUE,Sales_Data36910[[#This Row],[Category]],Sales_Data36910[[#This Row],[Product]])</f>
        <v>Cookies Oatmeal Raisin</v>
      </c>
    </row>
    <row r="209" spans="1:7" x14ac:dyDescent="0.35">
      <c r="A209" s="4">
        <v>44452</v>
      </c>
      <c r="B209" s="2" t="s">
        <v>9</v>
      </c>
      <c r="C209" s="2" t="s">
        <v>12</v>
      </c>
      <c r="D209" s="2">
        <v>30</v>
      </c>
      <c r="E209" s="2">
        <v>1.77</v>
      </c>
      <c r="F209" s="3">
        <f>Sales_Data36910[[#This Row],[Quantity]]*Sales_Data36910[[#This Row],[UnitPrice]]</f>
        <v>53.1</v>
      </c>
      <c r="G209" s="9" t="str">
        <f>_xlfn.TEXTJOIN(" ",TRUE,Sales_Data36910[[#This Row],[Category]],Sales_Data36910[[#This Row],[Product]])</f>
        <v>Bars Carrot</v>
      </c>
    </row>
    <row r="210" spans="1:7" x14ac:dyDescent="0.35">
      <c r="A210" s="4">
        <v>44455</v>
      </c>
      <c r="B210" s="2" t="s">
        <v>16</v>
      </c>
      <c r="C210" s="2" t="s">
        <v>17</v>
      </c>
      <c r="D210" s="2">
        <v>20</v>
      </c>
      <c r="E210" s="2">
        <v>1.6800000000000002</v>
      </c>
      <c r="F210" s="3">
        <f>Sales_Data36910[[#This Row],[Quantity]]*Sales_Data36910[[#This Row],[UnitPrice]]</f>
        <v>33.6</v>
      </c>
      <c r="G210" s="9" t="str">
        <f>_xlfn.TEXTJOIN(" ",TRUE,Sales_Data36910[[#This Row],[Category]],Sales_Data36910[[#This Row],[Product]])</f>
        <v>Snacks Potato Chips</v>
      </c>
    </row>
    <row r="211" spans="1:7" x14ac:dyDescent="0.35">
      <c r="A211" s="4">
        <v>44458</v>
      </c>
      <c r="B211" s="2" t="s">
        <v>9</v>
      </c>
      <c r="C211" s="2" t="s">
        <v>12</v>
      </c>
      <c r="D211" s="2">
        <v>49</v>
      </c>
      <c r="E211" s="2">
        <v>1.77</v>
      </c>
      <c r="F211" s="3">
        <f>Sales_Data36910[[#This Row],[Quantity]]*Sales_Data36910[[#This Row],[UnitPrice]]</f>
        <v>86.73</v>
      </c>
      <c r="G211" s="9" t="str">
        <f>_xlfn.TEXTJOIN(" ",TRUE,Sales_Data36910[[#This Row],[Category]],Sales_Data36910[[#This Row],[Product]])</f>
        <v>Bars Carrot</v>
      </c>
    </row>
    <row r="212" spans="1:7" x14ac:dyDescent="0.35">
      <c r="A212" s="4">
        <v>44461</v>
      </c>
      <c r="B212" s="2" t="s">
        <v>13</v>
      </c>
      <c r="C212" s="2" t="s">
        <v>8</v>
      </c>
      <c r="D212" s="2">
        <v>40</v>
      </c>
      <c r="E212" s="2">
        <v>2.1800000000000002</v>
      </c>
      <c r="F212" s="3">
        <f>Sales_Data36910[[#This Row],[Quantity]]*Sales_Data36910[[#This Row],[UnitPrice]]</f>
        <v>87.2</v>
      </c>
      <c r="G212" s="9" t="str">
        <f>_xlfn.TEXTJOIN(" ",TRUE,Sales_Data36910[[#This Row],[Category]],Sales_Data36910[[#This Row],[Product]])</f>
        <v>Cookies Arrowroot</v>
      </c>
    </row>
    <row r="213" spans="1:7" x14ac:dyDescent="0.35">
      <c r="A213" s="4">
        <v>44464</v>
      </c>
      <c r="B213" s="2" t="s">
        <v>9</v>
      </c>
      <c r="C213" s="2" t="s">
        <v>12</v>
      </c>
      <c r="D213" s="2">
        <v>31</v>
      </c>
      <c r="E213" s="2">
        <v>1.77</v>
      </c>
      <c r="F213" s="3">
        <f>Sales_Data36910[[#This Row],[Quantity]]*Sales_Data36910[[#This Row],[UnitPrice]]</f>
        <v>54.87</v>
      </c>
      <c r="G213" s="9" t="str">
        <f>_xlfn.TEXTJOIN(" ",TRUE,Sales_Data36910[[#This Row],[Category]],Sales_Data36910[[#This Row],[Product]])</f>
        <v>Bars Carrot</v>
      </c>
    </row>
    <row r="214" spans="1:7" x14ac:dyDescent="0.35">
      <c r="A214" s="4">
        <v>44467</v>
      </c>
      <c r="B214" s="2" t="s">
        <v>16</v>
      </c>
      <c r="C214" s="2" t="s">
        <v>24</v>
      </c>
      <c r="D214" s="2">
        <v>21</v>
      </c>
      <c r="E214" s="2">
        <v>3.1500000000000004</v>
      </c>
      <c r="F214" s="3">
        <f>Sales_Data36910[[#This Row],[Quantity]]*Sales_Data36910[[#This Row],[UnitPrice]]</f>
        <v>66.150000000000006</v>
      </c>
      <c r="G214" s="9" t="str">
        <f>_xlfn.TEXTJOIN(" ",TRUE,Sales_Data36910[[#This Row],[Category]],Sales_Data36910[[#This Row],[Product]])</f>
        <v>Snacks Pretzels</v>
      </c>
    </row>
    <row r="215" spans="1:7" x14ac:dyDescent="0.35">
      <c r="A215" s="4">
        <v>44470</v>
      </c>
      <c r="B215" s="2" t="s">
        <v>9</v>
      </c>
      <c r="C215" s="2" t="s">
        <v>11</v>
      </c>
      <c r="D215" s="2">
        <v>43</v>
      </c>
      <c r="E215" s="2">
        <v>1.8699999999999999</v>
      </c>
      <c r="F215" s="3">
        <f>Sales_Data36910[[#This Row],[Quantity]]*Sales_Data36910[[#This Row],[UnitPrice]]</f>
        <v>80.41</v>
      </c>
      <c r="G215" s="9" t="str">
        <f>_xlfn.TEXTJOIN(" ",TRUE,Sales_Data36910[[#This Row],[Category]],Sales_Data36910[[#This Row],[Product]])</f>
        <v>Bars Bran</v>
      </c>
    </row>
    <row r="216" spans="1:7" x14ac:dyDescent="0.35">
      <c r="A216" s="4">
        <v>44473</v>
      </c>
      <c r="B216" s="2" t="s">
        <v>13</v>
      </c>
      <c r="C216" s="2" t="s">
        <v>15</v>
      </c>
      <c r="D216" s="2">
        <v>47</v>
      </c>
      <c r="E216" s="2">
        <v>2.84</v>
      </c>
      <c r="F216" s="3">
        <f>Sales_Data36910[[#This Row],[Quantity]]*Sales_Data36910[[#This Row],[UnitPrice]]</f>
        <v>133.47999999999999</v>
      </c>
      <c r="G216" s="9" t="str">
        <f>_xlfn.TEXTJOIN(" ",TRUE,Sales_Data36910[[#This Row],[Category]],Sales_Data36910[[#This Row],[Product]])</f>
        <v>Cookies Oatmeal Raisin</v>
      </c>
    </row>
    <row r="217" spans="1:7" x14ac:dyDescent="0.35">
      <c r="A217" s="4">
        <v>44476</v>
      </c>
      <c r="B217" s="2" t="s">
        <v>13</v>
      </c>
      <c r="C217" s="2" t="s">
        <v>8</v>
      </c>
      <c r="D217" s="2">
        <v>175</v>
      </c>
      <c r="E217" s="2">
        <v>2.1800000000000002</v>
      </c>
      <c r="F217" s="3">
        <f>Sales_Data36910[[#This Row],[Quantity]]*Sales_Data36910[[#This Row],[UnitPrice]]</f>
        <v>381.5</v>
      </c>
      <c r="G217" s="9" t="str">
        <f>_xlfn.TEXTJOIN(" ",TRUE,Sales_Data36910[[#This Row],[Category]],Sales_Data36910[[#This Row],[Product]])</f>
        <v>Cookies Arrowroot</v>
      </c>
    </row>
    <row r="218" spans="1:7" x14ac:dyDescent="0.35">
      <c r="A218" s="4">
        <v>44479</v>
      </c>
      <c r="B218" s="2" t="s">
        <v>13</v>
      </c>
      <c r="C218" s="2" t="s">
        <v>14</v>
      </c>
      <c r="D218" s="2">
        <v>23</v>
      </c>
      <c r="E218" s="2">
        <v>1.8699999999999999</v>
      </c>
      <c r="F218" s="3">
        <f>Sales_Data36910[[#This Row],[Quantity]]*Sales_Data36910[[#This Row],[UnitPrice]]</f>
        <v>43.01</v>
      </c>
      <c r="G218" s="9" t="str">
        <f>_xlfn.TEXTJOIN(" ",TRUE,Sales_Data36910[[#This Row],[Category]],Sales_Data36910[[#This Row],[Product]])</f>
        <v>Cookies Chocolate Chip</v>
      </c>
    </row>
    <row r="219" spans="1:7" x14ac:dyDescent="0.35">
      <c r="A219" s="4">
        <v>44482</v>
      </c>
      <c r="B219" s="2" t="s">
        <v>9</v>
      </c>
      <c r="C219" s="2" t="s">
        <v>12</v>
      </c>
      <c r="D219" s="2">
        <v>40</v>
      </c>
      <c r="E219" s="2">
        <v>1.77</v>
      </c>
      <c r="F219" s="3">
        <f>Sales_Data36910[[#This Row],[Quantity]]*Sales_Data36910[[#This Row],[UnitPrice]]</f>
        <v>70.8</v>
      </c>
      <c r="G219" s="9" t="str">
        <f>_xlfn.TEXTJOIN(" ",TRUE,Sales_Data36910[[#This Row],[Category]],Sales_Data36910[[#This Row],[Product]])</f>
        <v>Bars Carrot</v>
      </c>
    </row>
    <row r="220" spans="1:7" x14ac:dyDescent="0.35">
      <c r="A220" s="4">
        <v>44485</v>
      </c>
      <c r="B220" s="2" t="s">
        <v>13</v>
      </c>
      <c r="C220" s="2" t="s">
        <v>8</v>
      </c>
      <c r="D220" s="2">
        <v>87</v>
      </c>
      <c r="E220" s="2">
        <v>2.1800000000000002</v>
      </c>
      <c r="F220" s="3">
        <f>Sales_Data36910[[#This Row],[Quantity]]*Sales_Data36910[[#This Row],[UnitPrice]]</f>
        <v>189.66000000000003</v>
      </c>
      <c r="G220" s="9" t="str">
        <f>_xlfn.TEXTJOIN(" ",TRUE,Sales_Data36910[[#This Row],[Category]],Sales_Data36910[[#This Row],[Product]])</f>
        <v>Cookies Arrowroot</v>
      </c>
    </row>
    <row r="221" spans="1:7" x14ac:dyDescent="0.35">
      <c r="A221" s="4">
        <v>44488</v>
      </c>
      <c r="B221" s="2" t="s">
        <v>9</v>
      </c>
      <c r="C221" s="2" t="s">
        <v>12</v>
      </c>
      <c r="D221" s="2">
        <v>43</v>
      </c>
      <c r="E221" s="2">
        <v>1.77</v>
      </c>
      <c r="F221" s="3">
        <f>Sales_Data36910[[#This Row],[Quantity]]*Sales_Data36910[[#This Row],[UnitPrice]]</f>
        <v>76.11</v>
      </c>
      <c r="G221" s="9" t="str">
        <f>_xlfn.TEXTJOIN(" ",TRUE,Sales_Data36910[[#This Row],[Category]],Sales_Data36910[[#This Row],[Product]])</f>
        <v>Bars Carrot</v>
      </c>
    </row>
    <row r="222" spans="1:7" x14ac:dyDescent="0.35">
      <c r="A222" s="4">
        <v>44491</v>
      </c>
      <c r="B222" s="2" t="s">
        <v>22</v>
      </c>
      <c r="C222" s="2" t="s">
        <v>23</v>
      </c>
      <c r="D222" s="2">
        <v>30</v>
      </c>
      <c r="E222" s="2">
        <v>3.49</v>
      </c>
      <c r="F222" s="3">
        <f>Sales_Data36910[[#This Row],[Quantity]]*Sales_Data36910[[#This Row],[UnitPrice]]</f>
        <v>104.7</v>
      </c>
      <c r="G222" s="9" t="str">
        <f>_xlfn.TEXTJOIN(" ",TRUE,Sales_Data36910[[#This Row],[Category]],Sales_Data36910[[#This Row],[Product]])</f>
        <v>Crackers Whole Wheat</v>
      </c>
    </row>
    <row r="223" spans="1:7" x14ac:dyDescent="0.35">
      <c r="A223" s="4">
        <v>44494</v>
      </c>
      <c r="B223" s="2" t="s">
        <v>9</v>
      </c>
      <c r="C223" s="2" t="s">
        <v>12</v>
      </c>
      <c r="D223" s="2">
        <v>35</v>
      </c>
      <c r="E223" s="2">
        <v>1.77</v>
      </c>
      <c r="F223" s="3">
        <f>Sales_Data36910[[#This Row],[Quantity]]*Sales_Data36910[[#This Row],[UnitPrice]]</f>
        <v>61.95</v>
      </c>
      <c r="G223" s="9" t="str">
        <f>_xlfn.TEXTJOIN(" ",TRUE,Sales_Data36910[[#This Row],[Category]],Sales_Data36910[[#This Row],[Product]])</f>
        <v>Bars Carrot</v>
      </c>
    </row>
    <row r="224" spans="1:7" x14ac:dyDescent="0.35">
      <c r="A224" s="4">
        <v>44497</v>
      </c>
      <c r="B224" s="2" t="s">
        <v>9</v>
      </c>
      <c r="C224" s="2" t="s">
        <v>11</v>
      </c>
      <c r="D224" s="2">
        <v>57</v>
      </c>
      <c r="E224" s="2">
        <v>1.87</v>
      </c>
      <c r="F224" s="3">
        <f>Sales_Data36910[[#This Row],[Quantity]]*Sales_Data36910[[#This Row],[UnitPrice]]</f>
        <v>106.59</v>
      </c>
      <c r="G224" s="9" t="str">
        <f>_xlfn.TEXTJOIN(" ",TRUE,Sales_Data36910[[#This Row],[Category]],Sales_Data36910[[#This Row],[Product]])</f>
        <v>Bars Bran</v>
      </c>
    </row>
    <row r="225" spans="1:7" x14ac:dyDescent="0.35">
      <c r="A225" s="4">
        <v>44500</v>
      </c>
      <c r="B225" s="2" t="s">
        <v>16</v>
      </c>
      <c r="C225" s="2" t="s">
        <v>17</v>
      </c>
      <c r="D225" s="2">
        <v>25</v>
      </c>
      <c r="E225" s="2">
        <v>1.68</v>
      </c>
      <c r="F225" s="3">
        <f>Sales_Data36910[[#This Row],[Quantity]]*Sales_Data36910[[#This Row],[UnitPrice]]</f>
        <v>42</v>
      </c>
      <c r="G225" s="9" t="str">
        <f>_xlfn.TEXTJOIN(" ",TRUE,Sales_Data36910[[#This Row],[Category]],Sales_Data36910[[#This Row],[Product]])</f>
        <v>Snacks Potato Chips</v>
      </c>
    </row>
    <row r="226" spans="1:7" hidden="1" x14ac:dyDescent="0.35">
      <c r="A226" s="4">
        <v>44503</v>
      </c>
      <c r="B226" s="2" t="s">
        <v>13</v>
      </c>
      <c r="C226" s="2" t="s">
        <v>14</v>
      </c>
      <c r="D226" s="2">
        <v>24</v>
      </c>
      <c r="E226" s="2">
        <v>1.87</v>
      </c>
      <c r="F226" s="3">
        <f>Sales_Data36910[[#This Row],[Quantity]]*Sales_Data36910[[#This Row],[UnitPrice]]</f>
        <v>44.88</v>
      </c>
      <c r="G226" s="9" t="str">
        <f>_xlfn.TEXTJOIN(" ",TRUE,Sales_Data36910[[#This Row],[Category]],Sales_Data36910[[#This Row],[Product]])</f>
        <v>Cookies Chocolate Chip</v>
      </c>
    </row>
    <row r="227" spans="1:7" x14ac:dyDescent="0.35">
      <c r="A227" s="4">
        <v>44506</v>
      </c>
      <c r="B227" s="2" t="s">
        <v>9</v>
      </c>
      <c r="C227" s="2" t="s">
        <v>11</v>
      </c>
      <c r="D227" s="2">
        <v>83</v>
      </c>
      <c r="E227" s="2">
        <v>1.87</v>
      </c>
      <c r="F227" s="3">
        <f>Sales_Data36910[[#This Row],[Quantity]]*Sales_Data36910[[#This Row],[UnitPrice]]</f>
        <v>155.21</v>
      </c>
      <c r="G227" s="9" t="str">
        <f>_xlfn.TEXTJOIN(" ",TRUE,Sales_Data36910[[#This Row],[Category]],Sales_Data36910[[#This Row],[Product]])</f>
        <v>Bars Bran</v>
      </c>
    </row>
    <row r="228" spans="1:7" x14ac:dyDescent="0.35">
      <c r="A228" s="4">
        <v>44509</v>
      </c>
      <c r="B228" s="2" t="s">
        <v>13</v>
      </c>
      <c r="C228" s="2" t="s">
        <v>15</v>
      </c>
      <c r="D228" s="2">
        <v>124</v>
      </c>
      <c r="E228" s="2">
        <v>2.8400000000000003</v>
      </c>
      <c r="F228" s="3">
        <f>Sales_Data36910[[#This Row],[Quantity]]*Sales_Data36910[[#This Row],[UnitPrice]]</f>
        <v>352.16</v>
      </c>
      <c r="G228" s="9" t="str">
        <f>_xlfn.TEXTJOIN(" ",TRUE,Sales_Data36910[[#This Row],[Category]],Sales_Data36910[[#This Row],[Product]])</f>
        <v>Cookies Oatmeal Raisin</v>
      </c>
    </row>
    <row r="229" spans="1:7" x14ac:dyDescent="0.35">
      <c r="A229" s="4">
        <v>44512</v>
      </c>
      <c r="B229" s="2" t="s">
        <v>9</v>
      </c>
      <c r="C229" s="2" t="s">
        <v>12</v>
      </c>
      <c r="D229" s="2">
        <v>137</v>
      </c>
      <c r="E229" s="2">
        <v>1.77</v>
      </c>
      <c r="F229" s="3">
        <f>Sales_Data36910[[#This Row],[Quantity]]*Sales_Data36910[[#This Row],[UnitPrice]]</f>
        <v>242.49</v>
      </c>
      <c r="G229" s="9" t="str">
        <f>_xlfn.TEXTJOIN(" ",TRUE,Sales_Data36910[[#This Row],[Category]],Sales_Data36910[[#This Row],[Product]])</f>
        <v>Bars Carrot</v>
      </c>
    </row>
    <row r="230" spans="1:7" x14ac:dyDescent="0.35">
      <c r="A230" s="4">
        <v>44515</v>
      </c>
      <c r="B230" s="2" t="s">
        <v>13</v>
      </c>
      <c r="C230" s="2" t="s">
        <v>8</v>
      </c>
      <c r="D230" s="2">
        <v>146</v>
      </c>
      <c r="E230" s="2">
        <v>2.1799999999999997</v>
      </c>
      <c r="F230" s="3">
        <f>Sales_Data36910[[#This Row],[Quantity]]*Sales_Data36910[[#This Row],[UnitPrice]]</f>
        <v>318.27999999999997</v>
      </c>
      <c r="G230" s="9" t="str">
        <f>_xlfn.TEXTJOIN(" ",TRUE,Sales_Data36910[[#This Row],[Category]],Sales_Data36910[[#This Row],[Product]])</f>
        <v>Cookies Arrowroot</v>
      </c>
    </row>
    <row r="231" spans="1:7" x14ac:dyDescent="0.35">
      <c r="A231" s="4">
        <v>44518</v>
      </c>
      <c r="B231" s="2" t="s">
        <v>13</v>
      </c>
      <c r="C231" s="2" t="s">
        <v>14</v>
      </c>
      <c r="D231" s="2">
        <v>34</v>
      </c>
      <c r="E231" s="2">
        <v>1.8699999999999999</v>
      </c>
      <c r="F231" s="3">
        <f>Sales_Data36910[[#This Row],[Quantity]]*Sales_Data36910[[#This Row],[UnitPrice]]</f>
        <v>63.58</v>
      </c>
      <c r="G231" s="9" t="str">
        <f>_xlfn.TEXTJOIN(" ",TRUE,Sales_Data36910[[#This Row],[Category]],Sales_Data36910[[#This Row],[Product]])</f>
        <v>Cookies Chocolate Chip</v>
      </c>
    </row>
    <row r="232" spans="1:7" x14ac:dyDescent="0.35">
      <c r="A232" s="4">
        <v>44521</v>
      </c>
      <c r="B232" s="2" t="s">
        <v>9</v>
      </c>
      <c r="C232" s="2" t="s">
        <v>12</v>
      </c>
      <c r="D232" s="2">
        <v>20</v>
      </c>
      <c r="E232" s="2">
        <v>1.77</v>
      </c>
      <c r="F232" s="3">
        <f>Sales_Data36910[[#This Row],[Quantity]]*Sales_Data36910[[#This Row],[UnitPrice]]</f>
        <v>35.4</v>
      </c>
      <c r="G232" s="9" t="str">
        <f>_xlfn.TEXTJOIN(" ",TRUE,Sales_Data36910[[#This Row],[Category]],Sales_Data36910[[#This Row],[Product]])</f>
        <v>Bars Carrot</v>
      </c>
    </row>
    <row r="233" spans="1:7" x14ac:dyDescent="0.35">
      <c r="A233" s="4">
        <v>44524</v>
      </c>
      <c r="B233" s="2" t="s">
        <v>13</v>
      </c>
      <c r="C233" s="2" t="s">
        <v>8</v>
      </c>
      <c r="D233" s="2">
        <v>139</v>
      </c>
      <c r="E233" s="2">
        <v>2.1799999999999997</v>
      </c>
      <c r="F233" s="3">
        <f>Sales_Data36910[[#This Row],[Quantity]]*Sales_Data36910[[#This Row],[UnitPrice]]</f>
        <v>303.02</v>
      </c>
      <c r="G233" s="9" t="str">
        <f>_xlfn.TEXTJOIN(" ",TRUE,Sales_Data36910[[#This Row],[Category]],Sales_Data36910[[#This Row],[Product]])</f>
        <v>Cookies Arrowroot</v>
      </c>
    </row>
    <row r="234" spans="1:7" x14ac:dyDescent="0.35">
      <c r="A234" s="4">
        <v>44527</v>
      </c>
      <c r="B234" s="2" t="s">
        <v>13</v>
      </c>
      <c r="C234" s="2" t="s">
        <v>14</v>
      </c>
      <c r="D234" s="2">
        <v>211</v>
      </c>
      <c r="E234" s="2">
        <v>1.8699999999999999</v>
      </c>
      <c r="F234" s="3">
        <f>Sales_Data36910[[#This Row],[Quantity]]*Sales_Data36910[[#This Row],[UnitPrice]]</f>
        <v>394.57</v>
      </c>
      <c r="G234" s="9" t="str">
        <f>_xlfn.TEXTJOIN(" ",TRUE,Sales_Data36910[[#This Row],[Category]],Sales_Data36910[[#This Row],[Product]])</f>
        <v>Cookies Chocolate Chip</v>
      </c>
    </row>
    <row r="235" spans="1:7" x14ac:dyDescent="0.35">
      <c r="A235" s="4">
        <v>44530</v>
      </c>
      <c r="B235" s="2" t="s">
        <v>22</v>
      </c>
      <c r="C235" s="2" t="s">
        <v>23</v>
      </c>
      <c r="D235" s="2">
        <v>20</v>
      </c>
      <c r="E235" s="2">
        <v>3.4899999999999998</v>
      </c>
      <c r="F235" s="3">
        <f>Sales_Data36910[[#This Row],[Quantity]]*Sales_Data36910[[#This Row],[UnitPrice]]</f>
        <v>69.8</v>
      </c>
      <c r="G235" s="9" t="str">
        <f>_xlfn.TEXTJOIN(" ",TRUE,Sales_Data36910[[#This Row],[Category]],Sales_Data36910[[#This Row],[Product]])</f>
        <v>Crackers Whole Wheat</v>
      </c>
    </row>
    <row r="236" spans="1:7" x14ac:dyDescent="0.35">
      <c r="A236" s="4">
        <v>44533</v>
      </c>
      <c r="B236" s="2" t="s">
        <v>9</v>
      </c>
      <c r="C236" s="2" t="s">
        <v>11</v>
      </c>
      <c r="D236" s="2">
        <v>42</v>
      </c>
      <c r="E236" s="2">
        <v>1.87</v>
      </c>
      <c r="F236" s="3">
        <f>Sales_Data36910[[#This Row],[Quantity]]*Sales_Data36910[[#This Row],[UnitPrice]]</f>
        <v>78.540000000000006</v>
      </c>
      <c r="G236" s="9" t="str">
        <f>_xlfn.TEXTJOIN(" ",TRUE,Sales_Data36910[[#This Row],[Category]],Sales_Data36910[[#This Row],[Product]])</f>
        <v>Bars Bran</v>
      </c>
    </row>
    <row r="237" spans="1:7" x14ac:dyDescent="0.35">
      <c r="A237" s="4">
        <v>44536</v>
      </c>
      <c r="B237" s="2" t="s">
        <v>13</v>
      </c>
      <c r="C237" s="2" t="s">
        <v>15</v>
      </c>
      <c r="D237" s="2">
        <v>100</v>
      </c>
      <c r="E237" s="2">
        <v>2.84</v>
      </c>
      <c r="F237" s="3">
        <f>Sales_Data36910[[#This Row],[Quantity]]*Sales_Data36910[[#This Row],[UnitPrice]]</f>
        <v>284</v>
      </c>
      <c r="G237" s="9" t="str">
        <f>_xlfn.TEXTJOIN(" ",TRUE,Sales_Data36910[[#This Row],[Category]],Sales_Data36910[[#This Row],[Product]])</f>
        <v>Cookies Oatmeal Raisin</v>
      </c>
    </row>
    <row r="238" spans="1:7" x14ac:dyDescent="0.35">
      <c r="A238" s="4">
        <v>44539</v>
      </c>
      <c r="B238" s="2" t="s">
        <v>9</v>
      </c>
      <c r="C238" s="2" t="s">
        <v>12</v>
      </c>
      <c r="D238" s="2">
        <v>38</v>
      </c>
      <c r="E238" s="2">
        <v>1.7700000000000002</v>
      </c>
      <c r="F238" s="3">
        <f>Sales_Data36910[[#This Row],[Quantity]]*Sales_Data36910[[#This Row],[UnitPrice]]</f>
        <v>67.260000000000005</v>
      </c>
      <c r="G238" s="9" t="str">
        <f>_xlfn.TEXTJOIN(" ",TRUE,Sales_Data36910[[#This Row],[Category]],Sales_Data36910[[#This Row],[Product]])</f>
        <v>Bars Carrot</v>
      </c>
    </row>
    <row r="239" spans="1:7" x14ac:dyDescent="0.35">
      <c r="A239" s="4">
        <v>44542</v>
      </c>
      <c r="B239" s="2" t="s">
        <v>22</v>
      </c>
      <c r="C239" s="2" t="s">
        <v>23</v>
      </c>
      <c r="D239" s="2">
        <v>25</v>
      </c>
      <c r="E239" s="2">
        <v>3.49</v>
      </c>
      <c r="F239" s="3">
        <f>Sales_Data36910[[#This Row],[Quantity]]*Sales_Data36910[[#This Row],[UnitPrice]]</f>
        <v>87.25</v>
      </c>
      <c r="G239" s="9" t="str">
        <f>_xlfn.TEXTJOIN(" ",TRUE,Sales_Data36910[[#This Row],[Category]],Sales_Data36910[[#This Row],[Product]])</f>
        <v>Crackers Whole Wheat</v>
      </c>
    </row>
    <row r="240" spans="1:7" x14ac:dyDescent="0.35">
      <c r="A240" s="4">
        <v>44545</v>
      </c>
      <c r="B240" s="2" t="s">
        <v>13</v>
      </c>
      <c r="C240" s="2" t="s">
        <v>14</v>
      </c>
      <c r="D240" s="2">
        <v>96</v>
      </c>
      <c r="E240" s="2">
        <v>1.87</v>
      </c>
      <c r="F240" s="3">
        <f>Sales_Data36910[[#This Row],[Quantity]]*Sales_Data36910[[#This Row],[UnitPrice]]</f>
        <v>179.52</v>
      </c>
      <c r="G240" s="9" t="str">
        <f>_xlfn.TEXTJOIN(" ",TRUE,Sales_Data36910[[#This Row],[Category]],Sales_Data36910[[#This Row],[Product]])</f>
        <v>Cookies Chocolate Chip</v>
      </c>
    </row>
    <row r="241" spans="1:7" x14ac:dyDescent="0.35">
      <c r="A241" s="4">
        <v>44548</v>
      </c>
      <c r="B241" s="2" t="s">
        <v>13</v>
      </c>
      <c r="C241" s="2" t="s">
        <v>8</v>
      </c>
      <c r="D241" s="2">
        <v>34</v>
      </c>
      <c r="E241" s="2">
        <v>2.1800000000000002</v>
      </c>
      <c r="F241" s="3">
        <f>Sales_Data36910[[#This Row],[Quantity]]*Sales_Data36910[[#This Row],[UnitPrice]]</f>
        <v>74.12</v>
      </c>
      <c r="G241" s="9" t="str">
        <f>_xlfn.TEXTJOIN(" ",TRUE,Sales_Data36910[[#This Row],[Category]],Sales_Data36910[[#This Row],[Product]])</f>
        <v>Cookies Arrowroot</v>
      </c>
    </row>
    <row r="242" spans="1:7" x14ac:dyDescent="0.35">
      <c r="A242" s="4">
        <v>44551</v>
      </c>
      <c r="B242" s="2" t="s">
        <v>13</v>
      </c>
      <c r="C242" s="2" t="s">
        <v>14</v>
      </c>
      <c r="D242" s="2">
        <v>245</v>
      </c>
      <c r="E242" s="2">
        <v>1.8699999999999999</v>
      </c>
      <c r="F242" s="3">
        <f>Sales_Data36910[[#This Row],[Quantity]]*Sales_Data36910[[#This Row],[UnitPrice]]</f>
        <v>458.15</v>
      </c>
      <c r="G242" s="9" t="str">
        <f>_xlfn.TEXTJOIN(" ",TRUE,Sales_Data36910[[#This Row],[Category]],Sales_Data36910[[#This Row],[Product]])</f>
        <v>Cookies Chocolate Chip</v>
      </c>
    </row>
    <row r="243" spans="1:7" x14ac:dyDescent="0.35">
      <c r="A243" s="4">
        <v>44554</v>
      </c>
      <c r="B243" s="2" t="s">
        <v>22</v>
      </c>
      <c r="C243" s="2" t="s">
        <v>23</v>
      </c>
      <c r="D243" s="2">
        <v>30</v>
      </c>
      <c r="E243" s="2">
        <v>3.49</v>
      </c>
      <c r="F243" s="3">
        <f>Sales_Data36910[[#This Row],[Quantity]]*Sales_Data36910[[#This Row],[UnitPrice]]</f>
        <v>104.7</v>
      </c>
      <c r="G243" s="9" t="str">
        <f>_xlfn.TEXTJOIN(" ",TRUE,Sales_Data36910[[#This Row],[Category]],Sales_Data36910[[#This Row],[Product]])</f>
        <v>Crackers Whole Wheat</v>
      </c>
    </row>
    <row r="244" spans="1:7" x14ac:dyDescent="0.35">
      <c r="A244" s="4">
        <v>44557</v>
      </c>
      <c r="B244" s="2" t="s">
        <v>9</v>
      </c>
      <c r="C244" s="2" t="s">
        <v>11</v>
      </c>
      <c r="D244" s="2">
        <v>30</v>
      </c>
      <c r="E244" s="2">
        <v>1.87</v>
      </c>
      <c r="F244" s="3">
        <f>Sales_Data36910[[#This Row],[Quantity]]*Sales_Data36910[[#This Row],[UnitPrice]]</f>
        <v>56.1</v>
      </c>
      <c r="G244" s="9" t="str">
        <f>_xlfn.TEXTJOIN(" ",TRUE,Sales_Data36910[[#This Row],[Category]],Sales_Data36910[[#This Row],[Product]])</f>
        <v>Bars Bran</v>
      </c>
    </row>
    <row r="245" spans="1:7" x14ac:dyDescent="0.35">
      <c r="A245" s="5">
        <v>44560</v>
      </c>
      <c r="B245" s="6" t="s">
        <v>13</v>
      </c>
      <c r="C245" s="6" t="s">
        <v>15</v>
      </c>
      <c r="D245" s="6">
        <v>44</v>
      </c>
      <c r="E245" s="6">
        <v>2.84</v>
      </c>
      <c r="F245" s="7">
        <f>Sales_Data36910[[#This Row],[Quantity]]*Sales_Data36910[[#This Row],[UnitPrice]]</f>
        <v>124.96</v>
      </c>
      <c r="G245" s="9" t="str">
        <f>_xlfn.TEXTJOIN(" ",TRUE,Sales_Data36910[[#This Row],[Category]],Sales_Data36910[[#This Row],[Product]])</f>
        <v>Cookies Oatmeal Raisin</v>
      </c>
    </row>
  </sheetData>
  <conditionalFormatting sqref="D2:D245">
    <cfRule type="colorScale" priority="3">
      <colorScale>
        <cfvo type="min"/>
        <cfvo type="max"/>
        <color rgb="FFFCFCFF"/>
        <color rgb="FF63BE7B"/>
      </colorScale>
    </cfRule>
  </conditionalFormatting>
  <conditionalFormatting sqref="E1:E245">
    <cfRule type="dataBar" priority="2">
      <dataBar>
        <cfvo type="min"/>
        <cfvo type="max"/>
        <color rgb="FF638EC6"/>
      </dataBar>
      <extLst>
        <ext xmlns:x14="http://schemas.microsoft.com/office/spreadsheetml/2009/9/main" uri="{B025F937-C7B1-47D3-B67F-A62EFF666E3E}">
          <x14:id>{239E6B3D-24E8-4F35-BBE5-D2BA849998E0}</x14:id>
        </ext>
      </extLst>
    </cfRule>
  </conditionalFormatting>
  <conditionalFormatting sqref="K6:K8">
    <cfRule type="colorScale" priority="1">
      <colorScale>
        <cfvo type="min"/>
        <cfvo type="max"/>
        <color rgb="FFFCFCFF"/>
        <color rgb="FF63BE7B"/>
      </colorScale>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39E6B3D-24E8-4F35-BBE5-D2BA849998E0}">
            <x14:dataBar minLength="0" maxLength="100" border="1" negativeBarBorderColorSameAsPositive="0">
              <x14:cfvo type="autoMin"/>
              <x14:cfvo type="autoMax"/>
              <x14:borderColor rgb="FF638EC6"/>
              <x14:negativeFillColor rgb="FFFF0000"/>
              <x14:negativeBorderColor rgb="FFFF0000"/>
              <x14:axisColor rgb="FF000000"/>
            </x14:dataBar>
          </x14:cfRule>
          <xm:sqref>E1:E245</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671F-8CE6-435E-85A2-9DCCE9FBBA8B}">
  <sheetPr codeName="Sheet7"/>
  <dimension ref="A1:M251"/>
  <sheetViews>
    <sheetView tabSelected="1" zoomScale="78" zoomScaleNormal="78" workbookViewId="0">
      <selection activeCell="F252" sqref="F252"/>
    </sheetView>
  </sheetViews>
  <sheetFormatPr defaultRowHeight="14.5" outlineLevelRow="2" x14ac:dyDescent="0.35"/>
  <cols>
    <col min="1" max="1" width="10.54296875" bestFit="1" customWidth="1"/>
    <col min="2" max="5" width="10.54296875" customWidth="1"/>
    <col min="6" max="6" width="9.1796875" bestFit="1" customWidth="1"/>
    <col min="7" max="7" width="10.26953125" bestFit="1" customWidth="1"/>
    <col min="8" max="8" width="13.36328125" bestFit="1" customWidth="1"/>
    <col min="9" max="9" width="13.36328125" customWidth="1"/>
    <col min="10" max="10" width="9" bestFit="1" customWidth="1"/>
    <col min="11" max="11" width="9.1796875" bestFit="1" customWidth="1"/>
    <col min="12" max="12" width="10" bestFit="1" customWidth="1"/>
    <col min="13" max="13" width="20.36328125" bestFit="1" customWidth="1"/>
  </cols>
  <sheetData>
    <row r="1" spans="1:13" outlineLevel="1" x14ac:dyDescent="0.35">
      <c r="A1" s="11" t="s">
        <v>0</v>
      </c>
      <c r="B1" s="11"/>
      <c r="C1" s="11"/>
      <c r="D1" s="11"/>
      <c r="E1" s="11"/>
      <c r="F1" s="12" t="s">
        <v>3</v>
      </c>
      <c r="G1" s="12"/>
      <c r="H1" s="12" t="s">
        <v>4</v>
      </c>
      <c r="I1" s="12"/>
      <c r="J1" s="12" t="s">
        <v>25</v>
      </c>
      <c r="K1" s="12" t="s">
        <v>26</v>
      </c>
      <c r="L1" s="12" t="s">
        <v>5</v>
      </c>
      <c r="M1" s="12" t="s">
        <v>27</v>
      </c>
    </row>
    <row r="2" spans="1:13" x14ac:dyDescent="0.35">
      <c r="A2" s="18">
        <v>44174</v>
      </c>
      <c r="B2" s="18"/>
      <c r="C2" s="18"/>
      <c r="D2" s="18"/>
      <c r="E2" s="18"/>
      <c r="F2" s="9" t="s">
        <v>9</v>
      </c>
      <c r="G2" s="9"/>
      <c r="H2" s="9" t="s">
        <v>10</v>
      </c>
      <c r="I2" s="9"/>
      <c r="J2" s="9">
        <v>30</v>
      </c>
      <c r="K2" s="9">
        <v>2.27</v>
      </c>
      <c r="L2" s="10">
        <v>68.099999999999994</v>
      </c>
      <c r="M2" s="9" t="s">
        <v>45</v>
      </c>
    </row>
    <row r="3" spans="1:13" outlineLevel="2" x14ac:dyDescent="0.35">
      <c r="A3" s="19">
        <v>44371</v>
      </c>
      <c r="B3" s="19"/>
      <c r="C3" s="19"/>
      <c r="D3" s="19"/>
      <c r="E3" s="19"/>
      <c r="F3" s="2" t="s">
        <v>9</v>
      </c>
      <c r="G3" s="2"/>
      <c r="H3" s="2" t="s">
        <v>10</v>
      </c>
      <c r="I3" s="2"/>
      <c r="J3" s="2">
        <v>27</v>
      </c>
      <c r="K3" s="2">
        <v>2.27</v>
      </c>
      <c r="L3" s="3">
        <v>61.29</v>
      </c>
      <c r="M3" s="9" t="s">
        <v>45</v>
      </c>
    </row>
    <row r="4" spans="1:13" outlineLevel="1" x14ac:dyDescent="0.35">
      <c r="A4" s="19"/>
      <c r="B4" s="22" t="s">
        <v>53</v>
      </c>
      <c r="C4" s="22"/>
      <c r="D4" s="22"/>
      <c r="E4" s="22"/>
      <c r="F4" s="2">
        <f>SUBTOTAL(3,F3:F3)</f>
        <v>1</v>
      </c>
      <c r="G4" s="2"/>
      <c r="H4" s="2"/>
      <c r="I4" s="2"/>
      <c r="J4" s="2"/>
      <c r="K4" s="2"/>
      <c r="L4" s="3"/>
      <c r="M4" s="9"/>
    </row>
    <row r="5" spans="1:13" outlineLevel="1" x14ac:dyDescent="0.35">
      <c r="A5" s="19"/>
      <c r="B5" s="19"/>
      <c r="C5" s="19"/>
      <c r="D5" s="19"/>
      <c r="E5" s="19"/>
      <c r="F5" s="2"/>
      <c r="G5" s="2"/>
      <c r="H5" s="2"/>
      <c r="I5" s="22" t="s">
        <v>50</v>
      </c>
      <c r="J5" s="2">
        <f>SUBTOTAL(9,J3:J3)</f>
        <v>27</v>
      </c>
      <c r="K5" s="2"/>
      <c r="L5" s="3"/>
      <c r="M5" s="9"/>
    </row>
    <row r="6" spans="1:13" outlineLevel="2" x14ac:dyDescent="0.35">
      <c r="A6" s="19">
        <v>44395</v>
      </c>
      <c r="B6" s="19"/>
      <c r="C6" s="19"/>
      <c r="D6" s="19"/>
      <c r="E6" s="19"/>
      <c r="F6" s="2" t="s">
        <v>9</v>
      </c>
      <c r="G6" s="2"/>
      <c r="H6" s="2" t="s">
        <v>10</v>
      </c>
      <c r="I6" s="2"/>
      <c r="J6" s="2">
        <v>22</v>
      </c>
      <c r="K6" s="2">
        <v>2.27</v>
      </c>
      <c r="L6" s="3">
        <v>49.94</v>
      </c>
      <c r="M6" s="9" t="s">
        <v>45</v>
      </c>
    </row>
    <row r="7" spans="1:13" outlineLevel="1" x14ac:dyDescent="0.35">
      <c r="A7" s="19"/>
      <c r="B7" s="23" t="s">
        <v>53</v>
      </c>
      <c r="C7" s="23"/>
      <c r="D7" s="23"/>
      <c r="E7" s="23"/>
      <c r="F7" s="2">
        <f>SUBTOTAL(3,F6:F6)</f>
        <v>1</v>
      </c>
      <c r="G7" s="2"/>
      <c r="H7" s="2"/>
      <c r="I7" s="2"/>
      <c r="J7" s="2"/>
      <c r="K7" s="2"/>
      <c r="L7" s="3"/>
      <c r="M7" s="9"/>
    </row>
    <row r="8" spans="1:13" outlineLevel="1" x14ac:dyDescent="0.35">
      <c r="A8" s="19"/>
      <c r="B8" s="19"/>
      <c r="C8" s="19"/>
      <c r="D8" s="19"/>
      <c r="E8" s="19"/>
      <c r="F8" s="2"/>
      <c r="G8" s="2"/>
      <c r="H8" s="2"/>
      <c r="I8" s="22" t="s">
        <v>51</v>
      </c>
      <c r="J8" s="2">
        <f>SUBTOTAL(9,J6:J6)</f>
        <v>22</v>
      </c>
      <c r="K8" s="2"/>
      <c r="L8" s="3"/>
      <c r="M8" s="9"/>
    </row>
    <row r="9" spans="1:13" outlineLevel="1" x14ac:dyDescent="0.35">
      <c r="A9" s="19"/>
      <c r="B9" s="19"/>
      <c r="C9" s="19"/>
      <c r="D9" s="19"/>
      <c r="E9" s="19"/>
      <c r="F9" s="2"/>
      <c r="G9" s="2"/>
      <c r="H9" s="2"/>
      <c r="I9" s="22" t="s">
        <v>47</v>
      </c>
      <c r="J9" s="2">
        <f>SUBTOTAL(9,J3:J6)</f>
        <v>49</v>
      </c>
      <c r="K9" s="2"/>
      <c r="L9" s="3"/>
      <c r="M9" s="9"/>
    </row>
    <row r="10" spans="1:13" outlineLevel="2" x14ac:dyDescent="0.35">
      <c r="A10" s="19">
        <v>44009</v>
      </c>
      <c r="B10" s="19"/>
      <c r="C10" s="19"/>
      <c r="D10" s="19"/>
      <c r="E10" s="19"/>
      <c r="F10" s="2" t="s">
        <v>9</v>
      </c>
      <c r="G10" s="2"/>
      <c r="H10" s="2" t="s">
        <v>11</v>
      </c>
      <c r="I10" s="2"/>
      <c r="J10" s="2">
        <v>110</v>
      </c>
      <c r="K10" s="2">
        <v>1.8699999999999999</v>
      </c>
      <c r="L10" s="3">
        <v>205.7</v>
      </c>
      <c r="M10" s="9" t="s">
        <v>43</v>
      </c>
    </row>
    <row r="11" spans="1:13" outlineLevel="2" x14ac:dyDescent="0.35">
      <c r="A11" s="19">
        <v>43955</v>
      </c>
      <c r="B11" s="19"/>
      <c r="C11" s="19"/>
      <c r="D11" s="19"/>
      <c r="E11" s="19"/>
      <c r="F11" s="2" t="s">
        <v>9</v>
      </c>
      <c r="G11" s="2"/>
      <c r="H11" s="2" t="s">
        <v>11</v>
      </c>
      <c r="I11" s="2"/>
      <c r="J11" s="2">
        <v>105</v>
      </c>
      <c r="K11" s="2">
        <v>1.8699999999999999</v>
      </c>
      <c r="L11" s="3">
        <v>196.35</v>
      </c>
      <c r="M11" s="9" t="s">
        <v>43</v>
      </c>
    </row>
    <row r="12" spans="1:13" outlineLevel="2" x14ac:dyDescent="0.35">
      <c r="A12" s="19">
        <v>43916</v>
      </c>
      <c r="B12" s="19"/>
      <c r="C12" s="19"/>
      <c r="D12" s="19"/>
      <c r="E12" s="19"/>
      <c r="F12" s="2" t="s">
        <v>9</v>
      </c>
      <c r="G12" s="2"/>
      <c r="H12" s="2" t="s">
        <v>11</v>
      </c>
      <c r="I12" s="2"/>
      <c r="J12" s="2">
        <v>103</v>
      </c>
      <c r="K12" s="2">
        <v>1.87</v>
      </c>
      <c r="L12" s="3">
        <v>192.61</v>
      </c>
      <c r="M12" s="9" t="s">
        <v>43</v>
      </c>
    </row>
    <row r="13" spans="1:13" outlineLevel="2" x14ac:dyDescent="0.35">
      <c r="A13" s="19">
        <v>44263</v>
      </c>
      <c r="B13" s="19"/>
      <c r="C13" s="19"/>
      <c r="D13" s="19"/>
      <c r="E13" s="19"/>
      <c r="F13" s="2" t="s">
        <v>9</v>
      </c>
      <c r="G13" s="2"/>
      <c r="H13" s="2" t="s">
        <v>11</v>
      </c>
      <c r="I13" s="2"/>
      <c r="J13" s="2">
        <v>86</v>
      </c>
      <c r="K13" s="2">
        <v>1.8699999999999999</v>
      </c>
      <c r="L13" s="3">
        <v>160.82</v>
      </c>
      <c r="M13" s="9" t="s">
        <v>43</v>
      </c>
    </row>
    <row r="14" spans="1:13" outlineLevel="2" x14ac:dyDescent="0.35">
      <c r="A14" s="19">
        <v>44506</v>
      </c>
      <c r="B14" s="19"/>
      <c r="C14" s="19"/>
      <c r="D14" s="19"/>
      <c r="E14" s="19"/>
      <c r="F14" s="2" t="s">
        <v>9</v>
      </c>
      <c r="G14" s="2"/>
      <c r="H14" s="2" t="s">
        <v>11</v>
      </c>
      <c r="I14" s="2"/>
      <c r="J14" s="2">
        <v>83</v>
      </c>
      <c r="K14" s="2">
        <v>1.87</v>
      </c>
      <c r="L14" s="3">
        <v>155.21</v>
      </c>
      <c r="M14" s="9" t="s">
        <v>43</v>
      </c>
    </row>
    <row r="15" spans="1:13" outlineLevel="2" x14ac:dyDescent="0.35">
      <c r="A15" s="19">
        <v>44207</v>
      </c>
      <c r="B15" s="19"/>
      <c r="C15" s="19"/>
      <c r="D15" s="19"/>
      <c r="E15" s="19"/>
      <c r="F15" s="2" t="s">
        <v>9</v>
      </c>
      <c r="G15" s="2"/>
      <c r="H15" s="2" t="s">
        <v>11</v>
      </c>
      <c r="I15" s="2"/>
      <c r="J15" s="2">
        <v>77</v>
      </c>
      <c r="K15" s="2">
        <v>1.87</v>
      </c>
      <c r="L15" s="3">
        <v>143.99</v>
      </c>
      <c r="M15" s="9" t="s">
        <v>43</v>
      </c>
    </row>
    <row r="16" spans="1:13" outlineLevel="2" x14ac:dyDescent="0.35">
      <c r="A16" s="19">
        <v>44072</v>
      </c>
      <c r="B16" s="19"/>
      <c r="C16" s="19"/>
      <c r="D16" s="19"/>
      <c r="E16" s="19"/>
      <c r="F16" s="2" t="s">
        <v>9</v>
      </c>
      <c r="G16" s="2"/>
      <c r="H16" s="2" t="s">
        <v>11</v>
      </c>
      <c r="I16" s="2"/>
      <c r="J16" s="2">
        <v>75</v>
      </c>
      <c r="K16" s="2">
        <v>1.87</v>
      </c>
      <c r="L16" s="3">
        <v>140.25</v>
      </c>
      <c r="M16" s="9" t="s">
        <v>43</v>
      </c>
    </row>
    <row r="17" spans="1:13" outlineLevel="2" x14ac:dyDescent="0.35">
      <c r="A17" s="19">
        <v>44030</v>
      </c>
      <c r="B17" s="19"/>
      <c r="C17" s="19"/>
      <c r="D17" s="19"/>
      <c r="E17" s="19"/>
      <c r="F17" s="2" t="s">
        <v>9</v>
      </c>
      <c r="G17" s="2"/>
      <c r="H17" s="2" t="s">
        <v>11</v>
      </c>
      <c r="I17" s="2"/>
      <c r="J17" s="2">
        <v>72</v>
      </c>
      <c r="K17" s="2">
        <v>1.8699999999999999</v>
      </c>
      <c r="L17" s="3">
        <v>134.63999999999999</v>
      </c>
      <c r="M17" s="9" t="s">
        <v>43</v>
      </c>
    </row>
    <row r="18" spans="1:13" outlineLevel="2" x14ac:dyDescent="0.35">
      <c r="A18" s="19">
        <v>44257</v>
      </c>
      <c r="B18" s="19"/>
      <c r="C18" s="19"/>
      <c r="D18" s="19"/>
      <c r="E18" s="19"/>
      <c r="F18" s="2" t="s">
        <v>9</v>
      </c>
      <c r="G18" s="2"/>
      <c r="H18" s="2" t="s">
        <v>11</v>
      </c>
      <c r="I18" s="2"/>
      <c r="J18" s="2">
        <v>68</v>
      </c>
      <c r="K18" s="2">
        <v>1.8699999999999999</v>
      </c>
      <c r="L18" s="3">
        <v>127.16</v>
      </c>
      <c r="M18" s="9" t="s">
        <v>43</v>
      </c>
    </row>
    <row r="19" spans="1:13" outlineLevel="2" x14ac:dyDescent="0.35">
      <c r="A19" s="19">
        <v>44153</v>
      </c>
      <c r="B19" s="19"/>
      <c r="C19" s="19"/>
      <c r="D19" s="19"/>
      <c r="E19" s="19"/>
      <c r="F19" s="2" t="s">
        <v>9</v>
      </c>
      <c r="G19" s="2"/>
      <c r="H19" s="2" t="s">
        <v>11</v>
      </c>
      <c r="I19" s="2"/>
      <c r="J19" s="2">
        <v>66</v>
      </c>
      <c r="K19" s="2">
        <v>1.87</v>
      </c>
      <c r="L19" s="3">
        <v>123.42</v>
      </c>
      <c r="M19" s="9" t="s">
        <v>43</v>
      </c>
    </row>
    <row r="20" spans="1:13" outlineLevel="2" x14ac:dyDescent="0.35">
      <c r="A20" s="19">
        <v>44380</v>
      </c>
      <c r="B20" s="19"/>
      <c r="C20" s="19"/>
      <c r="D20" s="19"/>
      <c r="E20" s="19"/>
      <c r="F20" s="2" t="s">
        <v>9</v>
      </c>
      <c r="G20" s="2"/>
      <c r="H20" s="2" t="s">
        <v>11</v>
      </c>
      <c r="I20" s="2"/>
      <c r="J20" s="2">
        <v>65</v>
      </c>
      <c r="K20" s="2">
        <v>1.8699999999999999</v>
      </c>
      <c r="L20" s="3">
        <v>121.55</v>
      </c>
      <c r="M20" s="9" t="s">
        <v>43</v>
      </c>
    </row>
    <row r="21" spans="1:13" outlineLevel="2" x14ac:dyDescent="0.35">
      <c r="A21" s="19">
        <v>44281</v>
      </c>
      <c r="B21" s="19"/>
      <c r="C21" s="19"/>
      <c r="D21" s="19"/>
      <c r="E21" s="19"/>
      <c r="F21" s="2" t="s">
        <v>9</v>
      </c>
      <c r="G21" s="2"/>
      <c r="H21" s="2" t="s">
        <v>11</v>
      </c>
      <c r="I21" s="2"/>
      <c r="J21" s="2">
        <v>57</v>
      </c>
      <c r="K21" s="2">
        <v>1.87</v>
      </c>
      <c r="L21" s="3">
        <v>106.59</v>
      </c>
      <c r="M21" s="9" t="s">
        <v>43</v>
      </c>
    </row>
    <row r="22" spans="1:13" outlineLevel="2" x14ac:dyDescent="0.35">
      <c r="A22" s="19">
        <v>44497</v>
      </c>
      <c r="B22" s="19"/>
      <c r="C22" s="19"/>
      <c r="D22" s="19"/>
      <c r="E22" s="19"/>
      <c r="F22" s="2" t="s">
        <v>9</v>
      </c>
      <c r="G22" s="2"/>
      <c r="H22" s="2" t="s">
        <v>11</v>
      </c>
      <c r="I22" s="2"/>
      <c r="J22" s="2">
        <v>57</v>
      </c>
      <c r="K22" s="2">
        <v>1.87</v>
      </c>
      <c r="L22" s="3">
        <v>106.59</v>
      </c>
      <c r="M22" s="9" t="s">
        <v>43</v>
      </c>
    </row>
    <row r="23" spans="1:13" outlineLevel="2" x14ac:dyDescent="0.35">
      <c r="A23" s="19">
        <v>44042</v>
      </c>
      <c r="B23" s="19"/>
      <c r="C23" s="19"/>
      <c r="D23" s="19"/>
      <c r="E23" s="19"/>
      <c r="F23" s="2" t="s">
        <v>9</v>
      </c>
      <c r="G23" s="2"/>
      <c r="H23" s="2" t="s">
        <v>11</v>
      </c>
      <c r="I23" s="2"/>
      <c r="J23" s="2">
        <v>56</v>
      </c>
      <c r="K23" s="2">
        <v>1.8699999999999999</v>
      </c>
      <c r="L23" s="3">
        <v>104.72</v>
      </c>
      <c r="M23" s="9" t="s">
        <v>43</v>
      </c>
    </row>
    <row r="24" spans="1:13" outlineLevel="2" x14ac:dyDescent="0.35">
      <c r="A24" s="19">
        <v>44036</v>
      </c>
      <c r="B24" s="19"/>
      <c r="C24" s="19"/>
      <c r="D24" s="19"/>
      <c r="E24" s="19"/>
      <c r="F24" s="2" t="s">
        <v>9</v>
      </c>
      <c r="G24" s="2"/>
      <c r="H24" s="2" t="s">
        <v>11</v>
      </c>
      <c r="I24" s="2"/>
      <c r="J24" s="2">
        <v>51</v>
      </c>
      <c r="K24" s="2">
        <v>1.87</v>
      </c>
      <c r="L24" s="3">
        <v>95.37</v>
      </c>
      <c r="M24" s="9" t="s">
        <v>43</v>
      </c>
    </row>
    <row r="25" spans="1:13" outlineLevel="2" x14ac:dyDescent="0.35">
      <c r="A25" s="19">
        <v>44446</v>
      </c>
      <c r="B25" s="19"/>
      <c r="C25" s="19"/>
      <c r="D25" s="19"/>
      <c r="E25" s="19"/>
      <c r="F25" s="2" t="s">
        <v>9</v>
      </c>
      <c r="G25" s="2"/>
      <c r="H25" s="2" t="s">
        <v>11</v>
      </c>
      <c r="I25" s="2"/>
      <c r="J25" s="2">
        <v>50</v>
      </c>
      <c r="K25" s="2">
        <v>1.87</v>
      </c>
      <c r="L25" s="3">
        <v>93.5</v>
      </c>
      <c r="M25" s="9" t="s">
        <v>43</v>
      </c>
    </row>
    <row r="26" spans="1:13" outlineLevel="2" x14ac:dyDescent="0.35">
      <c r="A26" s="19">
        <v>44323</v>
      </c>
      <c r="B26" s="19"/>
      <c r="C26" s="19"/>
      <c r="D26" s="19"/>
      <c r="E26" s="19"/>
      <c r="F26" s="2" t="s">
        <v>9</v>
      </c>
      <c r="G26" s="2"/>
      <c r="H26" s="2" t="s">
        <v>11</v>
      </c>
      <c r="I26" s="2"/>
      <c r="J26" s="2">
        <v>47</v>
      </c>
      <c r="K26" s="2">
        <v>1.87</v>
      </c>
      <c r="L26" s="3">
        <v>87.89</v>
      </c>
      <c r="M26" s="9" t="s">
        <v>43</v>
      </c>
    </row>
    <row r="27" spans="1:13" outlineLevel="2" x14ac:dyDescent="0.35">
      <c r="A27" s="19">
        <v>44470</v>
      </c>
      <c r="B27" s="19"/>
      <c r="C27" s="19"/>
      <c r="D27" s="19"/>
      <c r="E27" s="19"/>
      <c r="F27" s="2" t="s">
        <v>9</v>
      </c>
      <c r="G27" s="2"/>
      <c r="H27" s="2" t="s">
        <v>11</v>
      </c>
      <c r="I27" s="2"/>
      <c r="J27" s="2">
        <v>43</v>
      </c>
      <c r="K27" s="2">
        <v>1.8699999999999999</v>
      </c>
      <c r="L27" s="3">
        <v>80.41</v>
      </c>
      <c r="M27" s="9" t="s">
        <v>43</v>
      </c>
    </row>
    <row r="28" spans="1:13" outlineLevel="2" x14ac:dyDescent="0.35">
      <c r="A28" s="19">
        <v>43885</v>
      </c>
      <c r="B28" s="19"/>
      <c r="C28" s="19"/>
      <c r="D28" s="19"/>
      <c r="E28" s="19"/>
      <c r="F28" s="2" t="s">
        <v>9</v>
      </c>
      <c r="G28" s="2"/>
      <c r="H28" s="2" t="s">
        <v>11</v>
      </c>
      <c r="I28" s="2"/>
      <c r="J28" s="2">
        <v>42</v>
      </c>
      <c r="K28" s="2">
        <v>1.87</v>
      </c>
      <c r="L28" s="3">
        <v>78.540000000000006</v>
      </c>
      <c r="M28" s="9" t="s">
        <v>43</v>
      </c>
    </row>
    <row r="29" spans="1:13" outlineLevel="2" x14ac:dyDescent="0.35">
      <c r="A29" s="19">
        <v>44533</v>
      </c>
      <c r="B29" s="19"/>
      <c r="C29" s="19"/>
      <c r="D29" s="19"/>
      <c r="E29" s="19"/>
      <c r="F29" s="2" t="s">
        <v>9</v>
      </c>
      <c r="G29" s="2"/>
      <c r="H29" s="2" t="s">
        <v>11</v>
      </c>
      <c r="I29" s="2"/>
      <c r="J29" s="2">
        <v>42</v>
      </c>
      <c r="K29" s="2">
        <v>1.87</v>
      </c>
      <c r="L29" s="3">
        <v>78.540000000000006</v>
      </c>
      <c r="M29" s="9" t="s">
        <v>43</v>
      </c>
    </row>
    <row r="30" spans="1:13" outlineLevel="2" x14ac:dyDescent="0.35">
      <c r="A30" s="19">
        <v>44428</v>
      </c>
      <c r="B30" s="19"/>
      <c r="C30" s="19"/>
      <c r="D30" s="19"/>
      <c r="E30" s="19"/>
      <c r="F30" s="2" t="s">
        <v>9</v>
      </c>
      <c r="G30" s="2"/>
      <c r="H30" s="2" t="s">
        <v>11</v>
      </c>
      <c r="I30" s="2"/>
      <c r="J30" s="2">
        <v>39</v>
      </c>
      <c r="K30" s="2">
        <v>1.87</v>
      </c>
      <c r="L30" s="3">
        <v>72.930000000000007</v>
      </c>
      <c r="M30" s="9" t="s">
        <v>43</v>
      </c>
    </row>
    <row r="31" spans="1:13" outlineLevel="2" x14ac:dyDescent="0.35">
      <c r="A31" s="19">
        <v>44362</v>
      </c>
      <c r="B31" s="19"/>
      <c r="C31" s="19"/>
      <c r="D31" s="19"/>
      <c r="E31" s="19"/>
      <c r="F31" s="2" t="s">
        <v>9</v>
      </c>
      <c r="G31" s="2"/>
      <c r="H31" s="2" t="s">
        <v>11</v>
      </c>
      <c r="I31" s="2"/>
      <c r="J31" s="2">
        <v>38</v>
      </c>
      <c r="K31" s="2">
        <v>1.87</v>
      </c>
      <c r="L31" s="3">
        <v>71.06</v>
      </c>
      <c r="M31" s="9" t="s">
        <v>43</v>
      </c>
    </row>
    <row r="32" spans="1:13" outlineLevel="2" x14ac:dyDescent="0.35">
      <c r="A32" s="19">
        <v>44099</v>
      </c>
      <c r="B32" s="19"/>
      <c r="C32" s="19"/>
      <c r="D32" s="19"/>
      <c r="E32" s="19"/>
      <c r="F32" s="2" t="s">
        <v>9</v>
      </c>
      <c r="G32" s="2"/>
      <c r="H32" s="2" t="s">
        <v>11</v>
      </c>
      <c r="I32" s="2"/>
      <c r="J32" s="2">
        <v>33</v>
      </c>
      <c r="K32" s="2">
        <v>1.87</v>
      </c>
      <c r="L32" s="3">
        <v>61.71</v>
      </c>
      <c r="M32" s="9" t="s">
        <v>43</v>
      </c>
    </row>
    <row r="33" spans="1:13" outlineLevel="2" x14ac:dyDescent="0.35">
      <c r="A33" s="19">
        <v>44557</v>
      </c>
      <c r="B33" s="19"/>
      <c r="C33" s="19"/>
      <c r="D33" s="19"/>
      <c r="E33" s="19"/>
      <c r="F33" s="2" t="s">
        <v>9</v>
      </c>
      <c r="G33" s="2"/>
      <c r="H33" s="2" t="s">
        <v>11</v>
      </c>
      <c r="I33" s="2"/>
      <c r="J33" s="2">
        <v>30</v>
      </c>
      <c r="K33" s="2">
        <v>1.87</v>
      </c>
      <c r="L33" s="3">
        <v>56.1</v>
      </c>
      <c r="M33" s="9" t="s">
        <v>43</v>
      </c>
    </row>
    <row r="34" spans="1:13" outlineLevel="2" x14ac:dyDescent="0.35">
      <c r="A34" s="19">
        <v>44311</v>
      </c>
      <c r="B34" s="19"/>
      <c r="C34" s="19"/>
      <c r="D34" s="19"/>
      <c r="E34" s="19"/>
      <c r="F34" s="2" t="s">
        <v>9</v>
      </c>
      <c r="G34" s="2"/>
      <c r="H34" s="2" t="s">
        <v>11</v>
      </c>
      <c r="I34" s="2"/>
      <c r="J34" s="2">
        <v>27</v>
      </c>
      <c r="K34" s="2">
        <v>1.87</v>
      </c>
      <c r="L34" s="3">
        <v>50.49</v>
      </c>
      <c r="M34" s="9" t="s">
        <v>43</v>
      </c>
    </row>
    <row r="35" spans="1:13" outlineLevel="2" x14ac:dyDescent="0.35">
      <c r="A35" s="19">
        <v>44350</v>
      </c>
      <c r="B35" s="19"/>
      <c r="C35" s="19"/>
      <c r="D35" s="19"/>
      <c r="E35" s="19"/>
      <c r="F35" s="2" t="s">
        <v>9</v>
      </c>
      <c r="G35" s="2"/>
      <c r="H35" s="2" t="s">
        <v>11</v>
      </c>
      <c r="I35" s="2"/>
      <c r="J35" s="2">
        <v>27</v>
      </c>
      <c r="K35" s="2">
        <v>1.87</v>
      </c>
      <c r="L35" s="3">
        <v>50.49</v>
      </c>
      <c r="M35" s="9" t="s">
        <v>43</v>
      </c>
    </row>
    <row r="36" spans="1:13" outlineLevel="2" x14ac:dyDescent="0.35">
      <c r="A36" s="19">
        <v>44392</v>
      </c>
      <c r="B36" s="19"/>
      <c r="C36" s="19"/>
      <c r="D36" s="19"/>
      <c r="E36" s="19"/>
      <c r="F36" s="2" t="s">
        <v>9</v>
      </c>
      <c r="G36" s="2"/>
      <c r="H36" s="2" t="s">
        <v>11</v>
      </c>
      <c r="I36" s="2"/>
      <c r="J36" s="2">
        <v>26</v>
      </c>
      <c r="K36" s="2">
        <v>1.8699999999999999</v>
      </c>
      <c r="L36" s="3">
        <v>48.62</v>
      </c>
      <c r="M36" s="9" t="s">
        <v>43</v>
      </c>
    </row>
    <row r="37" spans="1:13" outlineLevel="2" x14ac:dyDescent="0.35">
      <c r="A37" s="19">
        <v>44003</v>
      </c>
      <c r="B37" s="19"/>
      <c r="C37" s="19"/>
      <c r="D37" s="19"/>
      <c r="E37" s="19"/>
      <c r="F37" s="2" t="s">
        <v>9</v>
      </c>
      <c r="G37" s="2"/>
      <c r="H37" s="2" t="s">
        <v>12</v>
      </c>
      <c r="I37" s="2"/>
      <c r="J37" s="2">
        <v>306</v>
      </c>
      <c r="K37" s="2">
        <v>1.77</v>
      </c>
      <c r="L37" s="3">
        <v>541.62</v>
      </c>
      <c r="M37" s="9" t="s">
        <v>37</v>
      </c>
    </row>
    <row r="38" spans="1:13" outlineLevel="2" x14ac:dyDescent="0.35">
      <c r="A38" s="19">
        <v>44084</v>
      </c>
      <c r="B38" s="19"/>
      <c r="C38" s="19"/>
      <c r="D38" s="19"/>
      <c r="E38" s="19"/>
      <c r="F38" s="2" t="s">
        <v>9</v>
      </c>
      <c r="G38" s="2"/>
      <c r="H38" s="2" t="s">
        <v>12</v>
      </c>
      <c r="I38" s="2"/>
      <c r="J38" s="2">
        <v>143</v>
      </c>
      <c r="K38" s="2">
        <v>1.77</v>
      </c>
      <c r="L38" s="3">
        <v>253.11</v>
      </c>
      <c r="M38" s="9" t="s">
        <v>37</v>
      </c>
    </row>
    <row r="39" spans="1:13" outlineLevel="2" x14ac:dyDescent="0.35">
      <c r="A39" s="19">
        <v>44120</v>
      </c>
      <c r="B39" s="19"/>
      <c r="C39" s="19"/>
      <c r="D39" s="19"/>
      <c r="E39" s="19"/>
      <c r="F39" s="2" t="s">
        <v>9</v>
      </c>
      <c r="G39" s="2"/>
      <c r="H39" s="2" t="s">
        <v>12</v>
      </c>
      <c r="I39" s="2"/>
      <c r="J39" s="2">
        <v>141</v>
      </c>
      <c r="K39" s="2">
        <v>1.77</v>
      </c>
      <c r="L39" s="3">
        <v>249.57</v>
      </c>
      <c r="M39" s="9" t="s">
        <v>37</v>
      </c>
    </row>
    <row r="40" spans="1:13" outlineLevel="2" x14ac:dyDescent="0.35">
      <c r="A40" s="19">
        <v>44512</v>
      </c>
      <c r="B40" s="19"/>
      <c r="C40" s="19"/>
      <c r="D40" s="19"/>
      <c r="E40" s="19"/>
      <c r="F40" s="2" t="s">
        <v>9</v>
      </c>
      <c r="G40" s="2"/>
      <c r="H40" s="2" t="s">
        <v>12</v>
      </c>
      <c r="I40" s="2"/>
      <c r="J40" s="2">
        <v>137</v>
      </c>
      <c r="K40" s="2">
        <v>1.77</v>
      </c>
      <c r="L40" s="3">
        <v>242.49</v>
      </c>
      <c r="M40" s="9" t="s">
        <v>37</v>
      </c>
    </row>
    <row r="41" spans="1:13" outlineLevel="2" x14ac:dyDescent="0.35">
      <c r="A41" s="19">
        <v>44021</v>
      </c>
      <c r="B41" s="19"/>
      <c r="C41" s="19"/>
      <c r="D41" s="19"/>
      <c r="E41" s="19"/>
      <c r="F41" s="2" t="s">
        <v>9</v>
      </c>
      <c r="G41" s="2"/>
      <c r="H41" s="2" t="s">
        <v>12</v>
      </c>
      <c r="I41" s="2"/>
      <c r="J41" s="2">
        <v>136</v>
      </c>
      <c r="K41" s="2">
        <v>1.77</v>
      </c>
      <c r="L41" s="3">
        <v>240.72</v>
      </c>
      <c r="M41" s="9" t="s">
        <v>37</v>
      </c>
    </row>
    <row r="42" spans="1:13" outlineLevel="2" x14ac:dyDescent="0.35">
      <c r="A42" s="19">
        <v>44090</v>
      </c>
      <c r="B42" s="19"/>
      <c r="C42" s="19"/>
      <c r="D42" s="19"/>
      <c r="E42" s="19"/>
      <c r="F42" s="2" t="s">
        <v>9</v>
      </c>
      <c r="G42" s="2"/>
      <c r="H42" s="2" t="s">
        <v>12</v>
      </c>
      <c r="I42" s="2"/>
      <c r="J42" s="2">
        <v>133</v>
      </c>
      <c r="K42" s="2">
        <v>1.77</v>
      </c>
      <c r="L42" s="3">
        <v>235.41</v>
      </c>
      <c r="M42" s="9" t="s">
        <v>37</v>
      </c>
    </row>
    <row r="43" spans="1:13" outlineLevel="2" x14ac:dyDescent="0.35">
      <c r="A43" s="19">
        <v>44287</v>
      </c>
      <c r="B43" s="19"/>
      <c r="C43" s="19"/>
      <c r="D43" s="19"/>
      <c r="E43" s="19"/>
      <c r="F43" s="2" t="s">
        <v>9</v>
      </c>
      <c r="G43" s="2"/>
      <c r="H43" s="2" t="s">
        <v>12</v>
      </c>
      <c r="I43" s="2"/>
      <c r="J43" s="2">
        <v>118</v>
      </c>
      <c r="K43" s="2">
        <v>1.77</v>
      </c>
      <c r="L43" s="3">
        <v>208.86</v>
      </c>
      <c r="M43" s="9" t="s">
        <v>37</v>
      </c>
    </row>
    <row r="44" spans="1:13" outlineLevel="2" x14ac:dyDescent="0.35">
      <c r="A44" s="19">
        <v>44063</v>
      </c>
      <c r="B44" s="19"/>
      <c r="C44" s="19"/>
      <c r="D44" s="19"/>
      <c r="E44" s="19"/>
      <c r="F44" s="2" t="s">
        <v>9</v>
      </c>
      <c r="G44" s="2"/>
      <c r="H44" s="2" t="s">
        <v>12</v>
      </c>
      <c r="I44" s="2"/>
      <c r="J44" s="2">
        <v>109</v>
      </c>
      <c r="K44" s="2">
        <v>1.77</v>
      </c>
      <c r="L44" s="3">
        <v>192.93</v>
      </c>
      <c r="M44" s="9" t="s">
        <v>37</v>
      </c>
    </row>
    <row r="45" spans="1:13" outlineLevel="2" x14ac:dyDescent="0.35">
      <c r="A45" s="19">
        <v>44275</v>
      </c>
      <c r="B45" s="19"/>
      <c r="C45" s="19"/>
      <c r="D45" s="19"/>
      <c r="E45" s="19"/>
      <c r="F45" s="2" t="s">
        <v>9</v>
      </c>
      <c r="G45" s="2"/>
      <c r="H45" s="2" t="s">
        <v>12</v>
      </c>
      <c r="I45" s="2"/>
      <c r="J45" s="2">
        <v>103</v>
      </c>
      <c r="K45" s="2">
        <v>1.77</v>
      </c>
      <c r="L45" s="3">
        <v>182.31</v>
      </c>
      <c r="M45" s="9" t="s">
        <v>37</v>
      </c>
    </row>
    <row r="46" spans="1:13" outlineLevel="2" x14ac:dyDescent="0.35">
      <c r="A46" s="19">
        <v>44213</v>
      </c>
      <c r="B46" s="19"/>
      <c r="C46" s="19"/>
      <c r="D46" s="19"/>
      <c r="E46" s="19"/>
      <c r="F46" s="2" t="s">
        <v>9</v>
      </c>
      <c r="G46" s="2"/>
      <c r="H46" s="2" t="s">
        <v>12</v>
      </c>
      <c r="I46" s="2"/>
      <c r="J46" s="2">
        <v>102</v>
      </c>
      <c r="K46" s="2">
        <v>1.77</v>
      </c>
      <c r="L46" s="3">
        <v>180.54</v>
      </c>
      <c r="M46" s="9" t="s">
        <v>37</v>
      </c>
    </row>
    <row r="47" spans="1:13" outlineLevel="2" x14ac:dyDescent="0.35">
      <c r="A47" s="19">
        <v>43855</v>
      </c>
      <c r="B47" s="19"/>
      <c r="C47" s="19"/>
      <c r="D47" s="19"/>
      <c r="E47" s="19"/>
      <c r="F47" s="2" t="s">
        <v>9</v>
      </c>
      <c r="G47" s="2"/>
      <c r="H47" s="2" t="s">
        <v>12</v>
      </c>
      <c r="I47" s="2"/>
      <c r="J47" s="2">
        <v>100</v>
      </c>
      <c r="K47" s="2">
        <v>1.77</v>
      </c>
      <c r="L47" s="3">
        <v>177</v>
      </c>
      <c r="M47" s="9" t="s">
        <v>37</v>
      </c>
    </row>
    <row r="48" spans="1:13" outlineLevel="2" x14ac:dyDescent="0.35">
      <c r="A48" s="19">
        <v>44269</v>
      </c>
      <c r="B48" s="19"/>
      <c r="C48" s="19"/>
      <c r="D48" s="19"/>
      <c r="E48" s="19"/>
      <c r="F48" s="2" t="s">
        <v>9</v>
      </c>
      <c r="G48" s="2"/>
      <c r="H48" s="2" t="s">
        <v>12</v>
      </c>
      <c r="I48" s="2"/>
      <c r="J48" s="2">
        <v>93</v>
      </c>
      <c r="K48" s="2">
        <v>1.7700000000000002</v>
      </c>
      <c r="L48" s="3">
        <v>164.61</v>
      </c>
      <c r="M48" s="9" t="s">
        <v>37</v>
      </c>
    </row>
    <row r="49" spans="1:13" outlineLevel="2" x14ac:dyDescent="0.35">
      <c r="A49" s="19">
        <v>44165</v>
      </c>
      <c r="B49" s="19"/>
      <c r="C49" s="19"/>
      <c r="D49" s="19"/>
      <c r="E49" s="19"/>
      <c r="F49" s="2" t="s">
        <v>9</v>
      </c>
      <c r="G49" s="2"/>
      <c r="H49" s="2" t="s">
        <v>12</v>
      </c>
      <c r="I49" s="2"/>
      <c r="J49" s="2">
        <v>92</v>
      </c>
      <c r="K49" s="2">
        <v>1.77</v>
      </c>
      <c r="L49" s="3">
        <v>162.84</v>
      </c>
      <c r="M49" s="9" t="s">
        <v>37</v>
      </c>
    </row>
    <row r="50" spans="1:13" outlineLevel="2" x14ac:dyDescent="0.35">
      <c r="A50" s="19">
        <v>43928</v>
      </c>
      <c r="B50" s="19"/>
      <c r="C50" s="19"/>
      <c r="D50" s="19"/>
      <c r="E50" s="19"/>
      <c r="F50" s="2" t="s">
        <v>9</v>
      </c>
      <c r="G50" s="2"/>
      <c r="H50" s="2" t="s">
        <v>12</v>
      </c>
      <c r="I50" s="2"/>
      <c r="J50" s="2">
        <v>91</v>
      </c>
      <c r="K50" s="2">
        <v>1.77</v>
      </c>
      <c r="L50" s="3">
        <v>161.07</v>
      </c>
      <c r="M50" s="9" t="s">
        <v>37</v>
      </c>
    </row>
    <row r="51" spans="1:13" outlineLevel="2" x14ac:dyDescent="0.35">
      <c r="A51" s="19">
        <v>44144</v>
      </c>
      <c r="B51" s="19"/>
      <c r="C51" s="19"/>
      <c r="D51" s="19"/>
      <c r="E51" s="19"/>
      <c r="F51" s="2" t="s">
        <v>9</v>
      </c>
      <c r="G51" s="2"/>
      <c r="H51" s="2" t="s">
        <v>12</v>
      </c>
      <c r="I51" s="2"/>
      <c r="J51" s="2">
        <v>90</v>
      </c>
      <c r="K51" s="2">
        <v>1.77</v>
      </c>
      <c r="L51" s="3">
        <v>159.30000000000001</v>
      </c>
      <c r="M51" s="9" t="s">
        <v>37</v>
      </c>
    </row>
    <row r="52" spans="1:13" outlineLevel="2" x14ac:dyDescent="0.35">
      <c r="A52" s="19">
        <v>44296</v>
      </c>
      <c r="B52" s="19"/>
      <c r="C52" s="19"/>
      <c r="D52" s="19"/>
      <c r="E52" s="19"/>
      <c r="F52" s="2" t="s">
        <v>9</v>
      </c>
      <c r="G52" s="2"/>
      <c r="H52" s="2" t="s">
        <v>12</v>
      </c>
      <c r="I52" s="2"/>
      <c r="J52" s="2">
        <v>90</v>
      </c>
      <c r="K52" s="2">
        <v>1.77</v>
      </c>
      <c r="L52" s="3">
        <v>159.30000000000001</v>
      </c>
      <c r="M52" s="9" t="s">
        <v>37</v>
      </c>
    </row>
    <row r="53" spans="1:13" outlineLevel="2" x14ac:dyDescent="0.35">
      <c r="A53" s="19">
        <v>44341</v>
      </c>
      <c r="B53" s="19"/>
      <c r="C53" s="19"/>
      <c r="D53" s="19"/>
      <c r="E53" s="19"/>
      <c r="F53" s="2" t="s">
        <v>9</v>
      </c>
      <c r="G53" s="2"/>
      <c r="H53" s="2" t="s">
        <v>12</v>
      </c>
      <c r="I53" s="2"/>
      <c r="J53" s="2">
        <v>84</v>
      </c>
      <c r="K53" s="2">
        <v>1.77</v>
      </c>
      <c r="L53" s="3">
        <v>148.68</v>
      </c>
      <c r="M53" s="9" t="s">
        <v>37</v>
      </c>
    </row>
    <row r="54" spans="1:13" outlineLevel="2" x14ac:dyDescent="0.35">
      <c r="A54" s="19">
        <v>44105</v>
      </c>
      <c r="B54" s="19"/>
      <c r="C54" s="19"/>
      <c r="D54" s="19"/>
      <c r="E54" s="19"/>
      <c r="F54" s="2" t="s">
        <v>9</v>
      </c>
      <c r="G54" s="2"/>
      <c r="H54" s="2" t="s">
        <v>12</v>
      </c>
      <c r="I54" s="2"/>
      <c r="J54" s="2">
        <v>77</v>
      </c>
      <c r="K54" s="2">
        <v>1.7699999999999998</v>
      </c>
      <c r="L54" s="3">
        <v>136.29</v>
      </c>
      <c r="M54" s="9" t="s">
        <v>37</v>
      </c>
    </row>
    <row r="55" spans="1:13" outlineLevel="2" x14ac:dyDescent="0.35">
      <c r="A55" s="19">
        <v>43997</v>
      </c>
      <c r="B55" s="19"/>
      <c r="C55" s="19"/>
      <c r="D55" s="19"/>
      <c r="E55" s="19"/>
      <c r="F55" s="2" t="s">
        <v>9</v>
      </c>
      <c r="G55" s="2"/>
      <c r="H55" s="2" t="s">
        <v>12</v>
      </c>
      <c r="I55" s="2"/>
      <c r="J55" s="2">
        <v>75</v>
      </c>
      <c r="K55" s="2">
        <v>1.77</v>
      </c>
      <c r="L55" s="3">
        <v>132.75</v>
      </c>
      <c r="M55" s="9" t="s">
        <v>37</v>
      </c>
    </row>
    <row r="56" spans="1:13" outlineLevel="2" x14ac:dyDescent="0.35">
      <c r="A56" s="19">
        <v>44359</v>
      </c>
      <c r="B56" s="19"/>
      <c r="C56" s="19"/>
      <c r="D56" s="19"/>
      <c r="E56" s="19"/>
      <c r="F56" s="2" t="s">
        <v>9</v>
      </c>
      <c r="G56" s="2"/>
      <c r="H56" s="2" t="s">
        <v>12</v>
      </c>
      <c r="I56" s="2"/>
      <c r="J56" s="2">
        <v>73</v>
      </c>
      <c r="K56" s="2">
        <v>1.77</v>
      </c>
      <c r="L56" s="3">
        <v>129.21</v>
      </c>
      <c r="M56" s="9" t="s">
        <v>37</v>
      </c>
    </row>
    <row r="57" spans="1:13" outlineLevel="2" x14ac:dyDescent="0.35">
      <c r="A57" s="19">
        <v>44410</v>
      </c>
      <c r="B57" s="19"/>
      <c r="C57" s="19"/>
      <c r="D57" s="19"/>
      <c r="E57" s="19"/>
      <c r="F57" s="2" t="s">
        <v>9</v>
      </c>
      <c r="G57" s="2"/>
      <c r="H57" s="2" t="s">
        <v>12</v>
      </c>
      <c r="I57" s="2"/>
      <c r="J57" s="2">
        <v>71</v>
      </c>
      <c r="K57" s="2">
        <v>1.77</v>
      </c>
      <c r="L57" s="3">
        <v>125.67</v>
      </c>
      <c r="M57" s="9" t="s">
        <v>37</v>
      </c>
    </row>
    <row r="58" spans="1:13" outlineLevel="2" x14ac:dyDescent="0.35">
      <c r="A58" s="19">
        <v>44246</v>
      </c>
      <c r="B58" s="19"/>
      <c r="C58" s="19"/>
      <c r="D58" s="19"/>
      <c r="E58" s="19"/>
      <c r="F58" s="2" t="s">
        <v>9</v>
      </c>
      <c r="G58" s="2"/>
      <c r="H58" s="2" t="s">
        <v>12</v>
      </c>
      <c r="I58" s="2"/>
      <c r="J58" s="2">
        <v>68</v>
      </c>
      <c r="K58" s="2">
        <v>1.77</v>
      </c>
      <c r="L58" s="3">
        <v>120.36</v>
      </c>
      <c r="M58" s="9" t="s">
        <v>37</v>
      </c>
    </row>
    <row r="59" spans="1:13" outlineLevel="2" x14ac:dyDescent="0.35">
      <c r="A59" s="19">
        <v>44201</v>
      </c>
      <c r="B59" s="19"/>
      <c r="C59" s="19"/>
      <c r="D59" s="19"/>
      <c r="E59" s="19"/>
      <c r="F59" s="2" t="s">
        <v>9</v>
      </c>
      <c r="G59" s="2"/>
      <c r="H59" s="2" t="s">
        <v>12</v>
      </c>
      <c r="I59" s="2"/>
      <c r="J59" s="2">
        <v>63</v>
      </c>
      <c r="K59" s="2">
        <v>1.77</v>
      </c>
      <c r="L59" s="3">
        <v>111.51</v>
      </c>
      <c r="M59" s="9" t="s">
        <v>37</v>
      </c>
    </row>
    <row r="60" spans="1:13" outlineLevel="2" x14ac:dyDescent="0.35">
      <c r="A60" s="19">
        <v>43898</v>
      </c>
      <c r="B60" s="19"/>
      <c r="C60" s="19"/>
      <c r="D60" s="19"/>
      <c r="E60" s="19"/>
      <c r="F60" s="2" t="s">
        <v>9</v>
      </c>
      <c r="G60" s="2"/>
      <c r="H60" s="2" t="s">
        <v>12</v>
      </c>
      <c r="I60" s="2"/>
      <c r="J60" s="2">
        <v>61</v>
      </c>
      <c r="K60" s="2">
        <v>1.77</v>
      </c>
      <c r="L60" s="3">
        <v>107.97</v>
      </c>
      <c r="M60" s="9" t="s">
        <v>37</v>
      </c>
    </row>
    <row r="61" spans="1:13" outlineLevel="2" x14ac:dyDescent="0.35">
      <c r="A61" s="19">
        <v>43967</v>
      </c>
      <c r="B61" s="19"/>
      <c r="C61" s="19"/>
      <c r="D61" s="19"/>
      <c r="E61" s="19"/>
      <c r="F61" s="2" t="s">
        <v>9</v>
      </c>
      <c r="G61" s="2"/>
      <c r="H61" s="2" t="s">
        <v>12</v>
      </c>
      <c r="I61" s="2"/>
      <c r="J61" s="2">
        <v>61</v>
      </c>
      <c r="K61" s="2">
        <v>1.77</v>
      </c>
      <c r="L61" s="3">
        <v>107.97</v>
      </c>
      <c r="M61" s="9" t="s">
        <v>37</v>
      </c>
    </row>
    <row r="62" spans="1:13" outlineLevel="2" x14ac:dyDescent="0.35">
      <c r="A62" s="19">
        <v>43922</v>
      </c>
      <c r="B62" s="19"/>
      <c r="C62" s="19"/>
      <c r="D62" s="19"/>
      <c r="E62" s="19"/>
      <c r="F62" s="2" t="s">
        <v>9</v>
      </c>
      <c r="G62" s="2"/>
      <c r="H62" s="2" t="s">
        <v>12</v>
      </c>
      <c r="I62" s="2"/>
      <c r="J62" s="2">
        <v>58</v>
      </c>
      <c r="K62" s="2">
        <v>1.77</v>
      </c>
      <c r="L62" s="3">
        <v>102.66</v>
      </c>
      <c r="M62" s="9" t="s">
        <v>37</v>
      </c>
    </row>
    <row r="63" spans="1:13" outlineLevel="2" x14ac:dyDescent="0.35">
      <c r="A63" s="19">
        <v>43979</v>
      </c>
      <c r="B63" s="19"/>
      <c r="C63" s="19"/>
      <c r="D63" s="19"/>
      <c r="E63" s="19"/>
      <c r="F63" s="2" t="s">
        <v>9</v>
      </c>
      <c r="G63" s="2"/>
      <c r="H63" s="2" t="s">
        <v>12</v>
      </c>
      <c r="I63" s="2"/>
      <c r="J63" s="2">
        <v>58</v>
      </c>
      <c r="K63" s="2">
        <v>1.77</v>
      </c>
      <c r="L63" s="3">
        <v>102.66</v>
      </c>
      <c r="M63" s="9" t="s">
        <v>37</v>
      </c>
    </row>
    <row r="64" spans="1:13" outlineLevel="2" x14ac:dyDescent="0.35">
      <c r="A64" s="19">
        <v>44332</v>
      </c>
      <c r="B64" s="19"/>
      <c r="C64" s="19"/>
      <c r="D64" s="19"/>
      <c r="E64" s="19"/>
      <c r="F64" s="2" t="s">
        <v>9</v>
      </c>
      <c r="G64" s="2"/>
      <c r="H64" s="2" t="s">
        <v>12</v>
      </c>
      <c r="I64" s="2"/>
      <c r="J64" s="2">
        <v>58</v>
      </c>
      <c r="K64" s="2">
        <v>1.77</v>
      </c>
      <c r="L64" s="3">
        <v>102.66</v>
      </c>
      <c r="M64" s="9" t="s">
        <v>37</v>
      </c>
    </row>
    <row r="65" spans="1:13" outlineLevel="2" x14ac:dyDescent="0.35">
      <c r="A65" s="19">
        <v>44219</v>
      </c>
      <c r="B65" s="19"/>
      <c r="C65" s="19"/>
      <c r="D65" s="19"/>
      <c r="E65" s="19"/>
      <c r="F65" s="2" t="s">
        <v>9</v>
      </c>
      <c r="G65" s="2"/>
      <c r="H65" s="2" t="s">
        <v>12</v>
      </c>
      <c r="I65" s="2"/>
      <c r="J65" s="2">
        <v>56</v>
      </c>
      <c r="K65" s="2">
        <v>1.77</v>
      </c>
      <c r="L65" s="3">
        <v>99.12</v>
      </c>
      <c r="M65" s="9" t="s">
        <v>37</v>
      </c>
    </row>
    <row r="66" spans="1:13" outlineLevel="2" x14ac:dyDescent="0.35">
      <c r="A66" s="19">
        <v>44419</v>
      </c>
      <c r="B66" s="19"/>
      <c r="C66" s="19"/>
      <c r="D66" s="19"/>
      <c r="E66" s="19"/>
      <c r="F66" s="2" t="s">
        <v>9</v>
      </c>
      <c r="G66" s="2"/>
      <c r="H66" s="2" t="s">
        <v>12</v>
      </c>
      <c r="I66" s="2"/>
      <c r="J66" s="2">
        <v>55</v>
      </c>
      <c r="K66" s="2">
        <v>1.7699999999999998</v>
      </c>
      <c r="L66" s="3">
        <v>97.35</v>
      </c>
      <c r="M66" s="9" t="s">
        <v>37</v>
      </c>
    </row>
    <row r="67" spans="1:13" outlineLevel="2" x14ac:dyDescent="0.35">
      <c r="A67" s="19">
        <v>43846</v>
      </c>
      <c r="B67" s="19"/>
      <c r="C67" s="19"/>
      <c r="D67" s="19"/>
      <c r="E67" s="19"/>
      <c r="F67" s="2" t="s">
        <v>9</v>
      </c>
      <c r="G67" s="2"/>
      <c r="H67" s="2" t="s">
        <v>12</v>
      </c>
      <c r="I67" s="2"/>
      <c r="J67" s="2">
        <v>54</v>
      </c>
      <c r="K67" s="2">
        <v>1.77</v>
      </c>
      <c r="L67" s="3">
        <v>95.58</v>
      </c>
      <c r="M67" s="9" t="s">
        <v>37</v>
      </c>
    </row>
    <row r="68" spans="1:13" outlineLevel="2" x14ac:dyDescent="0.35">
      <c r="A68" s="19">
        <v>43946</v>
      </c>
      <c r="B68" s="19"/>
      <c r="C68" s="19"/>
      <c r="D68" s="19"/>
      <c r="E68" s="19"/>
      <c r="F68" s="2" t="s">
        <v>9</v>
      </c>
      <c r="G68" s="2"/>
      <c r="H68" s="2" t="s">
        <v>12</v>
      </c>
      <c r="I68" s="2"/>
      <c r="J68" s="2">
        <v>53</v>
      </c>
      <c r="K68" s="2">
        <v>1.77</v>
      </c>
      <c r="L68" s="3">
        <v>93.81</v>
      </c>
      <c r="M68" s="9" t="s">
        <v>37</v>
      </c>
    </row>
    <row r="69" spans="1:13" outlineLevel="2" x14ac:dyDescent="0.35">
      <c r="A69" s="19">
        <v>44015</v>
      </c>
      <c r="B69" s="19"/>
      <c r="C69" s="19"/>
      <c r="D69" s="19"/>
      <c r="E69" s="19"/>
      <c r="F69" s="2" t="s">
        <v>9</v>
      </c>
      <c r="G69" s="2"/>
      <c r="H69" s="2" t="s">
        <v>12</v>
      </c>
      <c r="I69" s="2"/>
      <c r="J69" s="2">
        <v>52</v>
      </c>
      <c r="K69" s="2">
        <v>1.77</v>
      </c>
      <c r="L69" s="3">
        <v>92.04</v>
      </c>
      <c r="M69" s="9" t="s">
        <v>37</v>
      </c>
    </row>
    <row r="70" spans="1:13" outlineLevel="2" x14ac:dyDescent="0.35">
      <c r="A70" s="19">
        <v>43852</v>
      </c>
      <c r="B70" s="19"/>
      <c r="C70" s="19"/>
      <c r="D70" s="19"/>
      <c r="E70" s="19"/>
      <c r="F70" s="2" t="s">
        <v>9</v>
      </c>
      <c r="G70" s="2"/>
      <c r="H70" s="2" t="s">
        <v>12</v>
      </c>
      <c r="I70" s="2"/>
      <c r="J70" s="2">
        <v>51</v>
      </c>
      <c r="K70" s="2">
        <v>1.77</v>
      </c>
      <c r="L70" s="3">
        <v>90.27</v>
      </c>
      <c r="M70" s="9" t="s">
        <v>37</v>
      </c>
    </row>
    <row r="71" spans="1:13" outlineLevel="2" x14ac:dyDescent="0.35">
      <c r="A71" s="19">
        <v>44225</v>
      </c>
      <c r="B71" s="19"/>
      <c r="C71" s="19"/>
      <c r="D71" s="19"/>
      <c r="E71" s="19"/>
      <c r="F71" s="2" t="s">
        <v>9</v>
      </c>
      <c r="G71" s="2"/>
      <c r="H71" s="2" t="s">
        <v>12</v>
      </c>
      <c r="I71" s="2"/>
      <c r="J71" s="2">
        <v>51</v>
      </c>
      <c r="K71" s="2">
        <v>1.77</v>
      </c>
      <c r="L71" s="3">
        <v>90.27</v>
      </c>
      <c r="M71" s="9" t="s">
        <v>37</v>
      </c>
    </row>
    <row r="72" spans="1:13" outlineLevel="2" x14ac:dyDescent="0.35">
      <c r="A72" s="19">
        <v>44458</v>
      </c>
      <c r="B72" s="19"/>
      <c r="C72" s="19"/>
      <c r="D72" s="19"/>
      <c r="E72" s="19"/>
      <c r="F72" s="2" t="s">
        <v>9</v>
      </c>
      <c r="G72" s="2"/>
      <c r="H72" s="2" t="s">
        <v>12</v>
      </c>
      <c r="I72" s="2"/>
      <c r="J72" s="2">
        <v>49</v>
      </c>
      <c r="K72" s="2">
        <v>1.77</v>
      </c>
      <c r="L72" s="3">
        <v>86.73</v>
      </c>
      <c r="M72" s="9" t="s">
        <v>37</v>
      </c>
    </row>
    <row r="73" spans="1:13" outlineLevel="2" x14ac:dyDescent="0.35">
      <c r="A73" s="19">
        <v>43937</v>
      </c>
      <c r="B73" s="19"/>
      <c r="C73" s="19"/>
      <c r="D73" s="19"/>
      <c r="E73" s="19"/>
      <c r="F73" s="2" t="s">
        <v>9</v>
      </c>
      <c r="G73" s="2"/>
      <c r="H73" s="2" t="s">
        <v>12</v>
      </c>
      <c r="I73" s="2"/>
      <c r="J73" s="2">
        <v>48</v>
      </c>
      <c r="K73" s="2">
        <v>1.7699999999999998</v>
      </c>
      <c r="L73" s="3">
        <v>84.96</v>
      </c>
      <c r="M73" s="9" t="s">
        <v>37</v>
      </c>
    </row>
    <row r="74" spans="1:13" outlineLevel="2" x14ac:dyDescent="0.35">
      <c r="A74" s="19">
        <v>44302</v>
      </c>
      <c r="B74" s="19"/>
      <c r="C74" s="19"/>
      <c r="D74" s="19"/>
      <c r="E74" s="19"/>
      <c r="F74" s="2" t="s">
        <v>9</v>
      </c>
      <c r="G74" s="2"/>
      <c r="H74" s="2" t="s">
        <v>12</v>
      </c>
      <c r="I74" s="2"/>
      <c r="J74" s="2">
        <v>48</v>
      </c>
      <c r="K74" s="2">
        <v>1.7699999999999998</v>
      </c>
      <c r="L74" s="3">
        <v>84.96</v>
      </c>
      <c r="M74" s="9" t="s">
        <v>37</v>
      </c>
    </row>
    <row r="75" spans="1:13" outlineLevel="2" x14ac:dyDescent="0.35">
      <c r="A75" s="19">
        <v>44078</v>
      </c>
      <c r="B75" s="19"/>
      <c r="C75" s="19"/>
      <c r="D75" s="19"/>
      <c r="E75" s="19"/>
      <c r="F75" s="2" t="s">
        <v>9</v>
      </c>
      <c r="G75" s="2"/>
      <c r="H75" s="2" t="s">
        <v>12</v>
      </c>
      <c r="I75" s="2"/>
      <c r="J75" s="2">
        <v>45</v>
      </c>
      <c r="K75" s="2">
        <v>1.77</v>
      </c>
      <c r="L75" s="3">
        <v>79.650000000000006</v>
      </c>
      <c r="M75" s="9" t="s">
        <v>37</v>
      </c>
    </row>
    <row r="76" spans="1:13" outlineLevel="2" x14ac:dyDescent="0.35">
      <c r="A76" s="19">
        <v>43870</v>
      </c>
      <c r="B76" s="19"/>
      <c r="C76" s="19"/>
      <c r="D76" s="19"/>
      <c r="E76" s="19"/>
      <c r="F76" s="2" t="s">
        <v>9</v>
      </c>
      <c r="G76" s="2"/>
      <c r="H76" s="2" t="s">
        <v>12</v>
      </c>
      <c r="I76" s="2"/>
      <c r="J76" s="2">
        <v>44</v>
      </c>
      <c r="K76" s="2">
        <v>1.7699999999999998</v>
      </c>
      <c r="L76" s="3">
        <v>77.88</v>
      </c>
      <c r="M76" s="9" t="s">
        <v>37</v>
      </c>
    </row>
    <row r="77" spans="1:13" outlineLevel="2" x14ac:dyDescent="0.35">
      <c r="A77" s="19">
        <v>44183</v>
      </c>
      <c r="B77" s="19"/>
      <c r="C77" s="19"/>
      <c r="D77" s="19"/>
      <c r="E77" s="19"/>
      <c r="F77" s="2" t="s">
        <v>9</v>
      </c>
      <c r="G77" s="2"/>
      <c r="H77" s="2" t="s">
        <v>12</v>
      </c>
      <c r="I77" s="2"/>
      <c r="J77" s="2">
        <v>44</v>
      </c>
      <c r="K77" s="2">
        <v>1.7699999999999998</v>
      </c>
      <c r="L77" s="3">
        <v>77.88</v>
      </c>
      <c r="M77" s="9" t="s">
        <v>37</v>
      </c>
    </row>
    <row r="78" spans="1:13" outlineLevel="2" x14ac:dyDescent="0.35">
      <c r="A78" s="19">
        <v>44488</v>
      </c>
      <c r="B78" s="19"/>
      <c r="C78" s="19"/>
      <c r="D78" s="19"/>
      <c r="E78" s="19"/>
      <c r="F78" s="2" t="s">
        <v>9</v>
      </c>
      <c r="G78" s="2"/>
      <c r="H78" s="2" t="s">
        <v>12</v>
      </c>
      <c r="I78" s="2"/>
      <c r="J78" s="2">
        <v>43</v>
      </c>
      <c r="K78" s="2">
        <v>1.77</v>
      </c>
      <c r="L78" s="3">
        <v>76.11</v>
      </c>
      <c r="M78" s="9" t="s">
        <v>37</v>
      </c>
    </row>
    <row r="79" spans="1:13" outlineLevel="2" x14ac:dyDescent="0.35">
      <c r="A79" s="19">
        <v>43991</v>
      </c>
      <c r="B79" s="19"/>
      <c r="C79" s="19"/>
      <c r="D79" s="19"/>
      <c r="E79" s="19"/>
      <c r="F79" s="2" t="s">
        <v>9</v>
      </c>
      <c r="G79" s="2"/>
      <c r="H79" s="2" t="s">
        <v>12</v>
      </c>
      <c r="I79" s="2"/>
      <c r="J79" s="2">
        <v>42</v>
      </c>
      <c r="K79" s="2">
        <v>1.77</v>
      </c>
      <c r="L79" s="3">
        <v>74.34</v>
      </c>
      <c r="M79" s="9" t="s">
        <v>37</v>
      </c>
    </row>
    <row r="80" spans="1:13" outlineLevel="2" x14ac:dyDescent="0.35">
      <c r="A80" s="19">
        <v>44368</v>
      </c>
      <c r="B80" s="19"/>
      <c r="C80" s="19"/>
      <c r="D80" s="19"/>
      <c r="E80" s="19"/>
      <c r="F80" s="2" t="s">
        <v>9</v>
      </c>
      <c r="G80" s="2"/>
      <c r="H80" s="2" t="s">
        <v>12</v>
      </c>
      <c r="I80" s="2"/>
      <c r="J80" s="2">
        <v>41</v>
      </c>
      <c r="K80" s="2">
        <v>1.7699999999999998</v>
      </c>
      <c r="L80" s="3">
        <v>72.569999999999993</v>
      </c>
      <c r="M80" s="9" t="s">
        <v>37</v>
      </c>
    </row>
    <row r="81" spans="1:13" outlineLevel="2" x14ac:dyDescent="0.35">
      <c r="A81" s="19">
        <v>44434</v>
      </c>
      <c r="B81" s="19"/>
      <c r="C81" s="19"/>
      <c r="D81" s="19"/>
      <c r="E81" s="19"/>
      <c r="F81" s="2" t="s">
        <v>9</v>
      </c>
      <c r="G81" s="2"/>
      <c r="H81" s="2" t="s">
        <v>12</v>
      </c>
      <c r="I81" s="2"/>
      <c r="J81" s="2">
        <v>41</v>
      </c>
      <c r="K81" s="2">
        <v>1.7699999999999998</v>
      </c>
      <c r="L81" s="3">
        <v>72.569999999999993</v>
      </c>
      <c r="M81" s="9" t="s">
        <v>37</v>
      </c>
    </row>
    <row r="82" spans="1:13" outlineLevel="2" x14ac:dyDescent="0.35">
      <c r="A82" s="19">
        <v>44111</v>
      </c>
      <c r="B82" s="19"/>
      <c r="C82" s="19"/>
      <c r="D82" s="19"/>
      <c r="E82" s="19"/>
      <c r="F82" s="2" t="s">
        <v>9</v>
      </c>
      <c r="G82" s="2"/>
      <c r="H82" s="2" t="s">
        <v>12</v>
      </c>
      <c r="I82" s="2"/>
      <c r="J82" s="2">
        <v>40</v>
      </c>
      <c r="K82" s="2">
        <v>1.77</v>
      </c>
      <c r="L82" s="3">
        <v>70.8</v>
      </c>
      <c r="M82" s="9" t="s">
        <v>37</v>
      </c>
    </row>
    <row r="83" spans="1:13" outlineLevel="2" x14ac:dyDescent="0.35">
      <c r="A83" s="19">
        <v>44482</v>
      </c>
      <c r="B83" s="19"/>
      <c r="C83" s="19"/>
      <c r="D83" s="19"/>
      <c r="E83" s="19"/>
      <c r="F83" s="2" t="s">
        <v>9</v>
      </c>
      <c r="G83" s="2"/>
      <c r="H83" s="2" t="s">
        <v>12</v>
      </c>
      <c r="I83" s="2"/>
      <c r="J83" s="2">
        <v>40</v>
      </c>
      <c r="K83" s="2">
        <v>1.77</v>
      </c>
      <c r="L83" s="3">
        <v>70.8</v>
      </c>
      <c r="M83" s="9" t="s">
        <v>37</v>
      </c>
    </row>
    <row r="84" spans="1:13" outlineLevel="2" x14ac:dyDescent="0.35">
      <c r="A84" s="19">
        <v>44138</v>
      </c>
      <c r="B84" s="19"/>
      <c r="C84" s="19"/>
      <c r="D84" s="19"/>
      <c r="E84" s="19"/>
      <c r="F84" s="2" t="s">
        <v>9</v>
      </c>
      <c r="G84" s="2"/>
      <c r="H84" s="2" t="s">
        <v>12</v>
      </c>
      <c r="I84" s="2"/>
      <c r="J84" s="2">
        <v>39</v>
      </c>
      <c r="K84" s="2">
        <v>1.77</v>
      </c>
      <c r="L84" s="3">
        <v>69.03</v>
      </c>
      <c r="M84" s="9" t="s">
        <v>37</v>
      </c>
    </row>
    <row r="85" spans="1:13" outlineLevel="2" x14ac:dyDescent="0.35">
      <c r="A85" s="19">
        <v>43907</v>
      </c>
      <c r="B85" s="19"/>
      <c r="C85" s="19"/>
      <c r="D85" s="19"/>
      <c r="E85" s="19"/>
      <c r="F85" s="2" t="s">
        <v>9</v>
      </c>
      <c r="G85" s="2"/>
      <c r="H85" s="2" t="s">
        <v>12</v>
      </c>
      <c r="I85" s="2"/>
      <c r="J85" s="2">
        <v>38</v>
      </c>
      <c r="K85" s="2">
        <v>1.7700000000000002</v>
      </c>
      <c r="L85" s="3">
        <v>67.260000000000005</v>
      </c>
      <c r="M85" s="9" t="s">
        <v>37</v>
      </c>
    </row>
    <row r="86" spans="1:13" outlineLevel="2" x14ac:dyDescent="0.35">
      <c r="A86" s="19">
        <v>44539</v>
      </c>
      <c r="B86" s="19"/>
      <c r="C86" s="19"/>
      <c r="D86" s="19"/>
      <c r="E86" s="19"/>
      <c r="F86" s="2" t="s">
        <v>9</v>
      </c>
      <c r="G86" s="2"/>
      <c r="H86" s="2" t="s">
        <v>12</v>
      </c>
      <c r="I86" s="2"/>
      <c r="J86" s="2">
        <v>38</v>
      </c>
      <c r="K86" s="2">
        <v>1.7700000000000002</v>
      </c>
      <c r="L86" s="3">
        <v>67.260000000000005</v>
      </c>
      <c r="M86" s="9" t="s">
        <v>37</v>
      </c>
    </row>
    <row r="87" spans="1:13" outlineLevel="2" x14ac:dyDescent="0.35">
      <c r="A87" s="19">
        <v>44494</v>
      </c>
      <c r="B87" s="19"/>
      <c r="C87" s="19"/>
      <c r="D87" s="19"/>
      <c r="E87" s="19"/>
      <c r="F87" s="2" t="s">
        <v>9</v>
      </c>
      <c r="G87" s="2"/>
      <c r="H87" s="2" t="s">
        <v>12</v>
      </c>
      <c r="I87" s="2"/>
      <c r="J87" s="2">
        <v>35</v>
      </c>
      <c r="K87" s="2">
        <v>1.77</v>
      </c>
      <c r="L87" s="3">
        <v>61.95</v>
      </c>
      <c r="M87" s="9" t="s">
        <v>37</v>
      </c>
    </row>
    <row r="88" spans="1:13" outlineLevel="2" x14ac:dyDescent="0.35">
      <c r="A88" s="19">
        <v>44237</v>
      </c>
      <c r="B88" s="19"/>
      <c r="C88" s="19"/>
      <c r="D88" s="19"/>
      <c r="E88" s="19"/>
      <c r="F88" s="2" t="s">
        <v>9</v>
      </c>
      <c r="G88" s="2"/>
      <c r="H88" s="2" t="s">
        <v>12</v>
      </c>
      <c r="I88" s="2"/>
      <c r="J88" s="2">
        <v>34</v>
      </c>
      <c r="K88" s="2">
        <v>1.77</v>
      </c>
      <c r="L88" s="3">
        <v>60.18</v>
      </c>
      <c r="M88" s="9" t="s">
        <v>37</v>
      </c>
    </row>
    <row r="89" spans="1:13" outlineLevel="2" x14ac:dyDescent="0.35">
      <c r="A89" s="19">
        <v>44425</v>
      </c>
      <c r="B89" s="19"/>
      <c r="C89" s="19"/>
      <c r="D89" s="19"/>
      <c r="E89" s="19"/>
      <c r="F89" s="2" t="s">
        <v>9</v>
      </c>
      <c r="G89" s="2"/>
      <c r="H89" s="2" t="s">
        <v>12</v>
      </c>
      <c r="I89" s="2"/>
      <c r="J89" s="2">
        <v>34</v>
      </c>
      <c r="K89" s="2">
        <v>1.77</v>
      </c>
      <c r="L89" s="3">
        <v>60.18</v>
      </c>
      <c r="M89" s="9" t="s">
        <v>37</v>
      </c>
    </row>
    <row r="90" spans="1:13" outlineLevel="2" x14ac:dyDescent="0.35">
      <c r="A90" s="19">
        <v>43831</v>
      </c>
      <c r="B90" s="19"/>
      <c r="C90" s="19"/>
      <c r="D90" s="19"/>
      <c r="E90" s="19"/>
      <c r="F90" s="2" t="s">
        <v>9</v>
      </c>
      <c r="G90" s="2"/>
      <c r="H90" s="2" t="s">
        <v>12</v>
      </c>
      <c r="I90" s="2"/>
      <c r="J90" s="2">
        <v>33</v>
      </c>
      <c r="K90" s="2">
        <v>1.7699999999999998</v>
      </c>
      <c r="L90" s="3">
        <v>58.41</v>
      </c>
      <c r="M90" s="9" t="s">
        <v>37</v>
      </c>
    </row>
    <row r="91" spans="1:13" outlineLevel="2" x14ac:dyDescent="0.35">
      <c r="A91" s="19">
        <v>44464</v>
      </c>
      <c r="B91" s="19"/>
      <c r="C91" s="19"/>
      <c r="D91" s="19"/>
      <c r="E91" s="19"/>
      <c r="F91" s="2" t="s">
        <v>9</v>
      </c>
      <c r="G91" s="2"/>
      <c r="H91" s="2" t="s">
        <v>12</v>
      </c>
      <c r="I91" s="2"/>
      <c r="J91" s="2">
        <v>31</v>
      </c>
      <c r="K91" s="2">
        <v>1.77</v>
      </c>
      <c r="L91" s="3">
        <v>54.87</v>
      </c>
      <c r="M91" s="9" t="s">
        <v>37</v>
      </c>
    </row>
    <row r="92" spans="1:13" outlineLevel="2" x14ac:dyDescent="0.35">
      <c r="A92" s="19">
        <v>44159</v>
      </c>
      <c r="B92" s="19"/>
      <c r="C92" s="19"/>
      <c r="D92" s="19"/>
      <c r="E92" s="19"/>
      <c r="F92" s="2" t="s">
        <v>9</v>
      </c>
      <c r="G92" s="2"/>
      <c r="H92" s="2" t="s">
        <v>12</v>
      </c>
      <c r="I92" s="2"/>
      <c r="J92" s="2">
        <v>30</v>
      </c>
      <c r="K92" s="2">
        <v>1.77</v>
      </c>
      <c r="L92" s="3">
        <v>53.1</v>
      </c>
      <c r="M92" s="9" t="s">
        <v>37</v>
      </c>
    </row>
    <row r="93" spans="1:13" outlineLevel="2" x14ac:dyDescent="0.35">
      <c r="A93" s="19">
        <v>44452</v>
      </c>
      <c r="B93" s="19"/>
      <c r="C93" s="19"/>
      <c r="D93" s="19"/>
      <c r="E93" s="19"/>
      <c r="F93" s="2" t="s">
        <v>9</v>
      </c>
      <c r="G93" s="2"/>
      <c r="H93" s="2" t="s">
        <v>12</v>
      </c>
      <c r="I93" s="2"/>
      <c r="J93" s="2">
        <v>30</v>
      </c>
      <c r="K93" s="2">
        <v>1.77</v>
      </c>
      <c r="L93" s="3">
        <v>53.1</v>
      </c>
      <c r="M93" s="9" t="s">
        <v>37</v>
      </c>
    </row>
    <row r="94" spans="1:13" outlineLevel="2" x14ac:dyDescent="0.35">
      <c r="A94" s="19">
        <v>43961</v>
      </c>
      <c r="B94" s="19"/>
      <c r="C94" s="19"/>
      <c r="D94" s="19"/>
      <c r="E94" s="19"/>
      <c r="F94" s="2" t="s">
        <v>9</v>
      </c>
      <c r="G94" s="2"/>
      <c r="H94" s="2" t="s">
        <v>12</v>
      </c>
      <c r="I94" s="2"/>
      <c r="J94" s="2">
        <v>25</v>
      </c>
      <c r="K94" s="2">
        <v>1.77</v>
      </c>
      <c r="L94" s="3">
        <v>44.25</v>
      </c>
      <c r="M94" s="9" t="s">
        <v>37</v>
      </c>
    </row>
    <row r="95" spans="1:13" outlineLevel="2" x14ac:dyDescent="0.35">
      <c r="A95" s="19">
        <v>44440</v>
      </c>
      <c r="B95" s="19"/>
      <c r="C95" s="19"/>
      <c r="D95" s="19"/>
      <c r="E95" s="19"/>
      <c r="F95" s="2" t="s">
        <v>9</v>
      </c>
      <c r="G95" s="2"/>
      <c r="H95" s="2" t="s">
        <v>12</v>
      </c>
      <c r="I95" s="2"/>
      <c r="J95" s="2">
        <v>25</v>
      </c>
      <c r="K95" s="2">
        <v>1.77</v>
      </c>
      <c r="L95" s="3">
        <v>44.25</v>
      </c>
      <c r="M95" s="9" t="s">
        <v>37</v>
      </c>
    </row>
    <row r="96" spans="1:13" outlineLevel="2" x14ac:dyDescent="0.35">
      <c r="A96" s="19">
        <v>43873</v>
      </c>
      <c r="B96" s="19"/>
      <c r="C96" s="19"/>
      <c r="D96" s="19"/>
      <c r="E96" s="19"/>
      <c r="F96" s="2" t="s">
        <v>9</v>
      </c>
      <c r="G96" s="2"/>
      <c r="H96" s="2" t="s">
        <v>12</v>
      </c>
      <c r="I96" s="2"/>
      <c r="J96" s="2">
        <v>23</v>
      </c>
      <c r="K96" s="2">
        <v>1.77</v>
      </c>
      <c r="L96" s="3">
        <v>40.71</v>
      </c>
      <c r="M96" s="9" t="s">
        <v>37</v>
      </c>
    </row>
    <row r="97" spans="1:13" outlineLevel="2" x14ac:dyDescent="0.35">
      <c r="A97" s="19">
        <v>43943</v>
      </c>
      <c r="B97" s="19"/>
      <c r="C97" s="19"/>
      <c r="D97" s="19"/>
      <c r="E97" s="19"/>
      <c r="F97" s="2" t="s">
        <v>9</v>
      </c>
      <c r="G97" s="2"/>
      <c r="H97" s="2" t="s">
        <v>12</v>
      </c>
      <c r="I97" s="2"/>
      <c r="J97" s="2">
        <v>20</v>
      </c>
      <c r="K97" s="2">
        <v>1.77</v>
      </c>
      <c r="L97" s="3">
        <v>35.4</v>
      </c>
      <c r="M97" s="9" t="s">
        <v>37</v>
      </c>
    </row>
    <row r="98" spans="1:13" outlineLevel="2" x14ac:dyDescent="0.35">
      <c r="A98" s="19">
        <v>44126</v>
      </c>
      <c r="B98" s="19"/>
      <c r="C98" s="19"/>
      <c r="D98" s="19"/>
      <c r="E98" s="19"/>
      <c r="F98" s="2" t="s">
        <v>9</v>
      </c>
      <c r="G98" s="2"/>
      <c r="H98" s="2" t="s">
        <v>12</v>
      </c>
      <c r="I98" s="2"/>
      <c r="J98" s="2">
        <v>20</v>
      </c>
      <c r="K98" s="2">
        <v>1.77</v>
      </c>
      <c r="L98" s="3">
        <v>35.4</v>
      </c>
      <c r="M98" s="9" t="s">
        <v>37</v>
      </c>
    </row>
    <row r="99" spans="1:13" outlineLevel="2" x14ac:dyDescent="0.35">
      <c r="A99" s="19">
        <v>44521</v>
      </c>
      <c r="B99" s="19"/>
      <c r="C99" s="19"/>
      <c r="D99" s="19"/>
      <c r="E99" s="19"/>
      <c r="F99" s="2" t="s">
        <v>9</v>
      </c>
      <c r="G99" s="2"/>
      <c r="H99" s="2" t="s">
        <v>12</v>
      </c>
      <c r="I99" s="2"/>
      <c r="J99" s="2">
        <v>20</v>
      </c>
      <c r="K99" s="2">
        <v>1.77</v>
      </c>
      <c r="L99" s="3">
        <v>35.4</v>
      </c>
      <c r="M99" s="9" t="s">
        <v>37</v>
      </c>
    </row>
    <row r="100" spans="1:13" outlineLevel="1" x14ac:dyDescent="0.35">
      <c r="A100" s="19"/>
      <c r="B100" s="23" t="s">
        <v>53</v>
      </c>
      <c r="C100" s="23"/>
      <c r="D100" s="23"/>
      <c r="E100" s="23"/>
      <c r="F100" s="2">
        <f>SUBTOTAL(3,F10:F99)</f>
        <v>90</v>
      </c>
      <c r="G100" s="2"/>
      <c r="H100" s="2"/>
      <c r="I100" s="2"/>
      <c r="J100" s="2"/>
      <c r="K100" s="2"/>
      <c r="L100" s="3"/>
      <c r="M100" s="9"/>
    </row>
    <row r="101" spans="1:13" x14ac:dyDescent="0.35">
      <c r="A101" s="19">
        <v>44189</v>
      </c>
      <c r="B101" s="19"/>
      <c r="C101" s="19"/>
      <c r="D101" s="19"/>
      <c r="E101" s="19"/>
      <c r="F101" s="2" t="s">
        <v>13</v>
      </c>
      <c r="G101" s="2"/>
      <c r="H101" s="2" t="s">
        <v>8</v>
      </c>
      <c r="I101" s="2"/>
      <c r="J101" s="2">
        <v>237</v>
      </c>
      <c r="K101" s="2">
        <v>2.1799999999999997</v>
      </c>
      <c r="L101" s="3">
        <v>516.66</v>
      </c>
      <c r="M101" s="9" t="s">
        <v>40</v>
      </c>
    </row>
    <row r="102" spans="1:13" outlineLevel="2" x14ac:dyDescent="0.35">
      <c r="A102" s="19">
        <v>44117</v>
      </c>
      <c r="B102" s="19"/>
      <c r="C102" s="19"/>
      <c r="D102" s="19"/>
      <c r="E102" s="19"/>
      <c r="F102" s="2" t="s">
        <v>13</v>
      </c>
      <c r="G102" s="2"/>
      <c r="H102" s="2" t="s">
        <v>8</v>
      </c>
      <c r="I102" s="2"/>
      <c r="J102" s="2">
        <v>224</v>
      </c>
      <c r="K102" s="2">
        <v>2.1800000000000002</v>
      </c>
      <c r="L102" s="3">
        <v>488.32000000000005</v>
      </c>
      <c r="M102" s="9" t="s">
        <v>40</v>
      </c>
    </row>
    <row r="103" spans="1:13" outlineLevel="2" x14ac:dyDescent="0.35">
      <c r="A103" s="19">
        <v>44476</v>
      </c>
      <c r="B103" s="19"/>
      <c r="C103" s="19"/>
      <c r="D103" s="19"/>
      <c r="E103" s="19"/>
      <c r="F103" s="2" t="s">
        <v>13</v>
      </c>
      <c r="G103" s="2"/>
      <c r="H103" s="2" t="s">
        <v>8</v>
      </c>
      <c r="I103" s="2"/>
      <c r="J103" s="2">
        <v>175</v>
      </c>
      <c r="K103" s="2">
        <v>2.1800000000000002</v>
      </c>
      <c r="L103" s="3">
        <v>381.5</v>
      </c>
      <c r="M103" s="9" t="s">
        <v>40</v>
      </c>
    </row>
    <row r="104" spans="1:13" outlineLevel="2" x14ac:dyDescent="0.35">
      <c r="A104" s="19">
        <v>44515</v>
      </c>
      <c r="B104" s="19"/>
      <c r="C104" s="19"/>
      <c r="D104" s="19"/>
      <c r="E104" s="19"/>
      <c r="F104" s="2" t="s">
        <v>13</v>
      </c>
      <c r="G104" s="2"/>
      <c r="H104" s="2" t="s">
        <v>8</v>
      </c>
      <c r="I104" s="2"/>
      <c r="J104" s="2">
        <v>146</v>
      </c>
      <c r="K104" s="2">
        <v>2.1799999999999997</v>
      </c>
      <c r="L104" s="3">
        <v>318.27999999999997</v>
      </c>
      <c r="M104" s="9" t="s">
        <v>40</v>
      </c>
    </row>
    <row r="105" spans="1:13" outlineLevel="2" x14ac:dyDescent="0.35">
      <c r="A105" s="19">
        <v>44168</v>
      </c>
      <c r="B105" s="19"/>
      <c r="C105" s="19"/>
      <c r="D105" s="19"/>
      <c r="E105" s="19"/>
      <c r="F105" s="2" t="s">
        <v>13</v>
      </c>
      <c r="G105" s="2"/>
      <c r="H105" s="2" t="s">
        <v>8</v>
      </c>
      <c r="I105" s="2"/>
      <c r="J105" s="2">
        <v>139</v>
      </c>
      <c r="K105" s="2">
        <v>2.1799999999999997</v>
      </c>
      <c r="L105" s="3">
        <v>303.02</v>
      </c>
      <c r="M105" s="9" t="s">
        <v>40</v>
      </c>
    </row>
    <row r="106" spans="1:13" outlineLevel="2" x14ac:dyDescent="0.35">
      <c r="A106" s="19">
        <v>44524</v>
      </c>
      <c r="B106" s="19"/>
      <c r="C106" s="19"/>
      <c r="D106" s="19"/>
      <c r="E106" s="19"/>
      <c r="F106" s="2" t="s">
        <v>13</v>
      </c>
      <c r="G106" s="2"/>
      <c r="H106" s="2" t="s">
        <v>8</v>
      </c>
      <c r="I106" s="2"/>
      <c r="J106" s="2">
        <v>139</v>
      </c>
      <c r="K106" s="2">
        <v>2.1799999999999997</v>
      </c>
      <c r="L106" s="3">
        <v>303.02</v>
      </c>
      <c r="M106" s="9" t="s">
        <v>40</v>
      </c>
    </row>
    <row r="107" spans="1:13" outlineLevel="2" x14ac:dyDescent="0.35">
      <c r="A107" s="19">
        <v>44437</v>
      </c>
      <c r="B107" s="19"/>
      <c r="C107" s="19"/>
      <c r="D107" s="19"/>
      <c r="E107" s="19"/>
      <c r="F107" s="2" t="s">
        <v>13</v>
      </c>
      <c r="G107" s="2"/>
      <c r="H107" s="2" t="s">
        <v>8</v>
      </c>
      <c r="I107" s="2"/>
      <c r="J107" s="2">
        <v>136</v>
      </c>
      <c r="K107" s="2">
        <v>2.1800000000000002</v>
      </c>
      <c r="L107" s="3">
        <v>296.48</v>
      </c>
      <c r="M107" s="9" t="s">
        <v>40</v>
      </c>
    </row>
    <row r="108" spans="1:13" outlineLevel="2" x14ac:dyDescent="0.35">
      <c r="A108" s="19">
        <v>44093</v>
      </c>
      <c r="B108" s="19"/>
      <c r="C108" s="19"/>
      <c r="D108" s="19"/>
      <c r="E108" s="19"/>
      <c r="F108" s="2" t="s">
        <v>13</v>
      </c>
      <c r="G108" s="2"/>
      <c r="H108" s="2" t="s">
        <v>8</v>
      </c>
      <c r="I108" s="2"/>
      <c r="J108" s="2">
        <v>110</v>
      </c>
      <c r="K108" s="2">
        <v>2.1800000000000002</v>
      </c>
      <c r="L108" s="3">
        <v>239.8</v>
      </c>
      <c r="M108" s="9" t="s">
        <v>40</v>
      </c>
    </row>
    <row r="109" spans="1:13" outlineLevel="2" x14ac:dyDescent="0.35">
      <c r="A109" s="19">
        <v>44147</v>
      </c>
      <c r="B109" s="19"/>
      <c r="C109" s="19"/>
      <c r="D109" s="19"/>
      <c r="E109" s="19"/>
      <c r="F109" s="2" t="s">
        <v>13</v>
      </c>
      <c r="G109" s="2"/>
      <c r="H109" s="2" t="s">
        <v>8</v>
      </c>
      <c r="I109" s="2"/>
      <c r="J109" s="2">
        <v>103</v>
      </c>
      <c r="K109" s="2">
        <v>2.1799999999999997</v>
      </c>
      <c r="L109" s="3">
        <v>224.53999999999996</v>
      </c>
      <c r="M109" s="9" t="s">
        <v>40</v>
      </c>
    </row>
    <row r="110" spans="1:13" outlineLevel="2" x14ac:dyDescent="0.35">
      <c r="A110" s="19">
        <v>44413</v>
      </c>
      <c r="B110" s="19"/>
      <c r="C110" s="19"/>
      <c r="D110" s="19"/>
      <c r="E110" s="19"/>
      <c r="F110" s="2" t="s">
        <v>13</v>
      </c>
      <c r="G110" s="2"/>
      <c r="H110" s="2" t="s">
        <v>8</v>
      </c>
      <c r="I110" s="2"/>
      <c r="J110" s="2">
        <v>90</v>
      </c>
      <c r="K110" s="2">
        <v>2.1799999999999997</v>
      </c>
      <c r="L110" s="3">
        <v>196.2</v>
      </c>
      <c r="M110" s="9" t="s">
        <v>40</v>
      </c>
    </row>
    <row r="111" spans="1:13" outlineLevel="2" x14ac:dyDescent="0.35">
      <c r="A111" s="19">
        <v>44485</v>
      </c>
      <c r="B111" s="19"/>
      <c r="C111" s="19"/>
      <c r="D111" s="19"/>
      <c r="E111" s="19"/>
      <c r="F111" s="2" t="s">
        <v>13</v>
      </c>
      <c r="G111" s="2"/>
      <c r="H111" s="2" t="s">
        <v>8</v>
      </c>
      <c r="I111" s="2"/>
      <c r="J111" s="2">
        <v>87</v>
      </c>
      <c r="K111" s="2">
        <v>2.1800000000000002</v>
      </c>
      <c r="L111" s="3">
        <v>189.66000000000003</v>
      </c>
      <c r="M111" s="9" t="s">
        <v>40</v>
      </c>
    </row>
    <row r="112" spans="1:13" outlineLevel="2" x14ac:dyDescent="0.35">
      <c r="A112" s="19">
        <v>44195</v>
      </c>
      <c r="B112" s="19"/>
      <c r="C112" s="19"/>
      <c r="D112" s="19"/>
      <c r="E112" s="19"/>
      <c r="F112" s="2" t="s">
        <v>13</v>
      </c>
      <c r="G112" s="2"/>
      <c r="H112" s="2" t="s">
        <v>8</v>
      </c>
      <c r="I112" s="2"/>
      <c r="J112" s="2">
        <v>83</v>
      </c>
      <c r="K112" s="2">
        <v>2.1800000000000002</v>
      </c>
      <c r="L112" s="3">
        <v>180.94000000000003</v>
      </c>
      <c r="M112" s="9" t="s">
        <v>40</v>
      </c>
    </row>
    <row r="113" spans="1:13" outlineLevel="2" x14ac:dyDescent="0.35">
      <c r="A113" s="19">
        <v>44102</v>
      </c>
      <c r="B113" s="19"/>
      <c r="C113" s="19"/>
      <c r="D113" s="19"/>
      <c r="E113" s="19"/>
      <c r="F113" s="2" t="s">
        <v>13</v>
      </c>
      <c r="G113" s="2"/>
      <c r="H113" s="2" t="s">
        <v>8</v>
      </c>
      <c r="I113" s="2"/>
      <c r="J113" s="2">
        <v>81</v>
      </c>
      <c r="K113" s="2">
        <v>2.1800000000000002</v>
      </c>
      <c r="L113" s="3">
        <v>176.58</v>
      </c>
      <c r="M113" s="9" t="s">
        <v>40</v>
      </c>
    </row>
    <row r="114" spans="1:13" outlineLevel="2" x14ac:dyDescent="0.35">
      <c r="A114" s="19">
        <v>44317</v>
      </c>
      <c r="B114" s="19"/>
      <c r="C114" s="19"/>
      <c r="D114" s="19"/>
      <c r="E114" s="19"/>
      <c r="F114" s="2" t="s">
        <v>13</v>
      </c>
      <c r="G114" s="2"/>
      <c r="H114" s="2" t="s">
        <v>8</v>
      </c>
      <c r="I114" s="2"/>
      <c r="J114" s="2">
        <v>77</v>
      </c>
      <c r="K114" s="2">
        <v>2.1800000000000002</v>
      </c>
      <c r="L114" s="3">
        <v>167.86</v>
      </c>
      <c r="M114" s="9" t="s">
        <v>40</v>
      </c>
    </row>
    <row r="115" spans="1:13" outlineLevel="2" x14ac:dyDescent="0.35">
      <c r="A115" s="19">
        <v>44231</v>
      </c>
      <c r="B115" s="19"/>
      <c r="C115" s="19"/>
      <c r="D115" s="19"/>
      <c r="E115" s="19"/>
      <c r="F115" s="2" t="s">
        <v>13</v>
      </c>
      <c r="G115" s="2"/>
      <c r="H115" s="2" t="s">
        <v>8</v>
      </c>
      <c r="I115" s="2"/>
      <c r="J115" s="2">
        <v>58</v>
      </c>
      <c r="K115" s="2">
        <v>2.1800000000000002</v>
      </c>
      <c r="L115" s="3">
        <v>126.44000000000001</v>
      </c>
      <c r="M115" s="9" t="s">
        <v>40</v>
      </c>
    </row>
    <row r="116" spans="1:13" outlineLevel="2" x14ac:dyDescent="0.35">
      <c r="A116" s="19">
        <v>44222</v>
      </c>
      <c r="B116" s="19"/>
      <c r="C116" s="19"/>
      <c r="D116" s="19"/>
      <c r="E116" s="19"/>
      <c r="F116" s="2" t="s">
        <v>13</v>
      </c>
      <c r="G116" s="2"/>
      <c r="H116" s="2" t="s">
        <v>8</v>
      </c>
      <c r="I116" s="2"/>
      <c r="J116" s="2">
        <v>52</v>
      </c>
      <c r="K116" s="2">
        <v>2.1800000000000002</v>
      </c>
      <c r="L116" s="3">
        <v>113.36000000000001</v>
      </c>
      <c r="M116" s="9" t="s">
        <v>40</v>
      </c>
    </row>
    <row r="117" spans="1:13" outlineLevel="2" x14ac:dyDescent="0.35">
      <c r="A117" s="19">
        <v>43879</v>
      </c>
      <c r="B117" s="19"/>
      <c r="C117" s="19"/>
      <c r="D117" s="19"/>
      <c r="E117" s="19"/>
      <c r="F117" s="2" t="s">
        <v>13</v>
      </c>
      <c r="G117" s="2"/>
      <c r="H117" s="2" t="s">
        <v>8</v>
      </c>
      <c r="I117" s="2"/>
      <c r="J117" s="2">
        <v>43</v>
      </c>
      <c r="K117" s="2">
        <v>2.1799999999999997</v>
      </c>
      <c r="L117" s="3">
        <v>93.739999999999981</v>
      </c>
      <c r="M117" s="9" t="s">
        <v>40</v>
      </c>
    </row>
    <row r="118" spans="1:13" outlineLevel="2" x14ac:dyDescent="0.35">
      <c r="A118" s="19">
        <v>44129</v>
      </c>
      <c r="B118" s="19"/>
      <c r="C118" s="19"/>
      <c r="D118" s="19"/>
      <c r="E118" s="19"/>
      <c r="F118" s="2" t="s">
        <v>13</v>
      </c>
      <c r="G118" s="2"/>
      <c r="H118" s="2" t="s">
        <v>8</v>
      </c>
      <c r="I118" s="2"/>
      <c r="J118" s="2">
        <v>40</v>
      </c>
      <c r="K118" s="2">
        <v>2.1800000000000002</v>
      </c>
      <c r="L118" s="3">
        <v>87.2</v>
      </c>
      <c r="M118" s="9" t="s">
        <v>40</v>
      </c>
    </row>
    <row r="119" spans="1:13" outlineLevel="2" x14ac:dyDescent="0.35">
      <c r="A119" s="19">
        <v>44461</v>
      </c>
      <c r="B119" s="19"/>
      <c r="C119" s="19"/>
      <c r="D119" s="19"/>
      <c r="E119" s="19"/>
      <c r="F119" s="2" t="s">
        <v>13</v>
      </c>
      <c r="G119" s="2"/>
      <c r="H119" s="2" t="s">
        <v>8</v>
      </c>
      <c r="I119" s="2"/>
      <c r="J119" s="2">
        <v>40</v>
      </c>
      <c r="K119" s="2">
        <v>2.1800000000000002</v>
      </c>
      <c r="L119" s="3">
        <v>87.2</v>
      </c>
      <c r="M119" s="9" t="s">
        <v>40</v>
      </c>
    </row>
    <row r="120" spans="1:13" outlineLevel="2" x14ac:dyDescent="0.35">
      <c r="A120" s="19">
        <v>43843</v>
      </c>
      <c r="B120" s="19"/>
      <c r="C120" s="19"/>
      <c r="D120" s="19"/>
      <c r="E120" s="19"/>
      <c r="F120" s="2" t="s">
        <v>13</v>
      </c>
      <c r="G120" s="2"/>
      <c r="H120" s="2" t="s">
        <v>8</v>
      </c>
      <c r="I120" s="2"/>
      <c r="J120" s="2">
        <v>38</v>
      </c>
      <c r="K120" s="2">
        <v>2.1800000000000002</v>
      </c>
      <c r="L120" s="3">
        <v>82.84</v>
      </c>
      <c r="M120" s="9" t="s">
        <v>40</v>
      </c>
    </row>
    <row r="121" spans="1:13" outlineLevel="2" x14ac:dyDescent="0.35">
      <c r="A121" s="19">
        <v>44386</v>
      </c>
      <c r="B121" s="19"/>
      <c r="C121" s="19"/>
      <c r="D121" s="19"/>
      <c r="E121" s="19"/>
      <c r="F121" s="2" t="s">
        <v>13</v>
      </c>
      <c r="G121" s="2"/>
      <c r="H121" s="2" t="s">
        <v>8</v>
      </c>
      <c r="I121" s="2"/>
      <c r="J121" s="2">
        <v>37</v>
      </c>
      <c r="K121" s="2">
        <v>2.1799999999999997</v>
      </c>
      <c r="L121" s="3">
        <v>80.66</v>
      </c>
      <c r="M121" s="9" t="s">
        <v>40</v>
      </c>
    </row>
    <row r="122" spans="1:13" outlineLevel="2" x14ac:dyDescent="0.35">
      <c r="A122" s="19">
        <v>43861</v>
      </c>
      <c r="B122" s="19"/>
      <c r="C122" s="19"/>
      <c r="D122" s="19"/>
      <c r="E122" s="19"/>
      <c r="F122" s="2" t="s">
        <v>13</v>
      </c>
      <c r="G122" s="2"/>
      <c r="H122" s="2" t="s">
        <v>8</v>
      </c>
      <c r="I122" s="2"/>
      <c r="J122" s="2">
        <v>36</v>
      </c>
      <c r="K122" s="2">
        <v>2.1800000000000002</v>
      </c>
      <c r="L122" s="3">
        <v>78.48</v>
      </c>
      <c r="M122" s="9" t="s">
        <v>40</v>
      </c>
    </row>
    <row r="123" spans="1:13" outlineLevel="2" x14ac:dyDescent="0.35">
      <c r="A123" s="19">
        <v>44290</v>
      </c>
      <c r="B123" s="19"/>
      <c r="C123" s="19"/>
      <c r="D123" s="19"/>
      <c r="E123" s="19"/>
      <c r="F123" s="2" t="s">
        <v>13</v>
      </c>
      <c r="G123" s="2"/>
      <c r="H123" s="2" t="s">
        <v>8</v>
      </c>
      <c r="I123" s="2"/>
      <c r="J123" s="2">
        <v>36</v>
      </c>
      <c r="K123" s="2">
        <v>2.1800000000000002</v>
      </c>
      <c r="L123" s="3">
        <v>78.48</v>
      </c>
      <c r="M123" s="9" t="s">
        <v>40</v>
      </c>
    </row>
    <row r="124" spans="1:13" outlineLevel="2" x14ac:dyDescent="0.35">
      <c r="A124" s="19">
        <v>44344</v>
      </c>
      <c r="B124" s="19"/>
      <c r="C124" s="19"/>
      <c r="D124" s="19"/>
      <c r="E124" s="19"/>
      <c r="F124" s="2" t="s">
        <v>13</v>
      </c>
      <c r="G124" s="2"/>
      <c r="H124" s="2" t="s">
        <v>8</v>
      </c>
      <c r="I124" s="2"/>
      <c r="J124" s="2">
        <v>36</v>
      </c>
      <c r="K124" s="2">
        <v>2.1800000000000002</v>
      </c>
      <c r="L124" s="3">
        <v>78.48</v>
      </c>
      <c r="M124" s="9" t="s">
        <v>40</v>
      </c>
    </row>
    <row r="125" spans="1:13" outlineLevel="2" x14ac:dyDescent="0.35">
      <c r="A125" s="19">
        <v>44548</v>
      </c>
      <c r="B125" s="19"/>
      <c r="C125" s="19"/>
      <c r="D125" s="19"/>
      <c r="E125" s="19"/>
      <c r="F125" s="2" t="s">
        <v>13</v>
      </c>
      <c r="G125" s="2"/>
      <c r="H125" s="2" t="s">
        <v>8</v>
      </c>
      <c r="I125" s="2"/>
      <c r="J125" s="2">
        <v>34</v>
      </c>
      <c r="K125" s="2">
        <v>2.1800000000000002</v>
      </c>
      <c r="L125" s="3">
        <v>74.12</v>
      </c>
      <c r="M125" s="9" t="s">
        <v>40</v>
      </c>
    </row>
    <row r="126" spans="1:13" outlineLevel="2" x14ac:dyDescent="0.35">
      <c r="A126" s="19">
        <v>44198</v>
      </c>
      <c r="B126" s="19"/>
      <c r="C126" s="19"/>
      <c r="D126" s="19"/>
      <c r="E126" s="19"/>
      <c r="F126" s="2" t="s">
        <v>13</v>
      </c>
      <c r="G126" s="2"/>
      <c r="H126" s="2" t="s">
        <v>8</v>
      </c>
      <c r="I126" s="2"/>
      <c r="J126" s="2">
        <v>32</v>
      </c>
      <c r="K126" s="2">
        <v>2.1800000000000002</v>
      </c>
      <c r="L126" s="3">
        <v>69.760000000000005</v>
      </c>
      <c r="M126" s="9" t="s">
        <v>40</v>
      </c>
    </row>
    <row r="127" spans="1:13" outlineLevel="2" x14ac:dyDescent="0.35">
      <c r="A127" s="19">
        <v>44060</v>
      </c>
      <c r="B127" s="19"/>
      <c r="C127" s="19"/>
      <c r="D127" s="19"/>
      <c r="E127" s="19"/>
      <c r="F127" s="2" t="s">
        <v>13</v>
      </c>
      <c r="G127" s="2"/>
      <c r="H127" s="2" t="s">
        <v>8</v>
      </c>
      <c r="I127" s="2"/>
      <c r="J127" s="2">
        <v>31</v>
      </c>
      <c r="K127" s="2">
        <v>2.1800000000000002</v>
      </c>
      <c r="L127" s="3">
        <v>67.58</v>
      </c>
      <c r="M127" s="9" t="s">
        <v>40</v>
      </c>
    </row>
    <row r="128" spans="1:13" outlineLevel="2" x14ac:dyDescent="0.35">
      <c r="A128" s="19">
        <v>44252</v>
      </c>
      <c r="B128" s="19"/>
      <c r="C128" s="19"/>
      <c r="D128" s="19"/>
      <c r="E128" s="19"/>
      <c r="F128" s="2" t="s">
        <v>13</v>
      </c>
      <c r="G128" s="2"/>
      <c r="H128" s="2" t="s">
        <v>8</v>
      </c>
      <c r="I128" s="2"/>
      <c r="J128" s="2">
        <v>30</v>
      </c>
      <c r="K128" s="2">
        <v>2.1800000000000002</v>
      </c>
      <c r="L128" s="3">
        <v>65.400000000000006</v>
      </c>
      <c r="M128" s="9" t="s">
        <v>40</v>
      </c>
    </row>
    <row r="129" spans="1:13" outlineLevel="2" x14ac:dyDescent="0.35">
      <c r="A129" s="19">
        <v>44081</v>
      </c>
      <c r="B129" s="19"/>
      <c r="C129" s="19"/>
      <c r="D129" s="19"/>
      <c r="E129" s="19"/>
      <c r="F129" s="2" t="s">
        <v>13</v>
      </c>
      <c r="G129" s="2"/>
      <c r="H129" s="2" t="s">
        <v>8</v>
      </c>
      <c r="I129" s="2"/>
      <c r="J129" s="2">
        <v>28</v>
      </c>
      <c r="K129" s="2">
        <v>2.1800000000000002</v>
      </c>
      <c r="L129" s="3">
        <v>61.040000000000006</v>
      </c>
      <c r="M129" s="9" t="s">
        <v>40</v>
      </c>
    </row>
    <row r="130" spans="1:13" outlineLevel="2" x14ac:dyDescent="0.35">
      <c r="A130" s="19">
        <v>43976</v>
      </c>
      <c r="B130" s="19"/>
      <c r="C130" s="19"/>
      <c r="D130" s="19"/>
      <c r="E130" s="19"/>
      <c r="F130" s="2" t="s">
        <v>13</v>
      </c>
      <c r="G130" s="2"/>
      <c r="H130" s="2" t="s">
        <v>8</v>
      </c>
      <c r="I130" s="2"/>
      <c r="J130" s="2">
        <v>27</v>
      </c>
      <c r="K130" s="2">
        <v>2.1800000000000002</v>
      </c>
      <c r="L130" s="3">
        <v>58.860000000000007</v>
      </c>
      <c r="M130" s="9" t="s">
        <v>40</v>
      </c>
    </row>
    <row r="131" spans="1:13" outlineLevel="2" x14ac:dyDescent="0.35">
      <c r="A131" s="19">
        <v>44404</v>
      </c>
      <c r="B131" s="19"/>
      <c r="C131" s="19"/>
      <c r="D131" s="19"/>
      <c r="E131" s="19"/>
      <c r="F131" s="2" t="s">
        <v>13</v>
      </c>
      <c r="G131" s="2"/>
      <c r="H131" s="2" t="s">
        <v>8</v>
      </c>
      <c r="I131" s="2"/>
      <c r="J131" s="2">
        <v>20</v>
      </c>
      <c r="K131" s="2">
        <v>2.1800000000000002</v>
      </c>
      <c r="L131" s="3">
        <v>43.6</v>
      </c>
      <c r="M131" s="9" t="s">
        <v>40</v>
      </c>
    </row>
    <row r="132" spans="1:13" outlineLevel="2" x14ac:dyDescent="0.35">
      <c r="A132" s="19">
        <v>44551</v>
      </c>
      <c r="B132" s="19"/>
      <c r="C132" s="19"/>
      <c r="D132" s="19"/>
      <c r="E132" s="19"/>
      <c r="F132" s="2" t="s">
        <v>13</v>
      </c>
      <c r="G132" s="2"/>
      <c r="H132" s="2" t="s">
        <v>14</v>
      </c>
      <c r="I132" s="2"/>
      <c r="J132" s="2">
        <v>245</v>
      </c>
      <c r="K132" s="2">
        <v>1.8699999999999999</v>
      </c>
      <c r="L132" s="3">
        <v>458.15</v>
      </c>
      <c r="M132" s="9" t="s">
        <v>39</v>
      </c>
    </row>
    <row r="133" spans="1:13" outlineLevel="2" x14ac:dyDescent="0.35">
      <c r="A133" s="19">
        <v>44255</v>
      </c>
      <c r="B133" s="19"/>
      <c r="C133" s="19"/>
      <c r="D133" s="19"/>
      <c r="E133" s="19"/>
      <c r="F133" s="2" t="s">
        <v>13</v>
      </c>
      <c r="G133" s="2"/>
      <c r="H133" s="2" t="s">
        <v>14</v>
      </c>
      <c r="I133" s="2"/>
      <c r="J133" s="2">
        <v>232</v>
      </c>
      <c r="K133" s="2">
        <v>1.8699999999999999</v>
      </c>
      <c r="L133" s="3">
        <v>433.84</v>
      </c>
      <c r="M133" s="9" t="s">
        <v>39</v>
      </c>
    </row>
    <row r="134" spans="1:13" outlineLevel="2" x14ac:dyDescent="0.35">
      <c r="A134" s="19">
        <v>44527</v>
      </c>
      <c r="B134" s="19"/>
      <c r="C134" s="19"/>
      <c r="D134" s="19"/>
      <c r="E134" s="19"/>
      <c r="F134" s="2" t="s">
        <v>13</v>
      </c>
      <c r="G134" s="2"/>
      <c r="H134" s="2" t="s">
        <v>14</v>
      </c>
      <c r="I134" s="2"/>
      <c r="J134" s="2">
        <v>211</v>
      </c>
      <c r="K134" s="2">
        <v>1.8699999999999999</v>
      </c>
      <c r="L134" s="3">
        <v>394.57</v>
      </c>
      <c r="M134" s="9" t="s">
        <v>39</v>
      </c>
    </row>
    <row r="135" spans="1:13" outlineLevel="2" x14ac:dyDescent="0.35">
      <c r="A135" s="19">
        <v>44048</v>
      </c>
      <c r="B135" s="19"/>
      <c r="C135" s="19"/>
      <c r="D135" s="19"/>
      <c r="E135" s="19"/>
      <c r="F135" s="2" t="s">
        <v>13</v>
      </c>
      <c r="G135" s="2"/>
      <c r="H135" s="2" t="s">
        <v>14</v>
      </c>
      <c r="I135" s="2"/>
      <c r="J135" s="2">
        <v>107</v>
      </c>
      <c r="K135" s="2">
        <v>1.87</v>
      </c>
      <c r="L135" s="3">
        <v>200.09</v>
      </c>
      <c r="M135" s="9" t="s">
        <v>39</v>
      </c>
    </row>
    <row r="136" spans="1:13" outlineLevel="2" x14ac:dyDescent="0.35">
      <c r="A136" s="19">
        <v>44545</v>
      </c>
      <c r="B136" s="19"/>
      <c r="C136" s="19"/>
      <c r="D136" s="19"/>
      <c r="E136" s="19"/>
      <c r="F136" s="2" t="s">
        <v>13</v>
      </c>
      <c r="G136" s="2"/>
      <c r="H136" s="2" t="s">
        <v>14</v>
      </c>
      <c r="I136" s="2"/>
      <c r="J136" s="2">
        <v>96</v>
      </c>
      <c r="K136" s="2">
        <v>1.87</v>
      </c>
      <c r="L136" s="3">
        <v>179.52</v>
      </c>
      <c r="M136" s="9" t="s">
        <v>39</v>
      </c>
    </row>
    <row r="137" spans="1:13" outlineLevel="2" x14ac:dyDescent="0.35">
      <c r="A137" s="19">
        <v>43904</v>
      </c>
      <c r="B137" s="19"/>
      <c r="C137" s="19"/>
      <c r="D137" s="19"/>
      <c r="E137" s="19"/>
      <c r="F137" s="2" t="s">
        <v>13</v>
      </c>
      <c r="G137" s="2"/>
      <c r="H137" s="2" t="s">
        <v>14</v>
      </c>
      <c r="I137" s="2"/>
      <c r="J137" s="2">
        <v>86</v>
      </c>
      <c r="K137" s="2">
        <v>1.8699999999999999</v>
      </c>
      <c r="L137" s="3">
        <v>160.82</v>
      </c>
      <c r="M137" s="9" t="s">
        <v>39</v>
      </c>
    </row>
    <row r="138" spans="1:13" outlineLevel="2" x14ac:dyDescent="0.35">
      <c r="A138" s="19">
        <v>43892</v>
      </c>
      <c r="B138" s="19"/>
      <c r="C138" s="19"/>
      <c r="D138" s="19"/>
      <c r="E138" s="19"/>
      <c r="F138" s="2" t="s">
        <v>13</v>
      </c>
      <c r="G138" s="2"/>
      <c r="H138" s="2" t="s">
        <v>14</v>
      </c>
      <c r="I138" s="2"/>
      <c r="J138" s="2">
        <v>85</v>
      </c>
      <c r="K138" s="2">
        <v>1.8699999999999999</v>
      </c>
      <c r="L138" s="3">
        <v>158.94999999999999</v>
      </c>
      <c r="M138" s="9" t="s">
        <v>39</v>
      </c>
    </row>
    <row r="139" spans="1:13" outlineLevel="2" x14ac:dyDescent="0.35">
      <c r="A139" s="19">
        <v>43840</v>
      </c>
      <c r="B139" s="19"/>
      <c r="C139" s="19"/>
      <c r="D139" s="19"/>
      <c r="E139" s="19"/>
      <c r="F139" s="2" t="s">
        <v>13</v>
      </c>
      <c r="G139" s="2"/>
      <c r="H139" s="2" t="s">
        <v>14</v>
      </c>
      <c r="I139" s="2"/>
      <c r="J139" s="2">
        <v>82</v>
      </c>
      <c r="K139" s="2">
        <v>1.87</v>
      </c>
      <c r="L139" s="3">
        <v>153.34</v>
      </c>
      <c r="M139" s="9" t="s">
        <v>39</v>
      </c>
    </row>
    <row r="140" spans="1:13" outlineLevel="2" x14ac:dyDescent="0.35">
      <c r="A140" s="19">
        <v>44329</v>
      </c>
      <c r="B140" s="19"/>
      <c r="C140" s="19"/>
      <c r="D140" s="19"/>
      <c r="E140" s="19"/>
      <c r="F140" s="2" t="s">
        <v>13</v>
      </c>
      <c r="G140" s="2"/>
      <c r="H140" s="2" t="s">
        <v>14</v>
      </c>
      <c r="I140" s="2"/>
      <c r="J140" s="2">
        <v>82</v>
      </c>
      <c r="K140" s="2">
        <v>1.87</v>
      </c>
      <c r="L140" s="3">
        <v>153.34</v>
      </c>
      <c r="M140" s="9" t="s">
        <v>39</v>
      </c>
    </row>
    <row r="141" spans="1:13" outlineLevel="2" x14ac:dyDescent="0.35">
      <c r="A141" s="19">
        <v>44069</v>
      </c>
      <c r="B141" s="19"/>
      <c r="C141" s="19"/>
      <c r="D141" s="19"/>
      <c r="E141" s="19"/>
      <c r="F141" s="2" t="s">
        <v>13</v>
      </c>
      <c r="G141" s="2"/>
      <c r="H141" s="2" t="s">
        <v>14</v>
      </c>
      <c r="I141" s="2"/>
      <c r="J141" s="2">
        <v>80</v>
      </c>
      <c r="K141" s="2">
        <v>1.8699999999999999</v>
      </c>
      <c r="L141" s="3">
        <v>149.6</v>
      </c>
      <c r="M141" s="9" t="s">
        <v>39</v>
      </c>
    </row>
    <row r="142" spans="1:13" outlineLevel="2" x14ac:dyDescent="0.35">
      <c r="A142" s="19">
        <v>43988</v>
      </c>
      <c r="B142" s="19"/>
      <c r="C142" s="19"/>
      <c r="D142" s="19"/>
      <c r="E142" s="19"/>
      <c r="F142" s="2" t="s">
        <v>13</v>
      </c>
      <c r="G142" s="2"/>
      <c r="H142" s="2" t="s">
        <v>14</v>
      </c>
      <c r="I142" s="2"/>
      <c r="J142" s="2">
        <v>76</v>
      </c>
      <c r="K142" s="2">
        <v>1.87</v>
      </c>
      <c r="L142" s="3">
        <v>142.12</v>
      </c>
      <c r="M142" s="9" t="s">
        <v>39</v>
      </c>
    </row>
    <row r="143" spans="1:13" outlineLevel="2" x14ac:dyDescent="0.35">
      <c r="A143" s="19">
        <v>44027</v>
      </c>
      <c r="B143" s="19"/>
      <c r="C143" s="19"/>
      <c r="D143" s="19"/>
      <c r="E143" s="19"/>
      <c r="F143" s="2" t="s">
        <v>13</v>
      </c>
      <c r="G143" s="2"/>
      <c r="H143" s="2" t="s">
        <v>14</v>
      </c>
      <c r="I143" s="2"/>
      <c r="J143" s="2">
        <v>75</v>
      </c>
      <c r="K143" s="2">
        <v>1.87</v>
      </c>
      <c r="L143" s="3">
        <v>140.25</v>
      </c>
      <c r="M143" s="9" t="s">
        <v>39</v>
      </c>
    </row>
    <row r="144" spans="1:13" outlineLevel="2" x14ac:dyDescent="0.35">
      <c r="A144" s="19">
        <v>44057</v>
      </c>
      <c r="B144" s="19"/>
      <c r="C144" s="19"/>
      <c r="D144" s="19"/>
      <c r="E144" s="19"/>
      <c r="F144" s="2" t="s">
        <v>13</v>
      </c>
      <c r="G144" s="2"/>
      <c r="H144" s="2" t="s">
        <v>14</v>
      </c>
      <c r="I144" s="2"/>
      <c r="J144" s="2">
        <v>70</v>
      </c>
      <c r="K144" s="2">
        <v>1.87</v>
      </c>
      <c r="L144" s="3">
        <v>130.9</v>
      </c>
      <c r="M144" s="9" t="s">
        <v>39</v>
      </c>
    </row>
    <row r="145" spans="1:13" outlineLevel="2" x14ac:dyDescent="0.35">
      <c r="A145" s="19">
        <v>44308</v>
      </c>
      <c r="B145" s="19"/>
      <c r="C145" s="19"/>
      <c r="D145" s="19"/>
      <c r="E145" s="19"/>
      <c r="F145" s="2" t="s">
        <v>13</v>
      </c>
      <c r="G145" s="2"/>
      <c r="H145" s="2" t="s">
        <v>14</v>
      </c>
      <c r="I145" s="2"/>
      <c r="J145" s="2">
        <v>67</v>
      </c>
      <c r="K145" s="2">
        <v>1.87</v>
      </c>
      <c r="L145" s="3">
        <v>125.29</v>
      </c>
      <c r="M145" s="9" t="s">
        <v>39</v>
      </c>
    </row>
    <row r="146" spans="1:13" outlineLevel="2" x14ac:dyDescent="0.35">
      <c r="A146" s="19">
        <v>44096</v>
      </c>
      <c r="B146" s="19"/>
      <c r="C146" s="19"/>
      <c r="D146" s="19"/>
      <c r="E146" s="19"/>
      <c r="F146" s="2" t="s">
        <v>13</v>
      </c>
      <c r="G146" s="2"/>
      <c r="H146" s="2" t="s">
        <v>14</v>
      </c>
      <c r="I146" s="2"/>
      <c r="J146" s="2">
        <v>65</v>
      </c>
      <c r="K146" s="2">
        <v>1.8699999999999999</v>
      </c>
      <c r="L146" s="3">
        <v>121.55</v>
      </c>
      <c r="M146" s="9" t="s">
        <v>39</v>
      </c>
    </row>
    <row r="147" spans="1:13" outlineLevel="2" x14ac:dyDescent="0.35">
      <c r="A147" s="19">
        <v>44192</v>
      </c>
      <c r="B147" s="19"/>
      <c r="C147" s="19"/>
      <c r="D147" s="19"/>
      <c r="E147" s="19"/>
      <c r="F147" s="2" t="s">
        <v>13</v>
      </c>
      <c r="G147" s="2"/>
      <c r="H147" s="2" t="s">
        <v>14</v>
      </c>
      <c r="I147" s="2"/>
      <c r="J147" s="2">
        <v>65</v>
      </c>
      <c r="K147" s="2">
        <v>1.8699999999999999</v>
      </c>
      <c r="L147" s="3">
        <v>121.55</v>
      </c>
      <c r="M147" s="9" t="s">
        <v>39</v>
      </c>
    </row>
    <row r="148" spans="1:13" outlineLevel="2" x14ac:dyDescent="0.35">
      <c r="A148" s="19">
        <v>44407</v>
      </c>
      <c r="B148" s="19"/>
      <c r="C148" s="19"/>
      <c r="D148" s="19"/>
      <c r="E148" s="19"/>
      <c r="F148" s="2" t="s">
        <v>13</v>
      </c>
      <c r="G148" s="2"/>
      <c r="H148" s="2" t="s">
        <v>14</v>
      </c>
      <c r="I148" s="2"/>
      <c r="J148" s="2">
        <v>64</v>
      </c>
      <c r="K148" s="2">
        <v>1.87</v>
      </c>
      <c r="L148" s="3">
        <v>119.68</v>
      </c>
      <c r="M148" s="9" t="s">
        <v>39</v>
      </c>
    </row>
    <row r="149" spans="1:13" outlineLevel="2" x14ac:dyDescent="0.35">
      <c r="A149" s="19">
        <v>43952</v>
      </c>
      <c r="B149" s="19"/>
      <c r="C149" s="19"/>
      <c r="D149" s="19"/>
      <c r="E149" s="19"/>
      <c r="F149" s="2" t="s">
        <v>13</v>
      </c>
      <c r="G149" s="2"/>
      <c r="H149" s="2" t="s">
        <v>14</v>
      </c>
      <c r="I149" s="2"/>
      <c r="J149" s="2">
        <v>63</v>
      </c>
      <c r="K149" s="2">
        <v>1.87</v>
      </c>
      <c r="L149" s="3">
        <v>117.81</v>
      </c>
      <c r="M149" s="9" t="s">
        <v>39</v>
      </c>
    </row>
    <row r="150" spans="1:13" outlineLevel="2" x14ac:dyDescent="0.35">
      <c r="A150" s="19">
        <v>43837</v>
      </c>
      <c r="B150" s="19"/>
      <c r="C150" s="19"/>
      <c r="D150" s="19"/>
      <c r="E150" s="19"/>
      <c r="F150" s="2" t="s">
        <v>13</v>
      </c>
      <c r="G150" s="2"/>
      <c r="H150" s="2" t="s">
        <v>14</v>
      </c>
      <c r="I150" s="2"/>
      <c r="J150" s="2">
        <v>58</v>
      </c>
      <c r="K150" s="2">
        <v>1.8699999999999999</v>
      </c>
      <c r="L150" s="3">
        <v>108.46</v>
      </c>
      <c r="M150" s="9" t="s">
        <v>39</v>
      </c>
    </row>
    <row r="151" spans="1:13" outlineLevel="2" x14ac:dyDescent="0.35">
      <c r="A151" s="19">
        <v>44320</v>
      </c>
      <c r="B151" s="19"/>
      <c r="C151" s="19"/>
      <c r="D151" s="19"/>
      <c r="E151" s="19"/>
      <c r="F151" s="2" t="s">
        <v>13</v>
      </c>
      <c r="G151" s="2"/>
      <c r="H151" s="2" t="s">
        <v>14</v>
      </c>
      <c r="I151" s="2"/>
      <c r="J151" s="2">
        <v>58</v>
      </c>
      <c r="K151" s="2">
        <v>1.8699999999999999</v>
      </c>
      <c r="L151" s="3">
        <v>108.46</v>
      </c>
      <c r="M151" s="9" t="s">
        <v>39</v>
      </c>
    </row>
    <row r="152" spans="1:13" outlineLevel="2" x14ac:dyDescent="0.35">
      <c r="A152" s="19">
        <v>43973</v>
      </c>
      <c r="B152" s="19"/>
      <c r="C152" s="19"/>
      <c r="D152" s="19"/>
      <c r="E152" s="19"/>
      <c r="F152" s="2" t="s">
        <v>13</v>
      </c>
      <c r="G152" s="2"/>
      <c r="H152" s="2" t="s">
        <v>14</v>
      </c>
      <c r="I152" s="2"/>
      <c r="J152" s="2">
        <v>55</v>
      </c>
      <c r="K152" s="2">
        <v>1.8699999999999999</v>
      </c>
      <c r="L152" s="3">
        <v>102.85</v>
      </c>
      <c r="M152" s="9" t="s">
        <v>39</v>
      </c>
    </row>
    <row r="153" spans="1:13" outlineLevel="2" x14ac:dyDescent="0.35">
      <c r="A153" s="19">
        <v>44132</v>
      </c>
      <c r="B153" s="19"/>
      <c r="C153" s="19"/>
      <c r="D153" s="19"/>
      <c r="E153" s="19"/>
      <c r="F153" s="2" t="s">
        <v>13</v>
      </c>
      <c r="G153" s="2"/>
      <c r="H153" s="2" t="s">
        <v>14</v>
      </c>
      <c r="I153" s="2"/>
      <c r="J153" s="2">
        <v>49</v>
      </c>
      <c r="K153" s="2">
        <v>1.8699999999999999</v>
      </c>
      <c r="L153" s="3">
        <v>91.63</v>
      </c>
      <c r="M153" s="9" t="s">
        <v>39</v>
      </c>
    </row>
    <row r="154" spans="1:13" outlineLevel="2" x14ac:dyDescent="0.35">
      <c r="A154" s="19">
        <v>44338</v>
      </c>
      <c r="B154" s="19"/>
      <c r="C154" s="19"/>
      <c r="D154" s="19"/>
      <c r="E154" s="19"/>
      <c r="F154" s="2" t="s">
        <v>13</v>
      </c>
      <c r="G154" s="2"/>
      <c r="H154" s="2" t="s">
        <v>14</v>
      </c>
      <c r="I154" s="2"/>
      <c r="J154" s="2">
        <v>43</v>
      </c>
      <c r="K154" s="2">
        <v>1.8699999999999999</v>
      </c>
      <c r="L154" s="3">
        <v>80.41</v>
      </c>
      <c r="M154" s="9" t="s">
        <v>39</v>
      </c>
    </row>
    <row r="155" spans="1:13" outlineLevel="2" x14ac:dyDescent="0.35">
      <c r="A155" s="19">
        <v>44389</v>
      </c>
      <c r="B155" s="19"/>
      <c r="C155" s="19"/>
      <c r="D155" s="19"/>
      <c r="E155" s="19"/>
      <c r="F155" s="2" t="s">
        <v>13</v>
      </c>
      <c r="G155" s="2"/>
      <c r="H155" s="2" t="s">
        <v>14</v>
      </c>
      <c r="I155" s="2"/>
      <c r="J155" s="2">
        <v>40</v>
      </c>
      <c r="K155" s="2">
        <v>1.8699999999999999</v>
      </c>
      <c r="L155" s="3">
        <v>74.8</v>
      </c>
      <c r="M155" s="9" t="s">
        <v>39</v>
      </c>
    </row>
    <row r="156" spans="1:13" outlineLevel="2" x14ac:dyDescent="0.35">
      <c r="A156" s="19">
        <v>43913</v>
      </c>
      <c r="B156" s="19"/>
      <c r="C156" s="19"/>
      <c r="D156" s="19"/>
      <c r="E156" s="19"/>
      <c r="F156" s="2" t="s">
        <v>13</v>
      </c>
      <c r="G156" s="2"/>
      <c r="H156" s="2" t="s">
        <v>14</v>
      </c>
      <c r="I156" s="2"/>
      <c r="J156" s="2">
        <v>39</v>
      </c>
      <c r="K156" s="2">
        <v>1.87</v>
      </c>
      <c r="L156" s="3">
        <v>72.930000000000007</v>
      </c>
      <c r="M156" s="9" t="s">
        <v>39</v>
      </c>
    </row>
    <row r="157" spans="1:13" outlineLevel="2" x14ac:dyDescent="0.35">
      <c r="A157" s="19">
        <v>44374</v>
      </c>
      <c r="B157" s="19"/>
      <c r="C157" s="19"/>
      <c r="D157" s="19"/>
      <c r="E157" s="19"/>
      <c r="F157" s="2" t="s">
        <v>13</v>
      </c>
      <c r="G157" s="2"/>
      <c r="H157" s="2" t="s">
        <v>14</v>
      </c>
      <c r="I157" s="2"/>
      <c r="J157" s="2">
        <v>38</v>
      </c>
      <c r="K157" s="2">
        <v>1.87</v>
      </c>
      <c r="L157" s="3">
        <v>71.06</v>
      </c>
      <c r="M157" s="9" t="s">
        <v>39</v>
      </c>
    </row>
    <row r="158" spans="1:13" outlineLevel="2" x14ac:dyDescent="0.35">
      <c r="A158" s="19">
        <v>44177</v>
      </c>
      <c r="B158" s="19"/>
      <c r="C158" s="19"/>
      <c r="D158" s="19"/>
      <c r="E158" s="19"/>
      <c r="F158" s="2" t="s">
        <v>13</v>
      </c>
      <c r="G158" s="2"/>
      <c r="H158" s="2" t="s">
        <v>14</v>
      </c>
      <c r="I158" s="2"/>
      <c r="J158" s="2">
        <v>36</v>
      </c>
      <c r="K158" s="2">
        <v>1.8699999999999999</v>
      </c>
      <c r="L158" s="3">
        <v>67.319999999999993</v>
      </c>
      <c r="M158" s="9" t="s">
        <v>39</v>
      </c>
    </row>
    <row r="159" spans="1:13" outlineLevel="2" x14ac:dyDescent="0.35">
      <c r="A159" s="19">
        <v>44234</v>
      </c>
      <c r="B159" s="19"/>
      <c r="C159" s="19"/>
      <c r="D159" s="19"/>
      <c r="E159" s="19"/>
      <c r="F159" s="2" t="s">
        <v>13</v>
      </c>
      <c r="G159" s="2"/>
      <c r="H159" s="2" t="s">
        <v>14</v>
      </c>
      <c r="I159" s="2"/>
      <c r="J159" s="2">
        <v>34</v>
      </c>
      <c r="K159" s="2">
        <v>1.8699999999999999</v>
      </c>
      <c r="L159" s="3">
        <v>63.58</v>
      </c>
      <c r="M159" s="9" t="s">
        <v>39</v>
      </c>
    </row>
    <row r="160" spans="1:13" outlineLevel="2" x14ac:dyDescent="0.35">
      <c r="A160" s="19">
        <v>44518</v>
      </c>
      <c r="B160" s="19"/>
      <c r="C160" s="19"/>
      <c r="D160" s="19"/>
      <c r="E160" s="19"/>
      <c r="F160" s="2" t="s">
        <v>13</v>
      </c>
      <c r="G160" s="2"/>
      <c r="H160" s="2" t="s">
        <v>14</v>
      </c>
      <c r="I160" s="2"/>
      <c r="J160" s="2">
        <v>34</v>
      </c>
      <c r="K160" s="2">
        <v>1.8699999999999999</v>
      </c>
      <c r="L160" s="3">
        <v>63.58</v>
      </c>
      <c r="M160" s="9" t="s">
        <v>39</v>
      </c>
    </row>
    <row r="161" spans="1:13" outlineLevel="2" x14ac:dyDescent="0.35">
      <c r="A161" s="19">
        <v>44398</v>
      </c>
      <c r="B161" s="19"/>
      <c r="C161" s="19"/>
      <c r="D161" s="19"/>
      <c r="E161" s="19"/>
      <c r="F161" s="2" t="s">
        <v>13</v>
      </c>
      <c r="G161" s="2"/>
      <c r="H161" s="2" t="s">
        <v>14</v>
      </c>
      <c r="I161" s="2"/>
      <c r="J161" s="2">
        <v>32</v>
      </c>
      <c r="K161" s="2">
        <v>1.87</v>
      </c>
      <c r="L161" s="3">
        <v>59.84</v>
      </c>
      <c r="M161" s="9" t="s">
        <v>39</v>
      </c>
    </row>
    <row r="162" spans="1:13" outlineLevel="2" x14ac:dyDescent="0.35">
      <c r="A162" s="19">
        <v>43864</v>
      </c>
      <c r="B162" s="19"/>
      <c r="C162" s="19"/>
      <c r="D162" s="19"/>
      <c r="E162" s="19"/>
      <c r="F162" s="2" t="s">
        <v>13</v>
      </c>
      <c r="G162" s="2"/>
      <c r="H162" s="2" t="s">
        <v>14</v>
      </c>
      <c r="I162" s="2"/>
      <c r="J162" s="2">
        <v>31</v>
      </c>
      <c r="K162" s="2">
        <v>1.8699999999999999</v>
      </c>
      <c r="L162" s="3">
        <v>57.97</v>
      </c>
      <c r="M162" s="9" t="s">
        <v>39</v>
      </c>
    </row>
    <row r="163" spans="1:13" outlineLevel="2" x14ac:dyDescent="0.35">
      <c r="A163" s="19">
        <v>44479</v>
      </c>
      <c r="B163" s="19"/>
      <c r="C163" s="19"/>
      <c r="D163" s="19"/>
      <c r="E163" s="19"/>
      <c r="F163" s="2" t="s">
        <v>13</v>
      </c>
      <c r="G163" s="2"/>
      <c r="H163" s="2" t="s">
        <v>14</v>
      </c>
      <c r="I163" s="2"/>
      <c r="J163" s="2">
        <v>23</v>
      </c>
      <c r="K163" s="2">
        <v>1.8699999999999999</v>
      </c>
      <c r="L163" s="3">
        <v>43.01</v>
      </c>
      <c r="M163" s="9" t="s">
        <v>39</v>
      </c>
    </row>
    <row r="164" spans="1:13" outlineLevel="2" x14ac:dyDescent="0.35">
      <c r="A164" s="19">
        <v>43985</v>
      </c>
      <c r="B164" s="19"/>
      <c r="C164" s="19"/>
      <c r="D164" s="19"/>
      <c r="E164" s="19"/>
      <c r="F164" s="2" t="s">
        <v>13</v>
      </c>
      <c r="G164" s="2"/>
      <c r="H164" s="2" t="s">
        <v>15</v>
      </c>
      <c r="I164" s="2"/>
      <c r="J164" s="2">
        <v>288</v>
      </c>
      <c r="K164" s="2">
        <v>2.84</v>
      </c>
      <c r="L164" s="3">
        <v>817.92</v>
      </c>
      <c r="M164" s="9" t="s">
        <v>42</v>
      </c>
    </row>
    <row r="165" spans="1:13" outlineLevel="2" x14ac:dyDescent="0.35">
      <c r="A165" s="19">
        <v>43919</v>
      </c>
      <c r="B165" s="19"/>
      <c r="C165" s="19"/>
      <c r="D165" s="19"/>
      <c r="E165" s="19"/>
      <c r="F165" s="2" t="s">
        <v>13</v>
      </c>
      <c r="G165" s="2"/>
      <c r="H165" s="2" t="s">
        <v>15</v>
      </c>
      <c r="I165" s="2"/>
      <c r="J165" s="2">
        <v>193</v>
      </c>
      <c r="K165" s="2">
        <v>2.84</v>
      </c>
      <c r="L165" s="3">
        <v>548.12</v>
      </c>
      <c r="M165" s="9" t="s">
        <v>42</v>
      </c>
    </row>
    <row r="166" spans="1:13" outlineLevel="2" x14ac:dyDescent="0.35">
      <c r="A166" s="19">
        <v>43958</v>
      </c>
      <c r="B166" s="19"/>
      <c r="C166" s="19"/>
      <c r="D166" s="19"/>
      <c r="E166" s="19"/>
      <c r="F166" s="2" t="s">
        <v>13</v>
      </c>
      <c r="G166" s="2"/>
      <c r="H166" s="2" t="s">
        <v>15</v>
      </c>
      <c r="I166" s="2"/>
      <c r="J166" s="2">
        <v>138</v>
      </c>
      <c r="K166" s="2">
        <v>2.8400000000000003</v>
      </c>
      <c r="L166" s="3">
        <v>391.92</v>
      </c>
      <c r="M166" s="9" t="s">
        <v>42</v>
      </c>
    </row>
    <row r="167" spans="1:13" outlineLevel="2" x14ac:dyDescent="0.35">
      <c r="A167" s="19">
        <v>44045</v>
      </c>
      <c r="B167" s="19"/>
      <c r="C167" s="19"/>
      <c r="D167" s="19"/>
      <c r="E167" s="19"/>
      <c r="F167" s="2" t="s">
        <v>13</v>
      </c>
      <c r="G167" s="2"/>
      <c r="H167" s="2" t="s">
        <v>15</v>
      </c>
      <c r="I167" s="2"/>
      <c r="J167" s="2">
        <v>137</v>
      </c>
      <c r="K167" s="2">
        <v>2.84</v>
      </c>
      <c r="L167" s="3">
        <v>389.08</v>
      </c>
      <c r="M167" s="9" t="s">
        <v>42</v>
      </c>
    </row>
    <row r="168" spans="1:13" outlineLevel="2" x14ac:dyDescent="0.35">
      <c r="A168" s="19">
        <v>44314</v>
      </c>
      <c r="B168" s="19"/>
      <c r="C168" s="19"/>
      <c r="D168" s="19"/>
      <c r="E168" s="19"/>
      <c r="F168" s="2" t="s">
        <v>13</v>
      </c>
      <c r="G168" s="2"/>
      <c r="H168" s="2" t="s">
        <v>15</v>
      </c>
      <c r="I168" s="2"/>
      <c r="J168" s="2">
        <v>129</v>
      </c>
      <c r="K168" s="2">
        <v>2.8400000000000003</v>
      </c>
      <c r="L168" s="3">
        <v>366.36</v>
      </c>
      <c r="M168" s="9" t="s">
        <v>42</v>
      </c>
    </row>
    <row r="169" spans="1:13" outlineLevel="2" x14ac:dyDescent="0.35">
      <c r="A169" s="19">
        <v>44509</v>
      </c>
      <c r="B169" s="19"/>
      <c r="C169" s="19"/>
      <c r="D169" s="19"/>
      <c r="E169" s="19"/>
      <c r="F169" s="2" t="s">
        <v>13</v>
      </c>
      <c r="G169" s="2"/>
      <c r="H169" s="2" t="s">
        <v>15</v>
      </c>
      <c r="I169" s="2"/>
      <c r="J169" s="2">
        <v>124</v>
      </c>
      <c r="K169" s="2">
        <v>2.8400000000000003</v>
      </c>
      <c r="L169" s="3">
        <v>352.16</v>
      </c>
      <c r="M169" s="9" t="s">
        <v>42</v>
      </c>
    </row>
    <row r="170" spans="1:13" outlineLevel="2" x14ac:dyDescent="0.35">
      <c r="A170" s="19">
        <v>43882</v>
      </c>
      <c r="B170" s="19"/>
      <c r="C170" s="19"/>
      <c r="D170" s="19"/>
      <c r="E170" s="19"/>
      <c r="F170" s="2" t="s">
        <v>13</v>
      </c>
      <c r="G170" s="2"/>
      <c r="H170" s="2" t="s">
        <v>15</v>
      </c>
      <c r="I170" s="2"/>
      <c r="J170" s="2">
        <v>123</v>
      </c>
      <c r="K170" s="2">
        <v>2.84</v>
      </c>
      <c r="L170" s="3">
        <v>349.32</v>
      </c>
      <c r="M170" s="9" t="s">
        <v>42</v>
      </c>
    </row>
    <row r="171" spans="1:13" outlineLevel="2" x14ac:dyDescent="0.35">
      <c r="A171" s="19">
        <v>44293</v>
      </c>
      <c r="B171" s="19"/>
      <c r="C171" s="19"/>
      <c r="D171" s="19"/>
      <c r="E171" s="19"/>
      <c r="F171" s="2" t="s">
        <v>13</v>
      </c>
      <c r="G171" s="2"/>
      <c r="H171" s="2" t="s">
        <v>15</v>
      </c>
      <c r="I171" s="2"/>
      <c r="J171" s="2">
        <v>123</v>
      </c>
      <c r="K171" s="2">
        <v>2.84</v>
      </c>
      <c r="L171" s="3">
        <v>349.32</v>
      </c>
      <c r="M171" s="9" t="s">
        <v>42</v>
      </c>
    </row>
    <row r="172" spans="1:13" outlineLevel="2" x14ac:dyDescent="0.35">
      <c r="A172" s="19">
        <v>44353</v>
      </c>
      <c r="B172" s="19"/>
      <c r="C172" s="19"/>
      <c r="D172" s="19"/>
      <c r="E172" s="19"/>
      <c r="F172" s="2" t="s">
        <v>13</v>
      </c>
      <c r="G172" s="2"/>
      <c r="H172" s="2" t="s">
        <v>15</v>
      </c>
      <c r="I172" s="2"/>
      <c r="J172" s="2">
        <v>120</v>
      </c>
      <c r="K172" s="2">
        <v>2.8400000000000003</v>
      </c>
      <c r="L172" s="3">
        <v>340.8</v>
      </c>
      <c r="M172" s="9" t="s">
        <v>42</v>
      </c>
    </row>
    <row r="173" spans="1:13" outlineLevel="2" x14ac:dyDescent="0.35">
      <c r="A173" s="19">
        <v>44536</v>
      </c>
      <c r="B173" s="19"/>
      <c r="C173" s="19"/>
      <c r="D173" s="19"/>
      <c r="E173" s="19"/>
      <c r="F173" s="2" t="s">
        <v>13</v>
      </c>
      <c r="G173" s="2"/>
      <c r="H173" s="2" t="s">
        <v>15</v>
      </c>
      <c r="I173" s="2"/>
      <c r="J173" s="2">
        <v>100</v>
      </c>
      <c r="K173" s="2">
        <v>2.84</v>
      </c>
      <c r="L173" s="3">
        <v>284</v>
      </c>
      <c r="M173" s="9" t="s">
        <v>42</v>
      </c>
    </row>
    <row r="174" spans="1:13" outlineLevel="2" x14ac:dyDescent="0.35">
      <c r="A174" s="19">
        <v>44156</v>
      </c>
      <c r="B174" s="19"/>
      <c r="C174" s="19"/>
      <c r="D174" s="19"/>
      <c r="E174" s="19"/>
      <c r="F174" s="2" t="s">
        <v>13</v>
      </c>
      <c r="G174" s="2"/>
      <c r="H174" s="2" t="s">
        <v>15</v>
      </c>
      <c r="I174" s="2"/>
      <c r="J174" s="2">
        <v>97</v>
      </c>
      <c r="K174" s="2">
        <v>2.8400000000000003</v>
      </c>
      <c r="L174" s="3">
        <v>275.48</v>
      </c>
      <c r="M174" s="9" t="s">
        <v>42</v>
      </c>
    </row>
    <row r="175" spans="1:13" outlineLevel="2" x14ac:dyDescent="0.35">
      <c r="A175" s="19">
        <v>44260</v>
      </c>
      <c r="B175" s="19"/>
      <c r="C175" s="19"/>
      <c r="D175" s="19"/>
      <c r="E175" s="19"/>
      <c r="F175" s="2" t="s">
        <v>13</v>
      </c>
      <c r="G175" s="2"/>
      <c r="H175" s="2" t="s">
        <v>15</v>
      </c>
      <c r="I175" s="2"/>
      <c r="J175" s="2">
        <v>97</v>
      </c>
      <c r="K175" s="2">
        <v>2.8400000000000003</v>
      </c>
      <c r="L175" s="3">
        <v>275.48</v>
      </c>
      <c r="M175" s="9" t="s">
        <v>42</v>
      </c>
    </row>
    <row r="176" spans="1:13" outlineLevel="2" x14ac:dyDescent="0.35">
      <c r="A176" s="19">
        <v>44210</v>
      </c>
      <c r="B176" s="19"/>
      <c r="C176" s="19"/>
      <c r="D176" s="19"/>
      <c r="E176" s="19"/>
      <c r="F176" s="2" t="s">
        <v>13</v>
      </c>
      <c r="G176" s="2"/>
      <c r="H176" s="2" t="s">
        <v>15</v>
      </c>
      <c r="I176" s="2"/>
      <c r="J176" s="2">
        <v>80</v>
      </c>
      <c r="K176" s="2">
        <v>2.84</v>
      </c>
      <c r="L176" s="3">
        <v>227.2</v>
      </c>
      <c r="M176" s="9" t="s">
        <v>42</v>
      </c>
    </row>
    <row r="177" spans="1:13" outlineLevel="2" x14ac:dyDescent="0.35">
      <c r="A177" s="19">
        <v>44449</v>
      </c>
      <c r="B177" s="19"/>
      <c r="C177" s="19"/>
      <c r="D177" s="19"/>
      <c r="E177" s="19"/>
      <c r="F177" s="2" t="s">
        <v>13</v>
      </c>
      <c r="G177" s="2"/>
      <c r="H177" s="2" t="s">
        <v>15</v>
      </c>
      <c r="I177" s="2"/>
      <c r="J177" s="2">
        <v>79</v>
      </c>
      <c r="K177" s="2">
        <v>2.8400000000000003</v>
      </c>
      <c r="L177" s="3">
        <v>224.36</v>
      </c>
      <c r="M177" s="9" t="s">
        <v>42</v>
      </c>
    </row>
    <row r="178" spans="1:13" outlineLevel="2" x14ac:dyDescent="0.35">
      <c r="A178" s="19">
        <v>44075</v>
      </c>
      <c r="B178" s="19"/>
      <c r="C178" s="19"/>
      <c r="D178" s="19"/>
      <c r="E178" s="19"/>
      <c r="F178" s="2" t="s">
        <v>13</v>
      </c>
      <c r="G178" s="2"/>
      <c r="H178" s="2" t="s">
        <v>15</v>
      </c>
      <c r="I178" s="2"/>
      <c r="J178" s="2">
        <v>74</v>
      </c>
      <c r="K178" s="2">
        <v>2.84</v>
      </c>
      <c r="L178" s="3">
        <v>210.16</v>
      </c>
      <c r="M178" s="9" t="s">
        <v>42</v>
      </c>
    </row>
    <row r="179" spans="1:13" outlineLevel="2" x14ac:dyDescent="0.35">
      <c r="A179" s="19">
        <v>44284</v>
      </c>
      <c r="B179" s="19"/>
      <c r="C179" s="19"/>
      <c r="D179" s="19"/>
      <c r="E179" s="19"/>
      <c r="F179" s="2" t="s">
        <v>13</v>
      </c>
      <c r="G179" s="2"/>
      <c r="H179" s="2" t="s">
        <v>15</v>
      </c>
      <c r="I179" s="2"/>
      <c r="J179" s="2">
        <v>65</v>
      </c>
      <c r="K179" s="2">
        <v>2.84</v>
      </c>
      <c r="L179" s="3">
        <v>184.6</v>
      </c>
      <c r="M179" s="9" t="s">
        <v>42</v>
      </c>
    </row>
    <row r="180" spans="1:13" outlineLevel="2" x14ac:dyDescent="0.35">
      <c r="A180" s="19">
        <v>44383</v>
      </c>
      <c r="B180" s="19"/>
      <c r="C180" s="19"/>
      <c r="D180" s="19"/>
      <c r="E180" s="19"/>
      <c r="F180" s="2" t="s">
        <v>13</v>
      </c>
      <c r="G180" s="2"/>
      <c r="H180" s="2" t="s">
        <v>15</v>
      </c>
      <c r="I180" s="2"/>
      <c r="J180" s="2">
        <v>60</v>
      </c>
      <c r="K180" s="2">
        <v>2.8400000000000003</v>
      </c>
      <c r="L180" s="3">
        <v>170.4</v>
      </c>
      <c r="M180" s="9" t="s">
        <v>42</v>
      </c>
    </row>
    <row r="181" spans="1:13" outlineLevel="2" x14ac:dyDescent="0.35">
      <c r="A181" s="19">
        <v>44033</v>
      </c>
      <c r="B181" s="19"/>
      <c r="C181" s="19"/>
      <c r="D181" s="19"/>
      <c r="E181" s="19"/>
      <c r="F181" s="2" t="s">
        <v>13</v>
      </c>
      <c r="G181" s="2"/>
      <c r="H181" s="2" t="s">
        <v>15</v>
      </c>
      <c r="I181" s="2"/>
      <c r="J181" s="2">
        <v>56</v>
      </c>
      <c r="K181" s="2">
        <v>2.84</v>
      </c>
      <c r="L181" s="3">
        <v>159.04</v>
      </c>
      <c r="M181" s="9" t="s">
        <v>42</v>
      </c>
    </row>
    <row r="182" spans="1:13" outlineLevel="2" x14ac:dyDescent="0.35">
      <c r="A182" s="19">
        <v>44012</v>
      </c>
      <c r="B182" s="19"/>
      <c r="C182" s="19"/>
      <c r="D182" s="19"/>
      <c r="E182" s="19"/>
      <c r="F182" s="2" t="s">
        <v>13</v>
      </c>
      <c r="G182" s="2"/>
      <c r="H182" s="2" t="s">
        <v>15</v>
      </c>
      <c r="I182" s="2"/>
      <c r="J182" s="2">
        <v>51</v>
      </c>
      <c r="K182" s="2">
        <v>2.84</v>
      </c>
      <c r="L182" s="3">
        <v>144.84</v>
      </c>
      <c r="M182" s="9" t="s">
        <v>42</v>
      </c>
    </row>
    <row r="183" spans="1:13" outlineLevel="2" x14ac:dyDescent="0.35">
      <c r="A183" s="19">
        <v>44473</v>
      </c>
      <c r="B183" s="19"/>
      <c r="C183" s="19"/>
      <c r="D183" s="19"/>
      <c r="E183" s="19"/>
      <c r="F183" s="2" t="s">
        <v>13</v>
      </c>
      <c r="G183" s="2"/>
      <c r="H183" s="2" t="s">
        <v>15</v>
      </c>
      <c r="I183" s="2"/>
      <c r="J183" s="2">
        <v>47</v>
      </c>
      <c r="K183" s="2">
        <v>2.84</v>
      </c>
      <c r="L183" s="3">
        <v>133.47999999999999</v>
      </c>
      <c r="M183" s="9" t="s">
        <v>42</v>
      </c>
    </row>
    <row r="184" spans="1:13" outlineLevel="2" x14ac:dyDescent="0.35">
      <c r="A184" s="19">
        <v>44347</v>
      </c>
      <c r="B184" s="19"/>
      <c r="C184" s="19"/>
      <c r="D184" s="19"/>
      <c r="E184" s="19"/>
      <c r="F184" s="2" t="s">
        <v>13</v>
      </c>
      <c r="G184" s="2"/>
      <c r="H184" s="2" t="s">
        <v>15</v>
      </c>
      <c r="I184" s="2"/>
      <c r="J184" s="2">
        <v>44</v>
      </c>
      <c r="K184" s="2">
        <v>2.84</v>
      </c>
      <c r="L184" s="3">
        <v>124.96</v>
      </c>
      <c r="M184" s="9" t="s">
        <v>42</v>
      </c>
    </row>
    <row r="185" spans="1:13" outlineLevel="2" x14ac:dyDescent="0.35">
      <c r="A185" s="19">
        <v>44560</v>
      </c>
      <c r="B185" s="19"/>
      <c r="C185" s="19"/>
      <c r="D185" s="19"/>
      <c r="E185" s="19"/>
      <c r="F185" s="2" t="s">
        <v>13</v>
      </c>
      <c r="G185" s="2"/>
      <c r="H185" s="2" t="s">
        <v>15</v>
      </c>
      <c r="I185" s="2"/>
      <c r="J185" s="2">
        <v>44</v>
      </c>
      <c r="K185" s="2">
        <v>2.84</v>
      </c>
      <c r="L185" s="3">
        <v>124.96</v>
      </c>
      <c r="M185" s="9" t="s">
        <v>42</v>
      </c>
    </row>
    <row r="186" spans="1:13" outlineLevel="2" x14ac:dyDescent="0.35">
      <c r="A186" s="19">
        <v>44431</v>
      </c>
      <c r="B186" s="19"/>
      <c r="C186" s="19"/>
      <c r="D186" s="19"/>
      <c r="E186" s="19"/>
      <c r="F186" s="2" t="s">
        <v>13</v>
      </c>
      <c r="G186" s="2"/>
      <c r="H186" s="2" t="s">
        <v>15</v>
      </c>
      <c r="I186" s="2"/>
      <c r="J186" s="2">
        <v>41</v>
      </c>
      <c r="K186" s="2">
        <v>2.84</v>
      </c>
      <c r="L186" s="3">
        <v>116.44</v>
      </c>
      <c r="M186" s="9" t="s">
        <v>42</v>
      </c>
    </row>
    <row r="187" spans="1:13" outlineLevel="2" x14ac:dyDescent="0.35">
      <c r="A187" s="19">
        <v>44365</v>
      </c>
      <c r="B187" s="19"/>
      <c r="C187" s="19"/>
      <c r="D187" s="19"/>
      <c r="E187" s="19"/>
      <c r="F187" s="2" t="s">
        <v>13</v>
      </c>
      <c r="G187" s="2"/>
      <c r="H187" s="2" t="s">
        <v>15</v>
      </c>
      <c r="I187" s="2"/>
      <c r="J187" s="2">
        <v>40</v>
      </c>
      <c r="K187" s="2">
        <v>2.84</v>
      </c>
      <c r="L187" s="3">
        <v>113.6</v>
      </c>
      <c r="M187" s="9" t="s">
        <v>42</v>
      </c>
    </row>
    <row r="188" spans="1:13" outlineLevel="2" x14ac:dyDescent="0.35">
      <c r="A188" s="19">
        <v>44416</v>
      </c>
      <c r="B188" s="19"/>
      <c r="C188" s="19"/>
      <c r="D188" s="19"/>
      <c r="E188" s="19"/>
      <c r="F188" s="2" t="s">
        <v>13</v>
      </c>
      <c r="G188" s="2"/>
      <c r="H188" s="2" t="s">
        <v>15</v>
      </c>
      <c r="I188" s="2"/>
      <c r="J188" s="2">
        <v>38</v>
      </c>
      <c r="K188" s="2">
        <v>2.84</v>
      </c>
      <c r="L188" s="3">
        <v>107.91999999999999</v>
      </c>
      <c r="M188" s="9" t="s">
        <v>42</v>
      </c>
    </row>
    <row r="189" spans="1:13" outlineLevel="2" x14ac:dyDescent="0.35">
      <c r="A189" s="19">
        <v>43888</v>
      </c>
      <c r="B189" s="19"/>
      <c r="C189" s="19"/>
      <c r="D189" s="19"/>
      <c r="E189" s="19"/>
      <c r="F189" s="2" t="s">
        <v>13</v>
      </c>
      <c r="G189" s="2"/>
      <c r="H189" s="2" t="s">
        <v>15</v>
      </c>
      <c r="I189" s="2"/>
      <c r="J189" s="2">
        <v>33</v>
      </c>
      <c r="K189" s="2">
        <v>2.84</v>
      </c>
      <c r="L189" s="3">
        <v>93.72</v>
      </c>
      <c r="M189" s="9" t="s">
        <v>42</v>
      </c>
    </row>
    <row r="190" spans="1:13" outlineLevel="2" x14ac:dyDescent="0.35">
      <c r="A190" s="19">
        <v>44326</v>
      </c>
      <c r="B190" s="19"/>
      <c r="C190" s="19"/>
      <c r="D190" s="19"/>
      <c r="E190" s="19"/>
      <c r="F190" s="2" t="s">
        <v>13</v>
      </c>
      <c r="G190" s="2"/>
      <c r="H190" s="2" t="s">
        <v>15</v>
      </c>
      <c r="I190" s="2"/>
      <c r="J190" s="2">
        <v>33</v>
      </c>
      <c r="K190" s="2">
        <v>2.84</v>
      </c>
      <c r="L190" s="3">
        <v>93.72</v>
      </c>
      <c r="M190" s="9" t="s">
        <v>42</v>
      </c>
    </row>
    <row r="191" spans="1:13" outlineLevel="2" x14ac:dyDescent="0.35">
      <c r="A191" s="19">
        <v>44150</v>
      </c>
      <c r="B191" s="19"/>
      <c r="C191" s="19"/>
      <c r="D191" s="19"/>
      <c r="E191" s="19"/>
      <c r="F191" s="2" t="s">
        <v>13</v>
      </c>
      <c r="G191" s="2"/>
      <c r="H191" s="2" t="s">
        <v>15</v>
      </c>
      <c r="I191" s="2"/>
      <c r="J191" s="2">
        <v>32</v>
      </c>
      <c r="K191" s="2">
        <v>2.84</v>
      </c>
      <c r="L191" s="3">
        <v>90.88</v>
      </c>
      <c r="M191" s="9" t="s">
        <v>42</v>
      </c>
    </row>
    <row r="192" spans="1:13" outlineLevel="2" x14ac:dyDescent="0.35">
      <c r="A192" s="19">
        <v>43895</v>
      </c>
      <c r="B192" s="19"/>
      <c r="C192" s="19"/>
      <c r="D192" s="19"/>
      <c r="E192" s="19"/>
      <c r="F192" s="2" t="s">
        <v>13</v>
      </c>
      <c r="G192" s="2"/>
      <c r="H192" s="2" t="s">
        <v>15</v>
      </c>
      <c r="I192" s="2"/>
      <c r="J192" s="2">
        <v>30</v>
      </c>
      <c r="K192" s="2">
        <v>2.8400000000000003</v>
      </c>
      <c r="L192" s="3">
        <v>85.2</v>
      </c>
      <c r="M192" s="9" t="s">
        <v>42</v>
      </c>
    </row>
    <row r="193" spans="1:13" outlineLevel="2" x14ac:dyDescent="0.35">
      <c r="A193" s="19">
        <v>44171</v>
      </c>
      <c r="B193" s="19"/>
      <c r="C193" s="19"/>
      <c r="D193" s="19"/>
      <c r="E193" s="19"/>
      <c r="F193" s="2" t="s">
        <v>13</v>
      </c>
      <c r="G193" s="2"/>
      <c r="H193" s="2" t="s">
        <v>15</v>
      </c>
      <c r="I193" s="2"/>
      <c r="J193" s="2">
        <v>29</v>
      </c>
      <c r="K193" s="2">
        <v>2.84</v>
      </c>
      <c r="L193" s="3">
        <v>82.36</v>
      </c>
      <c r="M193" s="9" t="s">
        <v>42</v>
      </c>
    </row>
    <row r="194" spans="1:13" outlineLevel="2" x14ac:dyDescent="0.35">
      <c r="A194" s="19">
        <v>44243</v>
      </c>
      <c r="B194" s="19"/>
      <c r="C194" s="19"/>
      <c r="D194" s="19"/>
      <c r="E194" s="19"/>
      <c r="F194" s="2" t="s">
        <v>13</v>
      </c>
      <c r="G194" s="2"/>
      <c r="H194" s="2" t="s">
        <v>15</v>
      </c>
      <c r="I194" s="2"/>
      <c r="J194" s="2">
        <v>29</v>
      </c>
      <c r="K194" s="2">
        <v>2.84</v>
      </c>
      <c r="L194" s="3">
        <v>82.36</v>
      </c>
      <c r="M194" s="9" t="s">
        <v>42</v>
      </c>
    </row>
    <row r="195" spans="1:13" outlineLevel="1" x14ac:dyDescent="0.35">
      <c r="A195" s="19"/>
      <c r="B195" s="19"/>
      <c r="C195" s="22" t="s">
        <v>54</v>
      </c>
      <c r="D195" s="22"/>
      <c r="E195" s="22"/>
      <c r="F195" s="2">
        <f>SUBTOTAL(3,F102:F194)</f>
        <v>93</v>
      </c>
      <c r="G195" s="2"/>
      <c r="H195" s="2"/>
      <c r="I195" s="2"/>
      <c r="J195" s="2"/>
      <c r="K195" s="2"/>
      <c r="L195" s="3"/>
      <c r="M195" s="9"/>
    </row>
    <row r="196" spans="1:13" x14ac:dyDescent="0.35">
      <c r="A196" s="19">
        <v>43849</v>
      </c>
      <c r="B196" s="19"/>
      <c r="C196" s="19"/>
      <c r="D196" s="19"/>
      <c r="E196" s="19"/>
      <c r="F196" s="2" t="s">
        <v>22</v>
      </c>
      <c r="G196" s="2"/>
      <c r="H196" s="2" t="s">
        <v>23</v>
      </c>
      <c r="I196" s="2"/>
      <c r="J196" s="2">
        <v>149</v>
      </c>
      <c r="K196" s="2">
        <v>3.4899999999999998</v>
      </c>
      <c r="L196" s="3">
        <v>520.01</v>
      </c>
      <c r="M196" s="9" t="s">
        <v>38</v>
      </c>
    </row>
    <row r="197" spans="1:13" outlineLevel="2" x14ac:dyDescent="0.35">
      <c r="A197" s="19">
        <v>43834</v>
      </c>
      <c r="B197" s="19"/>
      <c r="C197" s="19"/>
      <c r="D197" s="19"/>
      <c r="E197" s="19"/>
      <c r="F197" s="2" t="s">
        <v>22</v>
      </c>
      <c r="G197" s="2"/>
      <c r="H197" s="2" t="s">
        <v>23</v>
      </c>
      <c r="I197" s="2"/>
      <c r="J197" s="2">
        <v>87</v>
      </c>
      <c r="K197" s="2">
        <v>3.4899999999999998</v>
      </c>
      <c r="L197" s="3">
        <v>303.63</v>
      </c>
      <c r="M197" s="9" t="s">
        <v>38</v>
      </c>
    </row>
    <row r="198" spans="1:13" outlineLevel="2" x14ac:dyDescent="0.35">
      <c r="A198" s="19">
        <v>44135</v>
      </c>
      <c r="B198" s="19"/>
      <c r="C198" s="19"/>
      <c r="D198" s="19"/>
      <c r="E198" s="19"/>
      <c r="F198" s="2" t="s">
        <v>22</v>
      </c>
      <c r="G198" s="2"/>
      <c r="H198" s="2" t="s">
        <v>23</v>
      </c>
      <c r="I198" s="2"/>
      <c r="J198" s="2">
        <v>46</v>
      </c>
      <c r="K198" s="2">
        <v>3.4899999999999998</v>
      </c>
      <c r="L198" s="3">
        <v>160.54</v>
      </c>
      <c r="M198" s="9" t="s">
        <v>38</v>
      </c>
    </row>
    <row r="199" spans="1:13" outlineLevel="2" x14ac:dyDescent="0.35">
      <c r="A199" s="19">
        <v>44024</v>
      </c>
      <c r="B199" s="19"/>
      <c r="C199" s="19"/>
      <c r="D199" s="19"/>
      <c r="E199" s="19"/>
      <c r="F199" s="2" t="s">
        <v>22</v>
      </c>
      <c r="G199" s="2"/>
      <c r="H199" s="2" t="s">
        <v>23</v>
      </c>
      <c r="I199" s="2"/>
      <c r="J199" s="2">
        <v>42</v>
      </c>
      <c r="K199" s="2">
        <v>3.49</v>
      </c>
      <c r="L199" s="3">
        <v>146.58000000000001</v>
      </c>
      <c r="M199" s="9" t="s">
        <v>38</v>
      </c>
    </row>
    <row r="200" spans="1:13" outlineLevel="2" x14ac:dyDescent="0.35">
      <c r="A200" s="19">
        <v>44180</v>
      </c>
      <c r="B200" s="19"/>
      <c r="C200" s="19"/>
      <c r="D200" s="19"/>
      <c r="E200" s="19"/>
      <c r="F200" s="2" t="s">
        <v>22</v>
      </c>
      <c r="G200" s="2"/>
      <c r="H200" s="2" t="s">
        <v>23</v>
      </c>
      <c r="I200" s="2"/>
      <c r="J200" s="2">
        <v>41</v>
      </c>
      <c r="K200" s="2">
        <v>3.49</v>
      </c>
      <c r="L200" s="3">
        <v>143.09</v>
      </c>
      <c r="M200" s="9" t="s">
        <v>38</v>
      </c>
    </row>
    <row r="201" spans="1:13" outlineLevel="2" x14ac:dyDescent="0.35">
      <c r="A201" s="19">
        <v>43901</v>
      </c>
      <c r="B201" s="19"/>
      <c r="C201" s="19"/>
      <c r="D201" s="19"/>
      <c r="E201" s="19"/>
      <c r="F201" s="2" t="s">
        <v>22</v>
      </c>
      <c r="G201" s="2"/>
      <c r="H201" s="2" t="s">
        <v>23</v>
      </c>
      <c r="I201" s="2"/>
      <c r="J201" s="2">
        <v>40</v>
      </c>
      <c r="K201" s="2">
        <v>3.4899999999999998</v>
      </c>
      <c r="L201" s="3">
        <v>139.6</v>
      </c>
      <c r="M201" s="9" t="s">
        <v>38</v>
      </c>
    </row>
    <row r="202" spans="1:13" outlineLevel="2" x14ac:dyDescent="0.35">
      <c r="A202" s="19">
        <v>44000</v>
      </c>
      <c r="B202" s="19"/>
      <c r="C202" s="19"/>
      <c r="D202" s="19"/>
      <c r="E202" s="19"/>
      <c r="F202" s="2" t="s">
        <v>22</v>
      </c>
      <c r="G202" s="2"/>
      <c r="H202" s="2" t="s">
        <v>23</v>
      </c>
      <c r="I202" s="2"/>
      <c r="J202" s="2">
        <v>38</v>
      </c>
      <c r="K202" s="2">
        <v>3.49</v>
      </c>
      <c r="L202" s="3">
        <v>132.62</v>
      </c>
      <c r="M202" s="9" t="s">
        <v>38</v>
      </c>
    </row>
    <row r="203" spans="1:13" outlineLevel="2" x14ac:dyDescent="0.35">
      <c r="A203" s="19">
        <v>44108</v>
      </c>
      <c r="B203" s="19"/>
      <c r="C203" s="19"/>
      <c r="D203" s="19"/>
      <c r="E203" s="19"/>
      <c r="F203" s="2" t="s">
        <v>22</v>
      </c>
      <c r="G203" s="2"/>
      <c r="H203" s="2" t="s">
        <v>23</v>
      </c>
      <c r="I203" s="2"/>
      <c r="J203" s="2">
        <v>38</v>
      </c>
      <c r="K203" s="2">
        <v>3.49</v>
      </c>
      <c r="L203" s="3">
        <v>132.62</v>
      </c>
      <c r="M203" s="9" t="s">
        <v>38</v>
      </c>
    </row>
    <row r="204" spans="1:13" outlineLevel="2" x14ac:dyDescent="0.35">
      <c r="A204" s="19">
        <v>44377</v>
      </c>
      <c r="B204" s="19"/>
      <c r="C204" s="19"/>
      <c r="D204" s="19"/>
      <c r="E204" s="19"/>
      <c r="F204" s="2" t="s">
        <v>22</v>
      </c>
      <c r="G204" s="2"/>
      <c r="H204" s="2" t="s">
        <v>23</v>
      </c>
      <c r="I204" s="2"/>
      <c r="J204" s="2">
        <v>34</v>
      </c>
      <c r="K204" s="2">
        <v>3.4899999999999998</v>
      </c>
      <c r="L204" s="3">
        <v>118.66</v>
      </c>
      <c r="M204" s="9" t="s">
        <v>38</v>
      </c>
    </row>
    <row r="205" spans="1:13" outlineLevel="2" x14ac:dyDescent="0.35">
      <c r="A205" s="19">
        <v>43982</v>
      </c>
      <c r="B205" s="19"/>
      <c r="C205" s="19"/>
      <c r="D205" s="19"/>
      <c r="E205" s="19"/>
      <c r="F205" s="2" t="s">
        <v>22</v>
      </c>
      <c r="G205" s="2"/>
      <c r="H205" s="2" t="s">
        <v>23</v>
      </c>
      <c r="I205" s="2"/>
      <c r="J205" s="2">
        <v>33</v>
      </c>
      <c r="K205" s="2">
        <v>3.49</v>
      </c>
      <c r="L205" s="3">
        <v>115.17</v>
      </c>
      <c r="M205" s="9" t="s">
        <v>38</v>
      </c>
    </row>
    <row r="206" spans="1:13" outlineLevel="2" x14ac:dyDescent="0.35">
      <c r="A206" s="19">
        <v>44123</v>
      </c>
      <c r="B206" s="19"/>
      <c r="C206" s="19"/>
      <c r="D206" s="19"/>
      <c r="E206" s="19"/>
      <c r="F206" s="2" t="s">
        <v>22</v>
      </c>
      <c r="G206" s="2"/>
      <c r="H206" s="2" t="s">
        <v>23</v>
      </c>
      <c r="I206" s="2"/>
      <c r="J206" s="2">
        <v>32</v>
      </c>
      <c r="K206" s="2">
        <v>3.49</v>
      </c>
      <c r="L206" s="3">
        <v>111.68</v>
      </c>
      <c r="M206" s="9" t="s">
        <v>38</v>
      </c>
    </row>
    <row r="207" spans="1:13" outlineLevel="2" x14ac:dyDescent="0.35">
      <c r="A207" s="19">
        <v>44216</v>
      </c>
      <c r="B207" s="19"/>
      <c r="C207" s="19"/>
      <c r="D207" s="19"/>
      <c r="E207" s="19"/>
      <c r="F207" s="2" t="s">
        <v>22</v>
      </c>
      <c r="G207" s="2"/>
      <c r="H207" s="2" t="s">
        <v>23</v>
      </c>
      <c r="I207" s="2"/>
      <c r="J207" s="2">
        <v>31</v>
      </c>
      <c r="K207" s="2">
        <v>3.4899999999999998</v>
      </c>
      <c r="L207" s="3">
        <v>108.19</v>
      </c>
      <c r="M207" s="9" t="s">
        <v>38</v>
      </c>
    </row>
    <row r="208" spans="1:13" outlineLevel="2" x14ac:dyDescent="0.35">
      <c r="A208" s="19">
        <v>44054</v>
      </c>
      <c r="B208" s="19"/>
      <c r="C208" s="19"/>
      <c r="D208" s="19"/>
      <c r="E208" s="19"/>
      <c r="F208" s="2" t="s">
        <v>22</v>
      </c>
      <c r="G208" s="2"/>
      <c r="H208" s="2" t="s">
        <v>23</v>
      </c>
      <c r="I208" s="2"/>
      <c r="J208" s="2">
        <v>30</v>
      </c>
      <c r="K208" s="2">
        <v>3.49</v>
      </c>
      <c r="L208" s="3">
        <v>104.7</v>
      </c>
      <c r="M208" s="9" t="s">
        <v>38</v>
      </c>
    </row>
    <row r="209" spans="1:13" outlineLevel="2" x14ac:dyDescent="0.35">
      <c r="A209" s="19">
        <v>44491</v>
      </c>
      <c r="B209" s="19"/>
      <c r="C209" s="19"/>
      <c r="D209" s="19"/>
      <c r="E209" s="19"/>
      <c r="F209" s="2" t="s">
        <v>22</v>
      </c>
      <c r="G209" s="2"/>
      <c r="H209" s="2" t="s">
        <v>23</v>
      </c>
      <c r="I209" s="2"/>
      <c r="J209" s="2">
        <v>30</v>
      </c>
      <c r="K209" s="2">
        <v>3.49</v>
      </c>
      <c r="L209" s="3">
        <v>104.7</v>
      </c>
      <c r="M209" s="9" t="s">
        <v>38</v>
      </c>
    </row>
    <row r="210" spans="1:13" outlineLevel="2" x14ac:dyDescent="0.35">
      <c r="A210" s="19">
        <v>44554</v>
      </c>
      <c r="B210" s="19"/>
      <c r="C210" s="19"/>
      <c r="D210" s="19"/>
      <c r="E210" s="19"/>
      <c r="F210" s="2" t="s">
        <v>22</v>
      </c>
      <c r="G210" s="2"/>
      <c r="H210" s="2" t="s">
        <v>23</v>
      </c>
      <c r="I210" s="2"/>
      <c r="J210" s="2">
        <v>30</v>
      </c>
      <c r="K210" s="2">
        <v>3.49</v>
      </c>
      <c r="L210" s="3">
        <v>104.7</v>
      </c>
      <c r="M210" s="9" t="s">
        <v>38</v>
      </c>
    </row>
    <row r="211" spans="1:13" outlineLevel="2" x14ac:dyDescent="0.35">
      <c r="A211" s="19">
        <v>43867</v>
      </c>
      <c r="B211" s="19"/>
      <c r="C211" s="19"/>
      <c r="D211" s="19"/>
      <c r="E211" s="19"/>
      <c r="F211" s="2" t="s">
        <v>22</v>
      </c>
      <c r="G211" s="2"/>
      <c r="H211" s="2" t="s">
        <v>23</v>
      </c>
      <c r="I211" s="2"/>
      <c r="J211" s="2">
        <v>28</v>
      </c>
      <c r="K211" s="2">
        <v>3.4899999999999998</v>
      </c>
      <c r="L211" s="3">
        <v>97.72</v>
      </c>
      <c r="M211" s="9" t="s">
        <v>38</v>
      </c>
    </row>
    <row r="212" spans="1:13" outlineLevel="2" x14ac:dyDescent="0.35">
      <c r="A212" s="19">
        <v>44018</v>
      </c>
      <c r="B212" s="19"/>
      <c r="C212" s="19"/>
      <c r="D212" s="19"/>
      <c r="E212" s="19"/>
      <c r="F212" s="2" t="s">
        <v>22</v>
      </c>
      <c r="G212" s="2"/>
      <c r="H212" s="2" t="s">
        <v>23</v>
      </c>
      <c r="I212" s="2"/>
      <c r="J212" s="2">
        <v>28</v>
      </c>
      <c r="K212" s="2">
        <v>3.4899999999999998</v>
      </c>
      <c r="L212" s="3">
        <v>97.72</v>
      </c>
      <c r="M212" s="9" t="s">
        <v>38</v>
      </c>
    </row>
    <row r="213" spans="1:13" outlineLevel="2" x14ac:dyDescent="0.35">
      <c r="A213" s="19">
        <v>44356</v>
      </c>
      <c r="B213" s="19"/>
      <c r="C213" s="19"/>
      <c r="D213" s="19"/>
      <c r="E213" s="19"/>
      <c r="F213" s="2" t="s">
        <v>22</v>
      </c>
      <c r="G213" s="2"/>
      <c r="H213" s="2" t="s">
        <v>23</v>
      </c>
      <c r="I213" s="2"/>
      <c r="J213" s="2">
        <v>26</v>
      </c>
      <c r="K213" s="2">
        <v>3.4899999999999998</v>
      </c>
      <c r="L213" s="3">
        <v>90.74</v>
      </c>
      <c r="M213" s="9" t="s">
        <v>38</v>
      </c>
    </row>
    <row r="214" spans="1:13" outlineLevel="2" x14ac:dyDescent="0.35">
      <c r="A214" s="19">
        <v>44542</v>
      </c>
      <c r="B214" s="19"/>
      <c r="C214" s="19"/>
      <c r="D214" s="19"/>
      <c r="E214" s="19"/>
      <c r="F214" s="2" t="s">
        <v>22</v>
      </c>
      <c r="G214" s="2"/>
      <c r="H214" s="2" t="s">
        <v>23</v>
      </c>
      <c r="I214" s="2"/>
      <c r="J214" s="2">
        <v>25</v>
      </c>
      <c r="K214" s="2">
        <v>3.49</v>
      </c>
      <c r="L214" s="3">
        <v>87.25</v>
      </c>
      <c r="M214" s="9" t="s">
        <v>38</v>
      </c>
    </row>
    <row r="215" spans="1:13" outlineLevel="2" x14ac:dyDescent="0.35">
      <c r="A215" s="19">
        <v>43931</v>
      </c>
      <c r="B215" s="19"/>
      <c r="C215" s="19"/>
      <c r="D215" s="19"/>
      <c r="E215" s="19"/>
      <c r="F215" s="2" t="s">
        <v>22</v>
      </c>
      <c r="G215" s="2"/>
      <c r="H215" s="2" t="s">
        <v>23</v>
      </c>
      <c r="I215" s="2"/>
      <c r="J215" s="2">
        <v>23</v>
      </c>
      <c r="K215" s="2">
        <v>3.4899999999999998</v>
      </c>
      <c r="L215" s="3">
        <v>80.27</v>
      </c>
      <c r="M215" s="9" t="s">
        <v>38</v>
      </c>
    </row>
    <row r="216" spans="1:13" outlineLevel="2" x14ac:dyDescent="0.35">
      <c r="A216" s="19">
        <v>44401</v>
      </c>
      <c r="B216" s="19"/>
      <c r="C216" s="19"/>
      <c r="D216" s="19"/>
      <c r="E216" s="19"/>
      <c r="F216" s="2" t="s">
        <v>22</v>
      </c>
      <c r="G216" s="2"/>
      <c r="H216" s="2" t="s">
        <v>23</v>
      </c>
      <c r="I216" s="2"/>
      <c r="J216" s="2">
        <v>23</v>
      </c>
      <c r="K216" s="2">
        <v>3.4899999999999998</v>
      </c>
      <c r="L216" s="3">
        <v>80.27</v>
      </c>
      <c r="M216" s="9" t="s">
        <v>38</v>
      </c>
    </row>
    <row r="217" spans="1:13" outlineLevel="2" x14ac:dyDescent="0.35">
      <c r="A217" s="19">
        <v>43964</v>
      </c>
      <c r="B217" s="19"/>
      <c r="C217" s="19"/>
      <c r="D217" s="19"/>
      <c r="E217" s="19"/>
      <c r="F217" s="2" t="s">
        <v>22</v>
      </c>
      <c r="G217" s="2"/>
      <c r="H217" s="2" t="s">
        <v>23</v>
      </c>
      <c r="I217" s="2"/>
      <c r="J217" s="2">
        <v>21</v>
      </c>
      <c r="K217" s="2">
        <v>3.49</v>
      </c>
      <c r="L217" s="3">
        <v>73.290000000000006</v>
      </c>
      <c r="M217" s="9" t="s">
        <v>38</v>
      </c>
    </row>
    <row r="218" spans="1:13" outlineLevel="2" x14ac:dyDescent="0.35">
      <c r="A218" s="19">
        <v>44066</v>
      </c>
      <c r="B218" s="19"/>
      <c r="C218" s="19"/>
      <c r="D218" s="19"/>
      <c r="E218" s="19"/>
      <c r="F218" s="2" t="s">
        <v>22</v>
      </c>
      <c r="G218" s="2"/>
      <c r="H218" s="2" t="s">
        <v>23</v>
      </c>
      <c r="I218" s="2"/>
      <c r="J218" s="2">
        <v>21</v>
      </c>
      <c r="K218" s="2">
        <v>3.49</v>
      </c>
      <c r="L218" s="3">
        <v>73.290000000000006</v>
      </c>
      <c r="M218" s="9" t="s">
        <v>38</v>
      </c>
    </row>
    <row r="219" spans="1:13" outlineLevel="2" x14ac:dyDescent="0.35">
      <c r="A219" s="19">
        <v>44299</v>
      </c>
      <c r="B219" s="19"/>
      <c r="C219" s="19"/>
      <c r="D219" s="19"/>
      <c r="E219" s="19"/>
      <c r="F219" s="2" t="s">
        <v>22</v>
      </c>
      <c r="G219" s="2"/>
      <c r="H219" s="2" t="s">
        <v>23</v>
      </c>
      <c r="I219" s="2"/>
      <c r="J219" s="2">
        <v>21</v>
      </c>
      <c r="K219" s="2">
        <v>3.49</v>
      </c>
      <c r="L219" s="3">
        <v>73.290000000000006</v>
      </c>
      <c r="M219" s="9" t="s">
        <v>38</v>
      </c>
    </row>
    <row r="220" spans="1:13" outlineLevel="2" x14ac:dyDescent="0.35">
      <c r="A220" s="19">
        <v>43994</v>
      </c>
      <c r="B220" s="19"/>
      <c r="C220" s="19"/>
      <c r="D220" s="19"/>
      <c r="E220" s="19"/>
      <c r="F220" s="2" t="s">
        <v>22</v>
      </c>
      <c r="G220" s="2"/>
      <c r="H220" s="2" t="s">
        <v>23</v>
      </c>
      <c r="I220" s="2"/>
      <c r="J220" s="2">
        <v>20</v>
      </c>
      <c r="K220" s="2">
        <v>3.4899999999999998</v>
      </c>
      <c r="L220" s="3">
        <v>69.8</v>
      </c>
      <c r="M220" s="9" t="s">
        <v>38</v>
      </c>
    </row>
    <row r="221" spans="1:13" outlineLevel="2" x14ac:dyDescent="0.35">
      <c r="A221" s="19">
        <v>44530</v>
      </c>
      <c r="B221" s="19"/>
      <c r="C221" s="19"/>
      <c r="D221" s="19"/>
      <c r="E221" s="19"/>
      <c r="F221" s="2" t="s">
        <v>22</v>
      </c>
      <c r="G221" s="2"/>
      <c r="H221" s="2" t="s">
        <v>23</v>
      </c>
      <c r="I221" s="2"/>
      <c r="J221" s="2">
        <v>20</v>
      </c>
      <c r="K221" s="2">
        <v>3.4899999999999998</v>
      </c>
      <c r="L221" s="3">
        <v>69.8</v>
      </c>
      <c r="M221" s="9" t="s">
        <v>38</v>
      </c>
    </row>
    <row r="222" spans="1:13" outlineLevel="1" x14ac:dyDescent="0.35">
      <c r="A222" s="19"/>
      <c r="B222" s="19"/>
      <c r="C222" s="19"/>
      <c r="D222" s="22" t="s">
        <v>55</v>
      </c>
      <c r="E222" s="22"/>
      <c r="F222" s="2">
        <f>SUBTOTAL(3,F197:F221)</f>
        <v>25</v>
      </c>
      <c r="G222" s="2"/>
      <c r="H222" s="2"/>
      <c r="I222" s="2"/>
      <c r="J222" s="2"/>
      <c r="K222" s="2"/>
      <c r="L222" s="3"/>
      <c r="M222" s="9"/>
    </row>
    <row r="223" spans="1:13" x14ac:dyDescent="0.35">
      <c r="A223" s="19">
        <v>43940</v>
      </c>
      <c r="B223" s="19"/>
      <c r="C223" s="19"/>
      <c r="D223" s="19"/>
      <c r="E223" s="19"/>
      <c r="F223" s="2" t="s">
        <v>16</v>
      </c>
      <c r="G223" s="2"/>
      <c r="H223" s="2" t="s">
        <v>17</v>
      </c>
      <c r="I223" s="2"/>
      <c r="J223" s="2">
        <v>134</v>
      </c>
      <c r="K223" s="2">
        <v>1.68</v>
      </c>
      <c r="L223" s="3">
        <v>225.12</v>
      </c>
      <c r="M223" s="9" t="s">
        <v>41</v>
      </c>
    </row>
    <row r="224" spans="1:13" outlineLevel="2" x14ac:dyDescent="0.35">
      <c r="A224" s="19">
        <v>44114</v>
      </c>
      <c r="B224" s="19"/>
      <c r="C224" s="19"/>
      <c r="D224" s="19"/>
      <c r="E224" s="19"/>
      <c r="F224" s="2" t="s">
        <v>16</v>
      </c>
      <c r="G224" s="2"/>
      <c r="H224" s="2" t="s">
        <v>17</v>
      </c>
      <c r="I224" s="2"/>
      <c r="J224" s="2">
        <v>114</v>
      </c>
      <c r="K224" s="2">
        <v>1.6800000000000002</v>
      </c>
      <c r="L224" s="3">
        <v>191.52</v>
      </c>
      <c r="M224" s="9" t="s">
        <v>41</v>
      </c>
    </row>
    <row r="225" spans="1:13" outlineLevel="2" x14ac:dyDescent="0.35">
      <c r="A225" s="19">
        <v>43910</v>
      </c>
      <c r="B225" s="19"/>
      <c r="C225" s="19"/>
      <c r="D225" s="19"/>
      <c r="E225" s="19"/>
      <c r="F225" s="2" t="s">
        <v>16</v>
      </c>
      <c r="G225" s="2"/>
      <c r="H225" s="2" t="s">
        <v>17</v>
      </c>
      <c r="I225" s="2"/>
      <c r="J225" s="2">
        <v>68</v>
      </c>
      <c r="K225" s="2">
        <v>1.68</v>
      </c>
      <c r="L225" s="3">
        <v>114.24</v>
      </c>
      <c r="M225" s="9" t="s">
        <v>41</v>
      </c>
    </row>
    <row r="226" spans="1:13" outlineLevel="2" x14ac:dyDescent="0.35">
      <c r="A226" s="19">
        <v>43925</v>
      </c>
      <c r="B226" s="19"/>
      <c r="C226" s="19"/>
      <c r="D226" s="19"/>
      <c r="E226" s="19"/>
      <c r="F226" s="2" t="s">
        <v>16</v>
      </c>
      <c r="G226" s="2"/>
      <c r="H226" s="2" t="s">
        <v>17</v>
      </c>
      <c r="I226" s="2"/>
      <c r="J226" s="2">
        <v>68</v>
      </c>
      <c r="K226" s="2">
        <v>1.68</v>
      </c>
      <c r="L226" s="3">
        <v>114.24</v>
      </c>
      <c r="M226" s="9" t="s">
        <v>41</v>
      </c>
    </row>
    <row r="227" spans="1:13" outlineLevel="2" x14ac:dyDescent="0.35">
      <c r="A227" s="19">
        <v>43949</v>
      </c>
      <c r="B227" s="19"/>
      <c r="C227" s="19"/>
      <c r="D227" s="19"/>
      <c r="E227" s="19"/>
      <c r="F227" s="2" t="s">
        <v>16</v>
      </c>
      <c r="G227" s="2"/>
      <c r="H227" s="2" t="s">
        <v>17</v>
      </c>
      <c r="I227" s="2"/>
      <c r="J227" s="2">
        <v>64</v>
      </c>
      <c r="K227" s="2">
        <v>1.68</v>
      </c>
      <c r="L227" s="3">
        <v>107.52</v>
      </c>
      <c r="M227" s="9" t="s">
        <v>41</v>
      </c>
    </row>
    <row r="228" spans="1:13" outlineLevel="2" x14ac:dyDescent="0.35">
      <c r="A228" s="19">
        <v>44141</v>
      </c>
      <c r="B228" s="19"/>
      <c r="C228" s="19"/>
      <c r="D228" s="19"/>
      <c r="E228" s="19"/>
      <c r="F228" s="2" t="s">
        <v>16</v>
      </c>
      <c r="G228" s="2"/>
      <c r="H228" s="2" t="s">
        <v>17</v>
      </c>
      <c r="I228" s="2"/>
      <c r="J228" s="2">
        <v>62</v>
      </c>
      <c r="K228" s="2">
        <v>1.68</v>
      </c>
      <c r="L228" s="3">
        <v>104.16</v>
      </c>
      <c r="M228" s="9" t="s">
        <v>41</v>
      </c>
    </row>
    <row r="229" spans="1:13" outlineLevel="2" x14ac:dyDescent="0.35">
      <c r="A229" s="19">
        <v>43970</v>
      </c>
      <c r="B229" s="19"/>
      <c r="C229" s="19"/>
      <c r="D229" s="19"/>
      <c r="E229" s="19"/>
      <c r="F229" s="2" t="s">
        <v>16</v>
      </c>
      <c r="G229" s="2"/>
      <c r="H229" s="2" t="s">
        <v>17</v>
      </c>
      <c r="I229" s="2"/>
      <c r="J229" s="2">
        <v>49</v>
      </c>
      <c r="K229" s="2">
        <v>1.68</v>
      </c>
      <c r="L229" s="3">
        <v>82.32</v>
      </c>
      <c r="M229" s="9" t="s">
        <v>41</v>
      </c>
    </row>
    <row r="230" spans="1:13" outlineLevel="2" x14ac:dyDescent="0.35">
      <c r="A230" s="19">
        <v>44272</v>
      </c>
      <c r="B230" s="19"/>
      <c r="C230" s="19"/>
      <c r="D230" s="19"/>
      <c r="E230" s="19"/>
      <c r="F230" s="2" t="s">
        <v>16</v>
      </c>
      <c r="G230" s="2"/>
      <c r="H230" s="2" t="s">
        <v>17</v>
      </c>
      <c r="I230" s="2"/>
      <c r="J230" s="2">
        <v>47</v>
      </c>
      <c r="K230" s="2">
        <v>1.68</v>
      </c>
      <c r="L230" s="3">
        <v>78.959999999999994</v>
      </c>
      <c r="M230" s="9" t="s">
        <v>41</v>
      </c>
    </row>
    <row r="231" spans="1:13" outlineLevel="2" x14ac:dyDescent="0.35">
      <c r="A231" s="19">
        <v>44266</v>
      </c>
      <c r="B231" s="19"/>
      <c r="C231" s="19"/>
      <c r="D231" s="19"/>
      <c r="E231" s="19"/>
      <c r="F231" s="2" t="s">
        <v>16</v>
      </c>
      <c r="G231" s="2"/>
      <c r="H231" s="2" t="s">
        <v>17</v>
      </c>
      <c r="I231" s="2"/>
      <c r="J231" s="2">
        <v>41</v>
      </c>
      <c r="K231" s="2">
        <v>1.68</v>
      </c>
      <c r="L231" s="3">
        <v>68.88</v>
      </c>
      <c r="M231" s="9" t="s">
        <v>41</v>
      </c>
    </row>
    <row r="232" spans="1:13" outlineLevel="2" x14ac:dyDescent="0.35">
      <c r="A232" s="19">
        <v>44278</v>
      </c>
      <c r="B232" s="19"/>
      <c r="C232" s="19"/>
      <c r="D232" s="19"/>
      <c r="E232" s="19"/>
      <c r="F232" s="2" t="s">
        <v>16</v>
      </c>
      <c r="G232" s="2"/>
      <c r="H232" s="2" t="s">
        <v>17</v>
      </c>
      <c r="I232" s="2"/>
      <c r="J232" s="2">
        <v>33</v>
      </c>
      <c r="K232" s="2">
        <v>1.68</v>
      </c>
      <c r="L232" s="3">
        <v>55.44</v>
      </c>
      <c r="M232" s="9" t="s">
        <v>41</v>
      </c>
    </row>
    <row r="233" spans="1:13" outlineLevel="2" x14ac:dyDescent="0.35">
      <c r="A233" s="19">
        <v>44039</v>
      </c>
      <c r="B233" s="19"/>
      <c r="C233" s="19"/>
      <c r="D233" s="19"/>
      <c r="E233" s="19"/>
      <c r="F233" s="2" t="s">
        <v>16</v>
      </c>
      <c r="G233" s="2"/>
      <c r="H233" s="2" t="s">
        <v>17</v>
      </c>
      <c r="I233" s="2"/>
      <c r="J233" s="2">
        <v>31</v>
      </c>
      <c r="K233" s="2">
        <v>1.68</v>
      </c>
      <c r="L233" s="3">
        <v>52.08</v>
      </c>
      <c r="M233" s="9" t="s">
        <v>41</v>
      </c>
    </row>
    <row r="234" spans="1:13" outlineLevel="2" x14ac:dyDescent="0.35">
      <c r="A234" s="19">
        <v>44162</v>
      </c>
      <c r="B234" s="19"/>
      <c r="C234" s="19"/>
      <c r="D234" s="19"/>
      <c r="E234" s="19"/>
      <c r="F234" s="2" t="s">
        <v>16</v>
      </c>
      <c r="G234" s="2"/>
      <c r="H234" s="2" t="s">
        <v>17</v>
      </c>
      <c r="I234" s="2"/>
      <c r="J234" s="2">
        <v>29</v>
      </c>
      <c r="K234" s="2">
        <v>1.68</v>
      </c>
      <c r="L234" s="3">
        <v>48.72</v>
      </c>
      <c r="M234" s="9" t="s">
        <v>41</v>
      </c>
    </row>
    <row r="235" spans="1:13" outlineLevel="2" x14ac:dyDescent="0.35">
      <c r="A235" s="19">
        <v>44186</v>
      </c>
      <c r="B235" s="19"/>
      <c r="C235" s="19"/>
      <c r="D235" s="19"/>
      <c r="E235" s="19"/>
      <c r="F235" s="2" t="s">
        <v>16</v>
      </c>
      <c r="G235" s="2"/>
      <c r="H235" s="2" t="s">
        <v>17</v>
      </c>
      <c r="I235" s="2"/>
      <c r="J235" s="2">
        <v>29</v>
      </c>
      <c r="K235" s="2">
        <v>1.68</v>
      </c>
      <c r="L235" s="3">
        <v>48.72</v>
      </c>
      <c r="M235" s="9" t="s">
        <v>41</v>
      </c>
    </row>
    <row r="236" spans="1:13" outlineLevel="2" x14ac:dyDescent="0.35">
      <c r="A236" s="19">
        <v>43934</v>
      </c>
      <c r="B236" s="19"/>
      <c r="C236" s="19"/>
      <c r="D236" s="19"/>
      <c r="E236" s="19"/>
      <c r="F236" s="2" t="s">
        <v>16</v>
      </c>
      <c r="G236" s="2"/>
      <c r="H236" s="2" t="s">
        <v>17</v>
      </c>
      <c r="I236" s="2"/>
      <c r="J236" s="2">
        <v>28</v>
      </c>
      <c r="K236" s="2">
        <v>1.68</v>
      </c>
      <c r="L236" s="3">
        <v>47.04</v>
      </c>
      <c r="M236" s="9" t="s">
        <v>41</v>
      </c>
    </row>
    <row r="237" spans="1:13" outlineLevel="2" x14ac:dyDescent="0.35">
      <c r="A237" s="19">
        <v>44006</v>
      </c>
      <c r="B237" s="19"/>
      <c r="C237" s="19"/>
      <c r="D237" s="19"/>
      <c r="E237" s="19"/>
      <c r="F237" s="2" t="s">
        <v>16</v>
      </c>
      <c r="G237" s="2"/>
      <c r="H237" s="2" t="s">
        <v>17</v>
      </c>
      <c r="I237" s="2"/>
      <c r="J237" s="2">
        <v>28</v>
      </c>
      <c r="K237" s="2">
        <v>1.68</v>
      </c>
      <c r="L237" s="3">
        <v>47.04</v>
      </c>
      <c r="M237" s="9" t="s">
        <v>41</v>
      </c>
    </row>
    <row r="238" spans="1:13" outlineLevel="2" x14ac:dyDescent="0.35">
      <c r="A238" s="19">
        <v>44500</v>
      </c>
      <c r="B238" s="19"/>
      <c r="C238" s="19"/>
      <c r="D238" s="19"/>
      <c r="E238" s="19"/>
      <c r="F238" s="2" t="s">
        <v>16</v>
      </c>
      <c r="G238" s="2"/>
      <c r="H238" s="2" t="s">
        <v>17</v>
      </c>
      <c r="I238" s="2"/>
      <c r="J238" s="2">
        <v>25</v>
      </c>
      <c r="K238" s="2">
        <v>1.68</v>
      </c>
      <c r="L238" s="3">
        <v>42</v>
      </c>
      <c r="M238" s="9" t="s">
        <v>41</v>
      </c>
    </row>
    <row r="239" spans="1:13" outlineLevel="2" x14ac:dyDescent="0.35">
      <c r="A239" s="19">
        <v>43858</v>
      </c>
      <c r="B239" s="19"/>
      <c r="C239" s="19"/>
      <c r="D239" s="19"/>
      <c r="E239" s="19"/>
      <c r="F239" s="2" t="s">
        <v>16</v>
      </c>
      <c r="G239" s="2"/>
      <c r="H239" s="2" t="s">
        <v>17</v>
      </c>
      <c r="I239" s="2"/>
      <c r="J239" s="2">
        <v>28</v>
      </c>
      <c r="K239" s="2">
        <v>1.35</v>
      </c>
      <c r="L239" s="3">
        <v>37.800000000000004</v>
      </c>
      <c r="M239" s="9" t="s">
        <v>41</v>
      </c>
    </row>
    <row r="240" spans="1:13" outlineLevel="2" x14ac:dyDescent="0.35">
      <c r="A240" s="19">
        <v>43876</v>
      </c>
      <c r="B240" s="19"/>
      <c r="C240" s="19"/>
      <c r="D240" s="19"/>
      <c r="E240" s="19"/>
      <c r="F240" s="2" t="s">
        <v>16</v>
      </c>
      <c r="G240" s="2"/>
      <c r="H240" s="2" t="s">
        <v>17</v>
      </c>
      <c r="I240" s="2"/>
      <c r="J240" s="2">
        <v>27</v>
      </c>
      <c r="K240" s="2">
        <v>1.35</v>
      </c>
      <c r="L240" s="3">
        <v>36.450000000000003</v>
      </c>
      <c r="M240" s="9" t="s">
        <v>41</v>
      </c>
    </row>
    <row r="241" spans="1:13" outlineLevel="2" x14ac:dyDescent="0.35">
      <c r="A241" s="19">
        <v>44240</v>
      </c>
      <c r="B241" s="19"/>
      <c r="C241" s="19"/>
      <c r="D241" s="19"/>
      <c r="E241" s="19"/>
      <c r="F241" s="2" t="s">
        <v>16</v>
      </c>
      <c r="G241" s="2"/>
      <c r="H241" s="2" t="s">
        <v>17</v>
      </c>
      <c r="I241" s="2"/>
      <c r="J241" s="2">
        <v>21</v>
      </c>
      <c r="K241" s="2">
        <v>1.6800000000000002</v>
      </c>
      <c r="L241" s="3">
        <v>35.28</v>
      </c>
      <c r="M241" s="9" t="s">
        <v>41</v>
      </c>
    </row>
    <row r="242" spans="1:13" outlineLevel="2" x14ac:dyDescent="0.35">
      <c r="A242" s="19">
        <v>44455</v>
      </c>
      <c r="B242" s="19"/>
      <c r="C242" s="19"/>
      <c r="D242" s="19"/>
      <c r="E242" s="19"/>
      <c r="F242" s="2" t="s">
        <v>16</v>
      </c>
      <c r="G242" s="2"/>
      <c r="H242" s="2" t="s">
        <v>17</v>
      </c>
      <c r="I242" s="2"/>
      <c r="J242" s="2">
        <v>20</v>
      </c>
      <c r="K242" s="2">
        <v>1.6800000000000002</v>
      </c>
      <c r="L242" s="3">
        <v>33.6</v>
      </c>
      <c r="M242" s="9" t="s">
        <v>41</v>
      </c>
    </row>
    <row r="243" spans="1:13" outlineLevel="2" x14ac:dyDescent="0.35">
      <c r="A243" s="19">
        <v>44249</v>
      </c>
      <c r="B243" s="19"/>
      <c r="C243" s="19"/>
      <c r="D243" s="19"/>
      <c r="E243" s="19"/>
      <c r="F243" s="2" t="s">
        <v>16</v>
      </c>
      <c r="G243" s="2"/>
      <c r="H243" s="2" t="s">
        <v>24</v>
      </c>
      <c r="I243" s="2"/>
      <c r="J243" s="2">
        <v>31</v>
      </c>
      <c r="K243" s="2">
        <v>3.1500000000000004</v>
      </c>
      <c r="L243" s="3">
        <v>97.65</v>
      </c>
      <c r="M243" s="9" t="s">
        <v>44</v>
      </c>
    </row>
    <row r="244" spans="1:13" outlineLevel="2" x14ac:dyDescent="0.35">
      <c r="A244" s="19">
        <v>44335</v>
      </c>
      <c r="B244" s="19"/>
      <c r="C244" s="19"/>
      <c r="D244" s="19"/>
      <c r="E244" s="19"/>
      <c r="F244" s="2" t="s">
        <v>16</v>
      </c>
      <c r="G244" s="2"/>
      <c r="H244" s="2" t="s">
        <v>24</v>
      </c>
      <c r="I244" s="2"/>
      <c r="J244" s="2">
        <v>30</v>
      </c>
      <c r="K244" s="2">
        <v>3.15</v>
      </c>
      <c r="L244" s="3">
        <v>94.5</v>
      </c>
      <c r="M244" s="9" t="s">
        <v>44</v>
      </c>
    </row>
    <row r="245" spans="1:13" outlineLevel="2" x14ac:dyDescent="0.35">
      <c r="A245" s="19">
        <v>44204</v>
      </c>
      <c r="B245" s="19"/>
      <c r="C245" s="19"/>
      <c r="D245" s="19"/>
      <c r="E245" s="19"/>
      <c r="F245" s="2" t="s">
        <v>16</v>
      </c>
      <c r="G245" s="2"/>
      <c r="H245" s="2" t="s">
        <v>24</v>
      </c>
      <c r="I245" s="2"/>
      <c r="J245" s="2">
        <v>29</v>
      </c>
      <c r="K245" s="2">
        <v>3.15</v>
      </c>
      <c r="L245" s="3">
        <v>91.35</v>
      </c>
      <c r="M245" s="9" t="s">
        <v>44</v>
      </c>
    </row>
    <row r="246" spans="1:13" outlineLevel="2" x14ac:dyDescent="0.35">
      <c r="A246" s="19">
        <v>44087</v>
      </c>
      <c r="B246" s="19"/>
      <c r="C246" s="19"/>
      <c r="D246" s="19"/>
      <c r="E246" s="19"/>
      <c r="F246" s="2" t="s">
        <v>16</v>
      </c>
      <c r="G246" s="2"/>
      <c r="H246" s="2" t="s">
        <v>24</v>
      </c>
      <c r="I246" s="2"/>
      <c r="J246" s="2">
        <v>27</v>
      </c>
      <c r="K246" s="2">
        <v>3.15</v>
      </c>
      <c r="L246" s="3">
        <v>85.05</v>
      </c>
      <c r="M246" s="9" t="s">
        <v>44</v>
      </c>
    </row>
    <row r="247" spans="1:13" outlineLevel="2" x14ac:dyDescent="0.35">
      <c r="A247" s="19">
        <v>44443</v>
      </c>
      <c r="B247" s="19"/>
      <c r="C247" s="19"/>
      <c r="D247" s="19"/>
      <c r="E247" s="19"/>
      <c r="F247" s="2" t="s">
        <v>16</v>
      </c>
      <c r="G247" s="2"/>
      <c r="H247" s="2" t="s">
        <v>24</v>
      </c>
      <c r="I247" s="2"/>
      <c r="J247" s="2">
        <v>26</v>
      </c>
      <c r="K247" s="2">
        <v>3.1500000000000004</v>
      </c>
      <c r="L247" s="3">
        <v>81.900000000000006</v>
      </c>
      <c r="M247" s="9" t="s">
        <v>44</v>
      </c>
    </row>
    <row r="248" spans="1:13" outlineLevel="2" x14ac:dyDescent="0.35">
      <c r="A248" s="19">
        <v>44422</v>
      </c>
      <c r="B248" s="19"/>
      <c r="C248" s="19"/>
      <c r="D248" s="19"/>
      <c r="E248" s="19"/>
      <c r="F248" s="2" t="s">
        <v>16</v>
      </c>
      <c r="G248" s="2"/>
      <c r="H248" s="2" t="s">
        <v>24</v>
      </c>
      <c r="I248" s="2"/>
      <c r="J248" s="2">
        <v>22</v>
      </c>
      <c r="K248" s="2">
        <v>3.15</v>
      </c>
      <c r="L248" s="3">
        <v>69.3</v>
      </c>
      <c r="M248" s="9" t="s">
        <v>44</v>
      </c>
    </row>
    <row r="249" spans="1:13" outlineLevel="2" x14ac:dyDescent="0.35">
      <c r="A249" s="19">
        <v>44467</v>
      </c>
      <c r="B249" s="19"/>
      <c r="C249" s="19"/>
      <c r="D249" s="19"/>
      <c r="E249" s="19"/>
      <c r="F249" s="2" t="s">
        <v>16</v>
      </c>
      <c r="G249" s="2"/>
      <c r="H249" s="2" t="s">
        <v>24</v>
      </c>
      <c r="I249" s="2"/>
      <c r="J249" s="2">
        <v>21</v>
      </c>
      <c r="K249" s="2">
        <v>3.1500000000000004</v>
      </c>
      <c r="L249" s="3">
        <v>66.150000000000006</v>
      </c>
      <c r="M249" s="9" t="s">
        <v>44</v>
      </c>
    </row>
    <row r="250" spans="1:13" outlineLevel="1" x14ac:dyDescent="0.35">
      <c r="A250" s="1"/>
      <c r="B250" s="1"/>
      <c r="C250" s="1"/>
      <c r="D250" s="1"/>
      <c r="E250" s="24" t="s">
        <v>56</v>
      </c>
      <c r="F250">
        <f>SUBTOTAL(3,F224:F249)</f>
        <v>26</v>
      </c>
    </row>
    <row r="251" spans="1:13" x14ac:dyDescent="0.35">
      <c r="A251" s="1"/>
      <c r="B251" s="1"/>
      <c r="C251" s="1"/>
      <c r="D251" s="1"/>
      <c r="E251" s="24" t="s">
        <v>52</v>
      </c>
      <c r="F251">
        <f>SUBTOTAL(3,F224:F249)</f>
        <v>26</v>
      </c>
    </row>
  </sheetData>
  <autoFilter ref="A1:M1" xr:uid="{2AFD671F-8CE6-435E-85A2-9DCCE9FBBA8B}"/>
  <sortState xmlns:xlrd2="http://schemas.microsoft.com/office/spreadsheetml/2017/richdata2" ref="A2:M249">
    <sortCondition ref="F2:F249"/>
    <sortCondition ref="H2:H249"/>
    <sortCondition descending="1" ref="L2:L249"/>
  </sortState>
  <conditionalFormatting sqref="J2:J251">
    <cfRule type="colorScale" priority="16">
      <colorScale>
        <cfvo type="min"/>
        <cfvo type="max"/>
        <color rgb="FFFCFCFF"/>
        <color rgb="FF63BE7B"/>
      </colorScale>
    </cfRule>
  </conditionalFormatting>
  <conditionalFormatting sqref="K1:K251">
    <cfRule type="dataBar" priority="18">
      <dataBar>
        <cfvo type="min"/>
        <cfvo type="max"/>
        <color rgb="FF638EC6"/>
      </dataBar>
      <extLst>
        <ext xmlns:x14="http://schemas.microsoft.com/office/spreadsheetml/2009/9/main" uri="{B025F937-C7B1-47D3-B67F-A62EFF666E3E}">
          <x14:id>{00C7894F-1CAE-4DD7-A753-BC5A7332957F}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0C7894F-1CAE-4DD7-A753-BC5A7332957F}">
            <x14:dataBar minLength="0" maxLength="100" border="1" negativeBarBorderColorSameAsPositive="0">
              <x14:cfvo type="autoMin"/>
              <x14:cfvo type="autoMax"/>
              <x14:borderColor rgb="FF638EC6"/>
              <x14:negativeFillColor rgb="FFFF0000"/>
              <x14:negativeBorderColor rgb="FFFF0000"/>
              <x14:axisColor rgb="FF000000"/>
            </x14:dataBar>
          </x14:cfRule>
          <xm:sqref>K1:K251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F07D-C0CB-4EE5-BCB8-D9E8844CA6BB}">
  <dimension ref="A1:C9"/>
  <sheetViews>
    <sheetView zoomScale="89" zoomScaleNormal="89" workbookViewId="0">
      <selection activeCell="N17" sqref="N17"/>
    </sheetView>
  </sheetViews>
  <sheetFormatPr defaultRowHeight="14.5" x14ac:dyDescent="0.35"/>
  <cols>
    <col min="1" max="1" width="13.08984375" bestFit="1" customWidth="1"/>
    <col min="2" max="2" width="15" bestFit="1" customWidth="1"/>
    <col min="3" max="3" width="16" bestFit="1" customWidth="1"/>
  </cols>
  <sheetData>
    <row r="1" spans="1:3" x14ac:dyDescent="0.35">
      <c r="A1" s="20" t="s">
        <v>0</v>
      </c>
      <c r="B1" t="s">
        <v>49</v>
      </c>
    </row>
    <row r="2" spans="1:3" x14ac:dyDescent="0.35">
      <c r="A2" s="20" t="s">
        <v>4</v>
      </c>
      <c r="B2" t="s">
        <v>49</v>
      </c>
    </row>
    <row r="4" spans="1:3" x14ac:dyDescent="0.35">
      <c r="A4" s="20" t="s">
        <v>46</v>
      </c>
      <c r="B4" t="s">
        <v>48</v>
      </c>
      <c r="C4" t="s">
        <v>36</v>
      </c>
    </row>
    <row r="5" spans="1:3" x14ac:dyDescent="0.35">
      <c r="A5" s="21" t="s">
        <v>9</v>
      </c>
      <c r="B5" s="25">
        <v>5817</v>
      </c>
      <c r="C5" s="25">
        <v>10493.089999999997</v>
      </c>
    </row>
    <row r="6" spans="1:3" x14ac:dyDescent="0.35">
      <c r="A6" s="21" t="s">
        <v>13</v>
      </c>
      <c r="B6" s="25">
        <v>7440</v>
      </c>
      <c r="C6" s="25">
        <v>17167.529999999992</v>
      </c>
    </row>
    <row r="7" spans="1:3" x14ac:dyDescent="0.35">
      <c r="A7" s="21" t="s">
        <v>22</v>
      </c>
      <c r="B7" s="25">
        <v>957</v>
      </c>
      <c r="C7" s="25">
        <v>3339.9299999999989</v>
      </c>
    </row>
    <row r="8" spans="1:3" x14ac:dyDescent="0.35">
      <c r="A8" s="21" t="s">
        <v>16</v>
      </c>
      <c r="B8" s="25">
        <v>1132</v>
      </c>
      <c r="C8" s="25">
        <v>2157.0300000000002</v>
      </c>
    </row>
    <row r="9" spans="1:3" x14ac:dyDescent="0.35">
      <c r="A9" s="21" t="s">
        <v>47</v>
      </c>
      <c r="B9" s="25">
        <v>15346</v>
      </c>
      <c r="C9" s="25">
        <v>33157.579999999987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FoodSales</vt:lpstr>
      <vt:lpstr>FoodSales final</vt:lpstr>
      <vt:lpstr>chart and other</vt:lpstr>
      <vt:lpstr>3d art</vt:lpstr>
      <vt:lpstr>advance filter</vt:lpstr>
      <vt:lpstr>pivot table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mahesh Ashtankar</cp:lastModifiedBy>
  <cp:lastPrinted>2013-05-31T18:56:13Z</cp:lastPrinted>
  <dcterms:created xsi:type="dcterms:W3CDTF">2007-08-07T00:48:59Z</dcterms:created>
  <dcterms:modified xsi:type="dcterms:W3CDTF">2023-01-18T21:50:43Z</dcterms:modified>
</cp:coreProperties>
</file>