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itk-my.sharepoint.com/personal/ashmitb21_iitk_ac_in/Documents/Documents/IITKANPUR/SEM8/PHY461/Experiments/EX06-MI-He-Ne/"/>
    </mc:Choice>
  </mc:AlternateContent>
  <xr:revisionPtr revIDLastSave="190" documentId="8_{15F41A11-D25B-CF41-A286-C68ADAF9D6EF}" xr6:coauthVersionLast="47" xr6:coauthVersionMax="47" xr10:uidLastSave="{17D632D5-EED9-D549-8B09-E3ACCA19D7A4}"/>
  <bookViews>
    <workbookView xWindow="0" yWindow="500" windowWidth="18140" windowHeight="17500" activeTab="3" xr2:uid="{4E44DAA4-5401-DB4C-A8A3-7F44CF6E4E9A}"/>
  </bookViews>
  <sheets>
    <sheet name="50Fringes" sheetId="1" r:id="rId1"/>
    <sheet name="100Fringes" sheetId="2" r:id="rId2"/>
    <sheet name="150Fringes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B14" i="3"/>
  <c r="D3" i="3"/>
  <c r="D4" i="3"/>
  <c r="D5" i="3"/>
  <c r="D6" i="3"/>
  <c r="D7" i="3"/>
  <c r="D8" i="3"/>
  <c r="D9" i="3"/>
  <c r="D10" i="3"/>
  <c r="D11" i="3"/>
  <c r="D2" i="3"/>
  <c r="C11" i="3"/>
  <c r="C10" i="3"/>
  <c r="C9" i="3"/>
  <c r="C8" i="3"/>
  <c r="C7" i="3"/>
  <c r="C6" i="3"/>
  <c r="C5" i="3"/>
  <c r="C4" i="3"/>
  <c r="C3" i="3"/>
  <c r="C2" i="3"/>
  <c r="B16" i="2"/>
  <c r="B15" i="2"/>
  <c r="B14" i="2"/>
  <c r="B13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C2" i="1"/>
  <c r="B14" i="1"/>
  <c r="D3" i="1"/>
  <c r="D4" i="1"/>
  <c r="D5" i="1"/>
  <c r="D6" i="1"/>
  <c r="D7" i="1"/>
  <c r="D8" i="1"/>
  <c r="D9" i="1"/>
  <c r="D10" i="1"/>
  <c r="D11" i="1"/>
  <c r="D2" i="1"/>
  <c r="B15" i="1" s="1"/>
  <c r="B16" i="1" s="1"/>
  <c r="C3" i="1"/>
  <c r="C4" i="1"/>
  <c r="C5" i="1"/>
  <c r="C6" i="1"/>
  <c r="C7" i="1"/>
  <c r="C8" i="1"/>
  <c r="C9" i="1"/>
  <c r="C10" i="1"/>
  <c r="C11" i="1"/>
  <c r="B15" i="3" l="1"/>
  <c r="B16" i="3" s="1"/>
  <c r="B13" i="3"/>
  <c r="B13" i="1"/>
</calcChain>
</file>

<file path=xl/sharedStrings.xml><?xml version="1.0" encoding="utf-8"?>
<sst xmlns="http://schemas.openxmlformats.org/spreadsheetml/2006/main" count="30" uniqueCount="9">
  <si>
    <t>Initial Distance (mm)</t>
  </si>
  <si>
    <t>Final Distance (mm)</t>
  </si>
  <si>
    <t>Distance Moved By Mirror (mm)</t>
  </si>
  <si>
    <t>Wavelength(nm)</t>
  </si>
  <si>
    <t>Average Wavelength(nm):</t>
  </si>
  <si>
    <t>Least Count Error(nm):</t>
  </si>
  <si>
    <t xml:space="preserve">Standard Mean Error(nm): </t>
  </si>
  <si>
    <t xml:space="preserve">Combined Error(nm): </t>
  </si>
  <si>
    <t>Number of Fringes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</si>
</sst>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132-314D-2C40-B50B-BFBF2E3778C6}">
  <dimension ref="A1:D16"/>
  <sheetViews>
    <sheetView workbookViewId="0">
      <selection activeCell="A13" sqref="A13:A16"/>
    </sheetView>
  </sheetViews>
  <sheetFormatPr baseColWidth="10" defaultColWidth="29.1640625" defaultRowHeight="27" customHeight="1" x14ac:dyDescent="0.2"/>
  <cols>
    <col min="1" max="16384" width="29.1640625" style="1"/>
  </cols>
  <sheetData>
    <row r="1" spans="1:4" s="2" customFormat="1" ht="27" customHeigh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t="27" customHeight="1" x14ac:dyDescent="0.2">
      <c r="A2" s="1">
        <v>17.891999999999999</v>
      </c>
      <c r="B2" s="1">
        <v>17.9086</v>
      </c>
      <c r="C2" s="1">
        <f>B2-A2</f>
        <v>1.6600000000000392E-2</v>
      </c>
      <c r="D2" s="1">
        <f>2*C2*1000000/50</f>
        <v>664.00000000001569</v>
      </c>
    </row>
    <row r="3" spans="1:4" ht="27" customHeight="1" x14ac:dyDescent="0.2">
      <c r="A3" s="1">
        <v>17.9086</v>
      </c>
      <c r="B3" s="1">
        <v>17.925599999999999</v>
      </c>
      <c r="C3" s="1">
        <f t="shared" ref="C3:C11" si="0">(B3-A3)</f>
        <v>1.699999999999946E-2</v>
      </c>
      <c r="D3" s="1">
        <f>2*C3*1000000/50</f>
        <v>679.99999999997851</v>
      </c>
    </row>
    <row r="4" spans="1:4" ht="27" customHeight="1" x14ac:dyDescent="0.2">
      <c r="A4" s="1">
        <v>17.925599999999999</v>
      </c>
      <c r="B4" s="1">
        <v>17.941500000000001</v>
      </c>
      <c r="C4" s="1">
        <f t="shared" si="0"/>
        <v>1.5900000000002024E-2</v>
      </c>
      <c r="D4" s="1">
        <f>2*C4*1000000/50</f>
        <v>636.00000000008095</v>
      </c>
    </row>
    <row r="5" spans="1:4" ht="27" customHeight="1" x14ac:dyDescent="0.2">
      <c r="A5" s="1">
        <v>17.941500000000001</v>
      </c>
      <c r="B5" s="1">
        <v>17.957799999999999</v>
      </c>
      <c r="C5" s="1">
        <f t="shared" si="0"/>
        <v>1.6299999999997539E-2</v>
      </c>
      <c r="D5" s="1">
        <f>2*C5*1000000/50</f>
        <v>651.99999999990155</v>
      </c>
    </row>
    <row r="6" spans="1:4" ht="27" customHeight="1" x14ac:dyDescent="0.2">
      <c r="A6" s="1">
        <v>17.957799999999999</v>
      </c>
      <c r="B6" s="1">
        <v>17.975300000000001</v>
      </c>
      <c r="C6" s="1">
        <f t="shared" si="0"/>
        <v>1.7500000000001847E-2</v>
      </c>
      <c r="D6" s="1">
        <f>2*C6*1000000/50</f>
        <v>700.0000000000739</v>
      </c>
    </row>
    <row r="7" spans="1:4" ht="27" customHeight="1" x14ac:dyDescent="0.2">
      <c r="A7" s="1">
        <v>17.975300000000001</v>
      </c>
      <c r="B7" s="1">
        <v>17.991199999999999</v>
      </c>
      <c r="C7" s="1">
        <f t="shared" si="0"/>
        <v>1.5899999999998471E-2</v>
      </c>
      <c r="D7" s="1">
        <f>2*C7*1000000/50</f>
        <v>635.99999999993884</v>
      </c>
    </row>
    <row r="8" spans="1:4" ht="27" customHeight="1" x14ac:dyDescent="0.2">
      <c r="A8" s="1">
        <v>17.991199999999999</v>
      </c>
      <c r="B8" s="1">
        <v>18.007899999999999</v>
      </c>
      <c r="C8" s="1">
        <f t="shared" si="0"/>
        <v>1.6700000000000159E-2</v>
      </c>
      <c r="D8" s="1">
        <f>2*C8*1000000/50</f>
        <v>668.00000000000637</v>
      </c>
    </row>
    <row r="9" spans="1:4" ht="27" customHeight="1" x14ac:dyDescent="0.2">
      <c r="A9" s="1">
        <v>18.007899999999999</v>
      </c>
      <c r="B9" s="1">
        <v>18.025500000000001</v>
      </c>
      <c r="C9" s="1">
        <f t="shared" si="0"/>
        <v>1.7600000000001614E-2</v>
      </c>
      <c r="D9" s="1">
        <f>2*C9*1000000/50</f>
        <v>704.00000000006457</v>
      </c>
    </row>
    <row r="10" spans="1:4" ht="27" customHeight="1" x14ac:dyDescent="0.2">
      <c r="A10" s="1">
        <v>18.025500000000001</v>
      </c>
      <c r="B10" s="1">
        <v>18.0427</v>
      </c>
      <c r="C10" s="1">
        <f t="shared" si="0"/>
        <v>1.7199999999998994E-2</v>
      </c>
      <c r="D10" s="1">
        <f>2*C10*1000000/50</f>
        <v>687.99999999995964</v>
      </c>
    </row>
    <row r="11" spans="1:4" ht="27" customHeight="1" x14ac:dyDescent="0.2">
      <c r="A11" s="1">
        <v>18.0427</v>
      </c>
      <c r="B11" s="1">
        <v>18.061199999999999</v>
      </c>
      <c r="C11" s="1">
        <f t="shared" si="0"/>
        <v>1.8499999999999517E-2</v>
      </c>
      <c r="D11" s="1">
        <f>2*C11*1000000/50</f>
        <v>739.99999999998067</v>
      </c>
    </row>
    <row r="13" spans="1:4" ht="27" customHeight="1" x14ac:dyDescent="0.2">
      <c r="A13" s="2" t="s">
        <v>4</v>
      </c>
      <c r="B13" s="1">
        <f>AVERAGE(D2:D11)</f>
        <v>676.80000000000007</v>
      </c>
    </row>
    <row r="14" spans="1:4" ht="27" customHeight="1" x14ac:dyDescent="0.2">
      <c r="A14" s="2" t="s">
        <v>5</v>
      </c>
      <c r="B14" s="1">
        <f>2*(0.0001*1000000)/50</f>
        <v>4</v>
      </c>
    </row>
    <row r="15" spans="1:4" ht="27" customHeight="1" x14ac:dyDescent="0.2">
      <c r="A15" s="2" t="s">
        <v>6</v>
      </c>
      <c r="B15" s="1">
        <f>_xlfn.STDEV.S(D2:D11)/SQRT(10)</f>
        <v>10.324512364059844</v>
      </c>
    </row>
    <row r="16" spans="1:4" ht="27" customHeight="1" x14ac:dyDescent="0.2">
      <c r="A16" s="2" t="s">
        <v>7</v>
      </c>
      <c r="B16" s="1">
        <f>SQRT( B14^2  + B15^2)</f>
        <v>11.072287729084021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54CC-8928-3D42-A772-F1503D9CCE42}">
  <dimension ref="A1:D18"/>
  <sheetViews>
    <sheetView workbookViewId="0">
      <selection activeCell="A13" sqref="A13:A16"/>
    </sheetView>
  </sheetViews>
  <sheetFormatPr baseColWidth="10" defaultColWidth="28.5" defaultRowHeight="25" customHeight="1" x14ac:dyDescent="0.2"/>
  <sheetData>
    <row r="1" spans="1:4" ht="25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25" customHeight="1" x14ac:dyDescent="0.2">
      <c r="A2" s="4">
        <v>18.061199999999999</v>
      </c>
      <c r="B2" s="4">
        <v>18.093900000000001</v>
      </c>
      <c r="C2" s="4">
        <f>B2-A2</f>
        <v>3.270000000000195E-2</v>
      </c>
      <c r="D2" s="4">
        <f>2*C2*1000000/100</f>
        <v>654.00000000003899</v>
      </c>
    </row>
    <row r="3" spans="1:4" ht="25" customHeight="1" x14ac:dyDescent="0.2">
      <c r="A3" s="4">
        <v>18.093900000000001</v>
      </c>
      <c r="B3" s="4">
        <v>18.126200000000001</v>
      </c>
      <c r="C3" s="4">
        <f t="shared" ref="C3:C11" si="0">B3-A3</f>
        <v>3.2299999999999329E-2</v>
      </c>
      <c r="D3" s="4">
        <f t="shared" ref="D3:D11" si="1">2*C3*1000000/100</f>
        <v>645.99999999998658</v>
      </c>
    </row>
    <row r="4" spans="1:4" ht="25" customHeight="1" x14ac:dyDescent="0.2">
      <c r="A4" s="4">
        <v>18.126200000000001</v>
      </c>
      <c r="B4" s="4">
        <v>18.1585</v>
      </c>
      <c r="C4" s="4">
        <f t="shared" si="0"/>
        <v>3.2299999999999329E-2</v>
      </c>
      <c r="D4" s="4">
        <f t="shared" si="1"/>
        <v>645.99999999998658</v>
      </c>
    </row>
    <row r="5" spans="1:4" ht="25" customHeight="1" x14ac:dyDescent="0.2">
      <c r="A5" s="4">
        <v>18.1585</v>
      </c>
      <c r="B5" s="4">
        <v>18.189800000000002</v>
      </c>
      <c r="C5" s="4">
        <f t="shared" si="0"/>
        <v>3.130000000000166E-2</v>
      </c>
      <c r="D5" s="4">
        <f t="shared" si="1"/>
        <v>626.0000000000332</v>
      </c>
    </row>
    <row r="6" spans="1:4" ht="25" customHeight="1" x14ac:dyDescent="0.2">
      <c r="A6" s="4">
        <v>18.189800000000002</v>
      </c>
      <c r="B6" s="4">
        <v>18.222300000000001</v>
      </c>
      <c r="C6" s="4">
        <f t="shared" si="0"/>
        <v>3.2499999999998863E-2</v>
      </c>
      <c r="D6" s="4">
        <f t="shared" si="1"/>
        <v>649.99999999997726</v>
      </c>
    </row>
    <row r="7" spans="1:4" ht="25" customHeight="1" x14ac:dyDescent="0.2">
      <c r="A7" s="4">
        <v>18.222300000000001</v>
      </c>
      <c r="B7" s="4">
        <v>18.253499999999999</v>
      </c>
      <c r="C7" s="4">
        <f t="shared" si="0"/>
        <v>3.119999999999834E-2</v>
      </c>
      <c r="D7" s="4">
        <f t="shared" si="1"/>
        <v>623.9999999999668</v>
      </c>
    </row>
    <row r="8" spans="1:4" ht="25" customHeight="1" x14ac:dyDescent="0.2">
      <c r="A8" s="4">
        <v>18.253499999999999</v>
      </c>
      <c r="B8" s="4">
        <v>18.2852</v>
      </c>
      <c r="C8" s="4">
        <f t="shared" si="0"/>
        <v>3.1700000000000728E-2</v>
      </c>
      <c r="D8" s="4">
        <f t="shared" si="1"/>
        <v>634.00000000001455</v>
      </c>
    </row>
    <row r="9" spans="1:4" ht="25" customHeight="1" x14ac:dyDescent="0.2">
      <c r="A9" s="4">
        <v>18.2852</v>
      </c>
      <c r="B9" s="4">
        <v>18.315899999999999</v>
      </c>
      <c r="C9" s="4">
        <f t="shared" si="0"/>
        <v>3.0699999999999505E-2</v>
      </c>
      <c r="D9" s="4">
        <f t="shared" si="1"/>
        <v>613.99999999999011</v>
      </c>
    </row>
    <row r="10" spans="1:4" ht="25" customHeight="1" x14ac:dyDescent="0.2">
      <c r="A10" s="4">
        <v>18.315899999999999</v>
      </c>
      <c r="B10" s="4">
        <v>18.3475</v>
      </c>
      <c r="C10" s="4">
        <f t="shared" si="0"/>
        <v>3.1600000000000961E-2</v>
      </c>
      <c r="D10" s="4">
        <f t="shared" si="1"/>
        <v>632.00000000001921</v>
      </c>
    </row>
    <row r="11" spans="1:4" ht="25" customHeight="1" x14ac:dyDescent="0.2">
      <c r="A11" s="4">
        <v>18.3475</v>
      </c>
      <c r="B11" s="4">
        <v>18.377199999999998</v>
      </c>
      <c r="C11" s="4">
        <f t="shared" si="0"/>
        <v>2.9699999999998283E-2</v>
      </c>
      <c r="D11" s="4">
        <f t="shared" si="1"/>
        <v>593.99999999996567</v>
      </c>
    </row>
    <row r="12" spans="1:4" ht="25" customHeight="1" x14ac:dyDescent="0.2">
      <c r="A12" s="4"/>
      <c r="B12" s="4"/>
      <c r="C12" s="4"/>
      <c r="D12" s="4"/>
    </row>
    <row r="13" spans="1:4" ht="25" customHeight="1" x14ac:dyDescent="0.2">
      <c r="A13" s="2" t="s">
        <v>4</v>
      </c>
      <c r="B13" s="4">
        <f>AVERAGE(D2:D11)</f>
        <v>631.99999999999784</v>
      </c>
      <c r="C13" s="4"/>
      <c r="D13" s="4"/>
    </row>
    <row r="14" spans="1:4" ht="25" customHeight="1" x14ac:dyDescent="0.2">
      <c r="A14" s="2" t="s">
        <v>5</v>
      </c>
      <c r="B14" s="4">
        <f>(2*0.0001*1000000)/100</f>
        <v>2</v>
      </c>
      <c r="C14" s="4"/>
      <c r="D14" s="4"/>
    </row>
    <row r="15" spans="1:4" ht="25" customHeight="1" x14ac:dyDescent="0.2">
      <c r="A15" s="2" t="s">
        <v>6</v>
      </c>
      <c r="B15" s="4">
        <f>_xlfn.STDEV.S(D2:D11)/SQRT(10)</f>
        <v>5.8423739467249112</v>
      </c>
      <c r="C15" s="4"/>
      <c r="D15" s="4"/>
    </row>
    <row r="16" spans="1:4" ht="25" customHeight="1" x14ac:dyDescent="0.2">
      <c r="A16" s="2" t="s">
        <v>7</v>
      </c>
      <c r="B16" s="4">
        <f>SQRT( B14^2 + B15^2)</f>
        <v>6.1752192943546564</v>
      </c>
      <c r="C16" s="4"/>
      <c r="D16" s="4"/>
    </row>
    <row r="17" spans="1:4" ht="25" customHeight="1" x14ac:dyDescent="0.2">
      <c r="A17" s="4"/>
      <c r="B17" s="4"/>
      <c r="C17" s="4"/>
      <c r="D17" s="4"/>
    </row>
    <row r="18" spans="1:4" ht="25" customHeight="1" x14ac:dyDescent="0.2">
      <c r="A18" s="4"/>
      <c r="B18" s="4"/>
      <c r="C18" s="4"/>
      <c r="D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0C08-FE3F-F44F-8B0C-05CFD844CD5F}">
  <dimension ref="A1:D16"/>
  <sheetViews>
    <sheetView workbookViewId="0">
      <selection activeCell="A13" sqref="A13:B13"/>
    </sheetView>
  </sheetViews>
  <sheetFormatPr baseColWidth="10" defaultColWidth="28.83203125" defaultRowHeight="25" customHeight="1" x14ac:dyDescent="0.2"/>
  <sheetData>
    <row r="1" spans="1:4" ht="25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25" customHeight="1" x14ac:dyDescent="0.2">
      <c r="A2" s="4">
        <v>18.377199999999998</v>
      </c>
      <c r="B2" s="4">
        <v>18.424600000000002</v>
      </c>
      <c r="C2" s="4">
        <f>B2-A2</f>
        <v>4.7400000000003217E-2</v>
      </c>
      <c r="D2" s="4">
        <f>2*C2*1000000/150</f>
        <v>632.00000000004286</v>
      </c>
    </row>
    <row r="3" spans="1:4" ht="25" customHeight="1" x14ac:dyDescent="0.2">
      <c r="A3" s="4">
        <v>18.424600000000002</v>
      </c>
      <c r="B3" s="4">
        <v>18.470300000000002</v>
      </c>
      <c r="C3" s="4">
        <f t="shared" ref="C3:C11" si="0">B3-A3</f>
        <v>4.5700000000000074E-2</v>
      </c>
      <c r="D3" s="4">
        <f t="shared" ref="D3:D11" si="1">2*C3*1000000/150</f>
        <v>609.33333333333428</v>
      </c>
    </row>
    <row r="4" spans="1:4" ht="25" customHeight="1" x14ac:dyDescent="0.2">
      <c r="A4" s="4">
        <v>18.470300000000002</v>
      </c>
      <c r="B4" s="4">
        <v>18.516500000000001</v>
      </c>
      <c r="C4" s="4">
        <f t="shared" si="0"/>
        <v>4.6199999999998909E-2</v>
      </c>
      <c r="D4" s="4">
        <f t="shared" si="1"/>
        <v>615.99999999998545</v>
      </c>
    </row>
    <row r="5" spans="1:4" ht="25" customHeight="1" x14ac:dyDescent="0.2">
      <c r="A5" s="4">
        <v>18.516500000000001</v>
      </c>
      <c r="B5" s="4">
        <v>18.5641</v>
      </c>
      <c r="C5" s="4">
        <f t="shared" si="0"/>
        <v>4.7599999999999199E-2</v>
      </c>
      <c r="D5" s="4">
        <f t="shared" si="1"/>
        <v>634.66666666665594</v>
      </c>
    </row>
    <row r="6" spans="1:4" ht="25" customHeight="1" x14ac:dyDescent="0.2">
      <c r="A6" s="4">
        <v>18.5641</v>
      </c>
      <c r="B6" s="4">
        <v>18.610900000000001</v>
      </c>
      <c r="C6" s="4">
        <f t="shared" si="0"/>
        <v>4.6800000000001063E-2</v>
      </c>
      <c r="D6" s="4">
        <f t="shared" si="1"/>
        <v>624.00000000001421</v>
      </c>
    </row>
    <row r="7" spans="1:4" ht="25" customHeight="1" x14ac:dyDescent="0.2">
      <c r="A7" s="4">
        <v>18.610900000000001</v>
      </c>
      <c r="B7" s="4">
        <v>18.658999999999999</v>
      </c>
      <c r="C7" s="4">
        <f t="shared" si="0"/>
        <v>4.8099999999998033E-2</v>
      </c>
      <c r="D7" s="4">
        <f t="shared" si="1"/>
        <v>641.33333333330711</v>
      </c>
    </row>
    <row r="8" spans="1:4" ht="25" customHeight="1" x14ac:dyDescent="0.2">
      <c r="A8" s="4">
        <v>18.658999999999999</v>
      </c>
      <c r="B8" s="4">
        <v>18.710699999999999</v>
      </c>
      <c r="C8" s="4">
        <f t="shared" si="0"/>
        <v>5.1700000000000301E-2</v>
      </c>
      <c r="D8" s="4">
        <f t="shared" si="1"/>
        <v>689.33333333333735</v>
      </c>
    </row>
    <row r="9" spans="1:4" ht="25" customHeight="1" x14ac:dyDescent="0.2">
      <c r="A9" s="4">
        <v>18.710699999999999</v>
      </c>
      <c r="B9" s="4">
        <v>18.759899999999998</v>
      </c>
      <c r="C9" s="4">
        <f t="shared" si="0"/>
        <v>4.9199999999999022E-2</v>
      </c>
      <c r="D9" s="4">
        <f t="shared" si="1"/>
        <v>655.99999999998704</v>
      </c>
    </row>
    <row r="10" spans="1:4" ht="25" customHeight="1" x14ac:dyDescent="0.2">
      <c r="A10" s="4">
        <v>18.759899999999998</v>
      </c>
      <c r="B10" s="4">
        <v>18.810700000000001</v>
      </c>
      <c r="C10" s="4">
        <f t="shared" si="0"/>
        <v>5.0800000000002399E-2</v>
      </c>
      <c r="D10" s="4">
        <f t="shared" si="1"/>
        <v>677.33333333336532</v>
      </c>
    </row>
    <row r="11" spans="1:4" ht="25" customHeight="1" x14ac:dyDescent="0.2">
      <c r="A11" s="4">
        <v>18.810700000000001</v>
      </c>
      <c r="B11" s="4">
        <v>18.869700000000002</v>
      </c>
      <c r="C11" s="4">
        <f t="shared" si="0"/>
        <v>5.9000000000001052E-2</v>
      </c>
      <c r="D11" s="4">
        <f t="shared" si="1"/>
        <v>786.66666666668073</v>
      </c>
    </row>
    <row r="12" spans="1:4" ht="25" customHeight="1" x14ac:dyDescent="0.2">
      <c r="A12" s="4"/>
      <c r="B12" s="4"/>
      <c r="C12" s="4"/>
      <c r="D12" s="4"/>
    </row>
    <row r="13" spans="1:4" ht="25" customHeight="1" x14ac:dyDescent="0.2">
      <c r="A13" s="2" t="s">
        <v>4</v>
      </c>
      <c r="B13" s="4">
        <f>AVERAGE(D2:D11)</f>
        <v>656.66666666667095</v>
      </c>
      <c r="C13" s="4"/>
      <c r="D13" s="4"/>
    </row>
    <row r="14" spans="1:4" ht="25" customHeight="1" x14ac:dyDescent="0.2">
      <c r="A14" s="2" t="s">
        <v>5</v>
      </c>
      <c r="B14" s="4">
        <f>(2*0.0001*1000000)/150</f>
        <v>1.3333333333333333</v>
      </c>
      <c r="C14" s="4"/>
      <c r="D14" s="4"/>
    </row>
    <row r="15" spans="1:4" ht="25" customHeight="1" x14ac:dyDescent="0.2">
      <c r="A15" s="2" t="s">
        <v>6</v>
      </c>
      <c r="B15" s="4">
        <f>_xlfn.STDEV.S(D2:D11)/SQRT(10)</f>
        <v>16.560849265515117</v>
      </c>
      <c r="C15" s="4"/>
      <c r="D15" s="4"/>
    </row>
    <row r="16" spans="1:4" ht="25" customHeight="1" x14ac:dyDescent="0.2">
      <c r="A16" s="2" t="s">
        <v>7</v>
      </c>
      <c r="B16" s="4">
        <f>SQRT( B14^2 + B15^2)</f>
        <v>16.614436679372862</v>
      </c>
      <c r="C16" s="4"/>
      <c r="D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EF00-AA78-A447-9BD5-8082BCF21CF1}">
  <dimension ref="A1:E16"/>
  <sheetViews>
    <sheetView tabSelected="1" workbookViewId="0">
      <selection activeCell="E14" sqref="E14"/>
    </sheetView>
  </sheetViews>
  <sheetFormatPr baseColWidth="10" defaultColWidth="29" defaultRowHeight="25" customHeight="1" x14ac:dyDescent="0.2"/>
  <cols>
    <col min="1" max="16384" width="29" style="1"/>
  </cols>
  <sheetData>
    <row r="1" spans="1:5" ht="25" customHeight="1" x14ac:dyDescent="0.2">
      <c r="A1" s="2" t="s">
        <v>8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5" customHeight="1" x14ac:dyDescent="0.2">
      <c r="A2" s="1">
        <v>20</v>
      </c>
      <c r="B2" s="1">
        <v>21.474900000000002</v>
      </c>
      <c r="C2" s="1">
        <v>21.483499999999999</v>
      </c>
      <c r="D2" s="1">
        <f>C2-B2</f>
        <v>8.5999999999977206E-3</v>
      </c>
      <c r="E2" s="1">
        <f>2*D2*1000000/A2</f>
        <v>859.99999999977206</v>
      </c>
    </row>
    <row r="3" spans="1:5" ht="25" customHeight="1" x14ac:dyDescent="0.2">
      <c r="A3" s="1">
        <v>30</v>
      </c>
      <c r="B3" s="1">
        <v>21.483499999999999</v>
      </c>
      <c r="C3" s="1">
        <v>21.4941</v>
      </c>
      <c r="D3" s="1">
        <f t="shared" ref="D3:D11" si="0">C3-B3</f>
        <v>1.0600000000000165E-2</v>
      </c>
      <c r="E3" s="1">
        <f t="shared" ref="E3:E11" si="1">2*D3*1000000/A3</f>
        <v>706.66666666667766</v>
      </c>
    </row>
    <row r="4" spans="1:5" ht="25" customHeight="1" x14ac:dyDescent="0.2">
      <c r="A4" s="1">
        <v>40</v>
      </c>
      <c r="B4" s="1">
        <v>21.4941</v>
      </c>
      <c r="C4" s="1">
        <v>21.507400000000001</v>
      </c>
      <c r="D4" s="1">
        <f t="shared" si="0"/>
        <v>1.3300000000000978E-2</v>
      </c>
      <c r="E4" s="1">
        <f t="shared" si="1"/>
        <v>665.00000000004889</v>
      </c>
    </row>
    <row r="5" spans="1:5" ht="25" customHeight="1" x14ac:dyDescent="0.2">
      <c r="A5" s="1">
        <v>50</v>
      </c>
      <c r="B5" s="1">
        <v>21.507400000000001</v>
      </c>
      <c r="C5" s="1">
        <v>21.524000000000001</v>
      </c>
      <c r="D5" s="1">
        <f t="shared" si="0"/>
        <v>1.6600000000000392E-2</v>
      </c>
      <c r="E5" s="1">
        <f t="shared" si="1"/>
        <v>664.00000000001569</v>
      </c>
    </row>
    <row r="6" spans="1:5" ht="25" customHeight="1" x14ac:dyDescent="0.2">
      <c r="A6" s="1">
        <v>60</v>
      </c>
      <c r="B6" s="1">
        <v>21.524000000000001</v>
      </c>
      <c r="C6" s="1">
        <v>21.543600000000001</v>
      </c>
      <c r="D6" s="1">
        <f t="shared" si="0"/>
        <v>1.9600000000000506E-2</v>
      </c>
      <c r="E6" s="1">
        <f t="shared" si="1"/>
        <v>653.3333333333502</v>
      </c>
    </row>
    <row r="7" spans="1:5" ht="25" customHeight="1" x14ac:dyDescent="0.2">
      <c r="A7" s="1">
        <v>70</v>
      </c>
      <c r="B7" s="1">
        <v>21.543600000000001</v>
      </c>
      <c r="C7" s="1">
        <v>21.566199999999998</v>
      </c>
      <c r="D7" s="1">
        <f t="shared" si="0"/>
        <v>2.2599999999997067E-2</v>
      </c>
      <c r="E7" s="1">
        <f t="shared" si="1"/>
        <v>645.71428571420199</v>
      </c>
    </row>
    <row r="8" spans="1:5" ht="25" customHeight="1" x14ac:dyDescent="0.2">
      <c r="A8" s="1">
        <v>80</v>
      </c>
      <c r="B8" s="1">
        <v>21.566199999999998</v>
      </c>
      <c r="C8" s="1">
        <v>21.592500000000001</v>
      </c>
      <c r="D8" s="1">
        <f t="shared" si="0"/>
        <v>2.6300000000002655E-2</v>
      </c>
      <c r="E8" s="1">
        <f t="shared" si="1"/>
        <v>657.50000000006639</v>
      </c>
    </row>
    <row r="9" spans="1:5" ht="25" customHeight="1" x14ac:dyDescent="0.2">
      <c r="A9" s="1">
        <v>90</v>
      </c>
      <c r="B9" s="1">
        <v>21.592500000000001</v>
      </c>
      <c r="C9" s="1">
        <v>21.623100000000001</v>
      </c>
      <c r="D9" s="1">
        <f t="shared" si="0"/>
        <v>3.0599999999999739E-2</v>
      </c>
      <c r="E9" s="1">
        <f t="shared" si="1"/>
        <v>679.9999999999942</v>
      </c>
    </row>
    <row r="10" spans="1:5" ht="25" customHeight="1" x14ac:dyDescent="0.2">
      <c r="A10" s="1">
        <v>100</v>
      </c>
      <c r="B10" s="1">
        <v>21.623100000000001</v>
      </c>
      <c r="C10" s="1">
        <v>21.655200000000001</v>
      </c>
      <c r="D10" s="1">
        <f t="shared" si="0"/>
        <v>3.2099999999999795E-2</v>
      </c>
      <c r="E10" s="1">
        <f t="shared" si="1"/>
        <v>641.99999999999591</v>
      </c>
    </row>
    <row r="11" spans="1:5" ht="25" customHeight="1" x14ac:dyDescent="0.2">
      <c r="A11" s="1">
        <v>110</v>
      </c>
      <c r="B11" s="1">
        <v>21.655200000000001</v>
      </c>
      <c r="C11" s="1">
        <v>21.691600000000001</v>
      </c>
      <c r="D11" s="1">
        <f t="shared" si="0"/>
        <v>3.6400000000000432E-2</v>
      </c>
      <c r="E11" s="1">
        <f t="shared" si="1"/>
        <v>661.8181818181896</v>
      </c>
    </row>
    <row r="13" spans="1:5" ht="25" customHeight="1" x14ac:dyDescent="0.2">
      <c r="A13" s="2" t="s">
        <v>4</v>
      </c>
      <c r="B13" s="4">
        <f>AVERAGE(E2:E11)</f>
        <v>683.60324675323113</v>
      </c>
    </row>
    <row r="14" spans="1:5" ht="25" customHeight="1" x14ac:dyDescent="0.2">
      <c r="A14" s="2"/>
      <c r="B14" s="4"/>
    </row>
    <row r="15" spans="1:5" ht="25" customHeight="1" x14ac:dyDescent="0.2">
      <c r="A15" s="2"/>
      <c r="B15" s="4"/>
    </row>
    <row r="16" spans="1:5" ht="25" customHeight="1" x14ac:dyDescent="0.2">
      <c r="A16" s="2"/>
      <c r="B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50Fringes</vt:lpstr>
      <vt:lpstr>100Fringes</vt:lpstr>
      <vt:lpstr>150Fringes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 Bathla</dc:creator>
  <cp:lastModifiedBy>Ashmit Bathla</cp:lastModifiedBy>
  <dcterms:created xsi:type="dcterms:W3CDTF">2025-03-23T16:22:23Z</dcterms:created>
  <dcterms:modified xsi:type="dcterms:W3CDTF">2025-03-23T17:47:00Z</dcterms:modified>
</cp:coreProperties>
</file>