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F:\the khan\projects\Mini project 4\"/>
    </mc:Choice>
  </mc:AlternateContent>
  <xr:revisionPtr revIDLastSave="0" documentId="13_ncr:1_{C519D8D3-0457-4064-9F2D-380DF3DAE286}" xr6:coauthVersionLast="47" xr6:coauthVersionMax="47" xr10:uidLastSave="{00000000-0000-0000-0000-000000000000}"/>
  <bookViews>
    <workbookView xWindow="-120" yWindow="-120" windowWidth="20730" windowHeight="11160" activeTab="2" xr2:uid="{1935FB2E-F7A0-4B9F-8197-89A6C0A737A3}"/>
  </bookViews>
  <sheets>
    <sheet name="Loan Data" sheetId="2" r:id="rId1"/>
    <sheet name="Charts" sheetId="4" r:id="rId2"/>
    <sheet name="Dashboard" sheetId="5" r:id="rId3"/>
  </sheets>
  <definedNames>
    <definedName name="_xlchart.v2.0" hidden="1">Charts!$D$35:$D$42</definedName>
    <definedName name="_xlchart.v2.1" hidden="1">Charts!$E$34</definedName>
    <definedName name="_xlchart.v2.2" hidden="1">Charts!$E$35:$E$42</definedName>
    <definedName name="_xlchart.v2.3" hidden="1">Charts!$D$35:$D$42</definedName>
    <definedName name="_xlchart.v2.4" hidden="1">Charts!$E$34</definedName>
    <definedName name="_xlchart.v2.5" hidden="1">Charts!$E$35:$E$42</definedName>
    <definedName name="ExternalData_1" localSheetId="0" hidden="1">'Loan Data'!$A$1:$X$1036</definedName>
    <definedName name="NativeTimeline_LoanOriginationDate1">#N/A</definedName>
    <definedName name="Slicer_EmploymentStatus">#N/A</definedName>
    <definedName name="Slicer_Loan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9" i="4" l="1"/>
  <c r="B137" i="4"/>
  <c r="F48" i="4"/>
  <c r="E40" i="4"/>
  <c r="G49" i="4"/>
  <c r="G50" i="4"/>
  <c r="G51" i="4"/>
  <c r="B219" i="4"/>
  <c r="E214" i="4"/>
  <c r="F53" i="4"/>
  <c r="F49" i="4"/>
  <c r="E218" i="4"/>
  <c r="G53" i="4"/>
  <c r="E41" i="4"/>
  <c r="G47" i="4"/>
  <c r="F47" i="4"/>
  <c r="F51" i="4"/>
  <c r="G54" i="4"/>
  <c r="F50" i="4"/>
  <c r="F52" i="4"/>
  <c r="F54" i="4"/>
  <c r="E219" i="4"/>
  <c r="E210" i="4"/>
  <c r="G48" i="4"/>
  <c r="E36" i="4"/>
  <c r="E37" i="4"/>
  <c r="E35" i="4"/>
  <c r="E209" i="4"/>
  <c r="E38" i="4"/>
  <c r="G52" i="4"/>
  <c r="E39" i="4"/>
  <c r="E215" i="4"/>
  <c r="F215" i="4"/>
  <c r="F218" i="4"/>
  <c r="F209" i="4"/>
  <c r="F214" i="4"/>
  <c r="F219" i="4"/>
  <c r="F21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0B168D-98BE-4D88-9353-36BD074199B7}" keepAlive="1" name="Query - Pri-Load_895255" description="Connection to the 'Pri-Load_895255' query in the workbook." type="5" refreshedVersion="8" background="1" saveData="1">
    <dbPr connection="Provider=Microsoft.Mashup.OleDb.1;Data Source=$Workbook$;Location=Pri-Load_895255;Extended Properties=&quot;&quot;" command="SELECT * FROM [Pri-Load_895255]"/>
  </connection>
</connections>
</file>

<file path=xl/sharedStrings.xml><?xml version="1.0" encoding="utf-8"?>
<sst xmlns="http://schemas.openxmlformats.org/spreadsheetml/2006/main" count="6390" uniqueCount="180">
  <si>
    <t>ListingCreationDate</t>
  </si>
  <si>
    <t>Term</t>
  </si>
  <si>
    <t>LoanStatus</t>
  </si>
  <si>
    <t>ClosedDate</t>
  </si>
  <si>
    <t>BorrowerAPR</t>
  </si>
  <si>
    <t>BorrowerRate</t>
  </si>
  <si>
    <t>LenderYield</t>
  </si>
  <si>
    <t>ProsperRating(Alpha)</t>
  </si>
  <si>
    <t>ProsperScore</t>
  </si>
  <si>
    <t>ListingCategory(numeric)</t>
  </si>
  <si>
    <t>BorrowerState</t>
  </si>
  <si>
    <t>Occupation</t>
  </si>
  <si>
    <t>EmploymentStatus</t>
  </si>
  <si>
    <t>AmountDelinquent</t>
  </si>
  <si>
    <t>StatedMonthlyIncome</t>
  </si>
  <si>
    <t>LoanCurrentDaysDelinquent</t>
  </si>
  <si>
    <t>LoanOriginalAmount</t>
  </si>
  <si>
    <t>LoanOriginationDate</t>
  </si>
  <si>
    <t>LoanOriginationQuarter</t>
  </si>
  <si>
    <t>Loanoriginationyear</t>
  </si>
  <si>
    <t>MonthlyLoanPayment</t>
  </si>
  <si>
    <t>LP_InterestandFees</t>
  </si>
  <si>
    <t>Investors</t>
  </si>
  <si>
    <t>Loan category</t>
  </si>
  <si>
    <t>Completed</t>
  </si>
  <si>
    <t/>
  </si>
  <si>
    <t>CO</t>
  </si>
  <si>
    <t>Other</t>
  </si>
  <si>
    <t>Self-employed</t>
  </si>
  <si>
    <t>High Loan</t>
  </si>
  <si>
    <t>Current</t>
  </si>
  <si>
    <t>A</t>
  </si>
  <si>
    <t>Professional</t>
  </si>
  <si>
    <t>Employed</t>
  </si>
  <si>
    <t>Medium Loan</t>
  </si>
  <si>
    <t>GA</t>
  </si>
  <si>
    <t>Not available</t>
  </si>
  <si>
    <t>Skilled Labor</t>
  </si>
  <si>
    <t>Small Loan</t>
  </si>
  <si>
    <t>D</t>
  </si>
  <si>
    <t>MN</t>
  </si>
  <si>
    <t>Executive</t>
  </si>
  <si>
    <t>B</t>
  </si>
  <si>
    <t>NM</t>
  </si>
  <si>
    <t>E</t>
  </si>
  <si>
    <t>KS</t>
  </si>
  <si>
    <t>Sales - Retail</t>
  </si>
  <si>
    <t>C</t>
  </si>
  <si>
    <t>CA</t>
  </si>
  <si>
    <t>Laborer</t>
  </si>
  <si>
    <t>AA</t>
  </si>
  <si>
    <t>IL</t>
  </si>
  <si>
    <t>Food Service</t>
  </si>
  <si>
    <t>MD</t>
  </si>
  <si>
    <t>Fireman</t>
  </si>
  <si>
    <t>Waiter/Waitress</t>
  </si>
  <si>
    <t>Full-time</t>
  </si>
  <si>
    <t>Past Due (1-15 days)</t>
  </si>
  <si>
    <t>AL</t>
  </si>
  <si>
    <t>AZ</t>
  </si>
  <si>
    <t>Construction</t>
  </si>
  <si>
    <t>VA</t>
  </si>
  <si>
    <t>Computer Programmer</t>
  </si>
  <si>
    <t>Defaulted</t>
  </si>
  <si>
    <t>HR</t>
  </si>
  <si>
    <t>FL</t>
  </si>
  <si>
    <t>Chargedoff</t>
  </si>
  <si>
    <t>PA</t>
  </si>
  <si>
    <t>Sales - Commission</t>
  </si>
  <si>
    <t>OR</t>
  </si>
  <si>
    <t>Retail Management</t>
  </si>
  <si>
    <t>MI</t>
  </si>
  <si>
    <t>NY</t>
  </si>
  <si>
    <t>LA</t>
  </si>
  <si>
    <t>Engineer - Mechanical</t>
  </si>
  <si>
    <t>Military Enlisted</t>
  </si>
  <si>
    <t>WI</t>
  </si>
  <si>
    <t>Clerical</t>
  </si>
  <si>
    <t>OH</t>
  </si>
  <si>
    <t>NC</t>
  </si>
  <si>
    <t>Teacher</t>
  </si>
  <si>
    <t>WA</t>
  </si>
  <si>
    <t>Clergy</t>
  </si>
  <si>
    <t>NV</t>
  </si>
  <si>
    <t>Accountant/CPA</t>
  </si>
  <si>
    <t>NJ</t>
  </si>
  <si>
    <t>Attorney</t>
  </si>
  <si>
    <t>TX</t>
  </si>
  <si>
    <t>Nurse (RN)</t>
  </si>
  <si>
    <t>AR</t>
  </si>
  <si>
    <t>SC</t>
  </si>
  <si>
    <t>DE</t>
  </si>
  <si>
    <t>Analyst</t>
  </si>
  <si>
    <t>MO</t>
  </si>
  <si>
    <t>NE</t>
  </si>
  <si>
    <t>Not employed</t>
  </si>
  <si>
    <t>Nurse's Aide</t>
  </si>
  <si>
    <t>Investor</t>
  </si>
  <si>
    <t>Realtor</t>
  </si>
  <si>
    <t>UT</t>
  </si>
  <si>
    <t>DC</t>
  </si>
  <si>
    <t>Past Due (16-30 days)</t>
  </si>
  <si>
    <t>MA</t>
  </si>
  <si>
    <t>Flight Attendant</t>
  </si>
  <si>
    <t>Nurse (LPN)</t>
  </si>
  <si>
    <t>Military Officer</t>
  </si>
  <si>
    <t>Food Service Management</t>
  </si>
  <si>
    <t>Truck Driver</t>
  </si>
  <si>
    <t>CT</t>
  </si>
  <si>
    <t>Administrative Assistant</t>
  </si>
  <si>
    <t>Police Officer/Correction Officer</t>
  </si>
  <si>
    <t>IN</t>
  </si>
  <si>
    <t>Social Worker</t>
  </si>
  <si>
    <t>Part-time</t>
  </si>
  <si>
    <t>KY</t>
  </si>
  <si>
    <t>Tradesman - Mechanic</t>
  </si>
  <si>
    <t>OK</t>
  </si>
  <si>
    <t>MS</t>
  </si>
  <si>
    <t>Medical Technician</t>
  </si>
  <si>
    <t>Professor</t>
  </si>
  <si>
    <t>Postal Service</t>
  </si>
  <si>
    <t>Retired</t>
  </si>
  <si>
    <t>Civil Service</t>
  </si>
  <si>
    <t>WV</t>
  </si>
  <si>
    <t>Pharmacist</t>
  </si>
  <si>
    <t>RI</t>
  </si>
  <si>
    <t>Tradesman - Electrician</t>
  </si>
  <si>
    <t>Scientist</t>
  </si>
  <si>
    <t>Dentist</t>
  </si>
  <si>
    <t>Engineer - Electrical</t>
  </si>
  <si>
    <t>Architect</t>
  </si>
  <si>
    <t>Landscaping</t>
  </si>
  <si>
    <t>Cancelled</t>
  </si>
  <si>
    <t>Tradesman - Carpenter</t>
  </si>
  <si>
    <t>TN</t>
  </si>
  <si>
    <t>Bus Driver</t>
  </si>
  <si>
    <t>ID</t>
  </si>
  <si>
    <t>Tradesman - Plumber</t>
  </si>
  <si>
    <t>Engineer - Chemical</t>
  </si>
  <si>
    <t>Doctor</t>
  </si>
  <si>
    <t>Chemist</t>
  </si>
  <si>
    <t>Student - College Senior</t>
  </si>
  <si>
    <t>Principal</t>
  </si>
  <si>
    <t>Teacher's Aide</t>
  </si>
  <si>
    <t>MT</t>
  </si>
  <si>
    <t>Pilot - Private/Commercial</t>
  </si>
  <si>
    <t>Past Due (61-90 days)</t>
  </si>
  <si>
    <t>HI</t>
  </si>
  <si>
    <t>NH</t>
  </si>
  <si>
    <t>Religious</t>
  </si>
  <si>
    <t>Homemaker</t>
  </si>
  <si>
    <t>VT</t>
  </si>
  <si>
    <t>Past Due (31-60 days)</t>
  </si>
  <si>
    <t>Student - College Graduate Student</t>
  </si>
  <si>
    <t>WY</t>
  </si>
  <si>
    <t>ME</t>
  </si>
  <si>
    <t>AK</t>
  </si>
  <si>
    <t>Student - Technical School</t>
  </si>
  <si>
    <t>Psychologist</t>
  </si>
  <si>
    <t>Biologist</t>
  </si>
  <si>
    <t>Row Labels</t>
  </si>
  <si>
    <t>Grand Total</t>
  </si>
  <si>
    <t>Count of LoanOriginationDate</t>
  </si>
  <si>
    <t>Average of ProsperScore</t>
  </si>
  <si>
    <t>Prosper</t>
  </si>
  <si>
    <t>Avg of prosper score</t>
  </si>
  <si>
    <t>Average of StatedMonthlyIncome</t>
  </si>
  <si>
    <t>Employment Status</t>
  </si>
  <si>
    <t>Number of Loan bringers</t>
  </si>
  <si>
    <t>Avg Monthly income</t>
  </si>
  <si>
    <t>Sum of LoanOriginalAmount</t>
  </si>
  <si>
    <t>Total Loan Amount :-</t>
  </si>
  <si>
    <t>Count of ListingCreationDate</t>
  </si>
  <si>
    <t xml:space="preserve"> </t>
  </si>
  <si>
    <t>chargedoff Loans</t>
  </si>
  <si>
    <t>other</t>
  </si>
  <si>
    <t>completed Loans</t>
  </si>
  <si>
    <t>Current runing Loan</t>
  </si>
  <si>
    <t xml:space="preserve">Current </t>
  </si>
  <si>
    <t>Count of LoanStatus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</si>
</sst>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4"/>
      <color theme="1"/>
      <name val="Calibri"/>
      <family val="2"/>
      <scheme val="minor"/>
    </font>
    <font>
      <b/>
      <i/>
      <sz val="14"/>
      <color theme="1"/>
      <name val="Calibri"/>
      <family val="2"/>
      <scheme val="minor"/>
    </font>
    <font>
      <sz val="11"/>
      <color theme="1"/>
      <name val="Calibri"/>
      <family val="2"/>
      <scheme val="minor"/>
    </font>
    <font>
      <sz val="11"/>
      <color rgb="FF222B35"/>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222B35"/>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1" fillId="0" borderId="0" xfId="0" applyFont="1"/>
    <xf numFmtId="0" fontId="2" fillId="0" borderId="0" xfId="0" applyFont="1"/>
    <xf numFmtId="0" fontId="0" fillId="2" borderId="0" xfId="0" applyFill="1"/>
    <xf numFmtId="10" fontId="0" fillId="0" borderId="0" xfId="1" applyNumberFormat="1" applyFont="1"/>
    <xf numFmtId="0" fontId="0" fillId="3" borderId="0" xfId="0" applyFill="1"/>
    <xf numFmtId="0" fontId="4" fillId="3" borderId="0" xfId="0" applyFont="1" applyFill="1"/>
    <xf numFmtId="9" fontId="0" fillId="0" borderId="0" xfId="1" applyFont="1"/>
    <xf numFmtId="0" fontId="0" fillId="0" borderId="0" xfId="0" applyNumberFormat="1"/>
  </cellXfs>
  <cellStyles count="2">
    <cellStyle name="Normal" xfId="0" builtinId="0"/>
    <cellStyle name="Percent" xfId="1" builtinId="5"/>
  </cellStyles>
  <dxfs count="17">
    <dxf>
      <font>
        <b/>
        <i val="0"/>
        <color theme="8" tint="0.59996337778862885"/>
      </font>
    </dxf>
    <dxf>
      <fill>
        <patternFill>
          <bgColor rgb="FF303D4A"/>
        </patternFill>
      </fill>
      <border>
        <left style="thin">
          <color auto="1"/>
        </left>
        <right style="thin">
          <color auto="1"/>
        </right>
        <top style="thin">
          <color auto="1"/>
        </top>
        <bottom style="thin">
          <color auto="1"/>
        </bottom>
      </border>
    </dxf>
    <dxf>
      <fill>
        <patternFill>
          <bgColor theme="8" tint="0.59996337778862885"/>
        </patternFill>
      </fill>
    </dxf>
    <dxf>
      <fill>
        <patternFill>
          <bgColor rgb="FF303D4A"/>
        </patternFill>
      </fill>
    </dxf>
    <dxf>
      <font>
        <b/>
        <i val="0"/>
        <sz val="11"/>
        <color theme="8" tint="0.59996337778862885"/>
        <name val="Calibri"/>
        <family val="2"/>
        <scheme val="minor"/>
      </font>
    </dxf>
    <dxf>
      <fill>
        <patternFill patternType="solid">
          <fgColor theme="0"/>
          <bgColor rgb="FF303D4A"/>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1"/>
        <color theme="8" tint="0.59996337778862885"/>
      </font>
      <fill>
        <patternFill patternType="solid">
          <fgColor theme="0"/>
          <bgColor rgb="FF303D4A"/>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9" formatCode="m/d/yyyy"/>
    </dxf>
  </dxfs>
  <tableStyles count="4" defaultTableStyle="TableStyleMedium2" defaultPivotStyle="PivotStyleLight16">
    <tableStyle name="Slicer Style 1" pivot="0" table="0" count="9" xr9:uid="{1F558F3B-7587-41AE-AC75-F73737A2F614}">
      <tableStyleElement type="wholeTable" dxfId="3"/>
      <tableStyleElement type="headerRow" dxfId="2"/>
    </tableStyle>
    <tableStyle name="Slicer Style 2" pivot="0" table="0" count="4" xr9:uid="{A9441196-B790-44C7-BF36-DBEA212612EE}">
      <tableStyleElement type="wholeTable" dxfId="1"/>
      <tableStyleElement type="headerRow" dxfId="0"/>
    </tableStyle>
    <tableStyle name="Timeline Style 1" pivot="0" table="0" count="8" xr9:uid="{58F5070F-37C0-4EAB-A161-E18120CC0122}">
      <tableStyleElement type="wholeTable" dxfId="7"/>
      <tableStyleElement type="headerRow" dxfId="6"/>
    </tableStyle>
    <tableStyle name="Timeline Style 2" pivot="0" table="0" count="8" xr9:uid="{67F45E82-BF39-49CD-8498-984CD03ADF13}">
      <tableStyleElement type="wholeTable" dxfId="5"/>
      <tableStyleElement type="headerRow" dxfId="4"/>
    </tableStyle>
  </tableStyles>
  <colors>
    <mruColors>
      <color rgb="FF00FF00"/>
      <color rgb="FF303D4A"/>
      <color rgb="FFFF5050"/>
      <color rgb="FF222B35"/>
      <color rgb="FF303E4A"/>
      <color rgb="FFFF99FF"/>
      <color rgb="FFFF66FF"/>
    </mruColors>
  </colors>
  <extLst>
    <ext xmlns:x14="http://schemas.microsoft.com/office/spreadsheetml/2009/9/main" uri="{46F421CA-312F-682f-3DD2-61675219B42D}">
      <x14:dxfs count="8">
        <dxf>
          <fill>
            <patternFill>
              <bgColor theme="8"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SelectedItemWithNoData" dxfId="2"/>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12">
        <dxf>
          <font>
            <sz val="9"/>
            <color theme="0" tint="-0.14996795556505021"/>
            <name val="Calibri"/>
            <family val="2"/>
            <scheme val="minor"/>
          </font>
        </dxf>
        <dxf>
          <font>
            <sz val="9"/>
            <color theme="0" tint="-0.14996795556505021"/>
            <name val="Calibri"/>
            <family val="2"/>
            <scheme val="minor"/>
          </font>
        </dxf>
        <dxf>
          <font>
            <sz val="9"/>
            <color theme="0" tint="-0.14996795556505021"/>
            <name val="Calibri"/>
            <family val="2"/>
            <scheme val="minor"/>
          </font>
        </dxf>
        <dxf>
          <font>
            <sz val="10"/>
            <color theme="0" tint="-0.24994659260841701"/>
            <name val="Calibri"/>
            <family val="2"/>
            <scheme val="minor"/>
          </font>
        </dxf>
        <dxf>
          <fill>
            <patternFill patternType="solid">
              <fgColor theme="0" tint="-0.14999847407452621"/>
              <bgColor theme="0" tint="-0.14999847407452621"/>
            </patternFill>
          </fill>
        </dxf>
        <dxf>
          <fill>
            <patternFill patternType="solid">
              <fgColor theme="0"/>
              <bgColor theme="8"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Loan Approved Year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Charts!$A$4:$A$13</c:f>
              <c:strCache>
                <c:ptCount val="9"/>
                <c:pt idx="0">
                  <c:v>2006</c:v>
                </c:pt>
                <c:pt idx="1">
                  <c:v>2007</c:v>
                </c:pt>
                <c:pt idx="2">
                  <c:v>2008</c:v>
                </c:pt>
                <c:pt idx="3">
                  <c:v>2009</c:v>
                </c:pt>
                <c:pt idx="4">
                  <c:v>2010</c:v>
                </c:pt>
                <c:pt idx="5">
                  <c:v>2011</c:v>
                </c:pt>
                <c:pt idx="6">
                  <c:v>2012</c:v>
                </c:pt>
                <c:pt idx="7">
                  <c:v>2013</c:v>
                </c:pt>
                <c:pt idx="8">
                  <c:v>2014</c:v>
                </c:pt>
              </c:strCache>
            </c:strRef>
          </c:cat>
          <c:val>
            <c:numRef>
              <c:f>Charts!$B$4:$B$13</c:f>
              <c:numCache>
                <c:formatCode>General</c:formatCode>
                <c:ptCount val="9"/>
                <c:pt idx="0">
                  <c:v>41</c:v>
                </c:pt>
                <c:pt idx="1">
                  <c:v>85</c:v>
                </c:pt>
                <c:pt idx="2">
                  <c:v>82</c:v>
                </c:pt>
                <c:pt idx="3">
                  <c:v>18</c:v>
                </c:pt>
                <c:pt idx="4">
                  <c:v>57</c:v>
                </c:pt>
                <c:pt idx="5">
                  <c:v>77</c:v>
                </c:pt>
                <c:pt idx="6">
                  <c:v>170</c:v>
                </c:pt>
                <c:pt idx="7">
                  <c:v>333</c:v>
                </c:pt>
                <c:pt idx="8">
                  <c:v>108</c:v>
                </c:pt>
              </c:numCache>
            </c:numRef>
          </c:val>
          <c:extLst>
            <c:ext xmlns:c16="http://schemas.microsoft.com/office/drawing/2014/chart" uri="{C3380CC4-5D6E-409C-BE32-E72D297353CC}">
              <c16:uniqueId val="{00000000-C806-40DC-B493-8773FC185C67}"/>
            </c:ext>
          </c:extLst>
        </c:ser>
        <c:dLbls>
          <c:dLblPos val="outEnd"/>
          <c:showLegendKey val="0"/>
          <c:showVal val="1"/>
          <c:showCatName val="0"/>
          <c:showSerName val="0"/>
          <c:showPercent val="0"/>
          <c:showBubbleSize val="0"/>
        </c:dLbls>
        <c:gapWidth val="219"/>
        <c:overlap val="-27"/>
        <c:axId val="1189946639"/>
        <c:axId val="1189945199"/>
      </c:barChart>
      <c:catAx>
        <c:axId val="118994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45199"/>
        <c:crosses val="autoZero"/>
        <c:auto val="1"/>
        <c:lblAlgn val="ctr"/>
        <c:lblOffset val="100"/>
        <c:noMultiLvlLbl val="0"/>
      </c:catAx>
      <c:valAx>
        <c:axId val="1189945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4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Loan</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888888888888889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722222222222222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00FF00"/>
          </a:solidFill>
          <a:ln w="19050">
            <a:solidFill>
              <a:schemeClr val="lt1"/>
            </a:solidFill>
          </a:ln>
          <a:effectLst/>
        </c:spPr>
        <c:dLbl>
          <c:idx val="0"/>
          <c:layout>
            <c:manualLayout>
              <c:x val="-8.8888888888888892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2.7777777777777779E-3"/>
              <c:y val="-6.4814814814814811E-2"/>
            </c:manualLayout>
          </c:layout>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Charts!$B$234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53-483E-B96C-F9CCE23E37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53-483E-B96C-F9CCE23E379D}"/>
              </c:ext>
            </c:extLst>
          </c:dPt>
          <c:dPt>
            <c:idx val="2"/>
            <c:bubble3D val="0"/>
            <c:spPr>
              <a:solidFill>
                <a:srgbClr val="00FF00"/>
              </a:solidFill>
              <a:ln w="19050">
                <a:solidFill>
                  <a:schemeClr val="lt1"/>
                </a:solidFill>
              </a:ln>
              <a:effectLst/>
            </c:spPr>
            <c:extLst>
              <c:ext xmlns:c16="http://schemas.microsoft.com/office/drawing/2014/chart" uri="{C3380CC4-5D6E-409C-BE32-E72D297353CC}">
                <c16:uniqueId val="{00000005-ED53-483E-B96C-F9CCE23E379D}"/>
              </c:ext>
            </c:extLst>
          </c:dPt>
          <c:dLbls>
            <c:dLbl>
              <c:idx val="0"/>
              <c:layout>
                <c:manualLayout>
                  <c:x val="3.888888888888889E-2"/>
                  <c:y val="-9.2592592592592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D53-483E-B96C-F9CCE23E379D}"/>
                </c:ext>
              </c:extLst>
            </c:dLbl>
            <c:dLbl>
              <c:idx val="1"/>
              <c:layout>
                <c:manualLayout>
                  <c:x val="9.7222222222222224E-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D53-483E-B96C-F9CCE23E379D}"/>
                </c:ext>
              </c:extLst>
            </c:dLbl>
            <c:dLbl>
              <c:idx val="2"/>
              <c:layout>
                <c:manualLayout>
                  <c:x val="-8.8888888888888892E-2"/>
                  <c:y val="1.85185185185185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D53-483E-B96C-F9CCE23E37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Charts!$A$235:$A$238</c:f>
              <c:strCache>
                <c:ptCount val="3"/>
                <c:pt idx="0">
                  <c:v>Chargedoff</c:v>
                </c:pt>
                <c:pt idx="1">
                  <c:v>Completed</c:v>
                </c:pt>
                <c:pt idx="2">
                  <c:v>Current</c:v>
                </c:pt>
              </c:strCache>
            </c:strRef>
          </c:cat>
          <c:val>
            <c:numRef>
              <c:f>Charts!$B$235:$B$238</c:f>
              <c:numCache>
                <c:formatCode>General</c:formatCode>
                <c:ptCount val="3"/>
                <c:pt idx="0">
                  <c:v>95</c:v>
                </c:pt>
                <c:pt idx="1">
                  <c:v>332</c:v>
                </c:pt>
                <c:pt idx="2">
                  <c:v>544</c:v>
                </c:pt>
              </c:numCache>
            </c:numRef>
          </c:val>
          <c:extLst>
            <c:ext xmlns:c16="http://schemas.microsoft.com/office/drawing/2014/chart" uri="{C3380CC4-5D6E-409C-BE32-E72D297353CC}">
              <c16:uniqueId val="{00000000-C45E-4E5B-ACA0-30892DDD62E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Charts!$E$208</c:f>
              <c:strCache>
                <c:ptCount val="1"/>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DF83-478E-A739-80C5F063E6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DF83-478E-A739-80C5F063E685}"/>
              </c:ext>
            </c:extLst>
          </c:dPt>
          <c:cat>
            <c:strRef>
              <c:f>Charts!$D$209:$D$210</c:f>
              <c:strCache>
                <c:ptCount val="2"/>
                <c:pt idx="0">
                  <c:v>Chargedoff</c:v>
                </c:pt>
                <c:pt idx="1">
                  <c:v>other</c:v>
                </c:pt>
              </c:strCache>
            </c:strRef>
          </c:cat>
          <c:val>
            <c:numRef>
              <c:f>Charts!$E$209:$E$210</c:f>
              <c:numCache>
                <c:formatCode>General</c:formatCode>
                <c:ptCount val="2"/>
                <c:pt idx="0">
                  <c:v>94</c:v>
                </c:pt>
                <c:pt idx="1">
                  <c:v>874</c:v>
                </c:pt>
              </c:numCache>
            </c:numRef>
          </c:val>
          <c:extLst>
            <c:ext xmlns:c16="http://schemas.microsoft.com/office/drawing/2014/chart" uri="{C3380CC4-5D6E-409C-BE32-E72D297353CC}">
              <c16:uniqueId val="{00000004-DF83-478E-A739-80C5F063E685}"/>
            </c:ext>
          </c:extLst>
        </c:ser>
        <c:ser>
          <c:idx val="1"/>
          <c:order val="1"/>
          <c:tx>
            <c:strRef>
              <c:f>Charts!$F$208</c:f>
              <c:strCache>
                <c:ptCount val="1"/>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6-DF83-478E-A739-80C5F063E6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8-DF83-478E-A739-80C5F063E685}"/>
              </c:ext>
            </c:extLst>
          </c:dPt>
          <c:cat>
            <c:strRef>
              <c:f>Charts!$D$209:$D$210</c:f>
              <c:strCache>
                <c:ptCount val="2"/>
                <c:pt idx="0">
                  <c:v>Chargedoff</c:v>
                </c:pt>
                <c:pt idx="1">
                  <c:v>other</c:v>
                </c:pt>
              </c:strCache>
            </c:strRef>
          </c:cat>
          <c:val>
            <c:numRef>
              <c:f>Charts!$F$209:$F$210</c:f>
              <c:numCache>
                <c:formatCode>0.00%</c:formatCode>
                <c:ptCount val="2"/>
                <c:pt idx="0">
                  <c:v>9.7107438016528921E-2</c:v>
                </c:pt>
                <c:pt idx="1">
                  <c:v>0.90289256198347112</c:v>
                </c:pt>
              </c:numCache>
            </c:numRef>
          </c:val>
          <c:extLst>
            <c:ext xmlns:c16="http://schemas.microsoft.com/office/drawing/2014/chart" uri="{C3380CC4-5D6E-409C-BE32-E72D297353CC}">
              <c16:uniqueId val="{00000009-DF83-478E-A739-80C5F063E68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45-4A44-B3B0-96261DA9B4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45-4A44-B3B0-96261DA9B407}"/>
              </c:ext>
            </c:extLst>
          </c:dPt>
          <c:val>
            <c:numRef>
              <c:f>Charts!$F$214:$F$215</c:f>
              <c:numCache>
                <c:formatCode>0.00%</c:formatCode>
                <c:ptCount val="2"/>
                <c:pt idx="0" formatCode="0%">
                  <c:v>0.34297520661157027</c:v>
                </c:pt>
                <c:pt idx="1">
                  <c:v>0.65702479338842978</c:v>
                </c:pt>
              </c:numCache>
            </c:numRef>
          </c:val>
          <c:extLst>
            <c:ext xmlns:c16="http://schemas.microsoft.com/office/drawing/2014/chart" uri="{C3380CC4-5D6E-409C-BE32-E72D297353CC}">
              <c16:uniqueId val="{00000004-B745-4A44-B3B0-96261DA9B40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971886746155473"/>
          <c:y val="0.23681889763779529"/>
          <c:w val="0.49210443431413181"/>
          <c:h val="0.6799996334999381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52-4FF0-AA5A-595E241F29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52-4FF0-AA5A-595E241F296A}"/>
              </c:ext>
            </c:extLst>
          </c:dPt>
          <c:val>
            <c:numRef>
              <c:f>Charts!$F$218:$F$219</c:f>
              <c:numCache>
                <c:formatCode>0%</c:formatCode>
                <c:ptCount val="2"/>
                <c:pt idx="0">
                  <c:v>0.55991735537190079</c:v>
                </c:pt>
                <c:pt idx="1">
                  <c:v>0.44008264462809915</c:v>
                </c:pt>
              </c:numCache>
            </c:numRef>
          </c:val>
          <c:extLst>
            <c:ext xmlns:c16="http://schemas.microsoft.com/office/drawing/2014/chart" uri="{C3380CC4-5D6E-409C-BE32-E72D297353CC}">
              <c16:uniqueId val="{00000004-F552-4FF0-AA5A-595E241F296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Dashboard.xlsx]Charts!PivotTable1</c:name>
    <c:fmtId val="3"/>
  </c:pivotSource>
  <c:chart>
    <c:title>
      <c:tx>
        <c:rich>
          <a:bodyPr rot="0" spcFirstLastPara="1" vertOverflow="ellipsis" vert="horz" wrap="square" anchor="ctr" anchorCtr="1"/>
          <a:lstStyle/>
          <a:p>
            <a:pPr>
              <a:defRPr sz="1400" b="0" i="0" u="none" strike="noStrike" kern="1200" spc="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sz="10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Number</a:t>
            </a:r>
            <a:r>
              <a:rPr lang="en-US" sz="10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 Of Loan Approved Year Wise</a:t>
            </a:r>
            <a:endParaRPr lang="en-US" sz="10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ndParaRPr>
          </a:p>
        </c:rich>
      </c:tx>
      <c:layout>
        <c:manualLayout>
          <c:xMode val="edge"/>
          <c:yMode val="edge"/>
          <c:x val="0.13013333333333332"/>
          <c:y val="0"/>
        </c:manualLayout>
      </c:layout>
      <c:overlay val="0"/>
      <c:spPr>
        <a:noFill/>
        <a:ln>
          <a:noFill/>
        </a:ln>
        <a:effectLst/>
      </c:spPr>
      <c:txPr>
        <a:bodyPr rot="0" spcFirstLastPara="1" vertOverflow="ellipsis" vert="horz" wrap="square" anchor="ctr" anchorCtr="1"/>
        <a:lstStyle/>
        <a:p>
          <a:pPr>
            <a:defRPr sz="1400" b="0" i="0" u="none" strike="noStrike" kern="1200" spc="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7392825896764"/>
          <c:y val="0.12826542835991653"/>
          <c:w val="0.91141930788063252"/>
          <c:h val="0.72088764946048411"/>
        </c:manualLayout>
      </c:layout>
      <c:barChart>
        <c:barDir val="col"/>
        <c:grouping val="clustered"/>
        <c:varyColors val="0"/>
        <c:ser>
          <c:idx val="0"/>
          <c:order val="0"/>
          <c:tx>
            <c:strRef>
              <c:f>Charts!$B$3</c:f>
              <c:strCache>
                <c:ptCount val="1"/>
                <c:pt idx="0">
                  <c:v>Total</c:v>
                </c:pt>
              </c:strCache>
            </c:strRef>
          </c:tx>
          <c:spPr>
            <a:solidFill>
              <a:srgbClr val="FF5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Charts!$A$4:$A$13</c:f>
              <c:strCache>
                <c:ptCount val="9"/>
                <c:pt idx="0">
                  <c:v>2006</c:v>
                </c:pt>
                <c:pt idx="1">
                  <c:v>2007</c:v>
                </c:pt>
                <c:pt idx="2">
                  <c:v>2008</c:v>
                </c:pt>
                <c:pt idx="3">
                  <c:v>2009</c:v>
                </c:pt>
                <c:pt idx="4">
                  <c:v>2010</c:v>
                </c:pt>
                <c:pt idx="5">
                  <c:v>2011</c:v>
                </c:pt>
                <c:pt idx="6">
                  <c:v>2012</c:v>
                </c:pt>
                <c:pt idx="7">
                  <c:v>2013</c:v>
                </c:pt>
                <c:pt idx="8">
                  <c:v>2014</c:v>
                </c:pt>
              </c:strCache>
            </c:strRef>
          </c:cat>
          <c:val>
            <c:numRef>
              <c:f>Charts!$B$4:$B$13</c:f>
              <c:numCache>
                <c:formatCode>General</c:formatCode>
                <c:ptCount val="9"/>
                <c:pt idx="0">
                  <c:v>41</c:v>
                </c:pt>
                <c:pt idx="1">
                  <c:v>85</c:v>
                </c:pt>
                <c:pt idx="2">
                  <c:v>82</c:v>
                </c:pt>
                <c:pt idx="3">
                  <c:v>18</c:v>
                </c:pt>
                <c:pt idx="4">
                  <c:v>57</c:v>
                </c:pt>
                <c:pt idx="5">
                  <c:v>77</c:v>
                </c:pt>
                <c:pt idx="6">
                  <c:v>170</c:v>
                </c:pt>
                <c:pt idx="7">
                  <c:v>333</c:v>
                </c:pt>
                <c:pt idx="8">
                  <c:v>108</c:v>
                </c:pt>
              </c:numCache>
            </c:numRef>
          </c:val>
          <c:extLst>
            <c:ext xmlns:c16="http://schemas.microsoft.com/office/drawing/2014/chart" uri="{C3380CC4-5D6E-409C-BE32-E72D297353CC}">
              <c16:uniqueId val="{00000000-4905-4FF9-85EA-86B49FA2BE81}"/>
            </c:ext>
          </c:extLst>
        </c:ser>
        <c:dLbls>
          <c:dLblPos val="outEnd"/>
          <c:showLegendKey val="0"/>
          <c:showVal val="1"/>
          <c:showCatName val="0"/>
          <c:showSerName val="0"/>
          <c:showPercent val="0"/>
          <c:showBubbleSize val="0"/>
        </c:dLbls>
        <c:gapWidth val="219"/>
        <c:overlap val="-27"/>
        <c:axId val="1189946639"/>
        <c:axId val="1189945199"/>
      </c:barChart>
      <c:catAx>
        <c:axId val="118994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9945199"/>
        <c:crosses val="autoZero"/>
        <c:auto val="1"/>
        <c:lblAlgn val="ctr"/>
        <c:lblOffset val="100"/>
        <c:noMultiLvlLbl val="0"/>
      </c:catAx>
      <c:valAx>
        <c:axId val="1189945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994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Dashboard.xlsx]Charts!PivotTable13</c:name>
    <c:fmtId val="6"/>
  </c:pivotSource>
  <c:chart>
    <c:title>
      <c:tx>
        <c:rich>
          <a:bodyPr rot="0" spcFirstLastPara="1" vertOverflow="ellipsis" vert="horz" wrap="square" anchor="ctr" anchorCtr="1"/>
          <a:lstStyle/>
          <a:p>
            <a:pPr>
              <a:defRPr sz="1400" b="0" i="0" u="none" strike="noStrike" kern="1200" spc="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sz="10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Avg</a:t>
            </a:r>
            <a:r>
              <a:rPr lang="en-US" sz="10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 monthly income according to occupation</a:t>
            </a:r>
            <a:endParaRPr lang="en-US" sz="10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ndParaRPr>
          </a:p>
        </c:rich>
      </c:tx>
      <c:layout>
        <c:manualLayout>
          <c:xMode val="edge"/>
          <c:yMode val="edge"/>
          <c:x val="0.10981030065852548"/>
          <c:y val="0"/>
        </c:manualLayout>
      </c:layout>
      <c:overlay val="0"/>
      <c:spPr>
        <a:noFill/>
        <a:ln>
          <a:noFill/>
        </a:ln>
        <a:effectLst/>
      </c:spPr>
      <c:txPr>
        <a:bodyPr rot="0" spcFirstLastPara="1" vertOverflow="ellipsis" vert="horz" wrap="square" anchor="ctr" anchorCtr="1"/>
        <a:lstStyle/>
        <a:p>
          <a:pPr>
            <a:defRPr sz="1400" b="0" i="0" u="none" strike="noStrike" kern="1200" spc="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23613677480832"/>
          <c:y val="0.13222953742259089"/>
          <c:w val="0.59625549668106692"/>
          <c:h val="0.80525524572190765"/>
        </c:manualLayout>
      </c:layout>
      <c:barChart>
        <c:barDir val="bar"/>
        <c:grouping val="clustered"/>
        <c:varyColors val="0"/>
        <c:ser>
          <c:idx val="0"/>
          <c:order val="0"/>
          <c:tx>
            <c:strRef>
              <c:f>Charts!$B$60</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Charts!$A$61:$A$71</c:f>
              <c:strCache>
                <c:ptCount val="10"/>
                <c:pt idx="0">
                  <c:v>Attorney</c:v>
                </c:pt>
                <c:pt idx="1">
                  <c:v>Dentist</c:v>
                </c:pt>
                <c:pt idx="2">
                  <c:v>Doctor</c:v>
                </c:pt>
                <c:pt idx="3">
                  <c:v>Engineer - Chemical</c:v>
                </c:pt>
                <c:pt idx="4">
                  <c:v>Engineer - Electrical</c:v>
                </c:pt>
                <c:pt idx="5">
                  <c:v>Executive</c:v>
                </c:pt>
                <c:pt idx="6">
                  <c:v>Pharmacist</c:v>
                </c:pt>
                <c:pt idx="7">
                  <c:v>Psychologist</c:v>
                </c:pt>
                <c:pt idx="8">
                  <c:v>Realtor</c:v>
                </c:pt>
                <c:pt idx="9">
                  <c:v>Scientist</c:v>
                </c:pt>
              </c:strCache>
            </c:strRef>
          </c:cat>
          <c:val>
            <c:numRef>
              <c:f>Charts!$B$61:$B$71</c:f>
              <c:numCache>
                <c:formatCode>0.00</c:formatCode>
                <c:ptCount val="10"/>
                <c:pt idx="0">
                  <c:v>8444.4444438333339</c:v>
                </c:pt>
                <c:pt idx="1">
                  <c:v>10000</c:v>
                </c:pt>
                <c:pt idx="2">
                  <c:v>16944.444445500001</c:v>
                </c:pt>
                <c:pt idx="3">
                  <c:v>8750</c:v>
                </c:pt>
                <c:pt idx="4">
                  <c:v>9163.6805560000012</c:v>
                </c:pt>
                <c:pt idx="5">
                  <c:v>9687.8623188913061</c:v>
                </c:pt>
                <c:pt idx="6">
                  <c:v>9166.6666669999995</c:v>
                </c:pt>
                <c:pt idx="7">
                  <c:v>8583.3333330000005</c:v>
                </c:pt>
                <c:pt idx="8">
                  <c:v>10866.666668</c:v>
                </c:pt>
                <c:pt idx="9">
                  <c:v>9360.25</c:v>
                </c:pt>
              </c:numCache>
            </c:numRef>
          </c:val>
          <c:extLst>
            <c:ext xmlns:c16="http://schemas.microsoft.com/office/drawing/2014/chart" uri="{C3380CC4-5D6E-409C-BE32-E72D297353CC}">
              <c16:uniqueId val="{00000000-6B97-434C-96F0-4CA5D924F4A1}"/>
            </c:ext>
          </c:extLst>
        </c:ser>
        <c:dLbls>
          <c:dLblPos val="outEnd"/>
          <c:showLegendKey val="0"/>
          <c:showVal val="1"/>
          <c:showCatName val="0"/>
          <c:showSerName val="0"/>
          <c:showPercent val="0"/>
          <c:showBubbleSize val="0"/>
        </c:dLbls>
        <c:gapWidth val="219"/>
        <c:axId val="1250030959"/>
        <c:axId val="1250031919"/>
      </c:barChart>
      <c:catAx>
        <c:axId val="125003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0031919"/>
        <c:crosses val="autoZero"/>
        <c:auto val="1"/>
        <c:lblAlgn val="ctr"/>
        <c:lblOffset val="100"/>
        <c:noMultiLvlLbl val="0"/>
      </c:catAx>
      <c:valAx>
        <c:axId val="1250031919"/>
        <c:scaling>
          <c:orientation val="minMax"/>
        </c:scaling>
        <c:delete val="1"/>
        <c:axPos val="b"/>
        <c:numFmt formatCode="0.00" sourceLinked="1"/>
        <c:majorTickMark val="none"/>
        <c:minorTickMark val="none"/>
        <c:tickLblPos val="nextTo"/>
        <c:crossAx val="125003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t="100000" r="100000"/>
                  </a:path>
                  <a:tileRect l="-100000" b="-100000"/>
                </a:gradFill>
                <a:latin typeface="+mn-lt"/>
                <a:ea typeface="+mn-ea"/>
                <a:cs typeface="+mn-cs"/>
              </a:defRPr>
            </a:pPr>
            <a:r>
              <a:rPr lang="en-US" sz="1000">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t="100000" r="100000"/>
                  </a:path>
                  <a:tileRect l="-100000" b="-100000"/>
                </a:gradFill>
              </a:rPr>
              <a:t>Number</a:t>
            </a:r>
            <a:r>
              <a:rPr lang="en-US" sz="1000" baseline="0">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t="100000" r="100000"/>
                  </a:path>
                  <a:tileRect l="-100000" b="-100000"/>
                </a:gradFill>
              </a:rPr>
              <a:t> of loan tacker and AVG Monthly Income</a:t>
            </a:r>
            <a:endParaRPr lang="en-US" sz="1000">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t="100000" r="100000"/>
                </a:path>
                <a:tileRect l="-100000" b="-100000"/>
              </a:gradFill>
            </a:endParaRPr>
          </a:p>
        </c:rich>
      </c:tx>
      <c:layout>
        <c:manualLayout>
          <c:xMode val="edge"/>
          <c:yMode val="edge"/>
          <c:x val="0.23281933508311461"/>
          <c:y val="7.9278001828844268E-3"/>
        </c:manualLayout>
      </c:layout>
      <c:overlay val="0"/>
      <c:spPr>
        <a:noFill/>
        <a:ln>
          <a:noFill/>
        </a:ln>
        <a:effectLst/>
      </c:spPr>
      <c:txPr>
        <a:bodyPr rot="0" spcFirstLastPara="1" vertOverflow="ellipsis" vert="horz" wrap="square" anchor="ctr" anchorCtr="1"/>
        <a:lstStyle/>
        <a:p>
          <a:pPr>
            <a:defRPr sz="1400" b="0" i="0" u="none" strike="noStrike" kern="1200" spc="0" baseline="0">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t="100000" r="100000"/>
                </a:path>
                <a:tileRect l="-100000" b="-100000"/>
              </a:gradFill>
              <a:latin typeface="+mn-lt"/>
              <a:ea typeface="+mn-ea"/>
              <a:cs typeface="+mn-cs"/>
            </a:defRPr>
          </a:pPr>
          <a:endParaRPr lang="en-US"/>
        </a:p>
      </c:txPr>
    </c:title>
    <c:autoTitleDeleted val="0"/>
    <c:plotArea>
      <c:layout>
        <c:manualLayout>
          <c:layoutTarget val="inner"/>
          <c:xMode val="edge"/>
          <c:yMode val="edge"/>
          <c:x val="0.14177537182852143"/>
          <c:y val="0.25484644316367666"/>
          <c:w val="0.78453258967629047"/>
          <c:h val="0.38619963741645696"/>
        </c:manualLayout>
      </c:layout>
      <c:barChart>
        <c:barDir val="col"/>
        <c:grouping val="clustered"/>
        <c:varyColors val="0"/>
        <c:ser>
          <c:idx val="1"/>
          <c:order val="1"/>
          <c:tx>
            <c:strRef>
              <c:f>Charts!$G$46</c:f>
              <c:strCache>
                <c:ptCount val="1"/>
                <c:pt idx="0">
                  <c:v>Avg Monthly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Charts!$E$47:$E$54</c:f>
              <c:strCache>
                <c:ptCount val="8"/>
                <c:pt idx="0">
                  <c:v>Employed</c:v>
                </c:pt>
                <c:pt idx="1">
                  <c:v>Full-time</c:v>
                </c:pt>
                <c:pt idx="2">
                  <c:v>Not available</c:v>
                </c:pt>
                <c:pt idx="3">
                  <c:v>Not employed</c:v>
                </c:pt>
                <c:pt idx="4">
                  <c:v>Other</c:v>
                </c:pt>
                <c:pt idx="5">
                  <c:v>Part-time</c:v>
                </c:pt>
                <c:pt idx="6">
                  <c:v>Retired</c:v>
                </c:pt>
                <c:pt idx="7">
                  <c:v>Self-employed</c:v>
                </c:pt>
              </c:strCache>
            </c:strRef>
          </c:cat>
          <c:val>
            <c:numRef>
              <c:f>Charts!$G$47:$G$54</c:f>
              <c:numCache>
                <c:formatCode>0.00</c:formatCode>
                <c:ptCount val="8"/>
                <c:pt idx="0">
                  <c:v>6199.0039812899513</c:v>
                </c:pt>
                <c:pt idx="1">
                  <c:v>5048.6165008656735</c:v>
                </c:pt>
                <c:pt idx="2">
                  <c:v>4028.2346489736842</c:v>
                </c:pt>
                <c:pt idx="3">
                  <c:v>86</c:v>
                </c:pt>
                <c:pt idx="4">
                  <c:v>3673.46774183871</c:v>
                </c:pt>
                <c:pt idx="5">
                  <c:v>1400.4242424545455</c:v>
                </c:pt>
                <c:pt idx="6">
                  <c:v>2945.2500000000005</c:v>
                </c:pt>
                <c:pt idx="7">
                  <c:v>8008.8975695416666</c:v>
                </c:pt>
              </c:numCache>
            </c:numRef>
          </c:val>
          <c:extLst>
            <c:ext xmlns:c16="http://schemas.microsoft.com/office/drawing/2014/chart" uri="{C3380CC4-5D6E-409C-BE32-E72D297353CC}">
              <c16:uniqueId val="{00000000-B632-4041-A592-B164A9C80C6E}"/>
            </c:ext>
          </c:extLst>
        </c:ser>
        <c:dLbls>
          <c:showLegendKey val="0"/>
          <c:showVal val="0"/>
          <c:showCatName val="0"/>
          <c:showSerName val="0"/>
          <c:showPercent val="0"/>
          <c:showBubbleSize val="0"/>
        </c:dLbls>
        <c:gapWidth val="219"/>
        <c:axId val="448416703"/>
        <c:axId val="448415263"/>
      </c:barChart>
      <c:lineChart>
        <c:grouping val="standard"/>
        <c:varyColors val="0"/>
        <c:ser>
          <c:idx val="0"/>
          <c:order val="0"/>
          <c:tx>
            <c:strRef>
              <c:f>Charts!$F$46</c:f>
              <c:strCache>
                <c:ptCount val="1"/>
                <c:pt idx="0">
                  <c:v>Number of Loan bringers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Charts!$E$47:$E$54</c:f>
              <c:strCache>
                <c:ptCount val="8"/>
                <c:pt idx="0">
                  <c:v>Employed</c:v>
                </c:pt>
                <c:pt idx="1">
                  <c:v>Full-time</c:v>
                </c:pt>
                <c:pt idx="2">
                  <c:v>Not available</c:v>
                </c:pt>
                <c:pt idx="3">
                  <c:v>Not employed</c:v>
                </c:pt>
                <c:pt idx="4">
                  <c:v>Other</c:v>
                </c:pt>
                <c:pt idx="5">
                  <c:v>Part-time</c:v>
                </c:pt>
                <c:pt idx="6">
                  <c:v>Retired</c:v>
                </c:pt>
                <c:pt idx="7">
                  <c:v>Self-employed</c:v>
                </c:pt>
              </c:strCache>
            </c:strRef>
          </c:cat>
          <c:val>
            <c:numRef>
              <c:f>Charts!$F$47:$F$54</c:f>
              <c:numCache>
                <c:formatCode>General</c:formatCode>
                <c:ptCount val="8"/>
                <c:pt idx="0">
                  <c:v>607</c:v>
                </c:pt>
                <c:pt idx="1">
                  <c:v>201</c:v>
                </c:pt>
                <c:pt idx="2">
                  <c:v>38</c:v>
                </c:pt>
                <c:pt idx="3">
                  <c:v>10</c:v>
                </c:pt>
                <c:pt idx="4">
                  <c:v>31</c:v>
                </c:pt>
                <c:pt idx="5">
                  <c:v>11</c:v>
                </c:pt>
                <c:pt idx="6">
                  <c:v>7</c:v>
                </c:pt>
                <c:pt idx="7">
                  <c:v>48</c:v>
                </c:pt>
              </c:numCache>
            </c:numRef>
          </c:val>
          <c:smooth val="0"/>
          <c:extLst>
            <c:ext xmlns:c16="http://schemas.microsoft.com/office/drawing/2014/chart" uri="{C3380CC4-5D6E-409C-BE32-E72D297353CC}">
              <c16:uniqueId val="{00000001-B632-4041-A592-B164A9C80C6E}"/>
            </c:ext>
          </c:extLst>
        </c:ser>
        <c:dLbls>
          <c:showLegendKey val="0"/>
          <c:showVal val="0"/>
          <c:showCatName val="0"/>
          <c:showSerName val="0"/>
          <c:showPercent val="0"/>
          <c:showBubbleSize val="0"/>
        </c:dLbls>
        <c:marker val="1"/>
        <c:smooth val="0"/>
        <c:axId val="1243678959"/>
        <c:axId val="1243677519"/>
      </c:lineChart>
      <c:valAx>
        <c:axId val="448415263"/>
        <c:scaling>
          <c:orientation val="minMax"/>
        </c:scaling>
        <c:delete val="0"/>
        <c:axPos val="l"/>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8416703"/>
        <c:crosses val="autoZero"/>
        <c:crossBetween val="between"/>
      </c:valAx>
      <c:catAx>
        <c:axId val="448416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8415263"/>
        <c:crosses val="autoZero"/>
        <c:auto val="1"/>
        <c:lblAlgn val="ctr"/>
        <c:lblOffset val="100"/>
        <c:noMultiLvlLbl val="0"/>
      </c:catAx>
      <c:valAx>
        <c:axId val="1243677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3678959"/>
        <c:crosses val="max"/>
        <c:crossBetween val="between"/>
      </c:valAx>
      <c:catAx>
        <c:axId val="1243678959"/>
        <c:scaling>
          <c:orientation val="minMax"/>
        </c:scaling>
        <c:delete val="1"/>
        <c:axPos val="b"/>
        <c:numFmt formatCode="General" sourceLinked="1"/>
        <c:majorTickMark val="out"/>
        <c:minorTickMark val="none"/>
        <c:tickLblPos val="nextTo"/>
        <c:crossAx val="1243677519"/>
        <c:crosses val="autoZero"/>
        <c:auto val="1"/>
        <c:lblAlgn val="ctr"/>
        <c:lblOffset val="100"/>
        <c:noMultiLvlLbl val="0"/>
      </c:cat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14177362204724409"/>
          <c:y val="0.15948480666720782"/>
          <c:w val="0.71645275590551183"/>
          <c:h val="6.78702275617609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Dashboard.xlsx]Charts!PivotTable5</c:name>
    <c:fmtId val="3"/>
  </c:pivotSource>
  <c:chart>
    <c:title>
      <c:tx>
        <c:rich>
          <a:bodyPr rot="0" spcFirstLastPara="1" vertOverflow="ellipsis" vert="horz" wrap="square" anchor="ctr" anchorCtr="1"/>
          <a:lstStyle/>
          <a:p>
            <a:pPr>
              <a:defRPr sz="1400" b="0" i="0" u="none" strike="noStrike" kern="1200" spc="0" baseline="0">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atin typeface="+mn-lt"/>
                <a:ea typeface="+mn-ea"/>
                <a:cs typeface="+mn-cs"/>
              </a:defRPr>
            </a:pPr>
            <a:r>
              <a:rPr lang="en-US" sz="1000">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rPr>
              <a:t>Category</a:t>
            </a:r>
            <a:r>
              <a:rPr lang="en-US" sz="1000" baseline="0">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rPr>
              <a:t> Wise Loan borwers</a:t>
            </a:r>
            <a:endParaRPr lang="en-US" sz="1000">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endParaRPr>
          </a:p>
        </c:rich>
      </c:tx>
      <c:overlay val="0"/>
      <c:spPr>
        <a:noFill/>
        <a:ln>
          <a:noFill/>
        </a:ln>
        <a:effectLst/>
      </c:spPr>
      <c:txPr>
        <a:bodyPr rot="0" spcFirstLastPara="1" vertOverflow="ellipsis" vert="horz" wrap="square" anchor="ctr" anchorCtr="1"/>
        <a:lstStyle/>
        <a:p>
          <a:pPr>
            <a:defRPr sz="1400" b="0" i="0" u="none" strike="noStrike" kern="1200" spc="0" baseline="0">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382663847780127E-2"/>
              <c:y val="-0.118518610688138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27554615926709"/>
              <c:y val="-3.95062035627129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0472163495419307E-2"/>
              <c:y val="0.177777916032208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382663847780127E-2"/>
              <c:y val="-0.118518610688138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27554615926709"/>
              <c:y val="-3.95062035627129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0472163495419307E-2"/>
              <c:y val="0.177777916032208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382663847780127E-2"/>
              <c:y val="-0.1185186106881389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27554615926709"/>
              <c:y val="-3.950620356271292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FF5050"/>
          </a:solidFill>
          <a:ln w="19050">
            <a:solidFill>
              <a:schemeClr val="lt1"/>
            </a:solidFill>
          </a:ln>
          <a:effectLst/>
        </c:spPr>
        <c:dLbl>
          <c:idx val="0"/>
          <c:layout>
            <c:manualLayout>
              <c:x val="-7.0472163495419307E-2"/>
              <c:y val="0.17777791603220844"/>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Charts!$B$20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15-496D-89B4-54CB543CD6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15-496D-89B4-54CB543CD6F9}"/>
              </c:ext>
            </c:extLst>
          </c:dPt>
          <c:dPt>
            <c:idx val="2"/>
            <c:bubble3D val="0"/>
            <c:spPr>
              <a:solidFill>
                <a:srgbClr val="FF5050"/>
              </a:solidFill>
              <a:ln w="19050">
                <a:solidFill>
                  <a:schemeClr val="lt1"/>
                </a:solidFill>
              </a:ln>
              <a:effectLst/>
            </c:spPr>
            <c:extLst>
              <c:ext xmlns:c16="http://schemas.microsoft.com/office/drawing/2014/chart" uri="{C3380CC4-5D6E-409C-BE32-E72D297353CC}">
                <c16:uniqueId val="{00000005-A915-496D-89B4-54CB543CD6F9}"/>
              </c:ext>
            </c:extLst>
          </c:dPt>
          <c:dLbls>
            <c:dLbl>
              <c:idx val="0"/>
              <c:layout>
                <c:manualLayout>
                  <c:x val="3.382663847780127E-2"/>
                  <c:y val="-0.1185186106881389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915-496D-89B4-54CB543CD6F9}"/>
                </c:ext>
              </c:extLst>
            </c:dLbl>
            <c:dLbl>
              <c:idx val="1"/>
              <c:layout>
                <c:manualLayout>
                  <c:x val="0.1127554615926709"/>
                  <c:y val="-3.95062035627129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915-496D-89B4-54CB543CD6F9}"/>
                </c:ext>
              </c:extLst>
            </c:dLbl>
            <c:dLbl>
              <c:idx val="2"/>
              <c:layout>
                <c:manualLayout>
                  <c:x val="-7.0472163495419307E-2"/>
                  <c:y val="0.177777916032208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915-496D-89B4-54CB543CD6F9}"/>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Charts!$A$21:$A$24</c:f>
              <c:strCache>
                <c:ptCount val="3"/>
                <c:pt idx="0">
                  <c:v>High Loan</c:v>
                </c:pt>
                <c:pt idx="1">
                  <c:v>Medium Loan</c:v>
                </c:pt>
                <c:pt idx="2">
                  <c:v>Small Loan</c:v>
                </c:pt>
              </c:strCache>
            </c:strRef>
          </c:cat>
          <c:val>
            <c:numRef>
              <c:f>Charts!$B$21:$B$24</c:f>
              <c:numCache>
                <c:formatCode>General</c:formatCode>
                <c:ptCount val="3"/>
                <c:pt idx="0">
                  <c:v>103</c:v>
                </c:pt>
                <c:pt idx="1">
                  <c:v>311</c:v>
                </c:pt>
                <c:pt idx="2">
                  <c:v>557</c:v>
                </c:pt>
              </c:numCache>
            </c:numRef>
          </c:val>
          <c:extLst>
            <c:ext xmlns:c16="http://schemas.microsoft.com/office/drawing/2014/chart" uri="{C3380CC4-5D6E-409C-BE32-E72D297353CC}">
              <c16:uniqueId val="{00000006-A915-496D-89B4-54CB543CD6F9}"/>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Dashboard.xlsx]Charts!PivotTable11</c:name>
    <c:fmtId val="8"/>
  </c:pivotSource>
  <c:chart>
    <c:title>
      <c:tx>
        <c:rich>
          <a:bodyPr rot="0" spcFirstLastPara="1" vertOverflow="ellipsis" vert="horz" wrap="square" anchor="ctr" anchorCtr="1"/>
          <a:lstStyle/>
          <a:p>
            <a:pPr>
              <a:defRPr sz="1400" b="0" i="0" u="none" strike="noStrike" kern="1200" spc="0" baseline="0">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atin typeface="+mn-lt"/>
                <a:ea typeface="+mn-ea"/>
                <a:cs typeface="+mn-cs"/>
              </a:defRPr>
            </a:pPr>
            <a:r>
              <a:rPr lang="en-US">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rPr>
              <a:t>Loan</a:t>
            </a:r>
            <a:r>
              <a:rPr lang="en-US" baseline="0">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rPr>
              <a:t> Status</a:t>
            </a:r>
            <a:endParaRPr lang="en-US">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endParaRPr>
          </a:p>
        </c:rich>
      </c:tx>
      <c:layout>
        <c:manualLayout>
          <c:xMode val="edge"/>
          <c:yMode val="edge"/>
          <c:x val="0.18836078859590002"/>
          <c:y val="0.11320734908136483"/>
        </c:manualLayout>
      </c:layout>
      <c:overlay val="0"/>
      <c:spPr>
        <a:noFill/>
        <a:ln>
          <a:noFill/>
        </a:ln>
        <a:effectLst/>
      </c:spPr>
      <c:txPr>
        <a:bodyPr rot="0" spcFirstLastPara="1" vertOverflow="ellipsis" vert="horz" wrap="square" anchor="ctr" anchorCtr="1"/>
        <a:lstStyle/>
        <a:p>
          <a:pPr>
            <a:defRPr sz="1400" b="0" i="0" u="none" strike="noStrike" kern="1200" spc="0" baseline="0">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888888888888889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722222222222222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00FF00"/>
          </a:solidFill>
          <a:ln w="19050">
            <a:solidFill>
              <a:schemeClr val="lt1"/>
            </a:solidFill>
          </a:ln>
          <a:effectLst/>
        </c:spPr>
        <c:dLbl>
          <c:idx val="0"/>
          <c:layout>
            <c:manualLayout>
              <c:x val="-8.8888888888888892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2.7777777777777779E-3"/>
              <c:y val="-6.481481481481481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888888888888889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722222222222222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00FF00"/>
          </a:solidFill>
          <a:ln w="19050">
            <a:solidFill>
              <a:schemeClr val="lt1"/>
            </a:solidFill>
          </a:ln>
          <a:effectLst/>
        </c:spPr>
        <c:dLbl>
          <c:idx val="0"/>
          <c:layout>
            <c:manualLayout>
              <c:x val="-8.8888888888888892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9560658926301601E-2"/>
              <c:y val="-9.25922214268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432268962046054"/>
                  <c:h val="0.21790932951562872"/>
                </c:manualLayout>
              </c15:layout>
            </c:ext>
          </c:extLst>
        </c:dLbl>
      </c:pivotFmt>
      <c:pivotFmt>
        <c:idx val="11"/>
        <c:spPr>
          <a:solidFill>
            <a:schemeClr val="accent1"/>
          </a:solidFill>
          <a:ln w="19050">
            <a:solidFill>
              <a:schemeClr val="lt1"/>
            </a:solidFill>
          </a:ln>
          <a:effectLst/>
        </c:spPr>
        <c:dLbl>
          <c:idx val="0"/>
          <c:layout>
            <c:manualLayout>
              <c:x val="0.13189177801853857"/>
              <c:y val="4.6298682361674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920927137628923"/>
                  <c:h val="0.21790932951562872"/>
                </c:manualLayout>
              </c15:layout>
            </c:ext>
          </c:extLst>
        </c:dLbl>
      </c:pivotFmt>
      <c:pivotFmt>
        <c:idx val="12"/>
        <c:spPr>
          <a:solidFill>
            <a:srgbClr val="00FF00"/>
          </a:solidFill>
          <a:ln w="19050">
            <a:solidFill>
              <a:schemeClr val="lt1"/>
            </a:solidFill>
          </a:ln>
          <a:effectLst/>
        </c:spPr>
        <c:dLbl>
          <c:idx val="0"/>
          <c:layout>
            <c:manualLayout>
              <c:x val="-8.8888888888888892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729928937647693"/>
          <c:y val="0.31982915771892151"/>
          <c:w val="0.34472969860349256"/>
          <c:h val="0.48209926031973283"/>
        </c:manualLayout>
      </c:layout>
      <c:doughnutChart>
        <c:varyColors val="1"/>
        <c:ser>
          <c:idx val="0"/>
          <c:order val="0"/>
          <c:tx>
            <c:strRef>
              <c:f>Charts!$B$234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7A-47B8-96D4-72881E096F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7A-47B8-96D4-72881E096F9C}"/>
              </c:ext>
            </c:extLst>
          </c:dPt>
          <c:dPt>
            <c:idx val="2"/>
            <c:bubble3D val="0"/>
            <c:spPr>
              <a:solidFill>
                <a:srgbClr val="00FF00"/>
              </a:solidFill>
              <a:ln w="19050">
                <a:solidFill>
                  <a:schemeClr val="lt1"/>
                </a:solidFill>
              </a:ln>
              <a:effectLst/>
            </c:spPr>
            <c:extLst>
              <c:ext xmlns:c16="http://schemas.microsoft.com/office/drawing/2014/chart" uri="{C3380CC4-5D6E-409C-BE32-E72D297353CC}">
                <c16:uniqueId val="{00000005-297A-47B8-96D4-72881E096F9C}"/>
              </c:ext>
            </c:extLst>
          </c:dPt>
          <c:dLbls>
            <c:dLbl>
              <c:idx val="0"/>
              <c:layout>
                <c:manualLayout>
                  <c:x val="9.9560658926301601E-2"/>
                  <c:y val="-9.25922214268671E-2"/>
                </c:manualLayout>
              </c:layout>
              <c:showLegendKey val="0"/>
              <c:showVal val="0"/>
              <c:showCatName val="1"/>
              <c:showSerName val="0"/>
              <c:showPercent val="1"/>
              <c:showBubbleSize val="0"/>
              <c:extLst>
                <c:ext xmlns:c15="http://schemas.microsoft.com/office/drawing/2012/chart" uri="{CE6537A1-D6FC-4f65-9D91-7224C49458BB}">
                  <c15:layout>
                    <c:manualLayout>
                      <c:w val="0.29432268962046054"/>
                      <c:h val="0.21790932951562872"/>
                    </c:manualLayout>
                  </c15:layout>
                </c:ext>
                <c:ext xmlns:c16="http://schemas.microsoft.com/office/drawing/2014/chart" uri="{C3380CC4-5D6E-409C-BE32-E72D297353CC}">
                  <c16:uniqueId val="{00000001-297A-47B8-96D4-72881E096F9C}"/>
                </c:ext>
              </c:extLst>
            </c:dLbl>
            <c:dLbl>
              <c:idx val="1"/>
              <c:layout>
                <c:manualLayout>
                  <c:x val="0.13189177801853857"/>
                  <c:y val="4.629868236167449E-3"/>
                </c:manualLayout>
              </c:layout>
              <c:showLegendKey val="0"/>
              <c:showVal val="0"/>
              <c:showCatName val="1"/>
              <c:showSerName val="0"/>
              <c:showPercent val="1"/>
              <c:showBubbleSize val="0"/>
              <c:extLst>
                <c:ext xmlns:c15="http://schemas.microsoft.com/office/drawing/2012/chart" uri="{CE6537A1-D6FC-4f65-9D91-7224C49458BB}">
                  <c15:layout>
                    <c:manualLayout>
                      <c:w val="0.24920927137628923"/>
                      <c:h val="0.21790932951562872"/>
                    </c:manualLayout>
                  </c15:layout>
                </c:ext>
                <c:ext xmlns:c16="http://schemas.microsoft.com/office/drawing/2014/chart" uri="{C3380CC4-5D6E-409C-BE32-E72D297353CC}">
                  <c16:uniqueId val="{00000003-297A-47B8-96D4-72881E096F9C}"/>
                </c:ext>
              </c:extLst>
            </c:dLbl>
            <c:dLbl>
              <c:idx val="2"/>
              <c:layout>
                <c:manualLayout>
                  <c:x val="-8.8888888888888892E-2"/>
                  <c:y val="1.85185185185185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97A-47B8-96D4-72881E096F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Charts!$A$235:$A$238</c:f>
              <c:strCache>
                <c:ptCount val="3"/>
                <c:pt idx="0">
                  <c:v>Chargedoff</c:v>
                </c:pt>
                <c:pt idx="1">
                  <c:v>Completed</c:v>
                </c:pt>
                <c:pt idx="2">
                  <c:v>Current</c:v>
                </c:pt>
              </c:strCache>
            </c:strRef>
          </c:cat>
          <c:val>
            <c:numRef>
              <c:f>Charts!$B$235:$B$238</c:f>
              <c:numCache>
                <c:formatCode>General</c:formatCode>
                <c:ptCount val="3"/>
                <c:pt idx="0">
                  <c:v>95</c:v>
                </c:pt>
                <c:pt idx="1">
                  <c:v>332</c:v>
                </c:pt>
                <c:pt idx="2">
                  <c:v>544</c:v>
                </c:pt>
              </c:numCache>
            </c:numRef>
          </c:val>
          <c:extLst>
            <c:ext xmlns:c16="http://schemas.microsoft.com/office/drawing/2014/chart" uri="{C3380CC4-5D6E-409C-BE32-E72D297353CC}">
              <c16:uniqueId val="{00000006-297A-47B8-96D4-72881E096F9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382663847780127E-2"/>
              <c:y val="-0.118518610688138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27554615926709"/>
              <c:y val="-3.95062035627129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0472163495419307E-2"/>
              <c:y val="0.177777916032208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Charts!$B$20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720-4B57-A6BD-5DFD7A5700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20-4B57-A6BD-5DFD7A5700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0720-4B57-A6BD-5DFD7A5700F3}"/>
              </c:ext>
            </c:extLst>
          </c:dPt>
          <c:dLbls>
            <c:dLbl>
              <c:idx val="0"/>
              <c:layout>
                <c:manualLayout>
                  <c:x val="3.382663847780127E-2"/>
                  <c:y val="-0.1185186106881389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20-4B57-A6BD-5DFD7A5700F3}"/>
                </c:ext>
              </c:extLst>
            </c:dLbl>
            <c:dLbl>
              <c:idx val="1"/>
              <c:layout>
                <c:manualLayout>
                  <c:x val="0.1127554615926709"/>
                  <c:y val="-3.95062035627129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20-4B57-A6BD-5DFD7A5700F3}"/>
                </c:ext>
              </c:extLst>
            </c:dLbl>
            <c:dLbl>
              <c:idx val="2"/>
              <c:layout>
                <c:manualLayout>
                  <c:x val="-7.0472163495419307E-2"/>
                  <c:y val="0.177777916032208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720-4B57-A6BD-5DFD7A5700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Charts!$A$21:$A$24</c:f>
              <c:strCache>
                <c:ptCount val="3"/>
                <c:pt idx="0">
                  <c:v>High Loan</c:v>
                </c:pt>
                <c:pt idx="1">
                  <c:v>Medium Loan</c:v>
                </c:pt>
                <c:pt idx="2">
                  <c:v>Small Loan</c:v>
                </c:pt>
              </c:strCache>
            </c:strRef>
          </c:cat>
          <c:val>
            <c:numRef>
              <c:f>Charts!$B$21:$B$24</c:f>
              <c:numCache>
                <c:formatCode>General</c:formatCode>
                <c:ptCount val="3"/>
                <c:pt idx="0">
                  <c:v>103</c:v>
                </c:pt>
                <c:pt idx="1">
                  <c:v>311</c:v>
                </c:pt>
                <c:pt idx="2">
                  <c:v>557</c:v>
                </c:pt>
              </c:numCache>
            </c:numRef>
          </c:val>
          <c:extLst>
            <c:ext xmlns:c16="http://schemas.microsoft.com/office/drawing/2014/chart" uri="{C3380CC4-5D6E-409C-BE32-E72D297353CC}">
              <c16:uniqueId val="{00000000-0720-4B57-A6BD-5DFD7A5700F3}"/>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loan tacker and AVG Monthly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Charts!$G$46</c:f>
              <c:strCache>
                <c:ptCount val="1"/>
                <c:pt idx="0">
                  <c:v>Avg Monthly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Charts!$E$47:$E$54</c:f>
              <c:strCache>
                <c:ptCount val="8"/>
                <c:pt idx="0">
                  <c:v>Employed</c:v>
                </c:pt>
                <c:pt idx="1">
                  <c:v>Full-time</c:v>
                </c:pt>
                <c:pt idx="2">
                  <c:v>Not available</c:v>
                </c:pt>
                <c:pt idx="3">
                  <c:v>Not employed</c:v>
                </c:pt>
                <c:pt idx="4">
                  <c:v>Other</c:v>
                </c:pt>
                <c:pt idx="5">
                  <c:v>Part-time</c:v>
                </c:pt>
                <c:pt idx="6">
                  <c:v>Retired</c:v>
                </c:pt>
                <c:pt idx="7">
                  <c:v>Self-employed</c:v>
                </c:pt>
              </c:strCache>
            </c:strRef>
          </c:cat>
          <c:val>
            <c:numRef>
              <c:f>Charts!$G$47:$G$54</c:f>
              <c:numCache>
                <c:formatCode>0.00</c:formatCode>
                <c:ptCount val="8"/>
                <c:pt idx="0">
                  <c:v>6199.0039812899513</c:v>
                </c:pt>
                <c:pt idx="1">
                  <c:v>5048.6165008656735</c:v>
                </c:pt>
                <c:pt idx="2">
                  <c:v>4028.2346489736842</c:v>
                </c:pt>
                <c:pt idx="3">
                  <c:v>86</c:v>
                </c:pt>
                <c:pt idx="4">
                  <c:v>3673.46774183871</c:v>
                </c:pt>
                <c:pt idx="5">
                  <c:v>1400.4242424545455</c:v>
                </c:pt>
                <c:pt idx="6">
                  <c:v>2945.2500000000005</c:v>
                </c:pt>
                <c:pt idx="7">
                  <c:v>8008.8975695416666</c:v>
                </c:pt>
              </c:numCache>
            </c:numRef>
          </c:val>
          <c:extLst>
            <c:ext xmlns:c16="http://schemas.microsoft.com/office/drawing/2014/chart" uri="{C3380CC4-5D6E-409C-BE32-E72D297353CC}">
              <c16:uniqueId val="{00000001-14A2-4159-A7C7-5C6ABB276A58}"/>
            </c:ext>
          </c:extLst>
        </c:ser>
        <c:dLbls>
          <c:showLegendKey val="0"/>
          <c:showVal val="0"/>
          <c:showCatName val="0"/>
          <c:showSerName val="0"/>
          <c:showPercent val="0"/>
          <c:showBubbleSize val="0"/>
        </c:dLbls>
        <c:gapWidth val="219"/>
        <c:axId val="448416703"/>
        <c:axId val="448415263"/>
      </c:barChart>
      <c:lineChart>
        <c:grouping val="standard"/>
        <c:varyColors val="0"/>
        <c:ser>
          <c:idx val="0"/>
          <c:order val="0"/>
          <c:tx>
            <c:strRef>
              <c:f>Charts!$F$46</c:f>
              <c:strCache>
                <c:ptCount val="1"/>
                <c:pt idx="0">
                  <c:v>Number of Loan bringers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Charts!$E$47:$E$54</c:f>
              <c:strCache>
                <c:ptCount val="8"/>
                <c:pt idx="0">
                  <c:v>Employed</c:v>
                </c:pt>
                <c:pt idx="1">
                  <c:v>Full-time</c:v>
                </c:pt>
                <c:pt idx="2">
                  <c:v>Not available</c:v>
                </c:pt>
                <c:pt idx="3">
                  <c:v>Not employed</c:v>
                </c:pt>
                <c:pt idx="4">
                  <c:v>Other</c:v>
                </c:pt>
                <c:pt idx="5">
                  <c:v>Part-time</c:v>
                </c:pt>
                <c:pt idx="6">
                  <c:v>Retired</c:v>
                </c:pt>
                <c:pt idx="7">
                  <c:v>Self-employed</c:v>
                </c:pt>
              </c:strCache>
            </c:strRef>
          </c:cat>
          <c:val>
            <c:numRef>
              <c:f>Charts!$F$47:$F$54</c:f>
              <c:numCache>
                <c:formatCode>General</c:formatCode>
                <c:ptCount val="8"/>
                <c:pt idx="0">
                  <c:v>607</c:v>
                </c:pt>
                <c:pt idx="1">
                  <c:v>201</c:v>
                </c:pt>
                <c:pt idx="2">
                  <c:v>38</c:v>
                </c:pt>
                <c:pt idx="3">
                  <c:v>10</c:v>
                </c:pt>
                <c:pt idx="4">
                  <c:v>31</c:v>
                </c:pt>
                <c:pt idx="5">
                  <c:v>11</c:v>
                </c:pt>
                <c:pt idx="6">
                  <c:v>7</c:v>
                </c:pt>
                <c:pt idx="7">
                  <c:v>48</c:v>
                </c:pt>
              </c:numCache>
            </c:numRef>
          </c:val>
          <c:smooth val="0"/>
          <c:extLst>
            <c:ext xmlns:c16="http://schemas.microsoft.com/office/drawing/2014/chart" uri="{C3380CC4-5D6E-409C-BE32-E72D297353CC}">
              <c16:uniqueId val="{00000000-14A2-4159-A7C7-5C6ABB276A58}"/>
            </c:ext>
          </c:extLst>
        </c:ser>
        <c:dLbls>
          <c:showLegendKey val="0"/>
          <c:showVal val="0"/>
          <c:showCatName val="0"/>
          <c:showSerName val="0"/>
          <c:showPercent val="0"/>
          <c:showBubbleSize val="0"/>
        </c:dLbls>
        <c:marker val="1"/>
        <c:smooth val="0"/>
        <c:axId val="1243678959"/>
        <c:axId val="1243677519"/>
      </c:lineChart>
      <c:valAx>
        <c:axId val="448415263"/>
        <c:scaling>
          <c:orientation val="minMax"/>
        </c:scaling>
        <c:delete val="0"/>
        <c:axPos val="l"/>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16703"/>
        <c:crosses val="autoZero"/>
        <c:crossBetween val="between"/>
      </c:valAx>
      <c:catAx>
        <c:axId val="448416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15263"/>
        <c:crosses val="autoZero"/>
        <c:auto val="1"/>
        <c:lblAlgn val="ctr"/>
        <c:lblOffset val="100"/>
        <c:noMultiLvlLbl val="0"/>
      </c:catAx>
      <c:valAx>
        <c:axId val="1243677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78959"/>
        <c:crosses val="max"/>
        <c:crossBetween val="between"/>
      </c:valAx>
      <c:catAx>
        <c:axId val="1243678959"/>
        <c:scaling>
          <c:orientation val="minMax"/>
        </c:scaling>
        <c:delete val="1"/>
        <c:axPos val="b"/>
        <c:numFmt formatCode="General" sourceLinked="1"/>
        <c:majorTickMark val="out"/>
        <c:minorTickMark val="none"/>
        <c:tickLblPos val="nextTo"/>
        <c:crossAx val="12436775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monthly income according to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Charts!$B$60</c:f>
              <c:strCache>
                <c:ptCount val="1"/>
                <c:pt idx="0">
                  <c:v>Total</c:v>
                </c:pt>
              </c:strCache>
            </c:strRef>
          </c:tx>
          <c:spPr>
            <a:solidFill>
              <a:schemeClr val="accent1"/>
            </a:solidFill>
            <a:ln>
              <a:noFill/>
            </a:ln>
            <a:effectLst/>
          </c:spPr>
          <c:invertIfNegative val="0"/>
          <c:cat>
            <c:strRef>
              <c:f>Charts!$A$61:$A$71</c:f>
              <c:strCache>
                <c:ptCount val="10"/>
                <c:pt idx="0">
                  <c:v>Attorney</c:v>
                </c:pt>
                <c:pt idx="1">
                  <c:v>Dentist</c:v>
                </c:pt>
                <c:pt idx="2">
                  <c:v>Doctor</c:v>
                </c:pt>
                <c:pt idx="3">
                  <c:v>Engineer - Chemical</c:v>
                </c:pt>
                <c:pt idx="4">
                  <c:v>Engineer - Electrical</c:v>
                </c:pt>
                <c:pt idx="5">
                  <c:v>Executive</c:v>
                </c:pt>
                <c:pt idx="6">
                  <c:v>Pharmacist</c:v>
                </c:pt>
                <c:pt idx="7">
                  <c:v>Psychologist</c:v>
                </c:pt>
                <c:pt idx="8">
                  <c:v>Realtor</c:v>
                </c:pt>
                <c:pt idx="9">
                  <c:v>Scientist</c:v>
                </c:pt>
              </c:strCache>
            </c:strRef>
          </c:cat>
          <c:val>
            <c:numRef>
              <c:f>Charts!$B$61:$B$71</c:f>
              <c:numCache>
                <c:formatCode>0.00</c:formatCode>
                <c:ptCount val="10"/>
                <c:pt idx="0">
                  <c:v>8444.4444438333339</c:v>
                </c:pt>
                <c:pt idx="1">
                  <c:v>10000</c:v>
                </c:pt>
                <c:pt idx="2">
                  <c:v>16944.444445500001</c:v>
                </c:pt>
                <c:pt idx="3">
                  <c:v>8750</c:v>
                </c:pt>
                <c:pt idx="4">
                  <c:v>9163.6805560000012</c:v>
                </c:pt>
                <c:pt idx="5">
                  <c:v>9687.8623188913061</c:v>
                </c:pt>
                <c:pt idx="6">
                  <c:v>9166.6666669999995</c:v>
                </c:pt>
                <c:pt idx="7">
                  <c:v>8583.3333330000005</c:v>
                </c:pt>
                <c:pt idx="8">
                  <c:v>10866.666668</c:v>
                </c:pt>
                <c:pt idx="9">
                  <c:v>9360.25</c:v>
                </c:pt>
              </c:numCache>
            </c:numRef>
          </c:val>
          <c:extLst>
            <c:ext xmlns:c16="http://schemas.microsoft.com/office/drawing/2014/chart" uri="{C3380CC4-5D6E-409C-BE32-E72D297353CC}">
              <c16:uniqueId val="{00000000-0F3A-4B69-A218-9B9A150AE34C}"/>
            </c:ext>
          </c:extLst>
        </c:ser>
        <c:dLbls>
          <c:showLegendKey val="0"/>
          <c:showVal val="0"/>
          <c:showCatName val="0"/>
          <c:showSerName val="0"/>
          <c:showPercent val="0"/>
          <c:showBubbleSize val="0"/>
        </c:dLbls>
        <c:gapWidth val="219"/>
        <c:axId val="1250030959"/>
        <c:axId val="1250031919"/>
      </c:barChart>
      <c:catAx>
        <c:axId val="125003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31919"/>
        <c:crosses val="autoZero"/>
        <c:auto val="1"/>
        <c:lblAlgn val="ctr"/>
        <c:lblOffset val="100"/>
        <c:noMultiLvlLbl val="0"/>
      </c:catAx>
      <c:valAx>
        <c:axId val="125003191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3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Loan</a:t>
            </a:r>
            <a:r>
              <a:rPr lang="en-US" baseline="0"/>
              <a:t> Distrubution Year and Quarter Wise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Charts!$B$83</c:f>
              <c:strCache>
                <c:ptCount val="1"/>
                <c:pt idx="0">
                  <c:v>Total</c:v>
                </c:pt>
              </c:strCache>
            </c:strRef>
          </c:tx>
          <c:spPr>
            <a:ln w="28575" cap="rnd">
              <a:solidFill>
                <a:schemeClr val="accent1"/>
              </a:solidFill>
              <a:round/>
            </a:ln>
            <a:effectLst/>
          </c:spPr>
          <c:marker>
            <c:symbol val="none"/>
          </c:marker>
          <c:cat>
            <c:multiLvlStrRef>
              <c:f>Charts!$A$84:$A$124</c:f>
              <c:multiLvlStrCache>
                <c:ptCount val="31"/>
                <c:lvl>
                  <c:pt idx="0">
                    <c:v>1</c:v>
                  </c:pt>
                  <c:pt idx="1">
                    <c:v>2</c:v>
                  </c:pt>
                  <c:pt idx="2">
                    <c:v>3</c:v>
                  </c:pt>
                  <c:pt idx="3">
                    <c:v>4</c:v>
                  </c:pt>
                  <c:pt idx="4">
                    <c:v>1</c:v>
                  </c:pt>
                  <c:pt idx="5">
                    <c:v>2</c:v>
                  </c:pt>
                  <c:pt idx="6">
                    <c:v>3</c:v>
                  </c:pt>
                  <c:pt idx="7">
                    <c:v>4</c:v>
                  </c:pt>
                  <c:pt idx="8">
                    <c:v>1</c:v>
                  </c:pt>
                  <c:pt idx="9">
                    <c:v>2</c:v>
                  </c:pt>
                  <c:pt idx="10">
                    <c:v>3</c:v>
                  </c:pt>
                  <c:pt idx="11">
                    <c:v>4</c:v>
                  </c:pt>
                  <c:pt idx="12">
                    <c:v>3</c:v>
                  </c:pt>
                  <c:pt idx="13">
                    <c:v>4</c:v>
                  </c:pt>
                  <c:pt idx="14">
                    <c:v>1</c:v>
                  </c:pt>
                  <c:pt idx="15">
                    <c:v>2</c:v>
                  </c:pt>
                  <c:pt idx="16">
                    <c:v>3</c:v>
                  </c:pt>
                  <c:pt idx="17">
                    <c:v>4</c:v>
                  </c:pt>
                  <c:pt idx="18">
                    <c:v>1</c:v>
                  </c:pt>
                  <c:pt idx="19">
                    <c:v>2</c:v>
                  </c:pt>
                  <c:pt idx="20">
                    <c:v>3</c:v>
                  </c:pt>
                  <c:pt idx="21">
                    <c:v>4</c:v>
                  </c:pt>
                  <c:pt idx="22">
                    <c:v>1</c:v>
                  </c:pt>
                  <c:pt idx="23">
                    <c:v>2</c:v>
                  </c:pt>
                  <c:pt idx="24">
                    <c:v>3</c:v>
                  </c:pt>
                  <c:pt idx="25">
                    <c:v>4</c:v>
                  </c:pt>
                  <c:pt idx="26">
                    <c:v>1</c:v>
                  </c:pt>
                  <c:pt idx="27">
                    <c:v>2</c:v>
                  </c:pt>
                  <c:pt idx="28">
                    <c:v>3</c:v>
                  </c:pt>
                  <c:pt idx="29">
                    <c:v>4</c:v>
                  </c:pt>
                  <c:pt idx="30">
                    <c:v>1</c:v>
                  </c:pt>
                </c:lvl>
                <c:lvl>
                  <c:pt idx="0">
                    <c:v>2006</c:v>
                  </c:pt>
                  <c:pt idx="4">
                    <c:v>2007</c:v>
                  </c:pt>
                  <c:pt idx="8">
                    <c:v>2008</c:v>
                  </c:pt>
                  <c:pt idx="12">
                    <c:v>2009</c:v>
                  </c:pt>
                  <c:pt idx="14">
                    <c:v>2010</c:v>
                  </c:pt>
                  <c:pt idx="18">
                    <c:v>2011</c:v>
                  </c:pt>
                  <c:pt idx="22">
                    <c:v>2012</c:v>
                  </c:pt>
                  <c:pt idx="26">
                    <c:v>2013</c:v>
                  </c:pt>
                  <c:pt idx="30">
                    <c:v>2014</c:v>
                  </c:pt>
                </c:lvl>
              </c:multiLvlStrCache>
            </c:multiLvlStrRef>
          </c:cat>
          <c:val>
            <c:numRef>
              <c:f>Charts!$B$84:$B$124</c:f>
              <c:numCache>
                <c:formatCode>General</c:formatCode>
                <c:ptCount val="31"/>
                <c:pt idx="0">
                  <c:v>9501</c:v>
                </c:pt>
                <c:pt idx="1">
                  <c:v>29500</c:v>
                </c:pt>
                <c:pt idx="2">
                  <c:v>74001</c:v>
                </c:pt>
                <c:pt idx="3">
                  <c:v>86800</c:v>
                </c:pt>
                <c:pt idx="4">
                  <c:v>160352</c:v>
                </c:pt>
                <c:pt idx="5">
                  <c:v>171151</c:v>
                </c:pt>
                <c:pt idx="6">
                  <c:v>152326</c:v>
                </c:pt>
                <c:pt idx="7">
                  <c:v>174250</c:v>
                </c:pt>
                <c:pt idx="8">
                  <c:v>86273</c:v>
                </c:pt>
                <c:pt idx="9">
                  <c:v>202397</c:v>
                </c:pt>
                <c:pt idx="10">
                  <c:v>142400</c:v>
                </c:pt>
                <c:pt idx="11">
                  <c:v>25800</c:v>
                </c:pt>
                <c:pt idx="12">
                  <c:v>33200</c:v>
                </c:pt>
                <c:pt idx="13">
                  <c:v>82948</c:v>
                </c:pt>
                <c:pt idx="14">
                  <c:v>95500</c:v>
                </c:pt>
                <c:pt idx="15">
                  <c:v>53500</c:v>
                </c:pt>
                <c:pt idx="16">
                  <c:v>70200</c:v>
                </c:pt>
                <c:pt idx="17">
                  <c:v>96500</c:v>
                </c:pt>
                <c:pt idx="18">
                  <c:v>66684</c:v>
                </c:pt>
                <c:pt idx="19">
                  <c:v>94598</c:v>
                </c:pt>
                <c:pt idx="20">
                  <c:v>152270</c:v>
                </c:pt>
                <c:pt idx="21">
                  <c:v>171700</c:v>
                </c:pt>
                <c:pt idx="22">
                  <c:v>179525</c:v>
                </c:pt>
                <c:pt idx="23">
                  <c:v>344700</c:v>
                </c:pt>
                <c:pt idx="24">
                  <c:v>422950</c:v>
                </c:pt>
                <c:pt idx="25">
                  <c:v>276674</c:v>
                </c:pt>
                <c:pt idx="26">
                  <c:v>272831</c:v>
                </c:pt>
                <c:pt idx="27">
                  <c:v>638030</c:v>
                </c:pt>
                <c:pt idx="28">
                  <c:v>888500</c:v>
                </c:pt>
                <c:pt idx="29">
                  <c:v>1773745</c:v>
                </c:pt>
                <c:pt idx="30">
                  <c:v>1291175</c:v>
                </c:pt>
              </c:numCache>
            </c:numRef>
          </c:val>
          <c:smooth val="0"/>
          <c:extLst>
            <c:ext xmlns:c16="http://schemas.microsoft.com/office/drawing/2014/chart" uri="{C3380CC4-5D6E-409C-BE32-E72D297353CC}">
              <c16:uniqueId val="{00000000-9C79-4D9D-978D-B396B1FA2540}"/>
            </c:ext>
          </c:extLst>
        </c:ser>
        <c:dLbls>
          <c:showLegendKey val="0"/>
          <c:showVal val="0"/>
          <c:showCatName val="0"/>
          <c:showSerName val="0"/>
          <c:showPercent val="0"/>
          <c:showBubbleSize val="0"/>
        </c:dLbls>
        <c:smooth val="0"/>
        <c:axId val="1188593055"/>
        <c:axId val="1188591135"/>
      </c:lineChart>
      <c:catAx>
        <c:axId val="118859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91135"/>
        <c:crosses val="autoZero"/>
        <c:auto val="1"/>
        <c:lblAlgn val="ctr"/>
        <c:lblOffset val="100"/>
        <c:noMultiLvlLbl val="0"/>
      </c:catAx>
      <c:valAx>
        <c:axId val="1188591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9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Dashboard.xlsx]Charts!PivotTable16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Numver</a:t>
            </a:r>
            <a:r>
              <a:rPr lang="en-US" baseline="0"/>
              <a:t> of Browers Occupation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Charts!$B$140</c:f>
              <c:strCache>
                <c:ptCount val="1"/>
                <c:pt idx="0">
                  <c:v>Total</c:v>
                </c:pt>
              </c:strCache>
            </c:strRef>
          </c:tx>
          <c:spPr>
            <a:solidFill>
              <a:schemeClr val="accent1"/>
            </a:solidFill>
            <a:ln>
              <a:noFill/>
            </a:ln>
            <a:effectLst/>
          </c:spPr>
          <c:invertIfNegative val="0"/>
          <c:cat>
            <c:strRef>
              <c:f>Charts!$A$141:$A$201</c:f>
              <c:strCache>
                <c:ptCount val="60"/>
                <c:pt idx="0">
                  <c:v>Accountant/CPA</c:v>
                </c:pt>
                <c:pt idx="1">
                  <c:v>Administrative Assistant</c:v>
                </c:pt>
                <c:pt idx="2">
                  <c:v>Analyst</c:v>
                </c:pt>
                <c:pt idx="3">
                  <c:v>Architect</c:v>
                </c:pt>
                <c:pt idx="4">
                  <c:v>Attorney</c:v>
                </c:pt>
                <c:pt idx="5">
                  <c:v>Biologist</c:v>
                </c:pt>
                <c:pt idx="6">
                  <c:v>Bus Driver</c:v>
                </c:pt>
                <c:pt idx="7">
                  <c:v>Chemist</c:v>
                </c:pt>
                <c:pt idx="8">
                  <c:v>Civil Service</c:v>
                </c:pt>
                <c:pt idx="9">
                  <c:v>Clergy</c:v>
                </c:pt>
                <c:pt idx="10">
                  <c:v>Clerical</c:v>
                </c:pt>
                <c:pt idx="11">
                  <c:v>Computer Programmer</c:v>
                </c:pt>
                <c:pt idx="12">
                  <c:v>Construction</c:v>
                </c:pt>
                <c:pt idx="13">
                  <c:v>Dentist</c:v>
                </c:pt>
                <c:pt idx="14">
                  <c:v>Doctor</c:v>
                </c:pt>
                <c:pt idx="15">
                  <c:v>Engineer - Chemical</c:v>
                </c:pt>
                <c:pt idx="16">
                  <c:v>Engineer - Electrical</c:v>
                </c:pt>
                <c:pt idx="17">
                  <c:v>Engineer - Mechanical</c:v>
                </c:pt>
                <c:pt idx="18">
                  <c:v>Executive</c:v>
                </c:pt>
                <c:pt idx="19">
                  <c:v>Fireman</c:v>
                </c:pt>
                <c:pt idx="20">
                  <c:v>Flight Attendant</c:v>
                </c:pt>
                <c:pt idx="21">
                  <c:v>Food Service</c:v>
                </c:pt>
                <c:pt idx="22">
                  <c:v>Food Service Management</c:v>
                </c:pt>
                <c:pt idx="23">
                  <c:v>Homemaker</c:v>
                </c:pt>
                <c:pt idx="24">
                  <c:v>Investor</c:v>
                </c:pt>
                <c:pt idx="25">
                  <c:v>Laborer</c:v>
                </c:pt>
                <c:pt idx="26">
                  <c:v>Landscaping</c:v>
                </c:pt>
                <c:pt idx="27">
                  <c:v>Medical Technician</c:v>
                </c:pt>
                <c:pt idx="28">
                  <c:v>Military Enlisted</c:v>
                </c:pt>
                <c:pt idx="29">
                  <c:v>Military Officer</c:v>
                </c:pt>
                <c:pt idx="30">
                  <c:v>Nurse (LPN)</c:v>
                </c:pt>
                <c:pt idx="31">
                  <c:v>Nurse (RN)</c:v>
                </c:pt>
                <c:pt idx="32">
                  <c:v>Nurse's Aide</c:v>
                </c:pt>
                <c:pt idx="33">
                  <c:v>Other</c:v>
                </c:pt>
                <c:pt idx="34">
                  <c:v>Pharmacist</c:v>
                </c:pt>
                <c:pt idx="35">
                  <c:v>Pilot - Private/Commercial</c:v>
                </c:pt>
                <c:pt idx="36">
                  <c:v>Police Officer/Correction Officer</c:v>
                </c:pt>
                <c:pt idx="37">
                  <c:v>Postal Service</c:v>
                </c:pt>
                <c:pt idx="38">
                  <c:v>Principal</c:v>
                </c:pt>
                <c:pt idx="39">
                  <c:v>Professional</c:v>
                </c:pt>
                <c:pt idx="40">
                  <c:v>Professor</c:v>
                </c:pt>
                <c:pt idx="41">
                  <c:v>Psychologist</c:v>
                </c:pt>
                <c:pt idx="42">
                  <c:v>Realtor</c:v>
                </c:pt>
                <c:pt idx="43">
                  <c:v>Religious</c:v>
                </c:pt>
                <c:pt idx="44">
                  <c:v>Retail Management</c:v>
                </c:pt>
                <c:pt idx="45">
                  <c:v>Sales - Commission</c:v>
                </c:pt>
                <c:pt idx="46">
                  <c:v>Sales - Retail</c:v>
                </c:pt>
                <c:pt idx="47">
                  <c:v>Scientist</c:v>
                </c:pt>
                <c:pt idx="48">
                  <c:v>Skilled Labor</c:v>
                </c:pt>
                <c:pt idx="49">
                  <c:v>Social Worker</c:v>
                </c:pt>
                <c:pt idx="50">
                  <c:v>Student - College Graduate Student</c:v>
                </c:pt>
                <c:pt idx="51">
                  <c:v>Student - College Senior</c:v>
                </c:pt>
                <c:pt idx="52">
                  <c:v>Teacher</c:v>
                </c:pt>
                <c:pt idx="53">
                  <c:v>Teacher's Aide</c:v>
                </c:pt>
                <c:pt idx="54">
                  <c:v>Tradesman - Carpenter</c:v>
                </c:pt>
                <c:pt idx="55">
                  <c:v>Tradesman - Electrician</c:v>
                </c:pt>
                <c:pt idx="56">
                  <c:v>Tradesman - Mechanic</c:v>
                </c:pt>
                <c:pt idx="57">
                  <c:v>Tradesman - Plumber</c:v>
                </c:pt>
                <c:pt idx="58">
                  <c:v>Truck Driver</c:v>
                </c:pt>
                <c:pt idx="59">
                  <c:v>Waiter/Waitress</c:v>
                </c:pt>
              </c:strCache>
            </c:strRef>
          </c:cat>
          <c:val>
            <c:numRef>
              <c:f>Charts!$B$141:$B$201</c:f>
              <c:numCache>
                <c:formatCode>General</c:formatCode>
                <c:ptCount val="60"/>
                <c:pt idx="0">
                  <c:v>25</c:v>
                </c:pt>
                <c:pt idx="1">
                  <c:v>24</c:v>
                </c:pt>
                <c:pt idx="2">
                  <c:v>32</c:v>
                </c:pt>
                <c:pt idx="3">
                  <c:v>3</c:v>
                </c:pt>
                <c:pt idx="4">
                  <c:v>6</c:v>
                </c:pt>
                <c:pt idx="5">
                  <c:v>1</c:v>
                </c:pt>
                <c:pt idx="6">
                  <c:v>1</c:v>
                </c:pt>
                <c:pt idx="7">
                  <c:v>1</c:v>
                </c:pt>
                <c:pt idx="8">
                  <c:v>9</c:v>
                </c:pt>
                <c:pt idx="9">
                  <c:v>3</c:v>
                </c:pt>
                <c:pt idx="10">
                  <c:v>17</c:v>
                </c:pt>
                <c:pt idx="11">
                  <c:v>39</c:v>
                </c:pt>
                <c:pt idx="12">
                  <c:v>15</c:v>
                </c:pt>
                <c:pt idx="13">
                  <c:v>1</c:v>
                </c:pt>
                <c:pt idx="14">
                  <c:v>6</c:v>
                </c:pt>
                <c:pt idx="15">
                  <c:v>1</c:v>
                </c:pt>
                <c:pt idx="16">
                  <c:v>6</c:v>
                </c:pt>
                <c:pt idx="17">
                  <c:v>13</c:v>
                </c:pt>
                <c:pt idx="18">
                  <c:v>46</c:v>
                </c:pt>
                <c:pt idx="19">
                  <c:v>6</c:v>
                </c:pt>
                <c:pt idx="20">
                  <c:v>2</c:v>
                </c:pt>
                <c:pt idx="21">
                  <c:v>10</c:v>
                </c:pt>
                <c:pt idx="22">
                  <c:v>6</c:v>
                </c:pt>
                <c:pt idx="23">
                  <c:v>3</c:v>
                </c:pt>
                <c:pt idx="24">
                  <c:v>5</c:v>
                </c:pt>
                <c:pt idx="25">
                  <c:v>15</c:v>
                </c:pt>
                <c:pt idx="26">
                  <c:v>3</c:v>
                </c:pt>
                <c:pt idx="27">
                  <c:v>10</c:v>
                </c:pt>
                <c:pt idx="28">
                  <c:v>8</c:v>
                </c:pt>
                <c:pt idx="29">
                  <c:v>4</c:v>
                </c:pt>
                <c:pt idx="30">
                  <c:v>5</c:v>
                </c:pt>
                <c:pt idx="31">
                  <c:v>20</c:v>
                </c:pt>
                <c:pt idx="32">
                  <c:v>5</c:v>
                </c:pt>
                <c:pt idx="33">
                  <c:v>237</c:v>
                </c:pt>
                <c:pt idx="34">
                  <c:v>2</c:v>
                </c:pt>
                <c:pt idx="35">
                  <c:v>3</c:v>
                </c:pt>
                <c:pt idx="36">
                  <c:v>16</c:v>
                </c:pt>
                <c:pt idx="37">
                  <c:v>4</c:v>
                </c:pt>
                <c:pt idx="38">
                  <c:v>3</c:v>
                </c:pt>
                <c:pt idx="39">
                  <c:v>113</c:v>
                </c:pt>
                <c:pt idx="40">
                  <c:v>3</c:v>
                </c:pt>
                <c:pt idx="41">
                  <c:v>1</c:v>
                </c:pt>
                <c:pt idx="42">
                  <c:v>5</c:v>
                </c:pt>
                <c:pt idx="43">
                  <c:v>3</c:v>
                </c:pt>
                <c:pt idx="44">
                  <c:v>30</c:v>
                </c:pt>
                <c:pt idx="45">
                  <c:v>23</c:v>
                </c:pt>
                <c:pt idx="46">
                  <c:v>24</c:v>
                </c:pt>
                <c:pt idx="47">
                  <c:v>4</c:v>
                </c:pt>
                <c:pt idx="48">
                  <c:v>26</c:v>
                </c:pt>
                <c:pt idx="49">
                  <c:v>6</c:v>
                </c:pt>
                <c:pt idx="50">
                  <c:v>1</c:v>
                </c:pt>
                <c:pt idx="51">
                  <c:v>3</c:v>
                </c:pt>
                <c:pt idx="52">
                  <c:v>29</c:v>
                </c:pt>
                <c:pt idx="53">
                  <c:v>2</c:v>
                </c:pt>
                <c:pt idx="54">
                  <c:v>1</c:v>
                </c:pt>
                <c:pt idx="55">
                  <c:v>5</c:v>
                </c:pt>
                <c:pt idx="56">
                  <c:v>10</c:v>
                </c:pt>
                <c:pt idx="57">
                  <c:v>2</c:v>
                </c:pt>
                <c:pt idx="58">
                  <c:v>23</c:v>
                </c:pt>
                <c:pt idx="59">
                  <c:v>6</c:v>
                </c:pt>
              </c:numCache>
            </c:numRef>
          </c:val>
          <c:extLst>
            <c:ext xmlns:c16="http://schemas.microsoft.com/office/drawing/2014/chart" uri="{C3380CC4-5D6E-409C-BE32-E72D297353CC}">
              <c16:uniqueId val="{00000000-EF93-4138-A492-09EA5A4597A1}"/>
            </c:ext>
          </c:extLst>
        </c:ser>
        <c:dLbls>
          <c:showLegendKey val="0"/>
          <c:showVal val="0"/>
          <c:showCatName val="0"/>
          <c:showSerName val="0"/>
          <c:showPercent val="0"/>
          <c:showBubbleSize val="0"/>
        </c:dLbls>
        <c:gapWidth val="182"/>
        <c:axId val="1188803279"/>
        <c:axId val="1243682319"/>
      </c:barChart>
      <c:catAx>
        <c:axId val="1188803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82319"/>
        <c:crosses val="autoZero"/>
        <c:auto val="1"/>
        <c:lblAlgn val="ctr"/>
        <c:lblOffset val="100"/>
        <c:noMultiLvlLbl val="0"/>
      </c:catAx>
      <c:valAx>
        <c:axId val="1243682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0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Charts!$E$208</c:f>
              <c:strCache>
                <c:ptCount val="1"/>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1D4-48E9-91CE-4E3D8B6FDA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1D4-48E9-91CE-4E3D8B6FDA8F}"/>
              </c:ext>
            </c:extLst>
          </c:dPt>
          <c:cat>
            <c:strRef>
              <c:f>Charts!$D$209:$D$210</c:f>
              <c:strCache>
                <c:ptCount val="2"/>
                <c:pt idx="0">
                  <c:v>Chargedoff</c:v>
                </c:pt>
                <c:pt idx="1">
                  <c:v>other</c:v>
                </c:pt>
              </c:strCache>
            </c:strRef>
          </c:cat>
          <c:val>
            <c:numRef>
              <c:f>Charts!$E$209:$E$210</c:f>
              <c:numCache>
                <c:formatCode>General</c:formatCode>
                <c:ptCount val="2"/>
                <c:pt idx="0">
                  <c:v>94</c:v>
                </c:pt>
                <c:pt idx="1">
                  <c:v>874</c:v>
                </c:pt>
              </c:numCache>
            </c:numRef>
          </c:val>
          <c:extLst>
            <c:ext xmlns:c16="http://schemas.microsoft.com/office/drawing/2014/chart" uri="{C3380CC4-5D6E-409C-BE32-E72D297353CC}">
              <c16:uniqueId val="{00000000-B2A9-408F-A238-0408255A5F4F}"/>
            </c:ext>
          </c:extLst>
        </c:ser>
        <c:ser>
          <c:idx val="1"/>
          <c:order val="1"/>
          <c:tx>
            <c:strRef>
              <c:f>Charts!$F$208</c:f>
              <c:strCache>
                <c:ptCount val="1"/>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5-01D4-48E9-91CE-4E3D8B6FDA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7-01D4-48E9-91CE-4E3D8B6FDA8F}"/>
              </c:ext>
            </c:extLst>
          </c:dPt>
          <c:cat>
            <c:strRef>
              <c:f>Charts!$D$209:$D$210</c:f>
              <c:strCache>
                <c:ptCount val="2"/>
                <c:pt idx="0">
                  <c:v>Chargedoff</c:v>
                </c:pt>
                <c:pt idx="1">
                  <c:v>other</c:v>
                </c:pt>
              </c:strCache>
            </c:strRef>
          </c:cat>
          <c:val>
            <c:numRef>
              <c:f>Charts!$F$209:$F$210</c:f>
              <c:numCache>
                <c:formatCode>0.00%</c:formatCode>
                <c:ptCount val="2"/>
                <c:pt idx="0">
                  <c:v>9.7107438016528921E-2</c:v>
                </c:pt>
                <c:pt idx="1">
                  <c:v>0.90289256198347112</c:v>
                </c:pt>
              </c:numCache>
            </c:numRef>
          </c:val>
          <c:extLst>
            <c:ext xmlns:c16="http://schemas.microsoft.com/office/drawing/2014/chart" uri="{C3380CC4-5D6E-409C-BE32-E72D297353CC}">
              <c16:uniqueId val="{00000001-B2A9-408F-A238-0408255A5F4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61-4B7C-BCCB-80F8694EBA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61-4B7C-BCCB-80F8694EBA7D}"/>
              </c:ext>
            </c:extLst>
          </c:dPt>
          <c:val>
            <c:numRef>
              <c:f>Charts!$F$214:$F$215</c:f>
              <c:numCache>
                <c:formatCode>0.00%</c:formatCode>
                <c:ptCount val="2"/>
                <c:pt idx="0" formatCode="0%">
                  <c:v>0.34297520661157027</c:v>
                </c:pt>
                <c:pt idx="1">
                  <c:v>0.65702479338842978</c:v>
                </c:pt>
              </c:numCache>
            </c:numRef>
          </c:val>
          <c:extLst>
            <c:ext xmlns:c16="http://schemas.microsoft.com/office/drawing/2014/chart" uri="{C3380CC4-5D6E-409C-BE32-E72D297353CC}">
              <c16:uniqueId val="{00000000-7D76-4236-BD50-954298508AE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CA-4A7E-B1E8-42BB985616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CA-4A7E-B1E8-42BB9856161D}"/>
              </c:ext>
            </c:extLst>
          </c:dPt>
          <c:val>
            <c:numRef>
              <c:f>Charts!$F$218:$F$219</c:f>
              <c:numCache>
                <c:formatCode>0%</c:formatCode>
                <c:ptCount val="2"/>
                <c:pt idx="0">
                  <c:v>0.55991735537190079</c:v>
                </c:pt>
                <c:pt idx="1">
                  <c:v>0.44008264462809915</c:v>
                </c:pt>
              </c:numCache>
            </c:numRef>
          </c:val>
          <c:extLst>
            <c:ext xmlns:c16="http://schemas.microsoft.com/office/drawing/2014/chart" uri="{C3380CC4-5D6E-409C-BE32-E72D297353CC}">
              <c16:uniqueId val="{00000000-ED09-44B1-92ED-2E63D53D722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Avg Prosper Score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 Prosper Score</a:t>
          </a:r>
        </a:p>
      </cx:txPr>
    </cx:title>
    <cx:plotArea>
      <cx:plotAreaRegion>
        <cx:series layoutId="funnel" uniqueId="{7FD4B47D-5A4F-4C07-BF63-780661EAFD64}">
          <cx:tx>
            <cx:txData>
              <cx:f>_xlchart.v2.1</cx:f>
              <cx:v>Avg of prosper score</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Avg Prosper Score</cx:v>
        </cx:txData>
      </cx:tx>
      <cx:txPr>
        <a:bodyPr spcFirstLastPara="1" vertOverflow="ellipsis" horzOverflow="overflow" wrap="square" lIns="0" tIns="0" rIns="0" bIns="0" anchor="ctr" anchorCtr="1"/>
        <a:lstStyle/>
        <a:p>
          <a:pPr algn="ctr" rtl="0">
            <a:defRPr sz="10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r>
            <a:rPr lang="en-US" sz="1000" b="0" i="0" u="none" strike="noStrike"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Calibri" panose="020F0502020204030204"/>
            </a:rPr>
            <a:t>Avg Prosper Score</a:t>
          </a:r>
        </a:p>
      </cx:txPr>
    </cx:title>
    <cx:plotArea>
      <cx:plotAreaRegion>
        <cx:series layoutId="funnel" uniqueId="{7FD4B47D-5A4F-4C07-BF63-780661EAFD64}">
          <cx:tx>
            <cx:txData>
              <cx:f>_xlchart.v2.4</cx:f>
              <cx:v>Avg of prosper score</cx:v>
            </cx:txData>
          </cx:tx>
          <cx:spPr>
            <a:solidFill>
              <a:srgbClr val="00FF00"/>
            </a:soli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4.svg"/><Relationship Id="rId18" Type="http://schemas.openxmlformats.org/officeDocument/2006/relationships/image" Target="../media/image8.svg"/><Relationship Id="rId3" Type="http://schemas.openxmlformats.org/officeDocument/2006/relationships/chart" Target="../charts/chart11.xml"/><Relationship Id="rId21" Type="http://schemas.openxmlformats.org/officeDocument/2006/relationships/image" Target="../media/image10.svg"/><Relationship Id="rId7" Type="http://schemas.openxmlformats.org/officeDocument/2006/relationships/chart" Target="../charts/chart14.xml"/><Relationship Id="rId12" Type="http://schemas.openxmlformats.org/officeDocument/2006/relationships/image" Target="../media/image3.png"/><Relationship Id="rId1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hyperlink" Target="#Dashboard!A1"/><Relationship Id="rId20" Type="http://schemas.openxmlformats.org/officeDocument/2006/relationships/image" Target="../media/image9.png"/><Relationship Id="rId1" Type="http://schemas.openxmlformats.org/officeDocument/2006/relationships/image" Target="../media/image1.png"/><Relationship Id="rId6" Type="http://schemas.microsoft.com/office/2014/relationships/chartEx" Target="../charts/chartEx2.xml"/><Relationship Id="rId11" Type="http://schemas.openxmlformats.org/officeDocument/2006/relationships/hyperlink" Target="#'Loan Data'!A1"/><Relationship Id="rId5" Type="http://schemas.openxmlformats.org/officeDocument/2006/relationships/chart" Target="../charts/chart13.xml"/><Relationship Id="rId15" Type="http://schemas.openxmlformats.org/officeDocument/2006/relationships/image" Target="../media/image6.svg"/><Relationship Id="rId10" Type="http://schemas.openxmlformats.org/officeDocument/2006/relationships/chart" Target="../charts/chart17.xml"/><Relationship Id="rId19" Type="http://schemas.openxmlformats.org/officeDocument/2006/relationships/hyperlink" Target="https://en.wikipedia.org/wiki/Prosper_Marketplace" TargetMode="External"/><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5.png"/><Relationship Id="rId22"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4</xdr:col>
      <xdr:colOff>38100</xdr:colOff>
      <xdr:row>3</xdr:row>
      <xdr:rowOff>80962</xdr:rowOff>
    </xdr:from>
    <xdr:to>
      <xdr:col>8</xdr:col>
      <xdr:colOff>657225</xdr:colOff>
      <xdr:row>17</xdr:row>
      <xdr:rowOff>157162</xdr:rowOff>
    </xdr:to>
    <xdr:graphicFrame macro="">
      <xdr:nvGraphicFramePr>
        <xdr:cNvPr id="5" name="Chart 4">
          <a:extLst>
            <a:ext uri="{FF2B5EF4-FFF2-40B4-BE49-F238E27FC236}">
              <a16:creationId xmlns:a16="http://schemas.microsoft.com/office/drawing/2014/main" id="{6E7AB2F8-3DD9-3D22-325B-C50835A7F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381001</xdr:colOff>
      <xdr:row>19</xdr:row>
      <xdr:rowOff>0</xdr:rowOff>
    </xdr:from>
    <xdr:to>
      <xdr:col>7</xdr:col>
      <xdr:colOff>390526</xdr:colOff>
      <xdr:row>28</xdr:row>
      <xdr:rowOff>104775</xdr:rowOff>
    </xdr:to>
    <xdr:graphicFrame macro="">
      <xdr:nvGraphicFramePr>
        <xdr:cNvPr id="6" name="Chart 5">
          <a:extLst>
            <a:ext uri="{FF2B5EF4-FFF2-40B4-BE49-F238E27FC236}">
              <a16:creationId xmlns:a16="http://schemas.microsoft.com/office/drawing/2014/main" id="{343DABAD-0D9C-64D2-3EEA-DB7363D9C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466725</xdr:colOff>
      <xdr:row>29</xdr:row>
      <xdr:rowOff>109537</xdr:rowOff>
    </xdr:from>
    <xdr:to>
      <xdr:col>8</xdr:col>
      <xdr:colOff>1247775</xdr:colOff>
      <xdr:row>39</xdr:row>
      <xdr:rowOff>57150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6908E201-20EA-3CA5-6C1A-82DBAED1EB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067550" y="5634037"/>
              <a:ext cx="4543425" cy="18526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1028700</xdr:colOff>
      <xdr:row>40</xdr:row>
      <xdr:rowOff>42862</xdr:rowOff>
    </xdr:from>
    <xdr:to>
      <xdr:col>7</xdr:col>
      <xdr:colOff>85725</xdr:colOff>
      <xdr:row>54</xdr:row>
      <xdr:rowOff>119062</xdr:rowOff>
    </xdr:to>
    <xdr:graphicFrame macro="">
      <xdr:nvGraphicFramePr>
        <xdr:cNvPr id="8" name="Chart 7">
          <a:extLst>
            <a:ext uri="{FF2B5EF4-FFF2-40B4-BE49-F238E27FC236}">
              <a16:creationId xmlns:a16="http://schemas.microsoft.com/office/drawing/2014/main" id="{68995D81-1396-A902-57B8-3B7BB04D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228600</xdr:colOff>
      <xdr:row>60</xdr:row>
      <xdr:rowOff>157162</xdr:rowOff>
    </xdr:from>
    <xdr:to>
      <xdr:col>5</xdr:col>
      <xdr:colOff>800100</xdr:colOff>
      <xdr:row>75</xdr:row>
      <xdr:rowOff>42862</xdr:rowOff>
    </xdr:to>
    <xdr:graphicFrame macro="">
      <xdr:nvGraphicFramePr>
        <xdr:cNvPr id="9" name="Chart 8">
          <a:extLst>
            <a:ext uri="{FF2B5EF4-FFF2-40B4-BE49-F238E27FC236}">
              <a16:creationId xmlns:a16="http://schemas.microsoft.com/office/drawing/2014/main" id="{4E9663EB-3A7C-7E1C-F630-CD5A2B09F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796227</xdr:colOff>
      <xdr:row>92</xdr:row>
      <xdr:rowOff>74909</xdr:rowOff>
    </xdr:from>
    <xdr:to>
      <xdr:col>5</xdr:col>
      <xdr:colOff>198873</xdr:colOff>
      <xdr:row>102</xdr:row>
      <xdr:rowOff>98721</xdr:rowOff>
    </xdr:to>
    <xdr:graphicFrame macro="">
      <xdr:nvGraphicFramePr>
        <xdr:cNvPr id="10" name="Chart 9">
          <a:extLst>
            <a:ext uri="{FF2B5EF4-FFF2-40B4-BE49-F238E27FC236}">
              <a16:creationId xmlns:a16="http://schemas.microsoft.com/office/drawing/2014/main" id="{F6E97865-13FA-2692-983E-0F5CBAF9B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314325</xdr:colOff>
      <xdr:row>134</xdr:row>
      <xdr:rowOff>42862</xdr:rowOff>
    </xdr:from>
    <xdr:to>
      <xdr:col>4</xdr:col>
      <xdr:colOff>257175</xdr:colOff>
      <xdr:row>148</xdr:row>
      <xdr:rowOff>23812</xdr:rowOff>
    </xdr:to>
    <xdr:graphicFrame macro="">
      <xdr:nvGraphicFramePr>
        <xdr:cNvPr id="11" name="Chart 10">
          <a:extLst>
            <a:ext uri="{FF2B5EF4-FFF2-40B4-BE49-F238E27FC236}">
              <a16:creationId xmlns:a16="http://schemas.microsoft.com/office/drawing/2014/main" id="{05841034-948C-A719-BFF1-4742805EE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400051</xdr:colOff>
      <xdr:row>206</xdr:row>
      <xdr:rowOff>28575</xdr:rowOff>
    </xdr:from>
    <xdr:to>
      <xdr:col>8</xdr:col>
      <xdr:colOff>838201</xdr:colOff>
      <xdr:row>213</xdr:row>
      <xdr:rowOff>38101</xdr:rowOff>
    </xdr:to>
    <xdr:graphicFrame macro="">
      <xdr:nvGraphicFramePr>
        <xdr:cNvPr id="2" name="Chart 1">
          <a:extLst>
            <a:ext uri="{FF2B5EF4-FFF2-40B4-BE49-F238E27FC236}">
              <a16:creationId xmlns:a16="http://schemas.microsoft.com/office/drawing/2014/main" id="{608E4B4E-CB00-51B0-D3C4-2D81C9C77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476251</xdr:colOff>
      <xdr:row>213</xdr:row>
      <xdr:rowOff>157163</xdr:rowOff>
    </xdr:from>
    <xdr:to>
      <xdr:col>8</xdr:col>
      <xdr:colOff>1247775</xdr:colOff>
      <xdr:row>222</xdr:row>
      <xdr:rowOff>9525</xdr:rowOff>
    </xdr:to>
    <xdr:graphicFrame macro="">
      <xdr:nvGraphicFramePr>
        <xdr:cNvPr id="3" name="Chart 2">
          <a:extLst>
            <a:ext uri="{FF2B5EF4-FFF2-40B4-BE49-F238E27FC236}">
              <a16:creationId xmlns:a16="http://schemas.microsoft.com/office/drawing/2014/main" id="{905E7E90-20A5-37E7-DBE9-B416AE461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457200</xdr:colOff>
      <xdr:row>223</xdr:row>
      <xdr:rowOff>28574</xdr:rowOff>
    </xdr:from>
    <xdr:to>
      <xdr:col>8</xdr:col>
      <xdr:colOff>904875</xdr:colOff>
      <xdr:row>230</xdr:row>
      <xdr:rowOff>42861</xdr:rowOff>
    </xdr:to>
    <xdr:graphicFrame macro="">
      <xdr:nvGraphicFramePr>
        <xdr:cNvPr id="4" name="Chart 3">
          <a:extLst>
            <a:ext uri="{FF2B5EF4-FFF2-40B4-BE49-F238E27FC236}">
              <a16:creationId xmlns:a16="http://schemas.microsoft.com/office/drawing/2014/main" id="{0DF4E2AC-1326-0091-A8C6-8D1E3CC81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76200</xdr:colOff>
      <xdr:row>219</xdr:row>
      <xdr:rowOff>114300</xdr:rowOff>
    </xdr:from>
    <xdr:to>
      <xdr:col>2</xdr:col>
      <xdr:colOff>972806</xdr:colOff>
      <xdr:row>226</xdr:row>
      <xdr:rowOff>66675</xdr:rowOff>
    </xdr:to>
    <mc:AlternateContent xmlns:mc="http://schemas.openxmlformats.org/markup-compatibility/2006" xmlns:tsle="http://schemas.microsoft.com/office/drawing/2012/timeslicer">
      <mc:Choice Requires="tsle">
        <xdr:graphicFrame macro="">
          <xdr:nvGraphicFramePr>
            <xdr:cNvPr id="12" name="LoanOriginationDate">
              <a:extLst>
                <a:ext uri="{FF2B5EF4-FFF2-40B4-BE49-F238E27FC236}">
                  <a16:creationId xmlns:a16="http://schemas.microsoft.com/office/drawing/2014/main" id="{1633D1BE-62FE-6C35-8A7E-8F0ACAE5E928}"/>
                </a:ext>
              </a:extLst>
            </xdr:cNvPr>
            <xdr:cNvGraphicFramePr/>
          </xdr:nvGraphicFramePr>
          <xdr:xfrm>
            <a:off x="0" y="0"/>
            <a:ext cx="0" cy="0"/>
          </xdr:xfrm>
          <a:graphic>
            <a:graphicData uri="http://schemas.microsoft.com/office/drawing/2012/timeslicer">
              <tsle:timeslicer name="LoanOriginationDate"/>
            </a:graphicData>
          </a:graphic>
        </xdr:graphicFrame>
      </mc:Choice>
      <mc:Fallback xmlns="">
        <xdr:sp macro="" textlink="">
          <xdr:nvSpPr>
            <xdr:cNvPr id="0" name=""/>
            <xdr:cNvSpPr>
              <a:spLocks noTextEdit="1"/>
            </xdr:cNvSpPr>
          </xdr:nvSpPr>
          <xdr:spPr>
            <a:xfrm>
              <a:off x="955431" y="41480014"/>
              <a:ext cx="2152650" cy="12712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644769</xdr:colOff>
      <xdr:row>229</xdr:row>
      <xdr:rowOff>83318</xdr:rowOff>
    </xdr:from>
    <xdr:to>
      <xdr:col>5</xdr:col>
      <xdr:colOff>747346</xdr:colOff>
      <xdr:row>244</xdr:row>
      <xdr:rowOff>419</xdr:rowOff>
    </xdr:to>
    <xdr:graphicFrame macro="">
      <xdr:nvGraphicFramePr>
        <xdr:cNvPr id="13" name="Chart 12">
          <a:extLst>
            <a:ext uri="{FF2B5EF4-FFF2-40B4-BE49-F238E27FC236}">
              <a16:creationId xmlns:a16="http://schemas.microsoft.com/office/drawing/2014/main" id="{1B633673-034D-3A49-5E07-60E8BA40B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157692</xdr:colOff>
      <xdr:row>0</xdr:row>
      <xdr:rowOff>75143</xdr:rowOff>
    </xdr:from>
    <xdr:to>
      <xdr:col>1</xdr:col>
      <xdr:colOff>411692</xdr:colOff>
      <xdr:row>27</xdr:row>
      <xdr:rowOff>38101</xdr:rowOff>
    </xdr:to>
    <xdr:sp macro="" textlink="">
      <xdr:nvSpPr>
        <xdr:cNvPr id="3" name="Rectangle: Rounded Corners 2">
          <a:extLst>
            <a:ext uri="{FF2B5EF4-FFF2-40B4-BE49-F238E27FC236}">
              <a16:creationId xmlns:a16="http://schemas.microsoft.com/office/drawing/2014/main" id="{55CF5701-30B1-1ADA-EEA5-FA2EE1983173}"/>
            </a:ext>
          </a:extLst>
        </xdr:cNvPr>
        <xdr:cNvSpPr/>
      </xdr:nvSpPr>
      <xdr:spPr>
        <a:xfrm>
          <a:off x="157692" y="75143"/>
          <a:ext cx="863600" cy="5106458"/>
        </a:xfrm>
        <a:prstGeom prst="roundRect">
          <a:avLst>
            <a:gd name="adj" fmla="val 6667"/>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545042</xdr:colOff>
      <xdr:row>0</xdr:row>
      <xdr:rowOff>77258</xdr:rowOff>
    </xdr:from>
    <xdr:to>
      <xdr:col>20</xdr:col>
      <xdr:colOff>102053</xdr:colOff>
      <xdr:row>3</xdr:row>
      <xdr:rowOff>9526</xdr:rowOff>
    </xdr:to>
    <xdr:sp macro="" textlink="">
      <xdr:nvSpPr>
        <xdr:cNvPr id="4" name="Rectangle: Rounded Corners 3">
          <a:extLst>
            <a:ext uri="{FF2B5EF4-FFF2-40B4-BE49-F238E27FC236}">
              <a16:creationId xmlns:a16="http://schemas.microsoft.com/office/drawing/2014/main" id="{67A8B959-02E9-5F01-2BB9-7E5F2485B20D}"/>
            </a:ext>
          </a:extLst>
        </xdr:cNvPr>
        <xdr:cNvSpPr/>
      </xdr:nvSpPr>
      <xdr:spPr>
        <a:xfrm>
          <a:off x="1154642" y="77258"/>
          <a:ext cx="11139411" cy="503768"/>
        </a:xfrm>
        <a:prstGeom prst="roundRect">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i="1">
              <a:solidFill>
                <a:schemeClr val="bg1"/>
              </a:solidFill>
            </a:rPr>
            <a:t>Prosper Loan DashBoard</a:t>
          </a:r>
        </a:p>
      </xdr:txBody>
    </xdr:sp>
    <xdr:clientData/>
  </xdr:twoCellAnchor>
  <xdr:twoCellAnchor editAs="oneCell">
    <xdr:from>
      <xdr:col>0</xdr:col>
      <xdr:colOff>201083</xdr:colOff>
      <xdr:row>0</xdr:row>
      <xdr:rowOff>95250</xdr:rowOff>
    </xdr:from>
    <xdr:to>
      <xdr:col>1</xdr:col>
      <xdr:colOff>359833</xdr:colOff>
      <xdr:row>4</xdr:row>
      <xdr:rowOff>105833</xdr:rowOff>
    </xdr:to>
    <xdr:pic>
      <xdr:nvPicPr>
        <xdr:cNvPr id="6" name="Graphic 5" descr="Court">
          <a:extLst>
            <a:ext uri="{FF2B5EF4-FFF2-40B4-BE49-F238E27FC236}">
              <a16:creationId xmlns:a16="http://schemas.microsoft.com/office/drawing/2014/main" id="{28B2A3BD-B30F-CA9E-A467-F3B0EEBCA5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083" y="95250"/>
          <a:ext cx="772583" cy="772583"/>
        </a:xfrm>
        <a:prstGeom prst="rect">
          <a:avLst/>
        </a:prstGeom>
      </xdr:spPr>
    </xdr:pic>
    <xdr:clientData/>
  </xdr:twoCellAnchor>
  <xdr:twoCellAnchor>
    <xdr:from>
      <xdr:col>1</xdr:col>
      <xdr:colOff>533400</xdr:colOff>
      <xdr:row>3</xdr:row>
      <xdr:rowOff>63501</xdr:rowOff>
    </xdr:from>
    <xdr:to>
      <xdr:col>6</xdr:col>
      <xdr:colOff>9525</xdr:colOff>
      <xdr:row>7</xdr:row>
      <xdr:rowOff>0</xdr:rowOff>
    </xdr:to>
    <xdr:sp macro="" textlink="">
      <xdr:nvSpPr>
        <xdr:cNvPr id="17" name="Rectangle: Rounded Corners 16">
          <a:extLst>
            <a:ext uri="{FF2B5EF4-FFF2-40B4-BE49-F238E27FC236}">
              <a16:creationId xmlns:a16="http://schemas.microsoft.com/office/drawing/2014/main" id="{CD66B79A-C7CF-480E-BFCF-8DFEEE0C55F0}"/>
            </a:ext>
          </a:extLst>
        </xdr:cNvPr>
        <xdr:cNvSpPr/>
      </xdr:nvSpPr>
      <xdr:spPr>
        <a:xfrm>
          <a:off x="1143000" y="635001"/>
          <a:ext cx="2524125" cy="698499"/>
        </a:xfrm>
        <a:prstGeom prst="roundRect">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260350</xdr:colOff>
      <xdr:row>3</xdr:row>
      <xdr:rowOff>63500</xdr:rowOff>
    </xdr:from>
    <xdr:to>
      <xdr:col>10</xdr:col>
      <xdr:colOff>371475</xdr:colOff>
      <xdr:row>7</xdr:row>
      <xdr:rowOff>0</xdr:rowOff>
    </xdr:to>
    <xdr:sp macro="" textlink="">
      <xdr:nvSpPr>
        <xdr:cNvPr id="19" name="Rectangle: Rounded Corners 18">
          <a:extLst>
            <a:ext uri="{FF2B5EF4-FFF2-40B4-BE49-F238E27FC236}">
              <a16:creationId xmlns:a16="http://schemas.microsoft.com/office/drawing/2014/main" id="{1F41E9CA-26D3-468F-9B4A-005364FBBB57}"/>
            </a:ext>
          </a:extLst>
        </xdr:cNvPr>
        <xdr:cNvSpPr/>
      </xdr:nvSpPr>
      <xdr:spPr>
        <a:xfrm>
          <a:off x="3917950" y="635000"/>
          <a:ext cx="2549525" cy="698500"/>
        </a:xfrm>
        <a:prstGeom prst="roundRect">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19050</xdr:colOff>
      <xdr:row>3</xdr:row>
      <xdr:rowOff>53975</xdr:rowOff>
    </xdr:from>
    <xdr:to>
      <xdr:col>15</xdr:col>
      <xdr:colOff>130175</xdr:colOff>
      <xdr:row>7</xdr:row>
      <xdr:rowOff>0</xdr:rowOff>
    </xdr:to>
    <xdr:sp macro="" textlink="">
      <xdr:nvSpPr>
        <xdr:cNvPr id="24" name="Rectangle: Rounded Corners 23">
          <a:extLst>
            <a:ext uri="{FF2B5EF4-FFF2-40B4-BE49-F238E27FC236}">
              <a16:creationId xmlns:a16="http://schemas.microsoft.com/office/drawing/2014/main" id="{26526A9F-5784-461E-80A5-C37950726739}"/>
            </a:ext>
          </a:extLst>
        </xdr:cNvPr>
        <xdr:cNvSpPr/>
      </xdr:nvSpPr>
      <xdr:spPr>
        <a:xfrm>
          <a:off x="6724650" y="625475"/>
          <a:ext cx="2549525" cy="708025"/>
        </a:xfrm>
        <a:prstGeom prst="roundRect">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104774</xdr:colOff>
      <xdr:row>7</xdr:row>
      <xdr:rowOff>76200</xdr:rowOff>
    </xdr:from>
    <xdr:to>
      <xdr:col>20</xdr:col>
      <xdr:colOff>104775</xdr:colOff>
      <xdr:row>17</xdr:row>
      <xdr:rowOff>76201</xdr:rowOff>
    </xdr:to>
    <xdr:sp macro="" textlink="">
      <xdr:nvSpPr>
        <xdr:cNvPr id="25" name="Rectangle: Rounded Corners 24">
          <a:extLst>
            <a:ext uri="{FF2B5EF4-FFF2-40B4-BE49-F238E27FC236}">
              <a16:creationId xmlns:a16="http://schemas.microsoft.com/office/drawing/2014/main" id="{D0B32B81-603B-4D2D-AA4F-961016323936}"/>
            </a:ext>
          </a:extLst>
        </xdr:cNvPr>
        <xdr:cNvSpPr/>
      </xdr:nvSpPr>
      <xdr:spPr>
        <a:xfrm>
          <a:off x="9858374" y="1409700"/>
          <a:ext cx="2438401" cy="1905001"/>
        </a:xfrm>
        <a:prstGeom prst="roundRect">
          <a:avLst>
            <a:gd name="adj" fmla="val 3341"/>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527050</xdr:colOff>
      <xdr:row>7</xdr:row>
      <xdr:rowOff>95250</xdr:rowOff>
    </xdr:from>
    <xdr:to>
      <xdr:col>4</xdr:col>
      <xdr:colOff>542925</xdr:colOff>
      <xdr:row>27</xdr:row>
      <xdr:rowOff>66675</xdr:rowOff>
    </xdr:to>
    <xdr:sp macro="" textlink="">
      <xdr:nvSpPr>
        <xdr:cNvPr id="26" name="Rectangle: Rounded Corners 25">
          <a:extLst>
            <a:ext uri="{FF2B5EF4-FFF2-40B4-BE49-F238E27FC236}">
              <a16:creationId xmlns:a16="http://schemas.microsoft.com/office/drawing/2014/main" id="{C8F7EA12-5452-52A1-E444-28314601F8FD}"/>
            </a:ext>
          </a:extLst>
        </xdr:cNvPr>
        <xdr:cNvSpPr/>
      </xdr:nvSpPr>
      <xdr:spPr>
        <a:xfrm>
          <a:off x="1136650" y="1428750"/>
          <a:ext cx="1844675" cy="3781425"/>
        </a:xfrm>
        <a:prstGeom prst="roundRect">
          <a:avLst>
            <a:gd name="adj" fmla="val 5390"/>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14</xdr:col>
      <xdr:colOff>352425</xdr:colOff>
      <xdr:row>0</xdr:row>
      <xdr:rowOff>146050</xdr:rowOff>
    </xdr:from>
    <xdr:ext cx="2088007" cy="374141"/>
    <xdr:sp macro="" textlink="">
      <xdr:nvSpPr>
        <xdr:cNvPr id="2" name="TextBox 1">
          <a:extLst>
            <a:ext uri="{FF2B5EF4-FFF2-40B4-BE49-F238E27FC236}">
              <a16:creationId xmlns:a16="http://schemas.microsoft.com/office/drawing/2014/main" id="{BEE2D558-2F19-4279-218E-E9AD6FF79538}"/>
            </a:ext>
          </a:extLst>
        </xdr:cNvPr>
        <xdr:cNvSpPr txBox="1"/>
      </xdr:nvSpPr>
      <xdr:spPr>
        <a:xfrm>
          <a:off x="8886825" y="146050"/>
          <a:ext cx="208800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chemeClr val="bg1"/>
              </a:solidFill>
            </a:rPr>
            <a:t>Total</a:t>
          </a:r>
          <a:r>
            <a:rPr lang="en-US" sz="1800" baseline="0">
              <a:solidFill>
                <a:schemeClr val="bg1"/>
              </a:solidFill>
            </a:rPr>
            <a:t> Loan Amount </a:t>
          </a:r>
          <a:endParaRPr lang="en-US" sz="1800">
            <a:solidFill>
              <a:schemeClr val="bg1"/>
            </a:solidFill>
          </a:endParaRPr>
        </a:p>
      </xdr:txBody>
    </xdr:sp>
    <xdr:clientData/>
  </xdr:oneCellAnchor>
  <xdr:oneCellAnchor>
    <xdr:from>
      <xdr:col>16</xdr:col>
      <xdr:colOff>65163</xdr:colOff>
      <xdr:row>0</xdr:row>
      <xdr:rowOff>142060</xdr:rowOff>
    </xdr:from>
    <xdr:ext cx="2938387" cy="374141"/>
    <xdr:sp macro="" textlink="Charts!B219">
      <xdr:nvSpPr>
        <xdr:cNvPr id="5" name="TextBox 4">
          <a:extLst>
            <a:ext uri="{FF2B5EF4-FFF2-40B4-BE49-F238E27FC236}">
              <a16:creationId xmlns:a16="http://schemas.microsoft.com/office/drawing/2014/main" id="{1450ACA0-988D-4328-B862-F90C0DF683AD}"/>
            </a:ext>
          </a:extLst>
        </xdr:cNvPr>
        <xdr:cNvSpPr txBox="1"/>
      </xdr:nvSpPr>
      <xdr:spPr>
        <a:xfrm>
          <a:off x="9818763" y="142060"/>
          <a:ext cx="293838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1290AC05-FE8E-4746-A2D5-8C27CBA9D2EF}" type="TxLink">
            <a:rPr lang="en-US" sz="1800" b="0" i="0" u="none" strike="noStrike">
              <a:solidFill>
                <a:schemeClr val="bg1"/>
              </a:solidFill>
              <a:latin typeface="Calibri"/>
              <a:cs typeface="Calibri"/>
            </a:rPr>
            <a:pPr algn="ctr"/>
            <a:t>8319981</a:t>
          </a:fld>
          <a:endParaRPr lang="en-US" sz="1800">
            <a:solidFill>
              <a:schemeClr val="bg1"/>
            </a:solidFill>
          </a:endParaRPr>
        </a:p>
      </xdr:txBody>
    </xdr:sp>
    <xdr:clientData/>
  </xdr:oneCellAnchor>
  <xdr:oneCellAnchor>
    <xdr:from>
      <xdr:col>1</xdr:col>
      <xdr:colOff>371475</xdr:colOff>
      <xdr:row>3</xdr:row>
      <xdr:rowOff>60325</xdr:rowOff>
    </xdr:from>
    <xdr:ext cx="2000250" cy="374141"/>
    <xdr:sp macro="" textlink="">
      <xdr:nvSpPr>
        <xdr:cNvPr id="7" name="TextBox 6">
          <a:extLst>
            <a:ext uri="{FF2B5EF4-FFF2-40B4-BE49-F238E27FC236}">
              <a16:creationId xmlns:a16="http://schemas.microsoft.com/office/drawing/2014/main" id="{8732CED8-0971-4841-B71A-C2B68691762B}"/>
            </a:ext>
          </a:extLst>
        </xdr:cNvPr>
        <xdr:cNvSpPr txBox="1"/>
      </xdr:nvSpPr>
      <xdr:spPr>
        <a:xfrm>
          <a:off x="981075" y="631825"/>
          <a:ext cx="200025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aseline="0">
              <a:solidFill>
                <a:schemeClr val="bg1"/>
              </a:solidFill>
              <a:latin typeface="+mn-lt"/>
              <a:ea typeface="+mn-ea"/>
              <a:cs typeface="+mn-cs"/>
            </a:rPr>
            <a:t>Completed</a:t>
          </a:r>
          <a:r>
            <a:rPr lang="en-US" sz="1400">
              <a:solidFill>
                <a:schemeClr val="bg1"/>
              </a:solidFill>
            </a:rPr>
            <a:t> </a:t>
          </a:r>
          <a:r>
            <a:rPr lang="en-US" sz="1800">
              <a:solidFill>
                <a:schemeClr val="bg1"/>
              </a:solidFill>
              <a:latin typeface="+mn-lt"/>
              <a:ea typeface="+mn-ea"/>
              <a:cs typeface="+mn-cs"/>
            </a:rPr>
            <a:t>Loan </a:t>
          </a:r>
        </a:p>
      </xdr:txBody>
    </xdr:sp>
    <xdr:clientData/>
  </xdr:oneCellAnchor>
  <xdr:oneCellAnchor>
    <xdr:from>
      <xdr:col>1</xdr:col>
      <xdr:colOff>323850</xdr:colOff>
      <xdr:row>4</xdr:row>
      <xdr:rowOff>110999</xdr:rowOff>
    </xdr:from>
    <xdr:ext cx="1876425" cy="468013"/>
    <xdr:sp macro="" textlink="Charts!$E$214">
      <xdr:nvSpPr>
        <xdr:cNvPr id="9" name="TextBox 8">
          <a:extLst>
            <a:ext uri="{FF2B5EF4-FFF2-40B4-BE49-F238E27FC236}">
              <a16:creationId xmlns:a16="http://schemas.microsoft.com/office/drawing/2014/main" id="{49E46409-830D-4C0D-9FD4-0AD19186E9FE}"/>
            </a:ext>
          </a:extLst>
        </xdr:cNvPr>
        <xdr:cNvSpPr txBox="1"/>
      </xdr:nvSpPr>
      <xdr:spPr>
        <a:xfrm>
          <a:off x="933450" y="872999"/>
          <a:ext cx="187642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82208CBE-14C7-4185-8594-9E7A6BA043FA}" type="TxLink">
            <a:rPr lang="en-US" sz="2400" b="0" i="0" u="none" strike="noStrike">
              <a:solidFill>
                <a:schemeClr val="bg1"/>
              </a:solidFill>
              <a:latin typeface="Calibri"/>
              <a:ea typeface="+mn-ea"/>
              <a:cs typeface="Calibri"/>
            </a:rPr>
            <a:pPr marL="0" indent="0" algn="ctr"/>
            <a:t>332</a:t>
          </a:fld>
          <a:endParaRPr lang="en-US" sz="2400" b="0" i="0" u="none" strike="noStrike">
            <a:solidFill>
              <a:schemeClr val="bg1"/>
            </a:solidFill>
            <a:latin typeface="Calibri"/>
            <a:ea typeface="+mn-ea"/>
            <a:cs typeface="Calibri"/>
          </a:endParaRPr>
        </a:p>
      </xdr:txBody>
    </xdr:sp>
    <xdr:clientData/>
  </xdr:oneCellAnchor>
  <xdr:oneCellAnchor>
    <xdr:from>
      <xdr:col>6</xdr:col>
      <xdr:colOff>264180</xdr:colOff>
      <xdr:row>3</xdr:row>
      <xdr:rowOff>44450</xdr:rowOff>
    </xdr:from>
    <xdr:ext cx="1834541" cy="374141"/>
    <xdr:sp macro="" textlink="">
      <xdr:nvSpPr>
        <xdr:cNvPr id="14" name="TextBox 13">
          <a:extLst>
            <a:ext uri="{FF2B5EF4-FFF2-40B4-BE49-F238E27FC236}">
              <a16:creationId xmlns:a16="http://schemas.microsoft.com/office/drawing/2014/main" id="{A8DBFBDF-1A5C-4530-B9B2-09329BEED07F}"/>
            </a:ext>
          </a:extLst>
        </xdr:cNvPr>
        <xdr:cNvSpPr txBox="1"/>
      </xdr:nvSpPr>
      <xdr:spPr>
        <a:xfrm>
          <a:off x="3921780" y="615950"/>
          <a:ext cx="183454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800" baseline="0">
              <a:solidFill>
                <a:schemeClr val="bg1"/>
              </a:solidFill>
              <a:latin typeface="+mn-lt"/>
              <a:ea typeface="+mn-ea"/>
              <a:cs typeface="+mn-cs"/>
            </a:rPr>
            <a:t>Charged off </a:t>
          </a:r>
          <a:r>
            <a:rPr lang="en-US" sz="1800">
              <a:solidFill>
                <a:schemeClr val="bg1"/>
              </a:solidFill>
              <a:latin typeface="+mn-lt"/>
              <a:ea typeface="+mn-ea"/>
              <a:cs typeface="+mn-cs"/>
            </a:rPr>
            <a:t>Loan </a:t>
          </a:r>
        </a:p>
      </xdr:txBody>
    </xdr:sp>
    <xdr:clientData/>
  </xdr:oneCellAnchor>
  <xdr:oneCellAnchor>
    <xdr:from>
      <xdr:col>11</xdr:col>
      <xdr:colOff>51710</xdr:colOff>
      <xdr:row>3</xdr:row>
      <xdr:rowOff>44450</xdr:rowOff>
    </xdr:from>
    <xdr:ext cx="1446678" cy="374141"/>
    <xdr:sp macro="" textlink="">
      <xdr:nvSpPr>
        <xdr:cNvPr id="15" name="TextBox 14">
          <a:extLst>
            <a:ext uri="{FF2B5EF4-FFF2-40B4-BE49-F238E27FC236}">
              <a16:creationId xmlns:a16="http://schemas.microsoft.com/office/drawing/2014/main" id="{BECAA718-9C77-43FF-A71F-D0A5807777D5}"/>
            </a:ext>
          </a:extLst>
        </xdr:cNvPr>
        <xdr:cNvSpPr txBox="1"/>
      </xdr:nvSpPr>
      <xdr:spPr>
        <a:xfrm>
          <a:off x="6757310" y="615950"/>
          <a:ext cx="1446678"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800" baseline="0">
              <a:solidFill>
                <a:schemeClr val="bg1"/>
              </a:solidFill>
              <a:latin typeface="+mn-lt"/>
              <a:ea typeface="+mn-ea"/>
              <a:cs typeface="+mn-cs"/>
            </a:rPr>
            <a:t>Current</a:t>
          </a:r>
          <a:r>
            <a:rPr lang="en-US" sz="1400">
              <a:solidFill>
                <a:schemeClr val="bg1"/>
              </a:solidFill>
            </a:rPr>
            <a:t> </a:t>
          </a:r>
          <a:r>
            <a:rPr lang="en-US" sz="1800">
              <a:solidFill>
                <a:schemeClr val="bg1"/>
              </a:solidFill>
              <a:latin typeface="+mn-lt"/>
              <a:ea typeface="+mn-ea"/>
              <a:cs typeface="+mn-cs"/>
            </a:rPr>
            <a:t>Loan </a:t>
          </a:r>
        </a:p>
      </xdr:txBody>
    </xdr:sp>
    <xdr:clientData/>
  </xdr:oneCellAnchor>
  <xdr:oneCellAnchor>
    <xdr:from>
      <xdr:col>5</xdr:col>
      <xdr:colOff>142875</xdr:colOff>
      <xdr:row>4</xdr:row>
      <xdr:rowOff>130175</xdr:rowOff>
    </xdr:from>
    <xdr:ext cx="2938387" cy="468013"/>
    <xdr:sp macro="" textlink="Charts!$E$209">
      <xdr:nvSpPr>
        <xdr:cNvPr id="16" name="TextBox 15">
          <a:extLst>
            <a:ext uri="{FF2B5EF4-FFF2-40B4-BE49-F238E27FC236}">
              <a16:creationId xmlns:a16="http://schemas.microsoft.com/office/drawing/2014/main" id="{B450E9A9-F571-4CAF-99DA-D717A0BA0BCA}"/>
            </a:ext>
          </a:extLst>
        </xdr:cNvPr>
        <xdr:cNvSpPr txBox="1"/>
      </xdr:nvSpPr>
      <xdr:spPr>
        <a:xfrm>
          <a:off x="3190875" y="892175"/>
          <a:ext cx="293838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E5FC7BC1-E69E-49E1-9537-77D9A626EEAB}" type="TxLink">
            <a:rPr lang="en-US" sz="2400" b="0" i="0" u="none" strike="noStrike">
              <a:solidFill>
                <a:schemeClr val="bg1"/>
              </a:solidFill>
              <a:latin typeface="Calibri"/>
              <a:ea typeface="+mn-ea"/>
              <a:cs typeface="Calibri"/>
            </a:rPr>
            <a:pPr marL="0" indent="0" algn="ctr"/>
            <a:t>94</a:t>
          </a:fld>
          <a:endParaRPr lang="en-US" sz="2400" b="0" i="0" u="none" strike="noStrike">
            <a:solidFill>
              <a:schemeClr val="bg1"/>
            </a:solidFill>
            <a:latin typeface="Calibri"/>
            <a:ea typeface="+mn-ea"/>
            <a:cs typeface="Calibri"/>
          </a:endParaRPr>
        </a:p>
      </xdr:txBody>
    </xdr:sp>
    <xdr:clientData/>
  </xdr:oneCellAnchor>
  <xdr:oneCellAnchor>
    <xdr:from>
      <xdr:col>9</xdr:col>
      <xdr:colOff>320675</xdr:colOff>
      <xdr:row>4</xdr:row>
      <xdr:rowOff>168275</xdr:rowOff>
    </xdr:from>
    <xdr:ext cx="2938387" cy="468013"/>
    <xdr:sp macro="" textlink="Charts!$E$218">
      <xdr:nvSpPr>
        <xdr:cNvPr id="18" name="TextBox 17">
          <a:extLst>
            <a:ext uri="{FF2B5EF4-FFF2-40B4-BE49-F238E27FC236}">
              <a16:creationId xmlns:a16="http://schemas.microsoft.com/office/drawing/2014/main" id="{F787A3F5-A5C2-4470-B3FB-DDD72FA0C159}"/>
            </a:ext>
          </a:extLst>
        </xdr:cNvPr>
        <xdr:cNvSpPr txBox="1"/>
      </xdr:nvSpPr>
      <xdr:spPr>
        <a:xfrm>
          <a:off x="5807075" y="930275"/>
          <a:ext cx="293838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B3CA8B98-999B-49E0-8F1E-ED6532D713CF}" type="TxLink">
            <a:rPr lang="en-US" sz="2400" b="0" i="0" u="none" strike="noStrike">
              <a:solidFill>
                <a:schemeClr val="bg1"/>
              </a:solidFill>
              <a:latin typeface="Calibri"/>
              <a:ea typeface="+mn-ea"/>
              <a:cs typeface="Calibri"/>
            </a:rPr>
            <a:pPr marL="0" indent="0" algn="ctr"/>
            <a:t>542</a:t>
          </a:fld>
          <a:endParaRPr lang="en-US" sz="2400" b="0" i="0" u="none" strike="noStrike">
            <a:solidFill>
              <a:schemeClr val="bg1"/>
            </a:solidFill>
            <a:latin typeface="Calibri"/>
            <a:ea typeface="+mn-ea"/>
            <a:cs typeface="Calibri"/>
          </a:endParaRPr>
        </a:p>
      </xdr:txBody>
    </xdr:sp>
    <xdr:clientData/>
  </xdr:oneCellAnchor>
  <xdr:twoCellAnchor>
    <xdr:from>
      <xdr:col>8</xdr:col>
      <xdr:colOff>415925</xdr:colOff>
      <xdr:row>2</xdr:row>
      <xdr:rowOff>187326</xdr:rowOff>
    </xdr:from>
    <xdr:to>
      <xdr:col>11</xdr:col>
      <xdr:colOff>95251</xdr:colOff>
      <xdr:row>7</xdr:row>
      <xdr:rowOff>85726</xdr:rowOff>
    </xdr:to>
    <xdr:graphicFrame macro="">
      <xdr:nvGraphicFramePr>
        <xdr:cNvPr id="20" name="Chart 19">
          <a:extLst>
            <a:ext uri="{FF2B5EF4-FFF2-40B4-BE49-F238E27FC236}">
              <a16:creationId xmlns:a16="http://schemas.microsoft.com/office/drawing/2014/main" id="{1FF34698-A664-4EEE-B143-D9B8ABA17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311150</xdr:colOff>
      <xdr:row>4</xdr:row>
      <xdr:rowOff>111125</xdr:rowOff>
    </xdr:from>
    <xdr:ext cx="535596" cy="264560"/>
    <xdr:sp macro="" textlink="Charts!$F$209">
      <xdr:nvSpPr>
        <xdr:cNvPr id="21" name="TextBox 20">
          <a:extLst>
            <a:ext uri="{FF2B5EF4-FFF2-40B4-BE49-F238E27FC236}">
              <a16:creationId xmlns:a16="http://schemas.microsoft.com/office/drawing/2014/main" id="{A88839D2-FCA0-B2CB-D73E-31E7473B36D9}"/>
            </a:ext>
          </a:extLst>
        </xdr:cNvPr>
        <xdr:cNvSpPr txBox="1"/>
      </xdr:nvSpPr>
      <xdr:spPr>
        <a:xfrm>
          <a:off x="5797550" y="873125"/>
          <a:ext cx="5355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F77FA3F-E21A-44DA-8D1B-82BCC0E80584}" type="TxLink">
            <a:rPr lang="en-US" sz="1100" b="0" i="0" u="none" strike="noStrike">
              <a:solidFill>
                <a:schemeClr val="bg1"/>
              </a:solidFill>
              <a:latin typeface="Calibri"/>
              <a:cs typeface="Calibri"/>
            </a:rPr>
            <a:pPr/>
            <a:t>9.71%</a:t>
          </a:fld>
          <a:endParaRPr lang="en-US" sz="1100">
            <a:solidFill>
              <a:schemeClr val="bg1"/>
            </a:solidFill>
          </a:endParaRPr>
        </a:p>
      </xdr:txBody>
    </xdr:sp>
    <xdr:clientData/>
  </xdr:oneCellAnchor>
  <xdr:twoCellAnchor>
    <xdr:from>
      <xdr:col>4</xdr:col>
      <xdr:colOff>31750</xdr:colOff>
      <xdr:row>2</xdr:row>
      <xdr:rowOff>187325</xdr:rowOff>
    </xdr:from>
    <xdr:to>
      <xdr:col>6</xdr:col>
      <xdr:colOff>304800</xdr:colOff>
      <xdr:row>7</xdr:row>
      <xdr:rowOff>85725</xdr:rowOff>
    </xdr:to>
    <xdr:graphicFrame macro="">
      <xdr:nvGraphicFramePr>
        <xdr:cNvPr id="22" name="Chart 21">
          <a:extLst>
            <a:ext uri="{FF2B5EF4-FFF2-40B4-BE49-F238E27FC236}">
              <a16:creationId xmlns:a16="http://schemas.microsoft.com/office/drawing/2014/main" id="{B692328A-6F94-4A4B-B086-0FF2B14A1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593725</xdr:colOff>
      <xdr:row>4</xdr:row>
      <xdr:rowOff>107950</xdr:rowOff>
    </xdr:from>
    <xdr:ext cx="428515" cy="264560"/>
    <xdr:sp macro="" textlink="Charts!$F$214">
      <xdr:nvSpPr>
        <xdr:cNvPr id="23" name="TextBox 22">
          <a:extLst>
            <a:ext uri="{FF2B5EF4-FFF2-40B4-BE49-F238E27FC236}">
              <a16:creationId xmlns:a16="http://schemas.microsoft.com/office/drawing/2014/main" id="{90C36415-1748-02F4-BC50-1F6D65DAE83F}"/>
            </a:ext>
          </a:extLst>
        </xdr:cNvPr>
        <xdr:cNvSpPr txBox="1"/>
      </xdr:nvSpPr>
      <xdr:spPr>
        <a:xfrm>
          <a:off x="3032125" y="869950"/>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554ED49-7112-4635-931C-184A7EE77288}" type="TxLink">
            <a:rPr lang="en-US" sz="1100" b="0" i="0" u="none" strike="noStrike">
              <a:solidFill>
                <a:schemeClr val="bg1"/>
              </a:solidFill>
              <a:latin typeface="Calibri"/>
              <a:cs typeface="Calibri"/>
            </a:rPr>
            <a:pPr/>
            <a:t>34%</a:t>
          </a:fld>
          <a:endParaRPr lang="en-US" sz="1100">
            <a:solidFill>
              <a:schemeClr val="bg1"/>
            </a:solidFill>
          </a:endParaRPr>
        </a:p>
      </xdr:txBody>
    </xdr:sp>
    <xdr:clientData/>
  </xdr:oneCellAnchor>
  <xdr:twoCellAnchor>
    <xdr:from>
      <xdr:col>13</xdr:col>
      <xdr:colOff>9524</xdr:colOff>
      <xdr:row>2</xdr:row>
      <xdr:rowOff>171451</xdr:rowOff>
    </xdr:from>
    <xdr:to>
      <xdr:col>15</xdr:col>
      <xdr:colOff>419100</xdr:colOff>
      <xdr:row>7</xdr:row>
      <xdr:rowOff>38101</xdr:rowOff>
    </xdr:to>
    <xdr:graphicFrame macro="">
      <xdr:nvGraphicFramePr>
        <xdr:cNvPr id="27" name="Chart 26">
          <a:extLst>
            <a:ext uri="{FF2B5EF4-FFF2-40B4-BE49-F238E27FC236}">
              <a16:creationId xmlns:a16="http://schemas.microsoft.com/office/drawing/2014/main" id="{67916FC4-6434-4C16-8F7B-96E444121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66675</xdr:colOff>
      <xdr:row>4</xdr:row>
      <xdr:rowOff>136525</xdr:rowOff>
    </xdr:from>
    <xdr:ext cx="428515" cy="264560"/>
    <xdr:sp macro="" textlink="Charts!$F$218">
      <xdr:nvSpPr>
        <xdr:cNvPr id="28" name="TextBox 27">
          <a:extLst>
            <a:ext uri="{FF2B5EF4-FFF2-40B4-BE49-F238E27FC236}">
              <a16:creationId xmlns:a16="http://schemas.microsoft.com/office/drawing/2014/main" id="{A0A2B34E-EFAC-39F7-992B-C8A23AD59A0A}"/>
            </a:ext>
          </a:extLst>
        </xdr:cNvPr>
        <xdr:cNvSpPr txBox="1"/>
      </xdr:nvSpPr>
      <xdr:spPr>
        <a:xfrm>
          <a:off x="8601075" y="898525"/>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7311E50-411D-4311-804E-AE7A82A24E09}" type="TxLink">
            <a:rPr lang="en-US" sz="1100" b="0" i="0" u="none" strike="noStrike">
              <a:solidFill>
                <a:schemeClr val="bg1"/>
              </a:solidFill>
              <a:latin typeface="Calibri"/>
              <a:cs typeface="Calibri"/>
            </a:rPr>
            <a:pPr/>
            <a:t>56%</a:t>
          </a:fld>
          <a:endParaRPr lang="en-US" sz="1100">
            <a:solidFill>
              <a:schemeClr val="bg1"/>
            </a:solidFill>
          </a:endParaRPr>
        </a:p>
      </xdr:txBody>
    </xdr:sp>
    <xdr:clientData/>
  </xdr:oneCellAnchor>
  <xdr:twoCellAnchor>
    <xdr:from>
      <xdr:col>16</xdr:col>
      <xdr:colOff>85725</xdr:colOff>
      <xdr:row>7</xdr:row>
      <xdr:rowOff>133350</xdr:rowOff>
    </xdr:from>
    <xdr:to>
      <xdr:col>20</xdr:col>
      <xdr:colOff>38100</xdr:colOff>
      <xdr:row>17</xdr:row>
      <xdr:rowOff>185739</xdr:rowOff>
    </xdr:to>
    <mc:AlternateContent xmlns:mc="http://schemas.openxmlformats.org/markup-compatibility/2006">
      <mc:Choice xmlns:cx2="http://schemas.microsoft.com/office/drawing/2015/10/21/chartex" Requires="cx2">
        <xdr:graphicFrame macro="">
          <xdr:nvGraphicFramePr>
            <xdr:cNvPr id="30" name="Chart 29">
              <a:extLst>
                <a:ext uri="{FF2B5EF4-FFF2-40B4-BE49-F238E27FC236}">
                  <a16:creationId xmlns:a16="http://schemas.microsoft.com/office/drawing/2014/main" id="{AA55976A-FDFA-4C35-9C2E-F20AF02A98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839325" y="1466850"/>
              <a:ext cx="2390775" cy="19573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600075</xdr:colOff>
      <xdr:row>7</xdr:row>
      <xdr:rowOff>95250</xdr:rowOff>
    </xdr:from>
    <xdr:to>
      <xdr:col>10</xdr:col>
      <xdr:colOff>19050</xdr:colOff>
      <xdr:row>17</xdr:row>
      <xdr:rowOff>85726</xdr:rowOff>
    </xdr:to>
    <xdr:sp macro="" textlink="">
      <xdr:nvSpPr>
        <xdr:cNvPr id="31" name="Rectangle: Rounded Corners 30">
          <a:extLst>
            <a:ext uri="{FF2B5EF4-FFF2-40B4-BE49-F238E27FC236}">
              <a16:creationId xmlns:a16="http://schemas.microsoft.com/office/drawing/2014/main" id="{AED6BC80-2908-4570-A1B5-5E7AF633B5B8}"/>
            </a:ext>
          </a:extLst>
        </xdr:cNvPr>
        <xdr:cNvSpPr/>
      </xdr:nvSpPr>
      <xdr:spPr>
        <a:xfrm>
          <a:off x="3038475" y="1428750"/>
          <a:ext cx="3076575" cy="1895476"/>
        </a:xfrm>
        <a:prstGeom prst="roundRect">
          <a:avLst>
            <a:gd name="adj" fmla="val 4925"/>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123826</xdr:colOff>
      <xdr:row>7</xdr:row>
      <xdr:rowOff>85725</xdr:rowOff>
    </xdr:from>
    <xdr:to>
      <xdr:col>9</xdr:col>
      <xdr:colOff>542926</xdr:colOff>
      <xdr:row>17</xdr:row>
      <xdr:rowOff>38100</xdr:rowOff>
    </xdr:to>
    <xdr:graphicFrame macro="">
      <xdr:nvGraphicFramePr>
        <xdr:cNvPr id="32" name="Chart 31">
          <a:extLst>
            <a:ext uri="{FF2B5EF4-FFF2-40B4-BE49-F238E27FC236}">
              <a16:creationId xmlns:a16="http://schemas.microsoft.com/office/drawing/2014/main" id="{8D6BF406-93BA-4504-9A0B-245316EE2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146049</xdr:colOff>
      <xdr:row>7</xdr:row>
      <xdr:rowOff>85725</xdr:rowOff>
    </xdr:from>
    <xdr:to>
      <xdr:col>15</xdr:col>
      <xdr:colOff>581024</xdr:colOff>
      <xdr:row>17</xdr:row>
      <xdr:rowOff>85725</xdr:rowOff>
    </xdr:to>
    <xdr:sp macro="" textlink="">
      <xdr:nvSpPr>
        <xdr:cNvPr id="34" name="Rectangle: Rounded Corners 33">
          <a:extLst>
            <a:ext uri="{FF2B5EF4-FFF2-40B4-BE49-F238E27FC236}">
              <a16:creationId xmlns:a16="http://schemas.microsoft.com/office/drawing/2014/main" id="{675E0EED-16A1-40B3-B28E-2FD224C27259}"/>
            </a:ext>
          </a:extLst>
        </xdr:cNvPr>
        <xdr:cNvSpPr/>
      </xdr:nvSpPr>
      <xdr:spPr>
        <a:xfrm>
          <a:off x="6242049" y="1419225"/>
          <a:ext cx="3482975" cy="1905000"/>
        </a:xfrm>
        <a:prstGeom prst="roundRect">
          <a:avLst>
            <a:gd name="adj" fmla="val 3995"/>
          </a:avLst>
        </a:prstGeom>
        <a:solidFill>
          <a:srgbClr val="303E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517525</xdr:colOff>
      <xdr:row>7</xdr:row>
      <xdr:rowOff>85725</xdr:rowOff>
    </xdr:from>
    <xdr:to>
      <xdr:col>16</xdr:col>
      <xdr:colOff>133350</xdr:colOff>
      <xdr:row>17</xdr:row>
      <xdr:rowOff>180974</xdr:rowOff>
    </xdr:to>
    <xdr:graphicFrame macro="">
      <xdr:nvGraphicFramePr>
        <xdr:cNvPr id="35" name="Chart 34">
          <a:extLst>
            <a:ext uri="{FF2B5EF4-FFF2-40B4-BE49-F238E27FC236}">
              <a16:creationId xmlns:a16="http://schemas.microsoft.com/office/drawing/2014/main" id="{20684F14-B01B-43F6-92D7-05417689E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69849</xdr:colOff>
      <xdr:row>17</xdr:row>
      <xdr:rowOff>123826</xdr:rowOff>
    </xdr:from>
    <xdr:to>
      <xdr:col>16</xdr:col>
      <xdr:colOff>495300</xdr:colOff>
      <xdr:row>27</xdr:row>
      <xdr:rowOff>47625</xdr:rowOff>
    </xdr:to>
    <xdr:sp macro="" textlink="">
      <xdr:nvSpPr>
        <xdr:cNvPr id="37" name="Rectangle: Rounded Corners 36">
          <a:extLst>
            <a:ext uri="{FF2B5EF4-FFF2-40B4-BE49-F238E27FC236}">
              <a16:creationId xmlns:a16="http://schemas.microsoft.com/office/drawing/2014/main" id="{86526BC9-29C2-410F-AE3B-72BAFEA05799}"/>
            </a:ext>
          </a:extLst>
        </xdr:cNvPr>
        <xdr:cNvSpPr/>
      </xdr:nvSpPr>
      <xdr:spPr>
        <a:xfrm>
          <a:off x="5556249" y="3362326"/>
          <a:ext cx="4692651" cy="1828799"/>
        </a:xfrm>
        <a:prstGeom prst="roundRect">
          <a:avLst>
            <a:gd name="adj" fmla="val 5390"/>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60324</xdr:colOff>
      <xdr:row>17</xdr:row>
      <xdr:rowOff>142875</xdr:rowOff>
    </xdr:from>
    <xdr:to>
      <xdr:col>16</xdr:col>
      <xdr:colOff>365124</xdr:colOff>
      <xdr:row>27</xdr:row>
      <xdr:rowOff>38100</xdr:rowOff>
    </xdr:to>
    <xdr:graphicFrame macro="">
      <xdr:nvGraphicFramePr>
        <xdr:cNvPr id="38" name="Chart 37">
          <a:extLst>
            <a:ext uri="{FF2B5EF4-FFF2-40B4-BE49-F238E27FC236}">
              <a16:creationId xmlns:a16="http://schemas.microsoft.com/office/drawing/2014/main" id="{79A513EE-291F-4BA8-8FBC-B16EC5DDB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600075</xdr:colOff>
      <xdr:row>17</xdr:row>
      <xdr:rowOff>133350</xdr:rowOff>
    </xdr:from>
    <xdr:to>
      <xdr:col>9</xdr:col>
      <xdr:colOff>1</xdr:colOff>
      <xdr:row>27</xdr:row>
      <xdr:rowOff>38100</xdr:rowOff>
    </xdr:to>
    <xdr:sp macro="" textlink="">
      <xdr:nvSpPr>
        <xdr:cNvPr id="39" name="Rectangle: Rounded Corners 38">
          <a:extLst>
            <a:ext uri="{FF2B5EF4-FFF2-40B4-BE49-F238E27FC236}">
              <a16:creationId xmlns:a16="http://schemas.microsoft.com/office/drawing/2014/main" id="{D83D69EC-B7A1-49CF-89EB-0109C10ADE80}"/>
            </a:ext>
          </a:extLst>
        </xdr:cNvPr>
        <xdr:cNvSpPr/>
      </xdr:nvSpPr>
      <xdr:spPr>
        <a:xfrm>
          <a:off x="3038475" y="3371850"/>
          <a:ext cx="2447926" cy="1809750"/>
        </a:xfrm>
        <a:prstGeom prst="roundRect">
          <a:avLst>
            <a:gd name="adj" fmla="val 3341"/>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561975</xdr:colOff>
      <xdr:row>17</xdr:row>
      <xdr:rowOff>133350</xdr:rowOff>
    </xdr:from>
    <xdr:to>
      <xdr:col>20</xdr:col>
      <xdr:colOff>123825</xdr:colOff>
      <xdr:row>27</xdr:row>
      <xdr:rowOff>57150</xdr:rowOff>
    </xdr:to>
    <xdr:sp macro="" textlink="">
      <xdr:nvSpPr>
        <xdr:cNvPr id="40" name="Rectangle: Rounded Corners 39">
          <a:extLst>
            <a:ext uri="{FF2B5EF4-FFF2-40B4-BE49-F238E27FC236}">
              <a16:creationId xmlns:a16="http://schemas.microsoft.com/office/drawing/2014/main" id="{B8CDE9E3-CC81-430B-A4BC-C771FAB3FF84}"/>
            </a:ext>
          </a:extLst>
        </xdr:cNvPr>
        <xdr:cNvSpPr/>
      </xdr:nvSpPr>
      <xdr:spPr>
        <a:xfrm>
          <a:off x="10315575" y="3371850"/>
          <a:ext cx="2000250" cy="1828800"/>
        </a:xfrm>
        <a:prstGeom prst="roundRect">
          <a:avLst>
            <a:gd name="adj" fmla="val 3341"/>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123825</xdr:colOff>
      <xdr:row>17</xdr:row>
      <xdr:rowOff>133350</xdr:rowOff>
    </xdr:from>
    <xdr:to>
      <xdr:col>10</xdr:col>
      <xdr:colOff>28575</xdr:colOff>
      <xdr:row>26</xdr:row>
      <xdr:rowOff>161925</xdr:rowOff>
    </xdr:to>
    <xdr:graphicFrame macro="">
      <xdr:nvGraphicFramePr>
        <xdr:cNvPr id="41" name="Chart 40">
          <a:extLst>
            <a:ext uri="{FF2B5EF4-FFF2-40B4-BE49-F238E27FC236}">
              <a16:creationId xmlns:a16="http://schemas.microsoft.com/office/drawing/2014/main" id="{9F9B3611-2CDB-42E2-B5D2-6B11AE090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352426</xdr:colOff>
      <xdr:row>3</xdr:row>
      <xdr:rowOff>73026</xdr:rowOff>
    </xdr:from>
    <xdr:to>
      <xdr:col>20</xdr:col>
      <xdr:colOff>123825</xdr:colOff>
      <xdr:row>7</xdr:row>
      <xdr:rowOff>9525</xdr:rowOff>
    </xdr:to>
    <xdr:sp macro="" textlink="">
      <xdr:nvSpPr>
        <xdr:cNvPr id="43" name="Rectangle: Rounded Corners 42">
          <a:extLst>
            <a:ext uri="{FF2B5EF4-FFF2-40B4-BE49-F238E27FC236}">
              <a16:creationId xmlns:a16="http://schemas.microsoft.com/office/drawing/2014/main" id="{97962FAD-175D-4CD7-AA20-B4B1503BF2A6}"/>
            </a:ext>
          </a:extLst>
        </xdr:cNvPr>
        <xdr:cNvSpPr/>
      </xdr:nvSpPr>
      <xdr:spPr>
        <a:xfrm>
          <a:off x="9496426" y="644526"/>
          <a:ext cx="2819399" cy="698499"/>
        </a:xfrm>
        <a:prstGeom prst="roundRect">
          <a:avLst/>
        </a:prstGeom>
        <a:solidFill>
          <a:srgbClr val="303E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531816</xdr:colOff>
      <xdr:row>7</xdr:row>
      <xdr:rowOff>98425</xdr:rowOff>
    </xdr:from>
    <xdr:ext cx="1292533" cy="374141"/>
    <xdr:sp macro="" textlink="">
      <xdr:nvSpPr>
        <xdr:cNvPr id="8" name="TextBox 7">
          <a:extLst>
            <a:ext uri="{FF2B5EF4-FFF2-40B4-BE49-F238E27FC236}">
              <a16:creationId xmlns:a16="http://schemas.microsoft.com/office/drawing/2014/main" id="{470B0402-E02B-4AE1-ACB4-F95F77B1815C}"/>
            </a:ext>
          </a:extLst>
        </xdr:cNvPr>
        <xdr:cNvSpPr txBox="1"/>
      </xdr:nvSpPr>
      <xdr:spPr>
        <a:xfrm>
          <a:off x="1141416" y="1431925"/>
          <a:ext cx="12925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800" baseline="0">
              <a:solidFill>
                <a:schemeClr val="bg1"/>
              </a:solidFill>
              <a:latin typeface="+mn-lt"/>
              <a:ea typeface="+mn-ea"/>
              <a:cs typeface="+mn-cs"/>
            </a:rPr>
            <a:t>Filter Plane</a:t>
          </a:r>
          <a:r>
            <a:rPr lang="en-US" sz="1800">
              <a:solidFill>
                <a:schemeClr val="bg1"/>
              </a:solidFill>
              <a:latin typeface="+mn-lt"/>
              <a:ea typeface="+mn-ea"/>
              <a:cs typeface="+mn-cs"/>
            </a:rPr>
            <a:t> </a:t>
          </a:r>
        </a:p>
      </xdr:txBody>
    </xdr:sp>
    <xdr:clientData/>
  </xdr:oneCellAnchor>
  <xdr:twoCellAnchor editAs="oneCell">
    <xdr:from>
      <xdr:col>1</xdr:col>
      <xdr:colOff>561975</xdr:colOff>
      <xdr:row>9</xdr:row>
      <xdr:rowOff>104775</xdr:rowOff>
    </xdr:from>
    <xdr:to>
      <xdr:col>4</xdr:col>
      <xdr:colOff>447675</xdr:colOff>
      <xdr:row>16</xdr:row>
      <xdr:rowOff>66675</xdr:rowOff>
    </xdr:to>
    <mc:AlternateContent xmlns:mc="http://schemas.openxmlformats.org/markup-compatibility/2006">
      <mc:Choice xmlns:tsle="http://schemas.microsoft.com/office/drawing/2012/timeslicer" Requires="tsle">
        <xdr:graphicFrame macro="">
          <xdr:nvGraphicFramePr>
            <xdr:cNvPr id="10" name="LoanOriginationDate 1">
              <a:extLst>
                <a:ext uri="{FF2B5EF4-FFF2-40B4-BE49-F238E27FC236}">
                  <a16:creationId xmlns:a16="http://schemas.microsoft.com/office/drawing/2014/main" id="{CA551CD9-9367-2D66-DFFD-566D9D703FEF}"/>
                </a:ext>
              </a:extLst>
            </xdr:cNvPr>
            <xdr:cNvGraphicFramePr/>
          </xdr:nvGraphicFramePr>
          <xdr:xfrm>
            <a:off x="0" y="0"/>
            <a:ext cx="0" cy="0"/>
          </xdr:xfrm>
          <a:graphic>
            <a:graphicData uri="http://schemas.microsoft.com/office/drawing/2012/timeslicer">
              <tsle:timeslicer xmlns:tsle="http://schemas.microsoft.com/office/drawing/2012/timeslicer" name="LoanOriginationDate 1"/>
            </a:graphicData>
          </a:graphic>
        </xdr:graphicFrame>
      </mc:Choice>
      <mc:Fallback>
        <xdr:sp macro="" textlink="">
          <xdr:nvSpPr>
            <xdr:cNvPr id="0" name=""/>
            <xdr:cNvSpPr>
              <a:spLocks noTextEdit="1"/>
            </xdr:cNvSpPr>
          </xdr:nvSpPr>
          <xdr:spPr>
            <a:xfrm>
              <a:off x="1171575" y="1819275"/>
              <a:ext cx="1714500" cy="1295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561975</xdr:colOff>
      <xdr:row>16</xdr:row>
      <xdr:rowOff>180976</xdr:rowOff>
    </xdr:from>
    <xdr:to>
      <xdr:col>4</xdr:col>
      <xdr:colOff>447675</xdr:colOff>
      <xdr:row>20</xdr:row>
      <xdr:rowOff>85725</xdr:rowOff>
    </xdr:to>
    <mc:AlternateContent xmlns:mc="http://schemas.openxmlformats.org/markup-compatibility/2006">
      <mc:Choice xmlns:a14="http://schemas.microsoft.com/office/drawing/2010/main" Requires="a14">
        <xdr:graphicFrame macro="">
          <xdr:nvGraphicFramePr>
            <xdr:cNvPr id="11" name="LoanStatus">
              <a:extLst>
                <a:ext uri="{FF2B5EF4-FFF2-40B4-BE49-F238E27FC236}">
                  <a16:creationId xmlns:a16="http://schemas.microsoft.com/office/drawing/2014/main" id="{9988D87B-746F-4B03-3883-AA3A23612C0E}"/>
                </a:ext>
              </a:extLst>
            </xdr:cNvPr>
            <xdr:cNvGraphicFramePr/>
          </xdr:nvGraphicFramePr>
          <xdr:xfrm>
            <a:off x="0" y="0"/>
            <a:ext cx="0" cy="0"/>
          </xdr:xfrm>
          <a:graphic>
            <a:graphicData uri="http://schemas.microsoft.com/office/drawing/2010/slicer">
              <sle:slicer xmlns:sle="http://schemas.microsoft.com/office/drawing/2010/slicer" name="LoanStatus"/>
            </a:graphicData>
          </a:graphic>
        </xdr:graphicFrame>
      </mc:Choice>
      <mc:Fallback>
        <xdr:sp macro="" textlink="">
          <xdr:nvSpPr>
            <xdr:cNvPr id="0" name=""/>
            <xdr:cNvSpPr>
              <a:spLocks noTextEdit="1"/>
            </xdr:cNvSpPr>
          </xdr:nvSpPr>
          <xdr:spPr>
            <a:xfrm>
              <a:off x="1171575" y="3228976"/>
              <a:ext cx="1714500"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561975</xdr:colOff>
      <xdr:row>20</xdr:row>
      <xdr:rowOff>133351</xdr:rowOff>
    </xdr:from>
    <xdr:to>
      <xdr:col>4</xdr:col>
      <xdr:colOff>438150</xdr:colOff>
      <xdr:row>26</xdr:row>
      <xdr:rowOff>152401</xdr:rowOff>
    </xdr:to>
    <mc:AlternateContent xmlns:mc="http://schemas.openxmlformats.org/markup-compatibility/2006">
      <mc:Choice xmlns:a14="http://schemas.microsoft.com/office/drawing/2010/main" Requires="a14">
        <xdr:graphicFrame macro="">
          <xdr:nvGraphicFramePr>
            <xdr:cNvPr id="12" name="EmploymentStatus">
              <a:extLst>
                <a:ext uri="{FF2B5EF4-FFF2-40B4-BE49-F238E27FC236}">
                  <a16:creationId xmlns:a16="http://schemas.microsoft.com/office/drawing/2014/main" id="{51BAB22C-E03A-6DD9-5F50-B1A0CD0E164A}"/>
                </a:ext>
              </a:extLst>
            </xdr:cNvPr>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dr:sp macro="" textlink="">
          <xdr:nvSpPr>
            <xdr:cNvPr id="0" name=""/>
            <xdr:cNvSpPr>
              <a:spLocks noTextEdit="1"/>
            </xdr:cNvSpPr>
          </xdr:nvSpPr>
          <xdr:spPr>
            <a:xfrm>
              <a:off x="1171575" y="3943351"/>
              <a:ext cx="170497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5</xdr:row>
      <xdr:rowOff>104775</xdr:rowOff>
    </xdr:from>
    <xdr:to>
      <xdr:col>1</xdr:col>
      <xdr:colOff>361950</xdr:colOff>
      <xdr:row>9</xdr:row>
      <xdr:rowOff>104775</xdr:rowOff>
    </xdr:to>
    <xdr:pic>
      <xdr:nvPicPr>
        <xdr:cNvPr id="29" name="Graphic 28" descr="Database">
          <a:hlinkClick xmlns:r="http://schemas.openxmlformats.org/officeDocument/2006/relationships" r:id="rId11"/>
          <a:extLst>
            <a:ext uri="{FF2B5EF4-FFF2-40B4-BE49-F238E27FC236}">
              <a16:creationId xmlns:a16="http://schemas.microsoft.com/office/drawing/2014/main" id="{16339162-C40F-AF01-3867-CAB9DA855AD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09550" y="1057275"/>
          <a:ext cx="762000" cy="762000"/>
        </a:xfrm>
        <a:prstGeom prst="rect">
          <a:avLst/>
        </a:prstGeom>
      </xdr:spPr>
    </xdr:pic>
    <xdr:clientData/>
  </xdr:twoCellAnchor>
  <xdr:twoCellAnchor editAs="oneCell">
    <xdr:from>
      <xdr:col>0</xdr:col>
      <xdr:colOff>238125</xdr:colOff>
      <xdr:row>14</xdr:row>
      <xdr:rowOff>152400</xdr:rowOff>
    </xdr:from>
    <xdr:to>
      <xdr:col>1</xdr:col>
      <xdr:colOff>371475</xdr:colOff>
      <xdr:row>18</xdr:row>
      <xdr:rowOff>133350</xdr:rowOff>
    </xdr:to>
    <xdr:pic>
      <xdr:nvPicPr>
        <xdr:cNvPr id="36" name="Graphic 35" descr="Envelope">
          <a:extLst>
            <a:ext uri="{FF2B5EF4-FFF2-40B4-BE49-F238E27FC236}">
              <a16:creationId xmlns:a16="http://schemas.microsoft.com/office/drawing/2014/main" id="{1C26BCB7-F807-F7A3-0CBE-5E196E74369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38125" y="2819400"/>
          <a:ext cx="742950" cy="742950"/>
        </a:xfrm>
        <a:prstGeom prst="rect">
          <a:avLst/>
        </a:prstGeom>
      </xdr:spPr>
    </xdr:pic>
    <xdr:clientData/>
  </xdr:twoCellAnchor>
  <xdr:twoCellAnchor editAs="oneCell">
    <xdr:from>
      <xdr:col>0</xdr:col>
      <xdr:colOff>171450</xdr:colOff>
      <xdr:row>10</xdr:row>
      <xdr:rowOff>38100</xdr:rowOff>
    </xdr:from>
    <xdr:to>
      <xdr:col>1</xdr:col>
      <xdr:colOff>400050</xdr:colOff>
      <xdr:row>14</xdr:row>
      <xdr:rowOff>114300</xdr:rowOff>
    </xdr:to>
    <xdr:pic>
      <xdr:nvPicPr>
        <xdr:cNvPr id="45" name="Graphic 44" descr="Presentation with pie chart">
          <a:hlinkClick xmlns:r="http://schemas.openxmlformats.org/officeDocument/2006/relationships" r:id="rId16"/>
          <a:extLst>
            <a:ext uri="{FF2B5EF4-FFF2-40B4-BE49-F238E27FC236}">
              <a16:creationId xmlns:a16="http://schemas.microsoft.com/office/drawing/2014/main" id="{1402F376-4B1A-D41A-9C8A-F0E72F00610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71450" y="1943100"/>
          <a:ext cx="838200" cy="838200"/>
        </a:xfrm>
        <a:prstGeom prst="rect">
          <a:avLst/>
        </a:prstGeom>
      </xdr:spPr>
    </xdr:pic>
    <xdr:clientData/>
  </xdr:twoCellAnchor>
  <xdr:twoCellAnchor editAs="oneCell">
    <xdr:from>
      <xdr:col>0</xdr:col>
      <xdr:colOff>190501</xdr:colOff>
      <xdr:row>18</xdr:row>
      <xdr:rowOff>9525</xdr:rowOff>
    </xdr:from>
    <xdr:to>
      <xdr:col>1</xdr:col>
      <xdr:colOff>400051</xdr:colOff>
      <xdr:row>22</xdr:row>
      <xdr:rowOff>66675</xdr:rowOff>
    </xdr:to>
    <xdr:pic>
      <xdr:nvPicPr>
        <xdr:cNvPr id="47" name="Graphic 46" descr="Internet">
          <a:hlinkClick xmlns:r="http://schemas.openxmlformats.org/officeDocument/2006/relationships" r:id="rId19"/>
          <a:extLst>
            <a:ext uri="{FF2B5EF4-FFF2-40B4-BE49-F238E27FC236}">
              <a16:creationId xmlns:a16="http://schemas.microsoft.com/office/drawing/2014/main" id="{E0DE7117-95D7-568B-8ACC-79F1B21ABD65}"/>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90501" y="3438525"/>
          <a:ext cx="819150" cy="819150"/>
        </a:xfrm>
        <a:prstGeom prst="rect">
          <a:avLst/>
        </a:prstGeom>
      </xdr:spPr>
    </xdr:pic>
    <xdr:clientData/>
  </xdr:twoCellAnchor>
  <xdr:oneCellAnchor>
    <xdr:from>
      <xdr:col>16</xdr:col>
      <xdr:colOff>158020</xdr:colOff>
      <xdr:row>3</xdr:row>
      <xdr:rowOff>53976</xdr:rowOff>
    </xdr:from>
    <xdr:ext cx="2045048" cy="374141"/>
    <xdr:sp macro="" textlink="">
      <xdr:nvSpPr>
        <xdr:cNvPr id="48" name="TextBox 47">
          <a:extLst>
            <a:ext uri="{FF2B5EF4-FFF2-40B4-BE49-F238E27FC236}">
              <a16:creationId xmlns:a16="http://schemas.microsoft.com/office/drawing/2014/main" id="{B51D3C1F-729F-4282-A7AD-E6A63C1ED87E}"/>
            </a:ext>
          </a:extLst>
        </xdr:cNvPr>
        <xdr:cNvSpPr txBox="1"/>
      </xdr:nvSpPr>
      <xdr:spPr>
        <a:xfrm>
          <a:off x="9911620" y="625476"/>
          <a:ext cx="2045048"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800" baseline="0">
              <a:solidFill>
                <a:schemeClr val="bg1"/>
              </a:solidFill>
              <a:latin typeface="+mn-lt"/>
              <a:ea typeface="+mn-ea"/>
              <a:cs typeface="+mn-cs"/>
            </a:rPr>
            <a:t>Total Loan Browers</a:t>
          </a:r>
          <a:r>
            <a:rPr lang="en-US" sz="1800">
              <a:solidFill>
                <a:schemeClr val="bg1"/>
              </a:solidFill>
              <a:latin typeface="+mn-lt"/>
              <a:ea typeface="+mn-ea"/>
              <a:cs typeface="+mn-cs"/>
            </a:rPr>
            <a:t> </a:t>
          </a:r>
        </a:p>
      </xdr:txBody>
    </xdr:sp>
    <xdr:clientData/>
  </xdr:oneCellAnchor>
  <xdr:oneCellAnchor>
    <xdr:from>
      <xdr:col>15</xdr:col>
      <xdr:colOff>295276</xdr:colOff>
      <xdr:row>4</xdr:row>
      <xdr:rowOff>111126</xdr:rowOff>
    </xdr:from>
    <xdr:ext cx="2938387" cy="468013"/>
    <xdr:sp macro="" textlink="Charts!B249">
      <xdr:nvSpPr>
        <xdr:cNvPr id="49" name="TextBox 48">
          <a:extLst>
            <a:ext uri="{FF2B5EF4-FFF2-40B4-BE49-F238E27FC236}">
              <a16:creationId xmlns:a16="http://schemas.microsoft.com/office/drawing/2014/main" id="{2AEAD213-01B3-4210-9ED6-D84A2DD268FF}"/>
            </a:ext>
          </a:extLst>
        </xdr:cNvPr>
        <xdr:cNvSpPr txBox="1"/>
      </xdr:nvSpPr>
      <xdr:spPr>
        <a:xfrm>
          <a:off x="9439276" y="873126"/>
          <a:ext cx="293838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E7E6E4A0-3A72-466D-81A8-1CB8C344507F}" type="TxLink">
            <a:rPr lang="en-US" sz="2400" b="0" i="0" u="none" strike="noStrike">
              <a:solidFill>
                <a:schemeClr val="bg1"/>
              </a:solidFill>
              <a:latin typeface="Calibri"/>
              <a:ea typeface="+mn-ea"/>
              <a:cs typeface="Calibri"/>
            </a:rPr>
            <a:t>971</a:t>
          </a:fld>
          <a:endParaRPr lang="en-US" sz="2400" b="0" i="0" u="none" strike="noStrike">
            <a:solidFill>
              <a:schemeClr val="bg1"/>
            </a:solidFill>
            <a:latin typeface="Calibri"/>
            <a:ea typeface="+mn-ea"/>
            <a:cs typeface="Calibri"/>
          </a:endParaRPr>
        </a:p>
      </xdr:txBody>
    </xdr:sp>
    <xdr:clientData/>
  </xdr:oneCellAnchor>
  <xdr:twoCellAnchor>
    <xdr:from>
      <xdr:col>16</xdr:col>
      <xdr:colOff>98424</xdr:colOff>
      <xdr:row>17</xdr:row>
      <xdr:rowOff>28576</xdr:rowOff>
    </xdr:from>
    <xdr:to>
      <xdr:col>20</xdr:col>
      <xdr:colOff>590549</xdr:colOff>
      <xdr:row>28</xdr:row>
      <xdr:rowOff>28576</xdr:rowOff>
    </xdr:to>
    <xdr:graphicFrame macro="">
      <xdr:nvGraphicFramePr>
        <xdr:cNvPr id="50" name="Chart 49">
          <a:extLst>
            <a:ext uri="{FF2B5EF4-FFF2-40B4-BE49-F238E27FC236}">
              <a16:creationId xmlns:a16="http://schemas.microsoft.com/office/drawing/2014/main" id="{DCB315C1-BAB6-47EB-AF7B-0AB6613F2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nashraf747474@gmail.com" refreshedDate="45117.304298726849" createdVersion="8" refreshedVersion="8" minRefreshableVersion="3" recordCount="1035" xr:uid="{A4F6BF41-1F10-40B4-BBA1-F249017EE099}">
  <cacheSource type="worksheet">
    <worksheetSource name="Table_Pri_Load_895255"/>
  </cacheSource>
  <cacheFields count="27">
    <cacheField name="ListingCreationDate" numFmtId="14">
      <sharedItems containsNonDate="0" containsDate="1" containsString="0" containsBlank="1" minDate="2006-02-07T00:00:00" maxDate="2014-03-09T00:00:00" count="743">
        <d v="2007-08-26T00:00:00"/>
        <d v="2014-02-27T00:00:00"/>
        <d v="2007-01-05T00:00:00"/>
        <d v="2012-10-22T00:00:00"/>
        <d v="2013-09-14T00:00:00"/>
        <d v="2013-12-14T00:00:00"/>
        <d v="2013-04-12T00:00:00"/>
        <d v="2013-05-05T00:00:00"/>
        <d v="2013-12-02T00:00:00"/>
        <d v="2012-05-10T00:00:00"/>
        <d v="2007-10-09T00:00:00"/>
        <d v="2013-12-15T00:00:00"/>
        <d v="2013-07-15T00:00:00"/>
        <d v="2013-04-19T00:00:00"/>
        <d v="2012-04-10T00:00:00"/>
        <d v="2013-07-16T00:00:00"/>
        <d v="2006-08-15T00:00:00"/>
        <d v="2013-02-20T00:00:00"/>
        <d v="2013-08-21T00:00:00"/>
        <d v="2013-11-22T00:00:00"/>
        <d v="2007-11-30T00:00:00"/>
        <d v="2013-01-30T00:00:00"/>
        <d v="2013-04-22T00:00:00"/>
        <d v="2013-12-03T00:00:00"/>
        <d v="2013-10-02T00:00:00"/>
        <d v="2013-02-12T00:00:00"/>
        <d v="2010-06-16T00:00:00"/>
        <d v="2013-11-02T00:00:00"/>
        <d v="2013-12-17T00:00:00"/>
        <d v="2012-01-30T00:00:00"/>
        <d v="2012-09-21T00:00:00"/>
        <d v="2014-01-10T00:00:00"/>
        <d v="2010-10-10T00:00:00"/>
        <d v="2014-02-24T00:00:00"/>
        <d v="2011-12-11T00:00:00"/>
        <d v="2013-11-27T00:00:00"/>
        <d v="2013-09-16T00:00:00"/>
        <d v="2013-08-13T00:00:00"/>
        <d v="2006-07-11T00:00:00"/>
        <d v="2014-01-27T00:00:00"/>
        <d v="2012-05-30T00:00:00"/>
        <d v="2007-02-04T00:00:00"/>
        <d v="2013-10-08T00:00:00"/>
        <d v="2013-06-20T00:00:00"/>
        <d v="2013-04-01T00:00:00"/>
        <d v="2008-08-05T00:00:00"/>
        <d v="2013-05-01T00:00:00"/>
        <d v="2013-08-20T00:00:00"/>
        <d v="2013-08-05T00:00:00"/>
        <d v="2013-12-12T00:00:00"/>
        <d v="2011-10-30T00:00:00"/>
        <d v="2013-03-20T00:00:00"/>
        <d v="2013-02-01T00:00:00"/>
        <d v="2012-08-26T00:00:00"/>
        <d v="2013-10-21T00:00:00"/>
        <d v="2011-11-22T00:00:00"/>
        <d v="2013-07-22T00:00:00"/>
        <d v="2007-09-18T00:00:00"/>
        <d v="2013-12-05T00:00:00"/>
        <d v="2007-04-06T00:00:00"/>
        <d v="2006-10-07T00:00:00"/>
        <d v="2013-09-26T00:00:00"/>
        <d v="2014-03-05T00:00:00"/>
        <d v="2007-04-12T00:00:00"/>
        <d v="2011-03-25T00:00:00"/>
        <d v="2007-03-15T00:00:00"/>
        <d v="2014-01-25T00:00:00"/>
        <d v="2013-06-21T00:00:00"/>
        <d v="2012-10-23T00:00:00"/>
        <d v="2011-04-24T00:00:00"/>
        <d v="2013-07-17T00:00:00"/>
        <d v="2011-03-04T00:00:00"/>
        <d v="2013-06-18T00:00:00"/>
        <d v="2011-02-17T00:00:00"/>
        <d v="2008-06-29T00:00:00"/>
        <d v="2013-04-16T00:00:00"/>
        <d v="2014-01-17T00:00:00"/>
        <d v="2012-11-15T00:00:00"/>
        <d v="2013-07-18T00:00:00"/>
        <d v="2012-06-05T00:00:00"/>
        <d v="2013-08-30T00:00:00"/>
        <d v="2013-12-31T00:00:00"/>
        <d v="2014-02-04T00:00:00"/>
        <d v="2011-11-13T00:00:00"/>
        <d v="2012-06-01T00:00:00"/>
        <d v="2006-11-03T00:00:00"/>
        <d v="2010-12-13T00:00:00"/>
        <d v="2006-07-02T00:00:00"/>
        <d v="2012-06-08T00:00:00"/>
        <d v="2012-02-29T00:00:00"/>
        <d v="2014-01-26T00:00:00"/>
        <d v="2012-08-07T00:00:00"/>
        <d v="2012-10-26T00:00:00"/>
        <d v="2013-09-03T00:00:00"/>
        <d v="2013-01-25T00:00:00"/>
        <m/>
        <d v="2009-08-25T00:00:00"/>
        <d v="2012-04-17T00:00:00"/>
        <d v="2011-08-16T00:00:00"/>
        <d v="2011-11-09T00:00:00"/>
        <d v="2012-03-29T00:00:00"/>
        <d v="2008-04-29T00:00:00"/>
        <d v="2009-09-02T00:00:00"/>
        <d v="2010-11-21T00:00:00"/>
        <d v="2012-03-17T00:00:00"/>
        <d v="2007-02-23T00:00:00"/>
        <d v="2007-08-20T00:00:00"/>
        <d v="2013-10-23T00:00:00"/>
        <d v="2008-03-11T00:00:00"/>
        <d v="2012-04-09T00:00:00"/>
        <d v="2014-01-09T00:00:00"/>
        <d v="2008-01-20T00:00:00"/>
        <d v="2006-06-29T00:00:00"/>
        <d v="2008-09-02T00:00:00"/>
        <d v="2011-05-10T00:00:00"/>
        <d v="2014-02-06T00:00:00"/>
        <d v="2008-03-13T00:00:00"/>
        <d v="2006-11-05T00:00:00"/>
        <d v="2013-05-08T00:00:00"/>
        <d v="2013-09-10T00:00:00"/>
        <d v="2008-09-11T00:00:00"/>
        <d v="2008-03-07T00:00:00"/>
        <d v="2012-08-06T00:00:00"/>
        <d v="2008-06-23T00:00:00"/>
        <d v="2013-12-30T00:00:00"/>
        <d v="2012-03-16T00:00:00"/>
        <d v="2012-03-22T00:00:00"/>
        <d v="2009-09-16T00:00:00"/>
        <d v="2013-07-30T00:00:00"/>
        <d v="2008-04-12T00:00:00"/>
        <d v="2014-01-02T00:00:00"/>
        <d v="2012-10-15T00:00:00"/>
        <d v="2013-08-31T00:00:00"/>
        <d v="2006-08-16T00:00:00"/>
        <d v="2009-09-04T00:00:00"/>
        <d v="2013-12-23T00:00:00"/>
        <d v="2014-02-25T00:00:00"/>
        <d v="2008-06-12T00:00:00"/>
        <d v="2012-08-23T00:00:00"/>
        <d v="2013-11-03T00:00:00"/>
        <d v="2013-10-06T00:00:00"/>
        <d v="2012-04-24T00:00:00"/>
        <d v="2008-08-27T00:00:00"/>
        <d v="2012-08-21T00:00:00"/>
        <d v="2014-02-12T00:00:00"/>
        <d v="2010-03-01T00:00:00"/>
        <d v="2014-01-30T00:00:00"/>
        <d v="2013-12-20T00:00:00"/>
        <d v="2006-06-03T00:00:00"/>
        <d v="2012-11-16T00:00:00"/>
        <d v="2007-06-18T00:00:00"/>
        <d v="2010-03-19T00:00:00"/>
        <d v="2013-11-04T00:00:00"/>
        <d v="2014-02-05T00:00:00"/>
        <d v="2013-09-11T00:00:00"/>
        <d v="2014-03-04T00:00:00"/>
        <d v="2012-04-14T00:00:00"/>
        <d v="2010-03-16T00:00:00"/>
        <d v="2006-07-13T00:00:00"/>
        <d v="2007-03-22T00:00:00"/>
        <d v="2013-01-22T00:00:00"/>
        <d v="2014-01-08T00:00:00"/>
        <d v="2012-05-09T00:00:00"/>
        <d v="2006-12-20T00:00:00"/>
        <d v="2011-12-16T00:00:00"/>
        <d v="2013-12-13T00:00:00"/>
        <d v="2013-11-16T00:00:00"/>
        <d v="2012-04-20T00:00:00"/>
        <d v="2006-11-16T00:00:00"/>
        <d v="2010-07-29T00:00:00"/>
        <d v="2012-02-03T00:00:00"/>
        <d v="2013-08-16T00:00:00"/>
        <d v="2007-10-18T00:00:00"/>
        <d v="2013-12-29T00:00:00"/>
        <d v="2006-10-27T00:00:00"/>
        <d v="2013-06-08T00:00:00"/>
        <d v="2006-05-31T00:00:00"/>
        <d v="2011-10-16T00:00:00"/>
        <d v="2012-10-18T00:00:00"/>
        <d v="2011-12-19T00:00:00"/>
        <d v="2010-08-01T00:00:00"/>
        <d v="2014-02-16T00:00:00"/>
        <d v="2011-09-25T00:00:00"/>
        <d v="2007-08-30T00:00:00"/>
        <d v="2013-09-12T00:00:00"/>
        <d v="2012-02-08T00:00:00"/>
        <d v="2014-01-22T00:00:00"/>
        <d v="2006-03-25T00:00:00"/>
        <d v="2014-02-14T00:00:00"/>
        <d v="2012-05-24T00:00:00"/>
        <d v="2013-07-01T00:00:00"/>
        <d v="2007-07-10T00:00:00"/>
        <d v="2007-02-26T00:00:00"/>
        <d v="2013-06-16T00:00:00"/>
        <d v="2006-12-21T00:00:00"/>
        <d v="2013-05-07T00:00:00"/>
        <d v="2006-12-04T00:00:00"/>
        <d v="2013-03-07T00:00:00"/>
        <d v="2010-01-06T00:00:00"/>
        <d v="2007-03-30T00:00:00"/>
        <d v="2013-05-20T00:00:00"/>
        <d v="2007-12-06T00:00:00"/>
        <d v="2012-10-25T00:00:00"/>
        <d v="2007-02-28T00:00:00"/>
        <d v="2014-01-31T00:00:00"/>
        <d v="2013-08-03T00:00:00"/>
        <d v="2014-01-21T00:00:00"/>
        <d v="2012-12-08T00:00:00"/>
        <d v="2013-07-20T00:00:00"/>
        <d v="2013-10-12T00:00:00"/>
        <d v="2013-12-09T00:00:00"/>
        <d v="2013-06-26T00:00:00"/>
        <d v="2012-03-08T00:00:00"/>
        <d v="2012-05-20T00:00:00"/>
        <d v="2008-07-06T00:00:00"/>
        <d v="2010-12-09T00:00:00"/>
        <d v="2012-06-26T00:00:00"/>
        <d v="2013-03-18T00:00:00"/>
        <d v="2006-07-14T00:00:00"/>
        <d v="2009-10-27T00:00:00"/>
        <d v="2007-01-20T00:00:00"/>
        <d v="2006-06-11T00:00:00"/>
        <d v="2006-10-26T00:00:00"/>
        <d v="2006-12-09T00:00:00"/>
        <d v="2010-10-18T00:00:00"/>
        <d v="2013-04-24T00:00:00"/>
        <d v="2009-12-18T00:00:00"/>
        <d v="2013-08-06T00:00:00"/>
        <d v="2008-06-09T00:00:00"/>
        <d v="2008-02-04T00:00:00"/>
        <d v="2011-10-12T00:00:00"/>
        <d v="2008-08-19T00:00:00"/>
        <d v="2012-05-13T00:00:00"/>
        <d v="2012-12-10T00:00:00"/>
        <d v="2012-06-23T00:00:00"/>
        <d v="2012-05-15T00:00:00"/>
        <d v="2011-06-07T00:00:00"/>
        <d v="2012-10-08T00:00:00"/>
        <d v="2010-05-12T00:00:00"/>
        <d v="2012-07-16T00:00:00"/>
        <d v="2007-12-10T00:00:00"/>
        <d v="2011-02-28T00:00:00"/>
        <d v="2007-06-19T00:00:00"/>
        <d v="2006-09-15T00:00:00"/>
        <d v="2012-11-10T00:00:00"/>
        <d v="2014-02-18T00:00:00"/>
        <d v="2014-02-07T00:00:00"/>
        <d v="2012-08-30T00:00:00"/>
        <d v="2012-08-27T00:00:00"/>
        <d v="2012-01-12T00:00:00"/>
        <d v="2013-05-17T00:00:00"/>
        <d v="2011-08-29T00:00:00"/>
        <d v="2012-04-05T00:00:00"/>
        <d v="2013-05-10T00:00:00"/>
        <d v="2011-09-28T00:00:00"/>
        <d v="2011-11-12T00:00:00"/>
        <d v="2014-02-03T00:00:00"/>
        <d v="2011-07-06T00:00:00"/>
        <d v="2014-02-15T00:00:00"/>
        <d v="2012-08-03T00:00:00"/>
        <d v="2007-05-15T00:00:00"/>
        <d v="2013-10-15T00:00:00"/>
        <d v="2013-10-22T00:00:00"/>
        <d v="2012-02-22T00:00:00"/>
        <d v="2012-03-09T00:00:00"/>
        <d v="2006-08-09T00:00:00"/>
        <d v="2011-05-11T00:00:00"/>
        <d v="2013-05-02T00:00:00"/>
        <d v="2010-05-30T00:00:00"/>
        <d v="2011-02-10T00:00:00"/>
        <d v="2012-06-25T00:00:00"/>
        <d v="2010-09-14T00:00:00"/>
        <d v="2012-09-20T00:00:00"/>
        <d v="2013-12-10T00:00:00"/>
        <d v="2007-03-24T00:00:00"/>
        <d v="2011-09-15T00:00:00"/>
        <d v="2006-06-22T00:00:00"/>
        <d v="2014-02-26T00:00:00"/>
        <d v="2013-09-25T00:00:00"/>
        <d v="2007-11-28T00:00:00"/>
        <d v="2014-01-07T00:00:00"/>
        <d v="2010-11-06T00:00:00"/>
        <d v="2008-08-20T00:00:00"/>
        <d v="2012-06-13T00:00:00"/>
        <d v="2008-07-25T00:00:00"/>
        <d v="2006-05-30T00:00:00"/>
        <d v="2007-06-26T00:00:00"/>
        <d v="2012-09-26T00:00:00"/>
        <d v="2008-07-02T00:00:00"/>
        <d v="2012-04-08T00:00:00"/>
        <d v="2006-04-26T00:00:00"/>
        <d v="2013-09-28T00:00:00"/>
        <d v="2013-02-22T00:00:00"/>
        <d v="2012-03-19T00:00:00"/>
        <d v="2006-11-22T00:00:00"/>
        <d v="2007-07-26T00:00:00"/>
        <d v="2007-05-05T00:00:00"/>
        <d v="2013-08-08T00:00:00"/>
        <d v="2008-09-06T00:00:00"/>
        <d v="2011-02-26T00:00:00"/>
        <d v="2013-05-30T00:00:00"/>
        <d v="2009-11-24T00:00:00"/>
        <d v="2008-02-26T00:00:00"/>
        <d v="2013-11-28T00:00:00"/>
        <d v="2007-03-26T00:00:00"/>
        <d v="2012-06-16T00:00:00"/>
        <d v="2014-03-08T00:00:00"/>
        <d v="2012-02-02T00:00:00"/>
        <d v="2011-12-20T00:00:00"/>
        <d v="2009-10-24T00:00:00"/>
        <d v="2012-07-09T00:00:00"/>
        <d v="2006-06-19T00:00:00"/>
        <d v="2012-02-20T00:00:00"/>
        <d v="2011-06-30T00:00:00"/>
        <d v="2011-05-08T00:00:00"/>
        <d v="2008-05-08T00:00:00"/>
        <d v="2012-02-14T00:00:00"/>
        <d v="2011-10-02T00:00:00"/>
        <d v="2013-10-14T00:00:00"/>
        <d v="2006-07-08T00:00:00"/>
        <d v="2008-04-17T00:00:00"/>
        <d v="2007-04-25T00:00:00"/>
        <d v="2008-08-28T00:00:00"/>
        <d v="2007-01-19T00:00:00"/>
        <d v="2010-02-21T00:00:00"/>
        <d v="2008-07-23T00:00:00"/>
        <d v="2007-01-08T00:00:00"/>
        <d v="2014-01-11T00:00:00"/>
        <d v="2013-08-09T00:00:00"/>
        <d v="2013-05-09T00:00:00"/>
        <d v="2010-11-15T00:00:00"/>
        <d v="2008-04-09T00:00:00"/>
        <d v="2011-05-30T00:00:00"/>
        <d v="2013-10-07T00:00:00"/>
        <d v="2007-04-08T00:00:00"/>
        <d v="2007-08-07T00:00:00"/>
        <d v="2012-04-29T00:00:00"/>
        <d v="2007-01-26T00:00:00"/>
        <d v="2006-03-02T00:00:00"/>
        <d v="2012-07-30T00:00:00"/>
        <d v="2012-05-22T00:00:00"/>
        <d v="2010-07-02T00:00:00"/>
        <d v="2013-09-18T00:00:00"/>
        <d v="2008-08-31T00:00:00"/>
        <d v="2012-09-12T00:00:00"/>
        <d v="2013-04-20T00:00:00"/>
        <d v="2013-08-19T00:00:00"/>
        <d v="2007-07-05T00:00:00"/>
        <d v="2008-09-14T00:00:00"/>
        <d v="2006-08-27T00:00:00"/>
        <d v="2012-07-17T00:00:00"/>
        <d v="2007-07-03T00:00:00"/>
        <d v="2006-12-13T00:00:00"/>
        <d v="2007-12-12T00:00:00"/>
        <d v="2010-02-15T00:00:00"/>
        <d v="2012-03-15T00:00:00"/>
        <d v="2012-07-11T00:00:00"/>
        <d v="2010-02-16T00:00:00"/>
        <d v="2011-10-17T00:00:00"/>
        <d v="2010-08-24T00:00:00"/>
        <d v="2013-08-24T00:00:00"/>
        <d v="2012-09-18T00:00:00"/>
        <d v="2012-12-31T00:00:00"/>
        <d v="2013-05-16T00:00:00"/>
        <d v="2013-06-06T00:00:00"/>
        <d v="2008-01-18T00:00:00"/>
        <d v="2010-10-19T00:00:00"/>
        <d v="2008-06-10T00:00:00"/>
        <d v="2012-05-02T00:00:00"/>
        <d v="2009-10-30T00:00:00"/>
        <d v="2013-03-14T00:00:00"/>
        <d v="2008-05-02T00:00:00"/>
        <d v="2011-03-10T00:00:00"/>
        <d v="2008-09-22T00:00:00"/>
        <d v="2008-08-30T00:00:00"/>
        <d v="2011-05-07T00:00:00"/>
        <d v="2010-11-19T00:00:00"/>
        <d v="2012-01-15T00:00:00"/>
        <d v="2013-07-23T00:00:00"/>
        <d v="2007-07-12T00:00:00"/>
        <d v="2011-04-22T00:00:00"/>
        <d v="2013-10-24T00:00:00"/>
        <d v="2007-11-29T00:00:00"/>
        <d v="2013-10-18T00:00:00"/>
        <d v="2013-12-04T00:00:00"/>
        <d v="2011-10-18T00:00:00"/>
        <d v="2006-06-09T00:00:00"/>
        <d v="2011-11-17T00:00:00"/>
        <d v="2011-03-20T00:00:00"/>
        <d v="2007-10-17T00:00:00"/>
        <d v="2012-09-01T00:00:00"/>
        <d v="2013-11-05T00:00:00"/>
        <d v="2011-08-25T00:00:00"/>
        <d v="2013-08-15T00:00:00"/>
        <d v="2013-03-10T00:00:00"/>
        <d v="2007-07-04T00:00:00"/>
        <d v="2013-11-20T00:00:00"/>
        <d v="2008-04-14T00:00:00"/>
        <d v="2007-01-06T00:00:00"/>
        <d v="2012-09-05T00:00:00"/>
        <d v="2014-02-28T00:00:00"/>
        <d v="2014-01-14T00:00:00"/>
        <d v="2011-12-07T00:00:00"/>
        <d v="2014-03-06T00:00:00"/>
        <d v="2012-07-24T00:00:00"/>
        <d v="2008-03-22T00:00:00"/>
        <d v="2008-05-28T00:00:00"/>
        <d v="2013-09-06T00:00:00"/>
        <d v="2013-03-25T00:00:00"/>
        <d v="2011-02-25T00:00:00"/>
        <d v="2007-04-22T00:00:00"/>
        <d v="2008-03-31T00:00:00"/>
        <d v="2010-01-20T00:00:00"/>
        <d v="2014-01-06T00:00:00"/>
        <d v="2012-04-11T00:00:00"/>
        <d v="2006-08-08T00:00:00"/>
        <d v="2011-03-08T00:00:00"/>
        <d v="2013-03-29T00:00:00"/>
        <d v="2010-08-08T00:00:00"/>
        <d v="2006-09-28T00:00:00"/>
        <d v="2006-10-03T00:00:00"/>
        <d v="2007-04-18T00:00:00"/>
        <d v="2013-10-16T00:00:00"/>
        <d v="2013-05-03T00:00:00"/>
        <d v="2013-01-29T00:00:00"/>
        <d v="2014-01-28T00:00:00"/>
        <d v="2011-07-13T00:00:00"/>
        <d v="2013-11-07T00:00:00"/>
        <d v="2010-07-21T00:00:00"/>
        <d v="2013-07-29T00:00:00"/>
        <d v="2013-02-08T00:00:00"/>
        <d v="2007-03-04T00:00:00"/>
        <d v="2013-02-27T00:00:00"/>
        <d v="2012-07-28T00:00:00"/>
        <d v="2007-11-14T00:00:00"/>
        <d v="2010-11-04T00:00:00"/>
        <d v="2013-12-11T00:00:00"/>
        <d v="2011-10-24T00:00:00"/>
        <d v="2007-12-19T00:00:00"/>
        <d v="2010-11-05T00:00:00"/>
        <d v="2009-04-28T00:00:00"/>
        <d v="2012-08-28T00:00:00"/>
        <d v="2014-01-20T00:00:00"/>
        <d v="2006-12-26T00:00:00"/>
        <d v="2011-05-01T00:00:00"/>
        <d v="2007-11-13T00:00:00"/>
        <d v="2013-11-15T00:00:00"/>
        <d v="2008-06-21T00:00:00"/>
        <d v="2010-01-13T00:00:00"/>
        <d v="2013-08-25T00:00:00"/>
        <d v="2009-10-26T00:00:00"/>
        <d v="2006-12-10T00:00:00"/>
        <d v="2013-07-09T00:00:00"/>
        <d v="2007-10-26T00:00:00"/>
        <d v="2011-10-09T00:00:00"/>
        <d v="2008-10-05T00:00:00"/>
        <d v="2013-08-22T00:00:00"/>
        <d v="2013-04-08T00:00:00"/>
        <d v="2012-08-16T00:00:00"/>
        <d v="2013-11-24T00:00:00"/>
        <d v="2011-09-07T00:00:00"/>
        <d v="2009-10-28T00:00:00"/>
        <d v="2008-01-21T00:00:00"/>
        <d v="2012-05-23T00:00:00"/>
        <d v="2012-02-04T00:00:00"/>
        <d v="2011-01-24T00:00:00"/>
        <d v="2012-12-19T00:00:00"/>
        <d v="2006-05-08T00:00:00"/>
        <d v="2013-01-09T00:00:00"/>
        <d v="2007-04-16T00:00:00"/>
        <d v="2013-11-30T00:00:00"/>
        <d v="2011-12-26T00:00:00"/>
        <d v="2008-04-05T00:00:00"/>
        <d v="2013-11-18T00:00:00"/>
        <d v="2012-02-27T00:00:00"/>
        <d v="2006-04-27T00:00:00"/>
        <d v="2012-12-03T00:00:00"/>
        <d v="2011-09-20T00:00:00"/>
        <d v="2007-02-27T00:00:00"/>
        <d v="2006-05-18T00:00:00"/>
        <d v="2012-07-10T00:00:00"/>
        <d v="2008-03-05T00:00:00"/>
        <d v="2011-08-08T00:00:00"/>
        <d v="2011-01-05T00:00:00"/>
        <d v="2013-02-09T00:00:00"/>
        <d v="2013-07-07T00:00:00"/>
        <d v="2014-01-23T00:00:00"/>
        <d v="2007-03-16T00:00:00"/>
        <d v="2012-11-14T00:00:00"/>
        <d v="2010-06-18T00:00:00"/>
        <d v="2014-01-13T00:00:00"/>
        <d v="2012-09-13T00:00:00"/>
        <d v="2013-10-01T00:00:00"/>
        <d v="2013-11-21T00:00:00"/>
        <d v="2008-09-03T00:00:00"/>
        <d v="2013-10-04T00:00:00"/>
        <d v="2010-12-22T00:00:00"/>
        <d v="2013-07-27T00:00:00"/>
        <d v="2008-08-14T00:00:00"/>
        <d v="2013-06-22T00:00:00"/>
        <d v="2013-08-07T00:00:00"/>
        <d v="2010-05-10T00:00:00"/>
        <d v="2006-08-04T00:00:00"/>
        <d v="2012-08-29T00:00:00"/>
        <d v="2008-04-25T00:00:00"/>
        <d v="2013-10-03T00:00:00"/>
        <d v="2013-09-04T00:00:00"/>
        <d v="2008-03-25T00:00:00"/>
        <d v="2007-04-02T00:00:00"/>
        <d v="2011-09-30T00:00:00"/>
        <d v="2007-11-24T00:00:00"/>
        <d v="2014-02-10T00:00:00"/>
        <d v="2013-05-23T00:00:00"/>
        <d v="2008-05-26T00:00:00"/>
        <d v="2012-04-16T00:00:00"/>
        <d v="2013-05-28T00:00:00"/>
        <d v="2008-06-25T00:00:00"/>
        <d v="2008-05-24T00:00:00"/>
        <d v="2008-01-06T00:00:00"/>
        <d v="2006-05-07T00:00:00"/>
        <d v="2007-07-25T00:00:00"/>
        <d v="2010-02-08T00:00:00"/>
        <d v="2013-06-29T00:00:00"/>
        <d v="2014-01-16T00:00:00"/>
        <d v="2013-05-11T00:00:00"/>
        <d v="2013-09-05T00:00:00"/>
        <d v="2012-07-23T00:00:00"/>
        <d v="2007-01-11T00:00:00"/>
        <d v="2012-04-23T00:00:00"/>
        <d v="2012-09-25T00:00:00"/>
        <d v="2007-08-19T00:00:00"/>
        <d v="2007-05-24T00:00:00"/>
        <d v="2012-07-05T00:00:00"/>
        <d v="2011-09-27T00:00:00"/>
        <d v="2008-05-31T00:00:00"/>
        <d v="2012-01-06T00:00:00"/>
        <d v="2013-05-21T00:00:00"/>
        <d v="2008-06-07T00:00:00"/>
        <d v="2013-12-26T00:00:00"/>
        <d v="2010-01-04T00:00:00"/>
        <d v="2013-06-13T00:00:00"/>
        <d v="2012-06-19T00:00:00"/>
        <d v="2010-12-29T00:00:00"/>
        <d v="2013-05-06T00:00:00"/>
        <d v="2007-03-28T00:00:00"/>
        <d v="2013-06-14T00:00:00"/>
        <d v="2006-02-07T00:00:00"/>
        <d v="2013-07-03T00:00:00"/>
        <d v="2013-05-22T00:00:00"/>
        <d v="2008-03-09T00:00:00"/>
        <d v="2010-05-26T00:00:00"/>
        <d v="2012-06-29T00:00:00"/>
        <d v="2013-11-29T00:00:00"/>
        <d v="2012-06-10T00:00:00"/>
        <d v="2011-10-27T00:00:00"/>
        <d v="2013-10-26T00:00:00"/>
        <d v="2007-03-17T00:00:00"/>
        <d v="2010-05-19T00:00:00"/>
        <d v="2011-05-22T00:00:00"/>
        <d v="2007-02-01T00:00:00"/>
        <d v="2007-07-19T00:00:00"/>
        <d v="2009-10-19T00:00:00"/>
        <d v="2008-04-27T00:00:00"/>
        <d v="2012-02-21T00:00:00"/>
        <d v="2012-05-14T00:00:00"/>
        <d v="2009-08-11T00:00:00"/>
        <d v="2013-12-08T00:00:00"/>
        <d v="2007-06-07T00:00:00"/>
        <d v="2013-11-25T00:00:00"/>
        <d v="2008-04-28T00:00:00"/>
        <d v="2012-10-16T00:00:00"/>
        <d v="2008-06-05T00:00:00"/>
        <d v="2013-09-02T00:00:00"/>
        <d v="2008-04-24T00:00:00"/>
        <d v="2012-06-20T00:00:00"/>
        <d v="2010-05-04T00:00:00"/>
        <d v="2013-09-29T00:00:00"/>
        <d v="2007-08-12T00:00:00"/>
        <d v="2013-03-22T00:00:00"/>
        <d v="2012-04-01T00:00:00"/>
        <d v="2013-03-09T00:00:00"/>
        <d v="2009-09-23T00:00:00"/>
        <d v="2012-10-12T00:00:00"/>
        <d v="2007-09-11T00:00:00"/>
        <d v="2011-06-20T00:00:00"/>
        <d v="2007-01-21T00:00:00"/>
        <d v="2013-08-17T00:00:00"/>
        <d v="2010-01-01T00:00:00"/>
        <d v="2011-11-06T00:00:00"/>
        <d v="2009-11-13T00:00:00"/>
        <d v="2011-07-26T00:00:00"/>
        <d v="2013-10-27T00:00:00"/>
        <d v="2013-11-13T00:00:00"/>
        <d v="2008-04-08T00:00:00"/>
        <d v="2013-12-22T00:00:00"/>
        <d v="2013-09-17T00:00:00"/>
        <d v="2012-07-26T00:00:00"/>
        <d v="2012-10-17T00:00:00"/>
        <d v="2010-12-10T00:00:00"/>
        <d v="2008-04-06T00:00:00"/>
        <d v="2013-07-08T00:00:00"/>
        <d v="2008-07-28T00:00:00"/>
        <d v="2013-11-14T00:00:00"/>
        <d v="2013-02-26T00:00:00"/>
        <d v="2011-06-08T00:00:00"/>
        <d v="2012-09-29T00:00:00"/>
        <d v="2007-02-11T00:00:00"/>
        <d v="2008-03-03T00:00:00"/>
        <d v="2006-11-12T00:00:00"/>
        <d v="2013-06-23T00:00:00"/>
        <d v="2007-03-09T00:00:00"/>
        <d v="2013-04-06T00:00:00"/>
        <d v="2006-10-20T00:00:00"/>
        <d v="2011-06-22T00:00:00"/>
        <d v="2013-12-19T00:00:00"/>
        <d v="2007-10-16T00:00:00"/>
        <d v="2013-06-12T00:00:00"/>
        <d v="2010-06-20T00:00:00"/>
        <d v="2013-12-16T00:00:00"/>
        <d v="2007-01-10T00:00:00"/>
        <d v="2013-06-19T00:00:00"/>
        <d v="2011-12-14T00:00:00"/>
        <d v="2007-01-29T00:00:00"/>
        <d v="2012-02-24T00:00:00"/>
        <d v="2007-06-28T00:00:00"/>
        <d v="2007-02-10T00:00:00"/>
        <d v="2008-08-17T00:00:00"/>
        <d v="2008-02-06T00:00:00"/>
        <d v="2007-11-06T00:00:00"/>
        <d v="2007-12-02T00:00:00"/>
        <d v="2013-08-10T00:00:00"/>
        <d v="2012-05-19T00:00:00"/>
        <d v="2007-09-27T00:00:00"/>
        <d v="2006-07-19T00:00:00"/>
        <d v="2010-07-19T00:00:00"/>
        <d v="2013-11-08T00:00:00"/>
        <d v="2006-05-27T00:00:00"/>
        <d v="2011-03-24T00:00:00"/>
        <d v="2010-11-22T00:00:00"/>
        <d v="2010-09-20T00:00:00"/>
        <d v="2013-11-12T00:00:00"/>
        <d v="2010-07-14T00:00:00"/>
        <d v="2012-10-14T00:00:00"/>
        <d v="2007-02-06T00:00:00"/>
        <d v="2007-01-18T00:00:00"/>
        <d v="2011-07-02T00:00:00"/>
        <d v="2013-05-14T00:00:00"/>
        <d v="2009-07-20T00:00:00"/>
        <d v="2008-05-27T00:00:00"/>
        <d v="2008-06-04T00:00:00"/>
        <d v="2012-09-07T00:00:00"/>
        <d v="2008-01-15T00:00:00"/>
        <d v="2013-05-19T00:00:00"/>
        <d v="2008-08-12T00:00:00"/>
        <d v="2008-02-03T00:00:00"/>
        <d v="2013-01-14T00:00:00"/>
        <d v="2012-01-07T00:00:00"/>
        <d v="2011-10-23T00:00:00"/>
        <d v="2014-01-03T00:00:00"/>
        <d v="2013-08-18T00:00:00"/>
        <d v="2006-12-06T00:00:00"/>
        <d v="2013-08-02T00:00:00"/>
        <d v="2011-07-19T00:00:00"/>
        <d v="2013-11-10T00:00:00"/>
        <d v="2008-05-22T00:00:00"/>
        <d v="2011-05-04T00:00:00"/>
        <d v="2013-02-02T00:00:00"/>
        <d v="2011-10-21T00:00:00"/>
        <d v="2006-05-24T00:00:00"/>
        <d v="2013-07-11T00:00:00"/>
        <d v="2013-10-10T00:00:00"/>
        <d v="2013-09-08T00:00:00"/>
        <d v="2012-05-06T00:00:00"/>
        <d v="2006-11-14T00:00:00"/>
        <d v="2008-03-21T00:00:00"/>
        <d v="2007-01-09T00:00:00"/>
        <d v="2012-09-15T00:00:00"/>
        <d v="2006-07-24T00:00:00"/>
        <d v="2012-07-27T00:00:00"/>
        <d v="2010-10-27T00:00:00"/>
        <d v="2013-11-11T00:00:00"/>
        <d v="2007-06-12T00:00:00"/>
        <d v="2008-04-16T00:00:00"/>
        <d v="2013-11-17T00:00:00"/>
        <d v="2007-04-15T00:00:00"/>
        <d v="2008-03-19T00:00:00"/>
        <d v="2014-01-15T00:00:00"/>
        <d v="2011-04-11T00:00:00"/>
        <d v="2013-07-26T00:00:00"/>
        <d v="2007-08-21T00:00:00"/>
        <d v="2011-07-14T00:00:00"/>
        <d v="2012-06-28T00:00:00"/>
        <d v="2006-12-30T00:00:00"/>
        <d v="2007-10-28T00:00:00"/>
        <d v="2012-06-22T00:00:00"/>
        <d v="2009-08-17T00:00:00"/>
        <d v="2012-04-22T00:00:00"/>
        <d v="2012-06-04T00:00:00"/>
        <d v="2007-06-25T00:00:00"/>
        <d v="2006-12-22T00:00:00"/>
        <d v="2012-03-02T00:00:00"/>
        <d v="2012-02-15T00:00:00"/>
        <d v="2014-02-20T00:00:00"/>
        <d v="2008-09-13T00:00:00"/>
        <d v="2013-05-26T00:00:00"/>
        <d v="2013-04-17T00:00:00"/>
        <d v="2013-12-07T00:00:00"/>
        <d v="2013-08-27T00:00:00"/>
        <d v="2012-07-14T00:00:00"/>
        <d v="2013-07-12T00:00:00"/>
        <d v="2012-07-19T00:00:00"/>
        <d v="2012-09-14T00:00:00"/>
        <d v="2013-01-13T00:00:00"/>
        <d v="2013-07-31T00:00:00"/>
        <d v="2009-12-20T00:00:00"/>
        <d v="2012-09-17T00:00:00"/>
        <d v="2010-07-27T00:00:00"/>
        <d v="2012-02-07T00:00:00"/>
        <d v="2010-05-20T00:00:00"/>
        <d v="2010-12-08T00:00:00"/>
        <d v="2012-09-08T00:00:00"/>
        <d v="2013-02-23T00:00:00"/>
        <d v="2013-10-30T00:00:00"/>
        <d v="2010-02-10T00:00:00"/>
        <d v="2013-12-18T00:00:00"/>
        <d v="2012-08-24T00:00:00"/>
        <d v="2008-02-20T00:00:00"/>
        <d v="2011-01-23T00:00:00"/>
        <d v="2011-06-14T00:00:00"/>
        <d v="2011-04-06T00:00:00"/>
        <d v="2012-11-25T00:00:00"/>
        <d v="2009-12-09T00:00:00"/>
        <d v="2012-07-02T00:00:00"/>
        <d v="2012-04-18T00:00:00"/>
        <d v="2012-09-10T00:00:00"/>
        <d v="2008-05-14T00:00:00"/>
        <d v="2009-11-14T00:00:00"/>
        <d v="2006-03-30T00:00:00"/>
        <d v="2010-03-12T00:00:00"/>
        <d v="2012-02-05T00:00:00"/>
        <d v="2008-09-27T00:00:00"/>
        <d v="2011-08-22T00:00:00"/>
        <d v="2006-12-11T00:00:00"/>
      </sharedItems>
      <fieldGroup par="26"/>
    </cacheField>
    <cacheField name="Term" numFmtId="0">
      <sharedItems containsSemiMixedTypes="0" containsString="0" containsNumber="1" containsInteger="1" minValue="12" maxValue="60"/>
    </cacheField>
    <cacheField name="LoanStatus" numFmtId="0">
      <sharedItems count="9">
        <s v="Completed"/>
        <s v="Current"/>
        <s v="Past Due (1-15 days)"/>
        <s v="Defaulted"/>
        <s v="Chargedoff"/>
        <s v="Past Due (16-30 days)"/>
        <s v="Cancelled"/>
        <s v="Past Due (61-90 days)"/>
        <s v="Past Due (31-60 days)"/>
      </sharedItems>
    </cacheField>
    <cacheField name="ClosedDate" numFmtId="14">
      <sharedItems containsNonDate="0" containsDate="1" containsString="0" containsBlank="1" minDate="2006-04-26T00:00:00" maxDate="2014-03-02T00:00:00"/>
    </cacheField>
    <cacheField name="BorrowerAPR" numFmtId="0">
      <sharedItems containsSemiMixedTypes="0" containsString="0" containsNumber="1" minValue="5.9270000000000003E-2" maxValue="0.39152999999999999"/>
    </cacheField>
    <cacheField name="BorrowerRate" numFmtId="0">
      <sharedItems containsSemiMixedTypes="0" containsString="0" containsNumber="1" minValue="4.99E-2" maxValue="0.35"/>
    </cacheField>
    <cacheField name="LenderYield" numFmtId="0">
      <sharedItems containsSemiMixedTypes="0" containsString="0" containsNumber="1" minValue="3.9899999999999998E-2" maxValue="0.34"/>
    </cacheField>
    <cacheField name="ProsperRating(Alpha)" numFmtId="0">
      <sharedItems count="8">
        <s v=""/>
        <s v="A"/>
        <s v="D"/>
        <s v="B"/>
        <s v="E"/>
        <s v="C"/>
        <s v="AA"/>
        <s v="HR"/>
      </sharedItems>
    </cacheField>
    <cacheField name="ProsperScore" numFmtId="0">
      <sharedItems containsString="0" containsBlank="1" containsNumber="1" containsInteger="1" minValue="1" maxValue="11"/>
    </cacheField>
    <cacheField name="ListingCategory(numeric)" numFmtId="0">
      <sharedItems containsSemiMixedTypes="0" containsString="0" containsNumber="1" containsInteger="1" minValue="0" maxValue="20"/>
    </cacheField>
    <cacheField name="BorrowerState" numFmtId="0">
      <sharedItems/>
    </cacheField>
    <cacheField name="Occupation" numFmtId="0">
      <sharedItems count="62">
        <s v="Other"/>
        <s v="Professional"/>
        <s v="Skilled Labor"/>
        <s v="Executive"/>
        <s v="Sales - Retail"/>
        <s v="Laborer"/>
        <s v="Food Service"/>
        <s v="Fireman"/>
        <s v="Waiter/Waitress"/>
        <s v="Construction"/>
        <s v="Computer Programmer"/>
        <s v="Sales - Commission"/>
        <s v="Retail Management"/>
        <s v="Engineer - Mechanical"/>
        <s v="Military Enlisted"/>
        <s v="Clerical"/>
        <s v=""/>
        <s v="Teacher"/>
        <s v="Clergy"/>
        <s v="Accountant/CPA"/>
        <s v="Attorney"/>
        <s v="Nurse (RN)"/>
        <s v="Analyst"/>
        <s v="Nurse's Aide"/>
        <s v="Investor"/>
        <s v="Realtor"/>
        <s v="Flight Attendant"/>
        <s v="Nurse (LPN)"/>
        <s v="Military Officer"/>
        <s v="Food Service Management"/>
        <s v="Truck Driver"/>
        <s v="Administrative Assistant"/>
        <s v="Police Officer/Correction Officer"/>
        <s v="Social Worker"/>
        <s v="Tradesman - Mechanic"/>
        <s v="Medical Technician"/>
        <s v="Professor"/>
        <s v="Postal Service"/>
        <s v="Civil Service"/>
        <s v="Pharmacist"/>
        <s v="Tradesman - Electrician"/>
        <s v="Scientist"/>
        <s v="Dentist"/>
        <s v="Engineer - Electrical"/>
        <s v="Architect"/>
        <s v="Landscaping"/>
        <s v="Tradesman - Carpenter"/>
        <s v="Bus Driver"/>
        <s v="Tradesman - Plumber"/>
        <s v="Engineer - Chemical"/>
        <s v="Doctor"/>
        <s v="Chemist"/>
        <s v="Student - College Senior"/>
        <s v="Principal"/>
        <s v="Teacher's Aide"/>
        <s v="Pilot - Private/Commercial"/>
        <s v="Religious"/>
        <s v="Homemaker"/>
        <s v="Student - College Graduate Student"/>
        <s v="Student - Technical School"/>
        <s v="Psychologist"/>
        <s v="Biologist"/>
      </sharedItems>
    </cacheField>
    <cacheField name="EmploymentStatus" numFmtId="0">
      <sharedItems count="9">
        <s v="Self-employed"/>
        <s v="Employed"/>
        <s v="Not available"/>
        <s v="Full-time"/>
        <s v="Other"/>
        <s v=""/>
        <s v="Not employed"/>
        <s v="Part-time"/>
        <s v="Retired"/>
      </sharedItems>
    </cacheField>
    <cacheField name="AmountDelinquent" numFmtId="0">
      <sharedItems containsString="0" containsBlank="1" containsNumber="1" containsInteger="1" minValue="0" maxValue="155578"/>
    </cacheField>
    <cacheField name="StatedMonthlyIncome" numFmtId="0">
      <sharedItems containsSemiMixedTypes="0" containsString="0" containsNumber="1" minValue="0" maxValue="41666.666669999999"/>
    </cacheField>
    <cacheField name="LoanCurrentDaysDelinquent" numFmtId="0">
      <sharedItems containsSemiMixedTypes="0" containsString="0" containsNumber="1" containsInteger="1" minValue="0" maxValue="2370"/>
    </cacheField>
    <cacheField name="LoanOriginalAmount" numFmtId="0">
      <sharedItems containsSemiMixedTypes="0" containsString="0" containsNumber="1" containsInteger="1" minValue="1000" maxValue="35000"/>
    </cacheField>
    <cacheField name="LoanOriginationDate" numFmtId="14">
      <sharedItems containsSemiMixedTypes="0" containsNonDate="0" containsDate="1" containsString="0" minDate="2006-02-09T00:00:00" maxDate="2014-03-12T00:00:00" count="665">
        <d v="2007-09-12T00:00:00"/>
        <d v="2014-03-03T00:00:00"/>
        <d v="2007-01-17T00:00:00"/>
        <d v="2012-11-01T00:00:00"/>
        <d v="2013-09-20T00:00:00"/>
        <d v="2013-12-24T00:00:00"/>
        <d v="2013-04-18T00:00:00"/>
        <d v="2013-05-13T00:00:00"/>
        <d v="2013-12-12T00:00:00"/>
        <d v="2012-05-17T00:00:00"/>
        <d v="2007-10-18T00:00:00"/>
        <d v="2014-01-07T00:00:00"/>
        <d v="2013-07-18T00:00:00"/>
        <d v="2012-04-19T00:00:00"/>
        <d v="2006-08-22T00:00:00"/>
        <d v="2013-03-11T00:00:00"/>
        <d v="2013-10-10T00:00:00"/>
        <d v="2013-11-29T00:00:00"/>
        <d v="2007-12-12T00:00:00"/>
        <d v="2013-02-05T00:00:00"/>
        <d v="2013-04-26T00:00:00"/>
        <d v="2013-12-18T00:00:00"/>
        <d v="2013-02-21T00:00:00"/>
        <d v="2010-06-24T00:00:00"/>
        <d v="2013-11-13T00:00:00"/>
        <d v="2014-01-16T00:00:00"/>
        <d v="2012-02-07T00:00:00"/>
        <d v="2012-09-27T00:00:00"/>
        <d v="2014-01-22T00:00:00"/>
        <d v="2010-10-26T00:00:00"/>
        <d v="2014-02-27T00:00:00"/>
        <d v="2011-12-21T00:00:00"/>
        <d v="2013-12-11T00:00:00"/>
        <d v="2013-09-30T00:00:00"/>
        <d v="2013-08-22T00:00:00"/>
        <d v="2006-07-17T00:00:00"/>
        <d v="2014-01-29T00:00:00"/>
        <d v="2012-06-06T00:00:00"/>
        <d v="2007-02-09T00:00:00"/>
        <d v="2013-06-27T00:00:00"/>
        <d v="2013-04-10T00:00:00"/>
        <d v="2008-08-15T00:00:00"/>
        <d v="2013-08-28T00:00:00"/>
        <d v="2013-08-21T00:00:00"/>
        <d v="2013-12-19T00:00:00"/>
        <d v="2011-11-07T00:00:00"/>
        <d v="2013-03-27T00:00:00"/>
        <d v="2012-08-31T00:00:00"/>
        <d v="2013-11-01T00:00:00"/>
        <d v="2013-09-19T00:00:00"/>
        <d v="2012-01-20T00:00:00"/>
        <d v="2013-07-24T00:00:00"/>
        <d v="2007-09-26T00:00:00"/>
        <d v="2013-11-07T00:00:00"/>
        <d v="2013-12-09T00:00:00"/>
        <d v="2007-04-26T00:00:00"/>
        <d v="2006-10-13T00:00:00"/>
        <d v="2013-10-09T00:00:00"/>
        <d v="2014-03-07T00:00:00"/>
        <d v="2007-04-17T00:00:00"/>
        <d v="2011-06-27T00:00:00"/>
        <d v="2007-03-27T00:00:00"/>
        <d v="2013-07-03T00:00:00"/>
        <d v="2012-11-15T00:00:00"/>
        <d v="2011-05-27T00:00:00"/>
        <d v="2013-07-19T00:00:00"/>
        <d v="2011-03-16T00:00:00"/>
        <d v="2013-07-01T00:00:00"/>
        <d v="2006-07-21T00:00:00"/>
        <d v="2011-02-24T00:00:00"/>
        <d v="2008-07-08T00:00:00"/>
        <d v="2012-12-04T00:00:00"/>
        <d v="2012-06-08T00:00:00"/>
        <d v="2013-09-04T00:00:00"/>
        <d v="2014-01-06T00:00:00"/>
        <d v="2014-02-05T00:00:00"/>
        <d v="2012-06-01T00:00:00"/>
        <d v="2011-11-18T00:00:00"/>
        <d v="2012-06-12T00:00:00"/>
        <d v="2006-11-14T00:00:00"/>
        <d v="2010-12-20T00:00:00"/>
        <d v="2006-07-11T00:00:00"/>
        <d v="2012-06-13T00:00:00"/>
        <d v="2012-03-05T00:00:00"/>
        <d v="2012-08-15T00:00:00"/>
        <d v="2012-11-07T00:00:00"/>
        <d v="2014-01-28T00:00:00"/>
        <d v="2013-01-30T00:00:00"/>
        <d v="2008-01-08T00:00:00"/>
        <d v="2009-09-15T00:00:00"/>
        <d v="2013-12-16T00:00:00"/>
        <d v="2011-08-31T00:00:00"/>
        <d v="2012-04-23T00:00:00"/>
        <d v="2008-05-09T00:00:00"/>
        <d v="2010-01-20T00:00:00"/>
        <d v="2010-11-30T00:00:00"/>
        <d v="2012-03-22T00:00:00"/>
        <d v="2012-04-17T00:00:00"/>
        <d v="2007-02-28T00:00:00"/>
        <d v="2007-08-31T00:00:00"/>
        <d v="2013-12-06T00:00:00"/>
        <d v="2013-10-25T00:00:00"/>
        <d v="2008-03-20T00:00:00"/>
        <d v="2012-04-25T00:00:00"/>
        <d v="2013-12-05T00:00:00"/>
        <d v="2014-01-14T00:00:00"/>
        <d v="2008-01-29T00:00:00"/>
        <d v="2006-07-07T00:00:00"/>
        <d v="2008-09-16T00:00:00"/>
        <d v="2013-08-27T00:00:00"/>
        <d v="2011-05-26T00:00:00"/>
        <d v="2014-02-11T00:00:00"/>
        <d v="2008-03-21T00:00:00"/>
        <d v="2006-11-16T00:00:00"/>
        <d v="2013-05-10T00:00:00"/>
        <d v="2013-09-13T00:00:00"/>
        <d v="2008-09-23T00:00:00"/>
        <d v="2012-08-08T00:00:00"/>
        <d v="2013-10-28T00:00:00"/>
        <d v="2008-07-02T00:00:00"/>
        <d v="2014-01-08T00:00:00"/>
        <d v="2012-03-21T00:00:00"/>
        <d v="2012-03-27T00:00:00"/>
        <d v="2009-10-20T00:00:00"/>
        <d v="2013-08-07T00:00:00"/>
        <d v="2008-04-22T00:00:00"/>
        <d v="2012-10-24T00:00:00"/>
        <d v="2013-09-12T00:00:00"/>
        <d v="2006-08-29T00:00:00"/>
        <d v="2009-09-22T00:00:00"/>
        <d v="2013-12-31T00:00:00"/>
        <d v="2010-05-19T00:00:00"/>
        <d v="2012-08-28T00:00:00"/>
        <d v="2013-10-30T00:00:00"/>
        <d v="2013-10-23T00:00:00"/>
        <d v="2012-04-30T00:00:00"/>
        <d v="2008-09-10T00:00:00"/>
        <d v="2012-09-14T00:00:00"/>
        <d v="2014-02-14T00:00:00"/>
        <d v="2010-03-12T00:00:00"/>
        <d v="2014-02-04T00:00:00"/>
        <d v="2013-12-26T00:00:00"/>
        <d v="2006-06-13T00:00:00"/>
        <d v="2012-11-28T00:00:00"/>
        <d v="2007-06-22T00:00:00"/>
        <d v="2010-03-30T00:00:00"/>
        <d v="2013-11-06T00:00:00"/>
        <d v="2014-02-07T00:00:00"/>
        <d v="2014-03-06T00:00:00"/>
        <d v="2010-03-25T00:00:00"/>
        <d v="2006-07-26T00:00:00"/>
        <d v="2007-04-03T00:00:00"/>
        <d v="2013-01-24T00:00:00"/>
        <d v="2012-05-14T00:00:00"/>
        <d v="2006-12-28T00:00:00"/>
        <d v="2011-12-20T00:00:00"/>
        <d v="2013-12-30T00:00:00"/>
        <d v="2013-11-20T00:00:00"/>
        <d v="2012-05-02T00:00:00"/>
        <d v="2012-11-20T00:00:00"/>
        <d v="2006-11-21T00:00:00"/>
        <d v="2010-08-09T00:00:00"/>
        <d v="2012-02-16T00:00:00"/>
        <d v="2007-10-31T00:00:00"/>
        <d v="2014-01-03T00:00:00"/>
        <d v="2006-11-01T00:00:00"/>
        <d v="2013-06-20T00:00:00"/>
        <d v="2006-06-09T00:00:00"/>
        <d v="2011-10-24T00:00:00"/>
        <d v="2013-05-17T00:00:00"/>
        <d v="2012-10-29T00:00:00"/>
        <d v="2011-12-22T00:00:00"/>
        <d v="2014-02-19T00:00:00"/>
        <d v="2011-09-30T00:00:00"/>
        <d v="2007-09-13T00:00:00"/>
        <d v="2013-06-28T00:00:00"/>
        <d v="2013-09-16T00:00:00"/>
        <d v="2012-02-13T00:00:00"/>
        <d v="2014-01-27T00:00:00"/>
        <d v="2006-03-29T00:00:00"/>
        <d v="2014-02-20T00:00:00"/>
        <d v="2012-06-05T00:00:00"/>
        <d v="2007-08-03T00:00:00"/>
        <d v="2012-04-12T00:00:00"/>
        <d v="2007-01-08T00:00:00"/>
        <d v="2006-12-07T00:00:00"/>
        <d v="2013-03-18T00:00:00"/>
        <d v="2010-01-25T00:00:00"/>
        <d v="2007-04-13T00:00:00"/>
        <d v="2013-05-24T00:00:00"/>
        <d v="2007-12-17T00:00:00"/>
        <d v="2014-01-15T00:00:00"/>
        <d v="2012-10-31T00:00:00"/>
        <d v="2007-03-07T00:00:00"/>
        <d v="2013-11-27T00:00:00"/>
        <d v="2014-02-12T00:00:00"/>
        <d v="2013-08-08T00:00:00"/>
        <d v="2014-01-31T00:00:00"/>
        <d v="2014-01-23T00:00:00"/>
        <d v="2012-12-18T00:00:00"/>
        <d v="2013-07-25T00:00:00"/>
        <d v="2013-10-18T00:00:00"/>
        <d v="2013-11-08T00:00:00"/>
        <d v="2013-12-17T00:00:00"/>
        <d v="2012-03-13T00:00:00"/>
        <d v="2012-05-29T00:00:00"/>
        <d v="2010-12-16T00:00:00"/>
        <d v="2013-06-25T00:00:00"/>
        <d v="2012-07-06T00:00:00"/>
        <d v="2006-07-25T00:00:00"/>
        <d v="2009-11-04T00:00:00"/>
        <d v="2007-01-24T00:00:00"/>
        <d v="2006-06-20T00:00:00"/>
        <d v="2006-11-13T00:00:00"/>
        <d v="2006-12-22T00:00:00"/>
        <d v="2010-10-25T00:00:00"/>
        <d v="2013-04-29T00:00:00"/>
        <d v="2010-01-15T00:00:00"/>
        <d v="2013-08-12T00:00:00"/>
        <d v="2008-06-20T00:00:00"/>
        <d v="2008-02-12T00:00:00"/>
        <d v="2011-10-17T00:00:00"/>
        <d v="2008-08-28T00:00:00"/>
        <d v="2012-05-16T00:00:00"/>
        <d v="2012-12-20T00:00:00"/>
        <d v="2007-10-29T00:00:00"/>
        <d v="2012-07-03T00:00:00"/>
        <d v="2011-06-22T00:00:00"/>
        <d v="2012-10-12T00:00:00"/>
        <d v="2010-05-20T00:00:00"/>
        <d v="2012-08-22T00:00:00"/>
        <d v="2007-12-13T00:00:00"/>
        <d v="2011-05-12T00:00:00"/>
        <d v="2006-09-20T00:00:00"/>
        <d v="2012-09-05T00:00:00"/>
        <d v="2012-08-30T00:00:00"/>
        <d v="2012-01-25T00:00:00"/>
        <d v="2013-06-17T00:00:00"/>
        <d v="2011-09-07T00:00:00"/>
        <d v="2013-05-21T00:00:00"/>
        <d v="2011-10-11T00:00:00"/>
        <d v="2011-11-30T00:00:00"/>
        <d v="2011-07-12T00:00:00"/>
        <d v="2007-05-25T00:00:00"/>
        <d v="2013-10-29T00:00:00"/>
        <d v="2012-02-27T00:00:00"/>
        <d v="2012-03-12T00:00:00"/>
        <d v="2006-08-18T00:00:00"/>
        <d v="2011-05-18T00:00:00"/>
        <d v="2013-05-30T00:00:00"/>
        <d v="2010-06-14T00:00:00"/>
        <d v="2011-02-16T00:00:00"/>
        <d v="2012-06-29T00:00:00"/>
        <d v="2010-09-21T00:00:00"/>
        <d v="2012-09-25T00:00:00"/>
        <d v="2007-03-28T00:00:00"/>
        <d v="2011-09-27T00:00:00"/>
        <d v="2006-07-03T00:00:00"/>
        <d v="2014-03-05T00:00:00"/>
        <d v="2013-11-18T00:00:00"/>
        <d v="2007-12-10T00:00:00"/>
        <d v="2013-05-22T00:00:00"/>
        <d v="2010-11-18T00:00:00"/>
        <d v="2008-09-02T00:00:00"/>
        <d v="2014-02-13T00:00:00"/>
        <d v="2012-06-21T00:00:00"/>
        <d v="2013-02-01T00:00:00"/>
        <d v="2008-08-04T00:00:00"/>
        <d v="2006-06-08T00:00:00"/>
        <d v="2007-07-05T00:00:00"/>
        <d v="2012-10-26T00:00:00"/>
        <d v="2008-07-10T00:00:00"/>
        <d v="2012-04-18T00:00:00"/>
        <d v="2006-05-01T00:00:00"/>
        <d v="2013-10-02T00:00:00"/>
        <d v="2013-02-26T00:00:00"/>
        <d v="2006-11-30T00:00:00"/>
        <d v="2012-10-10T00:00:00"/>
        <d v="2007-08-07T00:00:00"/>
        <d v="2007-05-15T00:00:00"/>
        <d v="2013-08-13T00:00:00"/>
        <d v="2008-09-17T00:00:00"/>
        <d v="2011-03-07T00:00:00"/>
        <d v="2009-12-04T00:00:00"/>
        <d v="2008-03-06T00:00:00"/>
        <d v="2008-07-07T00:00:00"/>
        <d v="2007-04-11T00:00:00"/>
        <d v="2013-10-01T00:00:00"/>
        <d v="2012-06-20T00:00:00"/>
        <d v="2014-03-11T00:00:00"/>
        <d v="2012-02-06T00:00:00"/>
        <d v="2010-11-26T00:00:00"/>
        <d v="2012-07-13T00:00:00"/>
        <d v="2006-06-23T00:00:00"/>
        <d v="2013-09-17T00:00:00"/>
        <d v="2011-07-06T00:00:00"/>
        <d v="2008-05-19T00:00:00"/>
        <d v="2011-10-07T00:00:00"/>
        <d v="2006-07-13T00:00:00"/>
        <d v="2008-04-25T00:00:00"/>
        <d v="2008-09-08T00:00:00"/>
        <d v="2007-01-30T00:00:00"/>
        <d v="2010-02-26T00:00:00"/>
        <d v="2008-07-31T00:00:00"/>
        <d v="2007-01-16T00:00:00"/>
        <d v="2013-05-20T00:00:00"/>
        <d v="2008-04-21T00:00:00"/>
        <d v="2011-06-14T00:00:00"/>
        <d v="2007-08-15T00:00:00"/>
        <d v="2012-05-11T00:00:00"/>
        <d v="2007-02-08T00:00:00"/>
        <d v="2006-03-13T00:00:00"/>
        <d v="2012-08-07T00:00:00"/>
        <d v="2011-07-20T00:00:00"/>
        <d v="2012-05-25T00:00:00"/>
        <d v="2010-07-12T00:00:00"/>
        <d v="2013-09-25T00:00:00"/>
        <d v="2012-09-21T00:00:00"/>
        <d v="2013-04-23T00:00:00"/>
        <d v="2007-07-12T00:00:00"/>
        <d v="2008-09-26T00:00:00"/>
        <d v="2006-09-01T00:00:00"/>
        <d v="2012-08-06T00:00:00"/>
        <d v="2007-07-10T00:00:00"/>
        <d v="2007-12-19T00:00:00"/>
        <d v="2012-03-19T00:00:00"/>
        <d v="2012-07-18T00:00:00"/>
        <d v="2007-10-30T00:00:00"/>
        <d v="2007-12-11T00:00:00"/>
        <d v="2011-11-14T00:00:00"/>
        <d v="2010-09-10T00:00:00"/>
        <d v="2013-10-16T00:00:00"/>
        <d v="2013-01-08T00:00:00"/>
        <d v="2013-08-14T00:00:00"/>
        <d v="2008-02-04T00:00:00"/>
        <d v="2010-10-28T00:00:00"/>
        <d v="2008-06-18T00:00:00"/>
        <d v="2009-11-09T00:00:00"/>
        <d v="2013-03-20T00:00:00"/>
        <d v="2008-05-13T00:00:00"/>
        <d v="2011-03-18T00:00:00"/>
        <d v="2008-10-08T00:00:00"/>
        <d v="2013-10-15T00:00:00"/>
        <d v="2008-09-09T00:00:00"/>
        <d v="2012-02-28T00:00:00"/>
        <d v="2012-01-24T00:00:00"/>
        <d v="2011-05-04T00:00:00"/>
        <d v="2013-12-23T00:00:00"/>
        <d v="2011-10-28T00:00:00"/>
        <d v="2012-09-28T00:00:00"/>
        <d v="2011-11-23T00:00:00"/>
        <d v="2007-03-12T00:00:00"/>
        <d v="2011-03-29T00:00:00"/>
        <d v="2012-10-02T00:00:00"/>
        <d v="2013-11-14T00:00:00"/>
        <d v="2013-07-22T00:00:00"/>
        <d v="2013-10-08T00:00:00"/>
        <d v="2013-03-15T00:00:00"/>
        <d v="2013-05-23T00:00:00"/>
        <d v="2012-03-20T00:00:00"/>
        <d v="2013-11-25T00:00:00"/>
        <d v="2008-04-30T00:00:00"/>
        <d v="2012-09-11T00:00:00"/>
        <d v="2013-12-20T00:00:00"/>
        <d v="2013-02-08T00:00:00"/>
        <d v="2011-12-12T00:00:00"/>
        <d v="2014-03-10T00:00:00"/>
        <d v="2012-07-27T00:00:00"/>
        <d v="2013-05-15T00:00:00"/>
        <d v="2008-04-02T00:00:00"/>
        <d v="2013-12-04T00:00:00"/>
        <d v="2008-06-05T00:00:00"/>
        <d v="2013-04-19T00:00:00"/>
        <d v="2013-10-11T00:00:00"/>
        <d v="2011-03-22T00:00:00"/>
        <d v="2007-05-04T00:00:00"/>
        <d v="2008-04-11T00:00:00"/>
        <d v="2010-01-28T00:00:00"/>
        <d v="2008-05-16T00:00:00"/>
        <d v="2013-02-20T00:00:00"/>
        <d v="2006-08-14T00:00:00"/>
        <d v="2013-04-11T00:00:00"/>
        <d v="2010-08-24T00:00:00"/>
        <d v="2006-10-05T00:00:00"/>
        <d v="2006-10-10T00:00:00"/>
        <d v="2007-04-24T00:00:00"/>
        <d v="2010-06-11T00:00:00"/>
        <d v="2013-05-09T00:00:00"/>
        <d v="2013-02-06T00:00:00"/>
        <d v="2012-04-13T00:00:00"/>
        <d v="2014-02-06T00:00:00"/>
        <d v="2011-07-25T00:00:00"/>
        <d v="2013-11-19T00:00:00"/>
        <d v="2013-08-06T00:00:00"/>
        <d v="2010-07-28T00:00:00"/>
        <d v="2013-07-26T00:00:00"/>
        <d v="2013-02-12T00:00:00"/>
        <d v="2007-03-13T00:00:00"/>
        <d v="2013-02-28T00:00:00"/>
        <d v="2006-11-08T00:00:00"/>
        <d v="2007-11-21T00:00:00"/>
        <d v="2010-06-08T00:00:00"/>
        <d v="2010-11-16T00:00:00"/>
        <d v="2011-10-31T00:00:00"/>
        <d v="2007-12-27T00:00:00"/>
        <d v="2010-11-23T00:00:00"/>
        <d v="2010-04-29T00:00:00"/>
        <d v="2014-01-24T00:00:00"/>
        <d v="2013-06-05T00:00:00"/>
        <d v="2007-01-03T00:00:00"/>
        <d v="2007-10-25T00:00:00"/>
        <d v="2007-11-19T00:00:00"/>
        <d v="2012-07-31T00:00:00"/>
        <d v="2010-01-26T00:00:00"/>
        <d v="2013-08-30T00:00:00"/>
        <d v="2013-07-15T00:00:00"/>
        <d v="2007-11-06T00:00:00"/>
        <d v="2014-03-04T00:00:00"/>
        <d v="2011-10-12T00:00:00"/>
        <d v="2008-10-15T00:00:00"/>
        <d v="2013-10-04T00:00:00"/>
        <d v="2013-08-29T00:00:00"/>
        <d v="2011-03-28T00:00:00"/>
        <d v="2012-08-24T00:00:00"/>
        <d v="2011-09-19T00:00:00"/>
        <d v="2008-01-28T00:00:00"/>
        <d v="2012-02-14T00:00:00"/>
        <d v="2011-01-31T00:00:00"/>
        <d v="2012-12-31T00:00:00"/>
        <d v="2006-05-22T00:00:00"/>
        <d v="2013-01-17T00:00:00"/>
        <d v="2007-04-25T00:00:00"/>
        <d v="2007-03-30T00:00:00"/>
        <d v="2012-01-04T00:00:00"/>
        <d v="2013-09-24T00:00:00"/>
        <d v="2008-04-14T00:00:00"/>
        <d v="2013-11-26T00:00:00"/>
        <d v="2012-03-02T00:00:00"/>
        <d v="2012-12-11T00:00:00"/>
        <d v="2006-05-23T00:00:00"/>
        <d v="2013-07-05T00:00:00"/>
        <d v="2013-12-27T00:00:00"/>
        <d v="2008-03-26T00:00:00"/>
        <d v="2012-05-08T00:00:00"/>
        <d v="2012-07-17T00:00:00"/>
        <d v="2011-08-16T00:00:00"/>
        <d v="2011-01-11T00:00:00"/>
        <d v="2013-02-19T00:00:00"/>
        <d v="2013-07-10T00:00:00"/>
        <d v="2007-04-02T00:00:00"/>
        <d v="2010-06-30T00:00:00"/>
        <d v="2011-12-29T00:00:00"/>
        <d v="2008-09-12T00:00:00"/>
        <d v="2010-12-30T00:00:00"/>
        <d v="2013-07-30T00:00:00"/>
        <d v="2008-08-22T00:00:00"/>
        <d v="2013-08-20T00:00:00"/>
        <d v="2010-05-18T00:00:00"/>
        <d v="2012-02-23T00:00:00"/>
        <d v="2008-05-05T00:00:00"/>
        <d v="2013-09-11T00:00:00"/>
        <d v="2008-04-03T00:00:00"/>
        <d v="2007-04-18T00:00:00"/>
        <d v="2011-10-06T00:00:00"/>
        <d v="2007-11-30T00:00:00"/>
        <d v="2013-06-03T00:00:00"/>
        <d v="2013-10-21T00:00:00"/>
        <d v="2014-01-21T00:00:00"/>
        <d v="2008-05-29T00:00:00"/>
        <d v="2012-04-24T00:00:00"/>
        <d v="2013-10-17T00:00:00"/>
        <d v="2013-05-31T00:00:00"/>
        <d v="2013-12-13T00:00:00"/>
        <d v="2008-06-03T00:00:00"/>
        <d v="2008-01-17T00:00:00"/>
        <d v="2013-06-18T00:00:00"/>
        <d v="2006-05-30T00:00:00"/>
        <d v="2007-08-06T00:00:00"/>
        <d v="2007-01-22T00:00:00"/>
        <d v="2012-05-04T00:00:00"/>
        <d v="2012-10-11T00:00:00"/>
        <d v="2007-06-12T00:00:00"/>
        <d v="2012-07-20T00:00:00"/>
        <d v="2011-09-29T00:00:00"/>
        <d v="2008-06-04T00:00:00"/>
        <d v="2012-07-26T00:00:00"/>
        <d v="2012-01-11T00:00:00"/>
        <d v="2013-09-10T00:00:00"/>
        <d v="2013-05-28T00:00:00"/>
        <d v="2008-06-17T00:00:00"/>
        <d v="2013-09-27T00:00:00"/>
        <d v="2013-12-03T00:00:00"/>
        <d v="2010-01-14T00:00:00"/>
        <d v="2012-07-24T00:00:00"/>
        <d v="2013-06-19T00:00:00"/>
        <d v="2012-06-25T00:00:00"/>
        <d v="2011-07-26T00:00:00"/>
        <d v="2012-02-21T00:00:00"/>
        <d v="2012-12-26T00:00:00"/>
        <d v="2007-04-06T00:00:00"/>
        <d v="2013-06-10T00:00:00"/>
        <d v="2013-06-26T00:00:00"/>
        <d v="2006-02-09T00:00:00"/>
        <d v="2013-07-17T00:00:00"/>
        <d v="2008-03-17T00:00:00"/>
        <d v="2010-06-04T00:00:00"/>
        <d v="2012-07-05T00:00:00"/>
        <d v="2013-12-02T00:00:00"/>
        <d v="2006-10-03T00:00:00"/>
        <d v="2013-02-11T00:00:00"/>
        <d v="2012-07-19T00:00:00"/>
        <d v="2010-09-24T00:00:00"/>
        <d v="2012-06-15T00:00:00"/>
        <d v="2011-11-03T00:00:00"/>
        <d v="2013-11-05T00:00:00"/>
        <d v="2007-03-23T00:00:00"/>
        <d v="2010-06-01T00:00:00"/>
        <d v="2013-07-02T00:00:00"/>
        <d v="2007-07-06T00:00:00"/>
        <d v="2011-07-29T00:00:00"/>
        <d v="2007-08-01T00:00:00"/>
        <d v="2009-11-03T00:00:00"/>
        <d v="2009-11-12T00:00:00"/>
        <d v="2012-05-24T00:00:00"/>
        <d v="2009-08-28T00:00:00"/>
        <d v="2007-02-13T00:00:00"/>
        <d v="2013-11-22T00:00:00"/>
        <d v="2008-06-10T00:00:00"/>
        <d v="2012-10-30T00:00:00"/>
        <d v="2008-06-13T00:00:00"/>
        <d v="2013-05-29T00:00:00"/>
        <d v="2013-09-06T00:00:00"/>
        <d v="2008-05-06T00:00:00"/>
        <d v="2012-06-28T00:00:00"/>
        <d v="2010-05-13T00:00:00"/>
        <d v="2013-10-07T00:00:00"/>
        <d v="2007-08-24T00:00:00"/>
        <d v="2013-03-28T00:00:00"/>
        <d v="2013-03-25T00:00:00"/>
        <d v="2009-10-15T00:00:00"/>
        <d v="2012-01-10T00:00:00"/>
        <d v="2007-09-19T00:00:00"/>
        <d v="2011-07-08T00:00:00"/>
        <d v="2007-01-31T00:00:00"/>
        <d v="2008-04-08T00:00:00"/>
        <d v="2009-11-27T00:00:00"/>
        <d v="2011-07-28T00:00:00"/>
        <d v="2013-11-21T00:00:00"/>
        <d v="2008-04-15T00:00:00"/>
        <d v="2013-08-23T00:00:00"/>
        <d v="2012-07-30T00:00:00"/>
        <d v="2008-04-10T00:00:00"/>
        <d v="2008-08-07T00:00:00"/>
        <d v="2013-03-08T00:00:00"/>
        <d v="2011-06-24T00:00:00"/>
        <d v="2008-05-02T00:00:00"/>
        <d v="2007-02-22T00:00:00"/>
        <d v="2008-03-12T00:00:00"/>
        <d v="2006-11-17T00:00:00"/>
        <d v="2007-03-15T00:00:00"/>
        <d v="2013-04-12T00:00:00"/>
        <d v="2006-10-26T00:00:00"/>
        <d v="2014-01-02T00:00:00"/>
        <d v="2007-10-26T00:00:00"/>
        <d v="2010-06-25T00:00:00"/>
        <d v="2012-06-27T00:00:00"/>
        <d v="2013-08-16T00:00:00"/>
        <d v="2012-02-29T00:00:00"/>
        <d v="2007-07-02T00:00:00"/>
        <d v="2007-02-21T00:00:00"/>
        <d v="2008-08-26T00:00:00"/>
        <d v="2013-08-05T00:00:00"/>
        <d v="2012-03-15T00:00:00"/>
        <d v="2007-12-07T00:00:00"/>
        <d v="2008-02-13T00:00:00"/>
        <d v="2013-09-09T00:00:00"/>
        <d v="2012-10-01T00:00:00"/>
        <d v="2007-10-10T00:00:00"/>
        <d v="2006-07-24T00:00:00"/>
        <d v="2013-06-21T00:00:00"/>
        <d v="2010-07-26T00:00:00"/>
        <d v="2011-03-31T00:00:00"/>
        <d v="2010-09-30T00:00:00"/>
        <d v="2010-07-20T00:00:00"/>
        <d v="2012-10-19T00:00:00"/>
        <d v="2007-01-26T00:00:00"/>
        <d v="2011-07-18T00:00:00"/>
        <d v="2009-08-10T00:00:00"/>
        <d v="2012-09-20T00:00:00"/>
        <d v="2008-01-23T00:00:00"/>
        <d v="2014-01-30T00:00:00"/>
        <d v="2008-08-20T00:00:00"/>
        <d v="2008-02-15T00:00:00"/>
        <d v="2013-09-23T00:00:00"/>
        <d v="2012-04-26T00:00:00"/>
        <d v="2013-01-29T00:00:00"/>
        <d v="2012-01-27T00:00:00"/>
        <d v="2013-06-04T00:00:00"/>
        <d v="2012-01-13T00:00:00"/>
        <d v="2006-12-20T00:00:00"/>
        <d v="2014-01-17T00:00:00"/>
        <d v="2011-07-22T00:00:00"/>
        <d v="2013-11-15T00:00:00"/>
        <d v="2012-02-02T00:00:00"/>
        <d v="2011-05-19T00:00:00"/>
        <d v="2014-01-13T00:00:00"/>
        <d v="2008-06-30T00:00:00"/>
        <d v="2011-10-27T00:00:00"/>
        <d v="2006-06-06T00:00:00"/>
        <d v="2014-02-28T00:00:00"/>
        <d v="2006-11-20T00:00:00"/>
        <d v="2011-02-25T00:00:00"/>
        <d v="2013-09-18T00:00:00"/>
        <d v="2012-03-06T00:00:00"/>
        <d v="2006-08-15T00:00:00"/>
        <d v="2007-01-23T00:00:00"/>
        <d v="2006-08-04T00:00:00"/>
        <d v="2012-08-09T00:00:00"/>
        <d v="2008-06-12T00:00:00"/>
        <d v="2010-12-01T00:00:00"/>
        <d v="2007-06-27T00:00:00"/>
        <d v="2008-04-24T00:00:00"/>
        <d v="2011-05-31T00:00:00"/>
        <d v="2008-03-28T00:00:00"/>
        <d v="2011-04-29T00:00:00"/>
        <d v="2007-08-27T00:00:00"/>
        <d v="2012-07-02T00:00:00"/>
        <d v="2007-11-09T00:00:00"/>
        <d v="2006-12-19T00:00:00"/>
        <d v="2009-09-11T00:00:00"/>
        <d v="2012-04-27T00:00:00"/>
        <d v="2012-06-07T00:00:00"/>
        <d v="2013-11-04T00:00:00"/>
        <d v="2013-11-12T00:00:00"/>
        <d v="2006-12-27T00:00:00"/>
        <d v="2012-02-24T00:00:00"/>
        <d v="2014-02-24T00:00:00"/>
        <d v="2013-05-08T00:00:00"/>
        <d v="2012-07-25T00:00:00"/>
        <d v="2012-09-24T00:00:00"/>
        <d v="2006-05-19T00:00:00"/>
        <d v="2013-08-09T00:00:00"/>
        <d v="2009-12-30T00:00:00"/>
        <d v="2010-08-03T00:00:00"/>
        <d v="2007-07-03T00:00:00"/>
        <d v="2010-06-09T00:00:00"/>
        <d v="2010-12-21T00:00:00"/>
        <d v="2013-03-01T00:00:00"/>
        <d v="2012-06-04T00:00:00"/>
        <d v="2013-10-03T00:00:00"/>
        <d v="2010-02-19T00:00:00"/>
        <d v="2008-02-26T00:00:00"/>
        <d v="2011-01-28T00:00:00"/>
        <d v="2011-06-30T00:00:00"/>
        <d v="2011-04-12T00:00:00"/>
        <d v="2012-12-12T00:00:00"/>
        <d v="2009-12-23T00:00:00"/>
        <d v="2012-07-11T00:00:00"/>
        <d v="2012-09-13T00:00:00"/>
        <d v="2008-05-23T00:00:00"/>
        <d v="2006-04-05T00:00:00"/>
        <d v="2010-03-23T00:00:00"/>
        <d v="2013-08-26T00:00:00"/>
        <d v="2008-10-06T00:00:00"/>
        <d v="2011-08-30T00:00:00"/>
      </sharedItems>
    </cacheField>
    <cacheField name="LoanOriginationQuarter" numFmtId="0">
      <sharedItems containsSemiMixedTypes="0" containsString="0" containsNumber="1" containsInteger="1" minValue="1" maxValue="4" count="4">
        <n v="3"/>
        <n v="1"/>
        <n v="4"/>
        <n v="2"/>
      </sharedItems>
    </cacheField>
    <cacheField name="Loanoriginationyear" numFmtId="0">
      <sharedItems containsSemiMixedTypes="0" containsString="0" containsNumber="1" containsInteger="1" minValue="2006" maxValue="2014" count="9">
        <n v="2007"/>
        <n v="2014"/>
        <n v="2012"/>
        <n v="2013"/>
        <n v="2006"/>
        <n v="2010"/>
        <n v="2011"/>
        <n v="2008"/>
        <n v="2009"/>
      </sharedItems>
    </cacheField>
    <cacheField name="MonthlyLoanPayment" numFmtId="0">
      <sharedItems containsSemiMixedTypes="0" containsString="0" containsNumber="1" minValue="0" maxValue="1223.42"/>
    </cacheField>
    <cacheField name="LP_InterestandFees" numFmtId="0">
      <sharedItems containsSemiMixedTypes="0" containsString="0" containsNumber="1" minValue="0" maxValue="8756.7199999999993"/>
    </cacheField>
    <cacheField name="Investors" numFmtId="0">
      <sharedItems containsSemiMixedTypes="0" containsString="0" containsNumber="1" containsInteger="1" minValue="1" maxValue="782"/>
    </cacheField>
    <cacheField name="Loan category" numFmtId="0">
      <sharedItems count="3">
        <s v="High Loan"/>
        <s v="Medium Loan"/>
        <s v="Small Loan"/>
      </sharedItems>
    </cacheField>
    <cacheField name="Months (ListingCreationDate)" numFmtId="0" databaseField="0">
      <fieldGroup base="0">
        <rangePr groupBy="months" startDate="2006-02-07T00:00:00" endDate="2014-03-09T00:00:00"/>
        <groupItems count="14">
          <s v="&lt;2/7/2006"/>
          <s v="Jan"/>
          <s v="Feb"/>
          <s v="Mar"/>
          <s v="Apr"/>
          <s v="May"/>
          <s v="Jun"/>
          <s v="Jul"/>
          <s v="Aug"/>
          <s v="Sep"/>
          <s v="Oct"/>
          <s v="Nov"/>
          <s v="Dec"/>
          <s v="&gt;3/9/2014"/>
        </groupItems>
      </fieldGroup>
    </cacheField>
    <cacheField name="Quarters (ListingCreationDate)" numFmtId="0" databaseField="0">
      <fieldGroup base="0">
        <rangePr groupBy="quarters" startDate="2006-02-07T00:00:00" endDate="2014-03-09T00:00:00"/>
        <groupItems count="6">
          <s v="&lt;2/7/2006"/>
          <s v="Qtr1"/>
          <s v="Qtr2"/>
          <s v="Qtr3"/>
          <s v="Qtr4"/>
          <s v="&gt;3/9/2014"/>
        </groupItems>
      </fieldGroup>
    </cacheField>
    <cacheField name="Years (ListingCreationDate)" numFmtId="0" databaseField="0">
      <fieldGroup base="0">
        <rangePr groupBy="years" startDate="2006-02-07T00:00:00" endDate="2014-03-09T00:00:00"/>
        <groupItems count="11">
          <s v="&lt;2/7/2006"/>
          <s v="2006"/>
          <s v="2007"/>
          <s v="2008"/>
          <s v="2009"/>
          <s v="2010"/>
          <s v="2011"/>
          <s v="2012"/>
          <s v="2013"/>
          <s v="2014"/>
          <s v="&gt;3/9/2014"/>
        </groupItems>
      </fieldGroup>
    </cacheField>
  </cacheFields>
  <extLst>
    <ext xmlns:x14="http://schemas.microsoft.com/office/spreadsheetml/2009/9/main" uri="{725AE2AE-9491-48be-B2B4-4EB974FC3084}">
      <x14:pivotCacheDefinition pivotCacheId="261448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5">
  <r>
    <x v="0"/>
    <n v="36"/>
    <x v="0"/>
    <d v="2009-08-14T00:00:00"/>
    <n v="0.16516"/>
    <n v="0.158"/>
    <n v="0.13800000000000001"/>
    <x v="0"/>
    <m/>
    <n v="0"/>
    <s v="CO"/>
    <x v="0"/>
    <x v="0"/>
    <n v="472"/>
    <n v="3083.333333"/>
    <n v="0"/>
    <n v="9425"/>
    <x v="0"/>
    <x v="0"/>
    <x v="0"/>
    <n v="330.43"/>
    <n v="1971.14"/>
    <n v="258"/>
    <x v="0"/>
  </r>
  <r>
    <x v="1"/>
    <n v="36"/>
    <x v="1"/>
    <m/>
    <n v="0.12016"/>
    <n v="9.1999999999999998E-2"/>
    <n v="8.2000000000000003E-2"/>
    <x v="1"/>
    <n v="7"/>
    <n v="2"/>
    <s v="CO"/>
    <x v="1"/>
    <x v="1"/>
    <n v="0"/>
    <n v="6125"/>
    <n v="0"/>
    <n v="10000"/>
    <x v="1"/>
    <x v="1"/>
    <x v="1"/>
    <n v="318.93"/>
    <n v="0"/>
    <n v="1"/>
    <x v="1"/>
  </r>
  <r>
    <x v="2"/>
    <n v="36"/>
    <x v="0"/>
    <d v="2009-12-17T00:00:00"/>
    <n v="0.28269"/>
    <n v="0.27500000000000002"/>
    <n v="0.24"/>
    <x v="0"/>
    <m/>
    <n v="0"/>
    <s v="GA"/>
    <x v="0"/>
    <x v="2"/>
    <m/>
    <n v="2083.333333"/>
    <n v="0"/>
    <n v="3001"/>
    <x v="2"/>
    <x v="1"/>
    <x v="0"/>
    <n v="123.32"/>
    <n v="1185.6300000000001"/>
    <n v="41"/>
    <x v="1"/>
  </r>
  <r>
    <x v="3"/>
    <n v="36"/>
    <x v="1"/>
    <m/>
    <n v="0.12528"/>
    <n v="9.74E-2"/>
    <n v="8.7400000000000005E-2"/>
    <x v="1"/>
    <n v="9"/>
    <n v="16"/>
    <s v="GA"/>
    <x v="2"/>
    <x v="1"/>
    <n v="10056"/>
    <n v="2875"/>
    <n v="0"/>
    <n v="10000"/>
    <x v="3"/>
    <x v="2"/>
    <x v="2"/>
    <n v="321.45"/>
    <n v="1052.1099999999999"/>
    <n v="158"/>
    <x v="2"/>
  </r>
  <r>
    <x v="4"/>
    <n v="36"/>
    <x v="1"/>
    <m/>
    <n v="0.24614"/>
    <n v="0.20849999999999999"/>
    <n v="0.19850000000000001"/>
    <x v="2"/>
    <n v="4"/>
    <n v="2"/>
    <s v="MN"/>
    <x v="3"/>
    <x v="1"/>
    <n v="0"/>
    <n v="9583.3333330000005"/>
    <n v="0"/>
    <n v="15000"/>
    <x v="4"/>
    <x v="0"/>
    <x v="3"/>
    <n v="563.97"/>
    <n v="1256.6300000000001"/>
    <n v="20"/>
    <x v="1"/>
  </r>
  <r>
    <x v="5"/>
    <n v="60"/>
    <x v="1"/>
    <m/>
    <n v="0.15425"/>
    <n v="0.13139999999999999"/>
    <n v="0.12139999999999999"/>
    <x v="3"/>
    <n v="10"/>
    <n v="1"/>
    <s v="NM"/>
    <x v="1"/>
    <x v="1"/>
    <n v="0"/>
    <n v="8333.3333330000005"/>
    <n v="0"/>
    <n v="15000"/>
    <x v="5"/>
    <x v="2"/>
    <x v="3"/>
    <n v="342.37"/>
    <n v="327.45"/>
    <n v="1"/>
    <x v="1"/>
  </r>
  <r>
    <x v="6"/>
    <n v="36"/>
    <x v="1"/>
    <m/>
    <n v="0.31031999999999998"/>
    <n v="0.2712"/>
    <n v="0.26119999999999999"/>
    <x v="4"/>
    <n v="2"/>
    <n v="1"/>
    <s v="KS"/>
    <x v="4"/>
    <x v="1"/>
    <n v="0"/>
    <n v="2083.333333"/>
    <n v="0"/>
    <n v="3000"/>
    <x v="6"/>
    <x v="3"/>
    <x v="3"/>
    <n v="122.67"/>
    <n v="622.45000000000005"/>
    <n v="1"/>
    <x v="1"/>
  </r>
  <r>
    <x v="7"/>
    <n v="36"/>
    <x v="1"/>
    <m/>
    <n v="0.23938999999999999"/>
    <n v="0.2019"/>
    <n v="0.19189999999999999"/>
    <x v="5"/>
    <n v="4"/>
    <n v="2"/>
    <s v="CA"/>
    <x v="5"/>
    <x v="1"/>
    <n v="0"/>
    <n v="3355.75"/>
    <n v="0"/>
    <n v="10000"/>
    <x v="7"/>
    <x v="3"/>
    <x v="3"/>
    <n v="372.6"/>
    <n v="1397.51"/>
    <n v="1"/>
    <x v="2"/>
  </r>
  <r>
    <x v="8"/>
    <n v="36"/>
    <x v="1"/>
    <m/>
    <n v="7.6200000000000004E-2"/>
    <n v="6.2899999999999998E-2"/>
    <n v="5.2900000000000003E-2"/>
    <x v="6"/>
    <n v="9"/>
    <n v="7"/>
    <s v="IL"/>
    <x v="6"/>
    <x v="1"/>
    <n v="0"/>
    <n v="3333.333333"/>
    <n v="0"/>
    <n v="10000"/>
    <x v="8"/>
    <x v="2"/>
    <x v="3"/>
    <n v="305.54000000000002"/>
    <n v="105.5"/>
    <n v="1"/>
    <x v="1"/>
  </r>
  <r>
    <x v="8"/>
    <n v="36"/>
    <x v="1"/>
    <m/>
    <n v="7.6200000000000004E-2"/>
    <n v="6.2899999999999998E-2"/>
    <n v="5.2900000000000003E-2"/>
    <x v="6"/>
    <n v="11"/>
    <n v="7"/>
    <s v="IL"/>
    <x v="6"/>
    <x v="1"/>
    <n v="0"/>
    <n v="3333.333333"/>
    <n v="0"/>
    <n v="10000"/>
    <x v="8"/>
    <x v="2"/>
    <x v="3"/>
    <n v="305.54000000000002"/>
    <n v="105.5"/>
    <n v="1"/>
    <x v="1"/>
  </r>
  <r>
    <x v="9"/>
    <n v="60"/>
    <x v="1"/>
    <m/>
    <n v="0.27461999999999998"/>
    <n v="0.24890000000000001"/>
    <n v="0.2389"/>
    <x v="5"/>
    <n v="7"/>
    <n v="1"/>
    <s v="MD"/>
    <x v="7"/>
    <x v="1"/>
    <n v="253"/>
    <n v="7500"/>
    <n v="0"/>
    <n v="13500"/>
    <x v="9"/>
    <x v="3"/>
    <x v="2"/>
    <n v="395.37"/>
    <n v="5327.53"/>
    <n v="19"/>
    <x v="1"/>
  </r>
  <r>
    <x v="10"/>
    <n v="36"/>
    <x v="0"/>
    <d v="2008-01-07T00:00:00"/>
    <n v="0.15032999999999999"/>
    <n v="0.13250000000000001"/>
    <n v="0.1225"/>
    <x v="0"/>
    <m/>
    <n v="0"/>
    <s v=""/>
    <x v="8"/>
    <x v="3"/>
    <n v="2224"/>
    <n v="1666.666667"/>
    <n v="0"/>
    <n v="1000"/>
    <x v="10"/>
    <x v="2"/>
    <x v="0"/>
    <n v="33.81"/>
    <n v="11.65"/>
    <n v="53"/>
    <x v="1"/>
  </r>
  <r>
    <x v="11"/>
    <n v="36"/>
    <x v="2"/>
    <m/>
    <n v="0.17968999999999999"/>
    <n v="0.14349999999999999"/>
    <n v="0.13350000000000001"/>
    <x v="3"/>
    <n v="4"/>
    <n v="1"/>
    <s v="AL"/>
    <x v="4"/>
    <x v="1"/>
    <n v="0"/>
    <n v="2416.666667"/>
    <n v="3"/>
    <n v="4000"/>
    <x v="11"/>
    <x v="1"/>
    <x v="1"/>
    <n v="137.38999999999999"/>
    <n v="47.177399999999999"/>
    <n v="1"/>
    <x v="2"/>
  </r>
  <r>
    <x v="12"/>
    <n v="36"/>
    <x v="1"/>
    <m/>
    <n v="0.13138"/>
    <n v="0.10340000000000001"/>
    <n v="9.3399999999999997E-2"/>
    <x v="1"/>
    <n v="8"/>
    <n v="1"/>
    <s v="AZ"/>
    <x v="9"/>
    <x v="1"/>
    <n v="0"/>
    <n v="5833.3333329999996"/>
    <n v="0"/>
    <n v="8500"/>
    <x v="12"/>
    <x v="0"/>
    <x v="3"/>
    <n v="275.63"/>
    <n v="480"/>
    <n v="171"/>
    <x v="2"/>
  </r>
  <r>
    <x v="13"/>
    <n v="60"/>
    <x v="1"/>
    <m/>
    <n v="0.11695"/>
    <n v="9.4899999999999998E-2"/>
    <n v="8.4900000000000003E-2"/>
    <x v="1"/>
    <n v="8"/>
    <n v="1"/>
    <s v="VA"/>
    <x v="10"/>
    <x v="1"/>
    <n v="0"/>
    <n v="10833.333329999999"/>
    <n v="0"/>
    <n v="19330"/>
    <x v="7"/>
    <x v="3"/>
    <x v="3"/>
    <n v="415.37"/>
    <n v="1310.23"/>
    <n v="371"/>
    <x v="1"/>
  </r>
  <r>
    <x v="14"/>
    <n v="36"/>
    <x v="3"/>
    <d v="2012-12-19T00:00:00"/>
    <n v="0.35797000000000001"/>
    <n v="0.31769999999999998"/>
    <n v="0.30769999999999997"/>
    <x v="7"/>
    <n v="5"/>
    <n v="13"/>
    <s v="FL"/>
    <x v="0"/>
    <x v="4"/>
    <n v="0"/>
    <n v="5500"/>
    <n v="140"/>
    <n v="4000"/>
    <x v="13"/>
    <x v="3"/>
    <x v="2"/>
    <n v="173.71"/>
    <n v="311.38"/>
    <n v="10"/>
    <x v="0"/>
  </r>
  <r>
    <x v="15"/>
    <n v="60"/>
    <x v="1"/>
    <m/>
    <n v="0.30747999999999998"/>
    <n v="0.28089999999999998"/>
    <n v="0.27089999999999997"/>
    <x v="4"/>
    <n v="4"/>
    <n v="6"/>
    <s v="CA"/>
    <x v="1"/>
    <x v="3"/>
    <n v="2469"/>
    <n v="8291.6666669999995"/>
    <n v="0"/>
    <n v="4000"/>
    <x v="12"/>
    <x v="0"/>
    <x v="3"/>
    <n v="124.76"/>
    <n v="646.25"/>
    <n v="8"/>
    <x v="2"/>
  </r>
  <r>
    <x v="16"/>
    <n v="36"/>
    <x v="4"/>
    <d v="2008-05-22T00:00:00"/>
    <n v="0.13202"/>
    <n v="0.125"/>
    <n v="0.11749999999999999"/>
    <x v="0"/>
    <m/>
    <n v="0"/>
    <s v=""/>
    <x v="1"/>
    <x v="2"/>
    <m/>
    <n v="5833.3333329999996"/>
    <n v="2239"/>
    <n v="10000"/>
    <x v="14"/>
    <x v="0"/>
    <x v="4"/>
    <n v="334.54"/>
    <n v="1338"/>
    <n v="85"/>
    <x v="2"/>
  </r>
  <r>
    <x v="17"/>
    <n v="36"/>
    <x v="1"/>
    <m/>
    <n v="0.12528"/>
    <n v="9.74E-2"/>
    <n v="8.7400000000000005E-2"/>
    <x v="1"/>
    <n v="7"/>
    <n v="1"/>
    <s v="PA"/>
    <x v="11"/>
    <x v="1"/>
    <n v="0"/>
    <n v="6250"/>
    <n v="0"/>
    <n v="15000"/>
    <x v="15"/>
    <x v="1"/>
    <x v="3"/>
    <n v="482.18"/>
    <n v="1182.94"/>
    <n v="303"/>
    <x v="1"/>
  </r>
  <r>
    <x v="18"/>
    <n v="60"/>
    <x v="1"/>
    <m/>
    <n v="0.24754000000000001"/>
    <n v="0.2225"/>
    <n v="0.21249999999999999"/>
    <x v="2"/>
    <n v="8"/>
    <n v="1"/>
    <s v="OR"/>
    <x v="5"/>
    <x v="1"/>
    <n v="0"/>
    <n v="3075"/>
    <n v="0"/>
    <n v="6500"/>
    <x v="16"/>
    <x v="2"/>
    <x v="3"/>
    <n v="180.45"/>
    <n v="476.67770000000002"/>
    <n v="1"/>
    <x v="1"/>
  </r>
  <r>
    <x v="19"/>
    <n v="36"/>
    <x v="1"/>
    <m/>
    <n v="0.16732"/>
    <n v="0.13139999999999999"/>
    <n v="0.12139999999999999"/>
    <x v="3"/>
    <n v="7"/>
    <n v="1"/>
    <s v="MN"/>
    <x v="12"/>
    <x v="1"/>
    <n v="0"/>
    <n v="5166.6666670000004"/>
    <n v="0"/>
    <n v="14000"/>
    <x v="17"/>
    <x v="2"/>
    <x v="3"/>
    <n v="472.66"/>
    <n v="443.08"/>
    <n v="1"/>
    <x v="2"/>
  </r>
  <r>
    <x v="20"/>
    <n v="36"/>
    <x v="0"/>
    <d v="2010-12-12T00:00:00"/>
    <n v="0.21487999999999999"/>
    <n v="0.20749999999999999"/>
    <n v="0.19750000000000001"/>
    <x v="0"/>
    <m/>
    <n v="0"/>
    <s v="MI"/>
    <x v="1"/>
    <x v="3"/>
    <n v="5200"/>
    <n v="3750"/>
    <n v="0"/>
    <n v="3000"/>
    <x v="18"/>
    <x v="2"/>
    <x v="0"/>
    <n v="112.64"/>
    <n v="1061.05"/>
    <n v="53"/>
    <x v="1"/>
  </r>
  <r>
    <x v="21"/>
    <n v="36"/>
    <x v="1"/>
    <m/>
    <n v="0.35355999999999999"/>
    <n v="0.31340000000000001"/>
    <n v="0.3034"/>
    <x v="7"/>
    <n v="2"/>
    <n v="1"/>
    <s v="NY"/>
    <x v="0"/>
    <x v="4"/>
    <n v="0"/>
    <n v="118.333333"/>
    <n v="0"/>
    <n v="4000"/>
    <x v="19"/>
    <x v="1"/>
    <x v="3"/>
    <n v="172.76"/>
    <n v="1122.1199999999999"/>
    <n v="94"/>
    <x v="2"/>
  </r>
  <r>
    <x v="22"/>
    <n v="36"/>
    <x v="3"/>
    <d v="2013-12-26T00:00:00"/>
    <n v="0.28032000000000001"/>
    <n v="0.2419"/>
    <n v="0.2319"/>
    <x v="2"/>
    <n v="5"/>
    <n v="15"/>
    <s v="IL"/>
    <x v="2"/>
    <x v="1"/>
    <n v="0"/>
    <n v="2500"/>
    <n v="193"/>
    <n v="2000"/>
    <x v="20"/>
    <x v="3"/>
    <x v="3"/>
    <n v="78.67"/>
    <n v="118.28"/>
    <n v="30"/>
    <x v="2"/>
  </r>
  <r>
    <x v="23"/>
    <n v="36"/>
    <x v="1"/>
    <m/>
    <n v="0.19858999999999999"/>
    <n v="0.16200000000000001"/>
    <n v="0.152"/>
    <x v="5"/>
    <n v="5"/>
    <n v="1"/>
    <s v="LA"/>
    <x v="0"/>
    <x v="1"/>
    <n v="0"/>
    <n v="2333.333333"/>
    <n v="0"/>
    <n v="4000"/>
    <x v="21"/>
    <x v="2"/>
    <x v="3"/>
    <n v="141.02000000000001"/>
    <n v="107.1147"/>
    <n v="1"/>
    <x v="2"/>
  </r>
  <r>
    <x v="24"/>
    <n v="36"/>
    <x v="1"/>
    <m/>
    <n v="0.30181999999999998"/>
    <n v="0.26290000000000002"/>
    <n v="0.25290000000000001"/>
    <x v="4"/>
    <n v="3"/>
    <n v="15"/>
    <s v="CA"/>
    <x v="13"/>
    <x v="1"/>
    <n v="0"/>
    <n v="6974"/>
    <n v="0"/>
    <n v="4000"/>
    <x v="16"/>
    <x v="2"/>
    <x v="3"/>
    <n v="161.78"/>
    <n v="344.45"/>
    <n v="3"/>
    <x v="2"/>
  </r>
  <r>
    <x v="25"/>
    <n v="60"/>
    <x v="0"/>
    <d v="2013-10-22T00:00:00"/>
    <n v="0.30747999999999998"/>
    <n v="0.28089999999999998"/>
    <n v="0.27089999999999997"/>
    <x v="4"/>
    <n v="3"/>
    <n v="1"/>
    <s v="NY"/>
    <x v="11"/>
    <x v="1"/>
    <n v="0"/>
    <n v="3885.916667"/>
    <n v="0"/>
    <n v="4000"/>
    <x v="22"/>
    <x v="1"/>
    <x v="3"/>
    <n v="124.76"/>
    <n v="725.35"/>
    <n v="37"/>
    <x v="2"/>
  </r>
  <r>
    <x v="26"/>
    <n v="36"/>
    <x v="0"/>
    <d v="2013-07-03T00:00:00"/>
    <n v="0.11296"/>
    <n v="9.1999999999999998E-2"/>
    <n v="8.2000000000000003E-2"/>
    <x v="1"/>
    <n v="9"/>
    <n v="1"/>
    <s v="CO"/>
    <x v="3"/>
    <x v="3"/>
    <n v="0"/>
    <n v="6666.6666670000004"/>
    <n v="0"/>
    <n v="4000"/>
    <x v="23"/>
    <x v="3"/>
    <x v="5"/>
    <n v="0"/>
    <n v="594.48"/>
    <n v="121"/>
    <x v="2"/>
  </r>
  <r>
    <x v="27"/>
    <n v="36"/>
    <x v="1"/>
    <m/>
    <n v="0.20268"/>
    <n v="0.16600000000000001"/>
    <n v="0.156"/>
    <x v="5"/>
    <n v="4"/>
    <n v="2"/>
    <s v="PA"/>
    <x v="14"/>
    <x v="1"/>
    <n v="0"/>
    <n v="3600"/>
    <n v="0"/>
    <n v="10000"/>
    <x v="24"/>
    <x v="2"/>
    <x v="3"/>
    <n v="354.54"/>
    <n v="369.9221"/>
    <n v="1"/>
    <x v="2"/>
  </r>
  <r>
    <x v="28"/>
    <n v="36"/>
    <x v="1"/>
    <m/>
    <n v="0.15223"/>
    <n v="0.1239"/>
    <n v="0.1139"/>
    <x v="1"/>
    <n v="6"/>
    <n v="1"/>
    <s v="LA"/>
    <x v="0"/>
    <x v="1"/>
    <n v="0"/>
    <n v="10416.666670000001"/>
    <n v="0"/>
    <n v="35000"/>
    <x v="25"/>
    <x v="1"/>
    <x v="1"/>
    <n v="1169.03"/>
    <n v="356.42919999999998"/>
    <n v="1"/>
    <x v="1"/>
  </r>
  <r>
    <x v="29"/>
    <n v="36"/>
    <x v="0"/>
    <d v="2012-12-19T00:00:00"/>
    <n v="0.12781999999999999"/>
    <n v="9.9900000000000003E-2"/>
    <n v="8.9899999999999994E-2"/>
    <x v="1"/>
    <n v="9"/>
    <n v="20"/>
    <s v="CA"/>
    <x v="0"/>
    <x v="1"/>
    <n v="42488"/>
    <n v="3750"/>
    <n v="0"/>
    <n v="10000"/>
    <x v="26"/>
    <x v="1"/>
    <x v="2"/>
    <n v="322.62"/>
    <n v="686.32"/>
    <n v="30"/>
    <x v="0"/>
  </r>
  <r>
    <x v="30"/>
    <n v="36"/>
    <x v="1"/>
    <m/>
    <n v="0.35797000000000001"/>
    <n v="0.31769999999999998"/>
    <n v="0.30769999999999997"/>
    <x v="7"/>
    <n v="5"/>
    <n v="2"/>
    <s v="WI"/>
    <x v="0"/>
    <x v="4"/>
    <n v="0"/>
    <n v="2250"/>
    <n v="0"/>
    <n v="2000"/>
    <x v="27"/>
    <x v="0"/>
    <x v="2"/>
    <n v="86.85"/>
    <n v="760.84"/>
    <n v="24"/>
    <x v="1"/>
  </r>
  <r>
    <x v="31"/>
    <n v="36"/>
    <x v="1"/>
    <m/>
    <n v="0.16324"/>
    <n v="0.12740000000000001"/>
    <n v="0.1174"/>
    <x v="3"/>
    <n v="8"/>
    <n v="1"/>
    <s v="NY"/>
    <x v="15"/>
    <x v="1"/>
    <n v="0"/>
    <n v="7000"/>
    <n v="0"/>
    <n v="25000"/>
    <x v="28"/>
    <x v="1"/>
    <x v="1"/>
    <n v="839.22"/>
    <n v="261.78399999999999"/>
    <n v="1"/>
    <x v="2"/>
  </r>
  <r>
    <x v="32"/>
    <n v="36"/>
    <x v="0"/>
    <d v="2012-12-21T00:00:00"/>
    <n v="8.1909999999999997E-2"/>
    <n v="7.85E-2"/>
    <n v="6.8500000000000005E-2"/>
    <x v="6"/>
    <n v="10"/>
    <n v="7"/>
    <s v="IL"/>
    <x v="0"/>
    <x v="1"/>
    <n v="0"/>
    <n v="13083.333329999999"/>
    <n v="0"/>
    <n v="16000"/>
    <x v="29"/>
    <x v="2"/>
    <x v="5"/>
    <n v="500.28"/>
    <n v="1544.95"/>
    <n v="326"/>
    <x v="0"/>
  </r>
  <r>
    <x v="33"/>
    <n v="36"/>
    <x v="1"/>
    <m/>
    <n v="0.22966"/>
    <n v="0.192"/>
    <n v="0.182"/>
    <x v="5"/>
    <n v="5"/>
    <n v="1"/>
    <s v="GA"/>
    <x v="16"/>
    <x v="4"/>
    <n v="15543"/>
    <n v="4058.333333"/>
    <n v="0"/>
    <n v="10000"/>
    <x v="30"/>
    <x v="1"/>
    <x v="1"/>
    <n v="367.57"/>
    <n v="0"/>
    <n v="1"/>
    <x v="0"/>
  </r>
  <r>
    <x v="34"/>
    <n v="36"/>
    <x v="1"/>
    <m/>
    <n v="0.19108"/>
    <n v="0.16209999999999999"/>
    <n v="0.15210000000000001"/>
    <x v="3"/>
    <n v="8"/>
    <n v="1"/>
    <s v="OH"/>
    <x v="12"/>
    <x v="1"/>
    <n v="0"/>
    <n v="3833.333333"/>
    <n v="0"/>
    <n v="9000"/>
    <x v="31"/>
    <x v="2"/>
    <x v="6"/>
    <n v="317.35000000000002"/>
    <n v="2207"/>
    <n v="14"/>
    <x v="1"/>
  </r>
  <r>
    <x v="35"/>
    <n v="36"/>
    <x v="1"/>
    <m/>
    <n v="0.32446000000000003"/>
    <n v="0.28499999999999998"/>
    <n v="0.27500000000000002"/>
    <x v="4"/>
    <n v="2"/>
    <n v="1"/>
    <s v="MN"/>
    <x v="1"/>
    <x v="1"/>
    <n v="0"/>
    <n v="8750"/>
    <n v="0"/>
    <n v="10000"/>
    <x v="32"/>
    <x v="2"/>
    <x v="3"/>
    <n v="416.34"/>
    <n v="479.89"/>
    <n v="3"/>
    <x v="1"/>
  </r>
  <r>
    <x v="36"/>
    <n v="36"/>
    <x v="1"/>
    <m/>
    <n v="0.28544000000000003"/>
    <n v="0.24690000000000001"/>
    <n v="0.2369"/>
    <x v="2"/>
    <n v="6"/>
    <n v="15"/>
    <s v="NC"/>
    <x v="17"/>
    <x v="1"/>
    <n v="0"/>
    <n v="3333.333333"/>
    <n v="0"/>
    <n v="5000"/>
    <x v="33"/>
    <x v="0"/>
    <x v="3"/>
    <n v="197.98"/>
    <n v="487.61779999999999"/>
    <n v="1"/>
    <x v="1"/>
  </r>
  <r>
    <x v="37"/>
    <n v="36"/>
    <x v="1"/>
    <m/>
    <n v="8.9300000000000004E-2"/>
    <n v="7.5899999999999995E-2"/>
    <n v="6.59E-2"/>
    <x v="6"/>
    <n v="9"/>
    <n v="1"/>
    <s v="IL"/>
    <x v="0"/>
    <x v="4"/>
    <n v="0"/>
    <n v="6000"/>
    <n v="0"/>
    <n v="7000"/>
    <x v="34"/>
    <x v="0"/>
    <x v="3"/>
    <n v="218.03"/>
    <n v="251.05"/>
    <n v="151"/>
    <x v="2"/>
  </r>
  <r>
    <x v="38"/>
    <n v="36"/>
    <x v="0"/>
    <d v="2009-10-22T00:00:00"/>
    <n v="0.15211"/>
    <n v="0.14499999999999999"/>
    <n v="0.14000000000000001"/>
    <x v="0"/>
    <m/>
    <n v="0"/>
    <s v=""/>
    <x v="16"/>
    <x v="5"/>
    <m/>
    <n v="9583.3333330000005"/>
    <n v="0"/>
    <n v="10000"/>
    <x v="35"/>
    <x v="0"/>
    <x v="4"/>
    <n v="57.64"/>
    <n v="2688.13"/>
    <n v="44"/>
    <x v="2"/>
  </r>
  <r>
    <x v="39"/>
    <n v="60"/>
    <x v="1"/>
    <m/>
    <n v="0.1963"/>
    <n v="0.17249999999999999"/>
    <n v="0.16250000000000001"/>
    <x v="5"/>
    <n v="4"/>
    <n v="1"/>
    <s v="WA"/>
    <x v="0"/>
    <x v="0"/>
    <n v="0"/>
    <n v="12750"/>
    <n v="0"/>
    <n v="15000"/>
    <x v="36"/>
    <x v="1"/>
    <x v="1"/>
    <n v="374.81"/>
    <n v="212.67"/>
    <n v="3"/>
    <x v="1"/>
  </r>
  <r>
    <x v="40"/>
    <n v="60"/>
    <x v="1"/>
    <m/>
    <n v="0.23318"/>
    <n v="0.20849999999999999"/>
    <n v="0.19850000000000001"/>
    <x v="3"/>
    <n v="8"/>
    <n v="7"/>
    <s v="MI"/>
    <x v="0"/>
    <x v="1"/>
    <n v="0"/>
    <n v="9000"/>
    <n v="0"/>
    <n v="13000"/>
    <x v="37"/>
    <x v="3"/>
    <x v="2"/>
    <n v="350.6"/>
    <n v="4070.74"/>
    <n v="181"/>
    <x v="1"/>
  </r>
  <r>
    <x v="41"/>
    <n v="36"/>
    <x v="4"/>
    <d v="2008-08-08T00:00:00"/>
    <n v="0.30299999999999999"/>
    <n v="0.28999999999999998"/>
    <n v="0.28499999999999998"/>
    <x v="0"/>
    <m/>
    <n v="0"/>
    <s v=""/>
    <x v="0"/>
    <x v="2"/>
    <m/>
    <n v="416.66666700000002"/>
    <n v="2161"/>
    <n v="1500"/>
    <x v="38"/>
    <x v="1"/>
    <x v="0"/>
    <n v="62.86"/>
    <n v="414.1"/>
    <n v="15"/>
    <x v="1"/>
  </r>
  <r>
    <x v="42"/>
    <n v="36"/>
    <x v="1"/>
    <m/>
    <n v="0.21290000000000001"/>
    <n v="0.17599999999999999"/>
    <n v="0.16600000000000001"/>
    <x v="5"/>
    <n v="6"/>
    <n v="1"/>
    <s v="KS"/>
    <x v="18"/>
    <x v="1"/>
    <n v="0"/>
    <n v="4333.3333329999996"/>
    <n v="0"/>
    <n v="5000"/>
    <x v="16"/>
    <x v="2"/>
    <x v="3"/>
    <n v="179.76"/>
    <n v="287.01"/>
    <n v="5"/>
    <x v="2"/>
  </r>
  <r>
    <x v="43"/>
    <n v="36"/>
    <x v="1"/>
    <m/>
    <n v="0.21024999999999999"/>
    <n v="0.1734"/>
    <n v="0.16339999999999999"/>
    <x v="5"/>
    <n v="5"/>
    <n v="1"/>
    <s v="WA"/>
    <x v="1"/>
    <x v="1"/>
    <n v="0"/>
    <n v="8916.6666669999995"/>
    <n v="0"/>
    <n v="16000"/>
    <x v="39"/>
    <x v="3"/>
    <x v="3"/>
    <n v="573.15"/>
    <n v="1736.8588999999999"/>
    <n v="1"/>
    <x v="2"/>
  </r>
  <r>
    <x v="44"/>
    <n v="60"/>
    <x v="1"/>
    <m/>
    <n v="0.13227"/>
    <n v="0.1099"/>
    <n v="9.9900000000000003E-2"/>
    <x v="1"/>
    <n v="7"/>
    <n v="1"/>
    <s v="NV"/>
    <x v="3"/>
    <x v="1"/>
    <n v="2629"/>
    <n v="16000"/>
    <n v="0"/>
    <n v="25000"/>
    <x v="40"/>
    <x v="3"/>
    <x v="3"/>
    <n v="543.44000000000005"/>
    <n v="2169.64"/>
    <n v="515"/>
    <x v="0"/>
  </r>
  <r>
    <x v="45"/>
    <n v="36"/>
    <x v="0"/>
    <d v="2010-01-29T00:00:00"/>
    <n v="0.17169999999999999"/>
    <n v="0.15"/>
    <n v="0.14000000000000001"/>
    <x v="0"/>
    <m/>
    <n v="1"/>
    <s v="IL"/>
    <x v="19"/>
    <x v="3"/>
    <n v="0"/>
    <n v="3166.666667"/>
    <n v="0"/>
    <n v="4000"/>
    <x v="41"/>
    <x v="0"/>
    <x v="7"/>
    <n v="138.66"/>
    <n v="667.64"/>
    <n v="103"/>
    <x v="0"/>
  </r>
  <r>
    <x v="46"/>
    <n v="36"/>
    <x v="1"/>
    <m/>
    <n v="0.15833"/>
    <n v="0.12989999999999999"/>
    <n v="0.11990000000000001"/>
    <x v="1"/>
    <n v="8"/>
    <n v="1"/>
    <s v="CO"/>
    <x v="1"/>
    <x v="1"/>
    <n v="0"/>
    <n v="5416.6666670000004"/>
    <n v="0"/>
    <n v="15000"/>
    <x v="7"/>
    <x v="3"/>
    <x v="3"/>
    <n v="505.34"/>
    <n v="1298.06"/>
    <n v="1"/>
    <x v="2"/>
  </r>
  <r>
    <x v="47"/>
    <n v="60"/>
    <x v="1"/>
    <m/>
    <n v="0.17521999999999999"/>
    <n v="0.15190000000000001"/>
    <n v="0.1419"/>
    <x v="3"/>
    <n v="6"/>
    <n v="1"/>
    <s v="NJ"/>
    <x v="20"/>
    <x v="1"/>
    <n v="0"/>
    <n v="14583.333329999999"/>
    <n v="0"/>
    <n v="15000"/>
    <x v="42"/>
    <x v="0"/>
    <x v="3"/>
    <n v="358.35"/>
    <n v="1116.0474999999999"/>
    <n v="1"/>
    <x v="1"/>
  </r>
  <r>
    <x v="48"/>
    <n v="60"/>
    <x v="1"/>
    <m/>
    <n v="0.11695"/>
    <n v="9.4899999999999998E-2"/>
    <n v="8.4900000000000003E-2"/>
    <x v="1"/>
    <n v="10"/>
    <n v="1"/>
    <s v="NV"/>
    <x v="1"/>
    <x v="1"/>
    <n v="0"/>
    <n v="7458.3333329999996"/>
    <n v="0"/>
    <n v="25000"/>
    <x v="43"/>
    <x v="0"/>
    <x v="3"/>
    <n v="524.91999999999996"/>
    <n v="1156.5"/>
    <n v="481"/>
    <x v="1"/>
  </r>
  <r>
    <x v="49"/>
    <n v="60"/>
    <x v="1"/>
    <m/>
    <n v="0.23984"/>
    <n v="0.215"/>
    <n v="0.20499999999999999"/>
    <x v="2"/>
    <n v="5"/>
    <n v="1"/>
    <s v="TX"/>
    <x v="21"/>
    <x v="1"/>
    <n v="579"/>
    <n v="7916.6666670000004"/>
    <n v="0"/>
    <n v="10000"/>
    <x v="44"/>
    <x v="2"/>
    <x v="3"/>
    <n v="273.35000000000002"/>
    <n v="357.65960000000001"/>
    <n v="1"/>
    <x v="0"/>
  </r>
  <r>
    <x v="50"/>
    <n v="36"/>
    <x v="1"/>
    <m/>
    <n v="0.20200000000000001"/>
    <n v="0.1799"/>
    <n v="0.1699"/>
    <x v="3"/>
    <n v="8"/>
    <n v="1"/>
    <s v="AR"/>
    <x v="21"/>
    <x v="1"/>
    <n v="0"/>
    <n v="4853.3333329999996"/>
    <n v="0"/>
    <n v="2500"/>
    <x v="45"/>
    <x v="2"/>
    <x v="6"/>
    <n v="90.37"/>
    <n v="696.6"/>
    <n v="51"/>
    <x v="1"/>
  </r>
  <r>
    <x v="51"/>
    <n v="36"/>
    <x v="1"/>
    <m/>
    <n v="0.14348"/>
    <n v="0.1153"/>
    <n v="0.1053"/>
    <x v="1"/>
    <n v="6"/>
    <n v="1"/>
    <s v="MI"/>
    <x v="0"/>
    <x v="1"/>
    <n v="0"/>
    <n v="8166.6666670000004"/>
    <n v="0"/>
    <n v="7000"/>
    <x v="46"/>
    <x v="1"/>
    <x v="3"/>
    <n v="230.93"/>
    <n v="655.6"/>
    <n v="87"/>
    <x v="2"/>
  </r>
  <r>
    <x v="52"/>
    <n v="36"/>
    <x v="1"/>
    <m/>
    <n v="0.31031999999999998"/>
    <n v="0.2712"/>
    <n v="0.26119999999999999"/>
    <x v="4"/>
    <n v="4"/>
    <n v="1"/>
    <s v="SC"/>
    <x v="19"/>
    <x v="1"/>
    <n v="67"/>
    <n v="4056"/>
    <n v="0"/>
    <n v="3000"/>
    <x v="19"/>
    <x v="1"/>
    <x v="3"/>
    <n v="122.67"/>
    <n v="723.5"/>
    <n v="65"/>
    <x v="2"/>
  </r>
  <r>
    <x v="53"/>
    <n v="60"/>
    <x v="1"/>
    <m/>
    <n v="0.20931"/>
    <n v="0.1852"/>
    <n v="0.17519999999999999"/>
    <x v="3"/>
    <n v="5"/>
    <n v="2"/>
    <s v="WI"/>
    <x v="3"/>
    <x v="1"/>
    <n v="0"/>
    <n v="10000"/>
    <n v="0"/>
    <n v="18000"/>
    <x v="47"/>
    <x v="0"/>
    <x v="2"/>
    <n v="462.19"/>
    <n v="4519.21"/>
    <n v="4"/>
    <x v="2"/>
  </r>
  <r>
    <x v="54"/>
    <n v="36"/>
    <x v="1"/>
    <m/>
    <n v="0.17601"/>
    <n v="0.1399"/>
    <n v="0.12989999999999999"/>
    <x v="3"/>
    <n v="7"/>
    <n v="1"/>
    <s v="GA"/>
    <x v="12"/>
    <x v="1"/>
    <n v="0"/>
    <n v="3416.666667"/>
    <n v="0"/>
    <n v="10000"/>
    <x v="48"/>
    <x v="2"/>
    <x v="3"/>
    <n v="341.73"/>
    <n v="440.74709999999999"/>
    <n v="1"/>
    <x v="0"/>
  </r>
  <r>
    <x v="36"/>
    <n v="36"/>
    <x v="1"/>
    <m/>
    <n v="0.22414999999999999"/>
    <n v="0.187"/>
    <n v="0.17699999999999999"/>
    <x v="5"/>
    <n v="4"/>
    <n v="1"/>
    <s v="IL"/>
    <x v="12"/>
    <x v="1"/>
    <n v="0"/>
    <n v="4734.3333329999996"/>
    <n v="0"/>
    <n v="15000"/>
    <x v="49"/>
    <x v="0"/>
    <x v="3"/>
    <n v="547.57000000000005"/>
    <n v="1158.22"/>
    <n v="77"/>
    <x v="1"/>
  </r>
  <r>
    <x v="55"/>
    <n v="36"/>
    <x v="4"/>
    <d v="2013-05-22T00:00:00"/>
    <n v="0.29393999999999998"/>
    <n v="0.25519999999999998"/>
    <n v="0.2452"/>
    <x v="2"/>
    <n v="5"/>
    <n v="1"/>
    <s v="NY"/>
    <x v="9"/>
    <x v="1"/>
    <n v="0"/>
    <n v="9166.6666669999995"/>
    <n v="414"/>
    <n v="2000"/>
    <x v="50"/>
    <x v="1"/>
    <x v="2"/>
    <n v="80.069999999999993"/>
    <n v="459.66"/>
    <n v="2"/>
    <x v="1"/>
  </r>
  <r>
    <x v="56"/>
    <n v="60"/>
    <x v="1"/>
    <m/>
    <n v="0.17521999999999999"/>
    <n v="0.15190000000000001"/>
    <n v="0.1419"/>
    <x v="3"/>
    <n v="6"/>
    <n v="1"/>
    <s v="IL"/>
    <x v="18"/>
    <x v="1"/>
    <n v="0"/>
    <n v="4666.6666670000004"/>
    <n v="0"/>
    <n v="8000"/>
    <x v="51"/>
    <x v="0"/>
    <x v="3"/>
    <n v="191.12"/>
    <n v="691.44"/>
    <n v="82"/>
    <x v="2"/>
  </r>
  <r>
    <x v="57"/>
    <n v="36"/>
    <x v="0"/>
    <d v="2010-09-26T00:00:00"/>
    <n v="0.16717000000000001"/>
    <n v="0.16"/>
    <n v="0.15"/>
    <x v="0"/>
    <m/>
    <n v="0"/>
    <s v="IL"/>
    <x v="0"/>
    <x v="3"/>
    <n v="0"/>
    <n v="2750"/>
    <n v="0"/>
    <n v="7000"/>
    <x v="52"/>
    <x v="0"/>
    <x v="0"/>
    <n v="244.47"/>
    <n v="1861.43"/>
    <n v="193"/>
    <x v="1"/>
  </r>
  <r>
    <x v="27"/>
    <n v="60"/>
    <x v="1"/>
    <m/>
    <n v="0.19323000000000001"/>
    <n v="0.16950000000000001"/>
    <n v="0.1595"/>
    <x v="5"/>
    <n v="7"/>
    <n v="1"/>
    <s v="IL"/>
    <x v="17"/>
    <x v="1"/>
    <n v="0"/>
    <n v="7500"/>
    <n v="0"/>
    <n v="25000"/>
    <x v="53"/>
    <x v="2"/>
    <x v="3"/>
    <n v="620.64"/>
    <n v="1044.8304000000001"/>
    <n v="1"/>
    <x v="2"/>
  </r>
  <r>
    <x v="58"/>
    <n v="36"/>
    <x v="1"/>
    <m/>
    <n v="0.16324"/>
    <n v="0.12740000000000001"/>
    <n v="0.1174"/>
    <x v="3"/>
    <n v="8"/>
    <n v="19"/>
    <s v="DE"/>
    <x v="22"/>
    <x v="1"/>
    <n v="72705"/>
    <n v="7108.3333329999996"/>
    <n v="0"/>
    <n v="2000"/>
    <x v="54"/>
    <x v="2"/>
    <x v="3"/>
    <n v="67.14"/>
    <n v="42.091900000000003"/>
    <n v="1"/>
    <x v="0"/>
  </r>
  <r>
    <x v="59"/>
    <n v="36"/>
    <x v="4"/>
    <d v="2009-11-24T00:00:00"/>
    <n v="0.23748"/>
    <n v="0.23"/>
    <n v="0.21"/>
    <x v="0"/>
    <m/>
    <n v="0"/>
    <s v="CA"/>
    <x v="0"/>
    <x v="3"/>
    <n v="0"/>
    <n v="3891.666667"/>
    <n v="1688"/>
    <n v="23500"/>
    <x v="55"/>
    <x v="3"/>
    <x v="0"/>
    <n v="909.68"/>
    <n v="8756.7199999999993"/>
    <n v="384"/>
    <x v="2"/>
  </r>
  <r>
    <x v="60"/>
    <n v="36"/>
    <x v="0"/>
    <d v="2007-04-13T00:00:00"/>
    <n v="0.29776000000000002"/>
    <n v="0.28999999999999998"/>
    <n v="0.28499999999999998"/>
    <x v="0"/>
    <m/>
    <n v="0"/>
    <s v="MO"/>
    <x v="22"/>
    <x v="2"/>
    <m/>
    <n v="7500"/>
    <n v="0"/>
    <n v="6000"/>
    <x v="56"/>
    <x v="2"/>
    <x v="4"/>
    <n v="251.43"/>
    <n v="828.36"/>
    <n v="41"/>
    <x v="0"/>
  </r>
  <r>
    <x v="61"/>
    <n v="36"/>
    <x v="1"/>
    <m/>
    <n v="0.30898999999999999"/>
    <n v="0.26989999999999997"/>
    <n v="0.25990000000000002"/>
    <x v="4"/>
    <n v="4"/>
    <n v="1"/>
    <s v="NJ"/>
    <x v="11"/>
    <x v="1"/>
    <n v="0"/>
    <n v="3166.666667"/>
    <n v="0"/>
    <n v="5000"/>
    <x v="57"/>
    <x v="2"/>
    <x v="3"/>
    <n v="204.1"/>
    <n v="438.46269999999998"/>
    <n v="1"/>
    <x v="2"/>
  </r>
  <r>
    <x v="62"/>
    <n v="36"/>
    <x v="1"/>
    <m/>
    <n v="0.19744"/>
    <n v="0.1605"/>
    <n v="0.15049999999999999"/>
    <x v="5"/>
    <n v="4"/>
    <n v="1"/>
    <s v="CA"/>
    <x v="0"/>
    <x v="4"/>
    <n v="52379"/>
    <n v="4666.6666670000004"/>
    <n v="0"/>
    <n v="15000"/>
    <x v="58"/>
    <x v="1"/>
    <x v="1"/>
    <n v="527.73"/>
    <n v="0"/>
    <n v="1"/>
    <x v="2"/>
  </r>
  <r>
    <x v="63"/>
    <n v="36"/>
    <x v="0"/>
    <d v="2010-04-17T00:00:00"/>
    <n v="0.16802"/>
    <n v="0.15"/>
    <n v="0.12"/>
    <x v="0"/>
    <m/>
    <n v="0"/>
    <s v="NE"/>
    <x v="0"/>
    <x v="6"/>
    <n v="111"/>
    <n v="860"/>
    <n v="0"/>
    <n v="1000"/>
    <x v="59"/>
    <x v="3"/>
    <x v="0"/>
    <n v="0"/>
    <n v="481.87"/>
    <n v="1"/>
    <x v="1"/>
  </r>
  <r>
    <x v="64"/>
    <n v="12"/>
    <x v="0"/>
    <d v="2012-03-26T00:00:00"/>
    <n v="0.35843000000000003"/>
    <n v="0.26690000000000003"/>
    <n v="0.25690000000000002"/>
    <x v="4"/>
    <n v="3"/>
    <n v="1"/>
    <s v="CA"/>
    <x v="1"/>
    <x v="1"/>
    <n v="0"/>
    <n v="4777"/>
    <n v="0"/>
    <n v="3000"/>
    <x v="60"/>
    <x v="3"/>
    <x v="6"/>
    <n v="287.60000000000002"/>
    <n v="394.57"/>
    <n v="32"/>
    <x v="2"/>
  </r>
  <r>
    <x v="65"/>
    <n v="36"/>
    <x v="0"/>
    <d v="2010-03-17T00:00:00"/>
    <n v="0.21554000000000001"/>
    <n v="0.19700000000000001"/>
    <n v="0.16700000000000001"/>
    <x v="0"/>
    <m/>
    <n v="0"/>
    <s v=""/>
    <x v="23"/>
    <x v="3"/>
    <n v="169"/>
    <n v="2750"/>
    <n v="0"/>
    <n v="1000"/>
    <x v="61"/>
    <x v="1"/>
    <x v="0"/>
    <n v="37.01"/>
    <n v="294.98"/>
    <n v="23"/>
    <x v="2"/>
  </r>
  <r>
    <x v="66"/>
    <n v="60"/>
    <x v="1"/>
    <m/>
    <n v="0.13636000000000001"/>
    <n v="0.1139"/>
    <n v="0.10390000000000001"/>
    <x v="1"/>
    <n v="11"/>
    <n v="1"/>
    <s v="IL"/>
    <x v="24"/>
    <x v="0"/>
    <n v="0"/>
    <n v="2700"/>
    <n v="0"/>
    <n v="9000"/>
    <x v="36"/>
    <x v="1"/>
    <x v="1"/>
    <n v="197.44"/>
    <n v="78.641499999999994"/>
    <n v="1"/>
    <x v="2"/>
  </r>
  <r>
    <x v="67"/>
    <n v="36"/>
    <x v="1"/>
    <m/>
    <n v="0.24246000000000001"/>
    <n v="0.2049"/>
    <n v="0.19489999999999999"/>
    <x v="5"/>
    <n v="6"/>
    <n v="1"/>
    <s v="MD"/>
    <x v="12"/>
    <x v="1"/>
    <n v="0"/>
    <n v="4500"/>
    <n v="0"/>
    <n v="10000"/>
    <x v="62"/>
    <x v="0"/>
    <x v="3"/>
    <n v="374.14"/>
    <n v="1259.9663"/>
    <n v="1"/>
    <x v="1"/>
  </r>
  <r>
    <x v="68"/>
    <n v="36"/>
    <x v="1"/>
    <m/>
    <n v="0.35797000000000001"/>
    <n v="0.31769999999999998"/>
    <n v="0.30769999999999997"/>
    <x v="7"/>
    <n v="4"/>
    <n v="13"/>
    <s v="CA"/>
    <x v="0"/>
    <x v="1"/>
    <n v="0"/>
    <n v="2916.666667"/>
    <n v="0"/>
    <n v="2774"/>
    <x v="63"/>
    <x v="2"/>
    <x v="2"/>
    <n v="120.47"/>
    <n v="966.29"/>
    <n v="49"/>
    <x v="1"/>
  </r>
  <r>
    <x v="69"/>
    <n v="36"/>
    <x v="0"/>
    <d v="2013-03-12T00:00:00"/>
    <n v="0.29509999999999997"/>
    <n v="0.25990000000000002"/>
    <n v="0.24990000000000001"/>
    <x v="2"/>
    <n v="6"/>
    <n v="7"/>
    <s v="FL"/>
    <x v="0"/>
    <x v="1"/>
    <n v="73"/>
    <n v="8333.3333330000005"/>
    <n v="0"/>
    <n v="4500"/>
    <x v="64"/>
    <x v="3"/>
    <x v="6"/>
    <n v="181.28"/>
    <n v="1639.2"/>
    <n v="49"/>
    <x v="2"/>
  </r>
  <r>
    <x v="70"/>
    <n v="36"/>
    <x v="1"/>
    <m/>
    <n v="0.26528000000000002"/>
    <n v="0.22720000000000001"/>
    <n v="0.2172"/>
    <x v="2"/>
    <n v="3"/>
    <n v="1"/>
    <s v="MD"/>
    <x v="0"/>
    <x v="1"/>
    <n v="155578"/>
    <n v="6000"/>
    <n v="0"/>
    <n v="4000"/>
    <x v="65"/>
    <x v="0"/>
    <x v="3"/>
    <n v="154.26"/>
    <n v="504.54"/>
    <n v="40"/>
    <x v="2"/>
  </r>
  <r>
    <x v="71"/>
    <n v="36"/>
    <x v="4"/>
    <d v="2013-09-15T00:00:00"/>
    <n v="0.35643000000000002"/>
    <n v="0.31990000000000002"/>
    <n v="0.30990000000000001"/>
    <x v="4"/>
    <n v="5"/>
    <n v="7"/>
    <s v="FL"/>
    <x v="7"/>
    <x v="1"/>
    <n v="5256"/>
    <n v="5314.25"/>
    <n v="298"/>
    <n v="2500"/>
    <x v="66"/>
    <x v="1"/>
    <x v="6"/>
    <n v="108.87"/>
    <n v="1253.6400000000001"/>
    <n v="50"/>
    <x v="2"/>
  </r>
  <r>
    <x v="72"/>
    <n v="36"/>
    <x v="4"/>
    <d v="2014-01-01T00:00:00"/>
    <n v="0.32538"/>
    <n v="0.28589999999999999"/>
    <n v="0.27589999999999998"/>
    <x v="4"/>
    <n v="2"/>
    <n v="19"/>
    <s v="KS"/>
    <x v="2"/>
    <x v="1"/>
    <n v="0"/>
    <n v="4750"/>
    <n v="190"/>
    <n v="4000"/>
    <x v="67"/>
    <x v="0"/>
    <x v="3"/>
    <n v="166.73"/>
    <n v="97.13"/>
    <n v="42"/>
    <x v="2"/>
  </r>
  <r>
    <x v="38"/>
    <n v="36"/>
    <x v="0"/>
    <d v="2007-08-10T00:00:00"/>
    <n v="0.25861000000000001"/>
    <n v="0.25"/>
    <n v="0.245"/>
    <x v="0"/>
    <m/>
    <n v="0"/>
    <s v="MO"/>
    <x v="3"/>
    <x v="2"/>
    <m/>
    <n v="8583.3333330000005"/>
    <n v="0"/>
    <n v="2200"/>
    <x v="68"/>
    <x v="0"/>
    <x v="4"/>
    <n v="87.47"/>
    <n v="511.61"/>
    <n v="38"/>
    <x v="2"/>
  </r>
  <r>
    <x v="73"/>
    <n v="36"/>
    <x v="0"/>
    <d v="2012-02-03T00:00:00"/>
    <n v="0.13109000000000001"/>
    <n v="0.1099"/>
    <n v="9.9900000000000003E-2"/>
    <x v="3"/>
    <n v="8"/>
    <n v="6"/>
    <s v="VA"/>
    <x v="22"/>
    <x v="3"/>
    <n v="0"/>
    <n v="6466.6666670000004"/>
    <n v="0"/>
    <n v="5600"/>
    <x v="69"/>
    <x v="1"/>
    <x v="6"/>
    <n v="183.31"/>
    <n v="506.15"/>
    <n v="114"/>
    <x v="2"/>
  </r>
  <r>
    <x v="74"/>
    <n v="36"/>
    <x v="4"/>
    <d v="2009-04-09T00:00:00"/>
    <n v="0.18454000000000001"/>
    <n v="0.17"/>
    <n v="0.16"/>
    <x v="0"/>
    <m/>
    <n v="3"/>
    <s v="CA"/>
    <x v="25"/>
    <x v="3"/>
    <n v="0"/>
    <n v="0"/>
    <n v="1918"/>
    <n v="4800"/>
    <x v="70"/>
    <x v="0"/>
    <x v="7"/>
    <n v="171.13"/>
    <n v="266.14"/>
    <n v="115"/>
    <x v="2"/>
  </r>
  <r>
    <x v="75"/>
    <n v="36"/>
    <x v="1"/>
    <m/>
    <n v="0.24246000000000001"/>
    <n v="0.2049"/>
    <n v="0.19489999999999999"/>
    <x v="5"/>
    <n v="5"/>
    <n v="1"/>
    <s v="NY"/>
    <x v="2"/>
    <x v="1"/>
    <n v="0"/>
    <n v="7500"/>
    <n v="0"/>
    <n v="22500"/>
    <x v="6"/>
    <x v="3"/>
    <x v="3"/>
    <n v="841.81"/>
    <n v="3494.42"/>
    <n v="1"/>
    <x v="2"/>
  </r>
  <r>
    <x v="76"/>
    <n v="36"/>
    <x v="1"/>
    <m/>
    <n v="0.27776000000000001"/>
    <n v="0.2394"/>
    <n v="0.22939999999999999"/>
    <x v="2"/>
    <n v="4"/>
    <n v="1"/>
    <s v="UT"/>
    <x v="0"/>
    <x v="1"/>
    <n v="7342"/>
    <n v="1061.5"/>
    <n v="0"/>
    <n v="4000"/>
    <x v="28"/>
    <x v="1"/>
    <x v="1"/>
    <n v="156.81"/>
    <n v="81.33"/>
    <n v="25"/>
    <x v="0"/>
  </r>
  <r>
    <x v="77"/>
    <n v="60"/>
    <x v="1"/>
    <m/>
    <n v="0.12216"/>
    <n v="0.1"/>
    <n v="0.09"/>
    <x v="6"/>
    <n v="10"/>
    <n v="1"/>
    <s v="DC"/>
    <x v="1"/>
    <x v="1"/>
    <n v="0"/>
    <n v="10000"/>
    <n v="0"/>
    <n v="25000"/>
    <x v="71"/>
    <x v="2"/>
    <x v="2"/>
    <n v="531.17999999999995"/>
    <n v="2824.99"/>
    <n v="335"/>
    <x v="2"/>
  </r>
  <r>
    <x v="78"/>
    <n v="36"/>
    <x v="5"/>
    <m/>
    <n v="0.33285999999999999"/>
    <n v="0.29320000000000002"/>
    <n v="0.28320000000000001"/>
    <x v="4"/>
    <n v="2"/>
    <n v="7"/>
    <s v="NY"/>
    <x v="0"/>
    <x v="1"/>
    <n v="0"/>
    <n v="4166.6666670000004"/>
    <n v="19"/>
    <n v="4000"/>
    <x v="65"/>
    <x v="0"/>
    <x v="3"/>
    <n v="168.32"/>
    <n v="561.5068"/>
    <n v="1"/>
    <x v="0"/>
  </r>
  <r>
    <x v="79"/>
    <n v="36"/>
    <x v="4"/>
    <d v="2012-12-08T00:00:00"/>
    <n v="0.33552999999999999"/>
    <n v="0.29580000000000001"/>
    <n v="0.2858"/>
    <x v="4"/>
    <n v="6"/>
    <n v="7"/>
    <s v="GA"/>
    <x v="19"/>
    <x v="1"/>
    <n v="0"/>
    <n v="3250"/>
    <n v="579"/>
    <n v="4000"/>
    <x v="72"/>
    <x v="3"/>
    <x v="2"/>
    <n v="168.89"/>
    <n v="97.25"/>
    <n v="11"/>
    <x v="2"/>
  </r>
  <r>
    <x v="80"/>
    <n v="60"/>
    <x v="1"/>
    <m/>
    <n v="0.22283"/>
    <n v="0.19839999999999999"/>
    <n v="0.18840000000000001"/>
    <x v="5"/>
    <n v="5"/>
    <n v="1"/>
    <s v="MA"/>
    <x v="26"/>
    <x v="1"/>
    <n v="0"/>
    <n v="5083.3333329999996"/>
    <n v="0"/>
    <n v="20000"/>
    <x v="73"/>
    <x v="0"/>
    <x v="3"/>
    <n v="528.1"/>
    <n v="1918.8488"/>
    <n v="1"/>
    <x v="2"/>
  </r>
  <r>
    <x v="81"/>
    <n v="60"/>
    <x v="1"/>
    <m/>
    <n v="0.21165999999999999"/>
    <n v="0.1875"/>
    <n v="0.17749999999999999"/>
    <x v="5"/>
    <n v="4"/>
    <n v="1"/>
    <s v="MN"/>
    <x v="0"/>
    <x v="1"/>
    <n v="0"/>
    <n v="2916.666667"/>
    <n v="0"/>
    <n v="10000"/>
    <x v="74"/>
    <x v="1"/>
    <x v="1"/>
    <n v="258.02999999999997"/>
    <n v="154.113"/>
    <n v="1"/>
    <x v="0"/>
  </r>
  <r>
    <x v="82"/>
    <n v="36"/>
    <x v="1"/>
    <m/>
    <n v="0.22772999999999999"/>
    <n v="0.1905"/>
    <n v="0.18049999999999999"/>
    <x v="5"/>
    <n v="4"/>
    <n v="1"/>
    <s v="FL"/>
    <x v="27"/>
    <x v="1"/>
    <n v="0"/>
    <n v="5416.6666670000004"/>
    <n v="0"/>
    <n v="4500"/>
    <x v="75"/>
    <x v="1"/>
    <x v="1"/>
    <n v="165.07"/>
    <n v="0"/>
    <n v="20"/>
    <x v="1"/>
  </r>
  <r>
    <x v="40"/>
    <n v="36"/>
    <x v="0"/>
    <d v="2014-01-23T00:00:00"/>
    <n v="0.33972999999999998"/>
    <n v="0.2999"/>
    <n v="0.28989999999999999"/>
    <x v="4"/>
    <n v="3"/>
    <n v="1"/>
    <s v="GA"/>
    <x v="1"/>
    <x v="1"/>
    <n v="0"/>
    <n v="3333.333333"/>
    <n v="0"/>
    <n v="4000"/>
    <x v="76"/>
    <x v="3"/>
    <x v="2"/>
    <n v="169.78"/>
    <n v="1581.71"/>
    <n v="35"/>
    <x v="2"/>
  </r>
  <r>
    <x v="83"/>
    <n v="36"/>
    <x v="0"/>
    <d v="2012-05-31T00:00:00"/>
    <n v="0.35643000000000002"/>
    <n v="0.31990000000000002"/>
    <n v="0.30990000000000001"/>
    <x v="7"/>
    <n v="3"/>
    <n v="7"/>
    <s v="CO"/>
    <x v="9"/>
    <x v="1"/>
    <n v="0"/>
    <n v="6250"/>
    <n v="0"/>
    <n v="4000"/>
    <x v="77"/>
    <x v="2"/>
    <x v="6"/>
    <n v="174.2"/>
    <n v="650.78"/>
    <n v="48"/>
    <x v="2"/>
  </r>
  <r>
    <x v="84"/>
    <n v="36"/>
    <x v="1"/>
    <m/>
    <n v="0.21371999999999999"/>
    <n v="0.17680000000000001"/>
    <n v="0.1668"/>
    <x v="3"/>
    <n v="8"/>
    <n v="6"/>
    <s v="MD"/>
    <x v="9"/>
    <x v="1"/>
    <n v="0"/>
    <n v="7083.3333329999996"/>
    <n v="0"/>
    <n v="3500"/>
    <x v="78"/>
    <x v="3"/>
    <x v="2"/>
    <n v="125.97"/>
    <n v="805.41"/>
    <n v="34"/>
    <x v="2"/>
  </r>
  <r>
    <x v="85"/>
    <n v="36"/>
    <x v="0"/>
    <d v="2009-03-10T00:00:00"/>
    <n v="0.19178000000000001"/>
    <n v="0.1845"/>
    <n v="0.17449999999999999"/>
    <x v="0"/>
    <m/>
    <n v="0"/>
    <s v=""/>
    <x v="15"/>
    <x v="2"/>
    <m/>
    <n v="1833.333333"/>
    <n v="0"/>
    <n v="5000"/>
    <x v="79"/>
    <x v="2"/>
    <x v="4"/>
    <n v="181.89"/>
    <n v="1183.96"/>
    <n v="146"/>
    <x v="2"/>
  </r>
  <r>
    <x v="86"/>
    <n v="36"/>
    <x v="0"/>
    <d v="2011-12-09T00:00:00"/>
    <n v="0.35858000000000001"/>
    <n v="0.32200000000000001"/>
    <n v="0.312"/>
    <x v="4"/>
    <n v="5"/>
    <n v="1"/>
    <s v="MN"/>
    <x v="0"/>
    <x v="1"/>
    <n v="0"/>
    <n v="2250"/>
    <n v="0"/>
    <n v="3500"/>
    <x v="80"/>
    <x v="2"/>
    <x v="5"/>
    <n v="152.83000000000001"/>
    <n v="979.23"/>
    <n v="54"/>
    <x v="2"/>
  </r>
  <r>
    <x v="87"/>
    <n v="36"/>
    <x v="0"/>
    <d v="2007-03-01T00:00:00"/>
    <n v="8.2919999999999994E-2"/>
    <n v="7.5499999999999998E-2"/>
    <n v="7.0499999999999993E-2"/>
    <x v="0"/>
    <m/>
    <n v="0"/>
    <s v=""/>
    <x v="16"/>
    <x v="5"/>
    <m/>
    <n v="10833.333329999999"/>
    <n v="0"/>
    <n v="2300"/>
    <x v="81"/>
    <x v="0"/>
    <x v="4"/>
    <n v="71.599999999999994"/>
    <n v="101.65"/>
    <n v="21"/>
    <x v="2"/>
  </r>
  <r>
    <x v="88"/>
    <n v="60"/>
    <x v="4"/>
    <d v="2013-02-12T00:00:00"/>
    <n v="0.27461999999999998"/>
    <n v="0.24890000000000001"/>
    <n v="0.2389"/>
    <x v="5"/>
    <n v="7"/>
    <n v="18"/>
    <s v="MN"/>
    <x v="5"/>
    <x v="1"/>
    <n v="0"/>
    <n v="5416.6666670000004"/>
    <n v="513"/>
    <n v="7000"/>
    <x v="82"/>
    <x v="3"/>
    <x v="2"/>
    <n v="205.01"/>
    <n v="435.31"/>
    <n v="152"/>
    <x v="2"/>
  </r>
  <r>
    <x v="89"/>
    <n v="36"/>
    <x v="1"/>
    <m/>
    <n v="0.35797000000000001"/>
    <n v="0.31769999999999998"/>
    <n v="0.30769999999999997"/>
    <x v="7"/>
    <n v="3"/>
    <n v="7"/>
    <s v="MO"/>
    <x v="28"/>
    <x v="1"/>
    <n v="0"/>
    <n v="5196.25"/>
    <n v="0"/>
    <n v="4000"/>
    <x v="83"/>
    <x v="1"/>
    <x v="2"/>
    <n v="173.71"/>
    <n v="1893.58"/>
    <n v="6"/>
    <x v="2"/>
  </r>
  <r>
    <x v="90"/>
    <n v="36"/>
    <x v="1"/>
    <m/>
    <n v="0.12691"/>
    <n v="9.9000000000000005E-2"/>
    <n v="8.8999999999999996E-2"/>
    <x v="1"/>
    <n v="8"/>
    <n v="1"/>
    <s v="TX"/>
    <x v="22"/>
    <x v="1"/>
    <n v="0"/>
    <n v="14833.333329999999"/>
    <n v="0"/>
    <n v="20000"/>
    <x v="75"/>
    <x v="1"/>
    <x v="1"/>
    <n v="644.41"/>
    <n v="151.88999999999999"/>
    <n v="1"/>
    <x v="2"/>
  </r>
  <r>
    <x v="91"/>
    <n v="60"/>
    <x v="1"/>
    <m/>
    <n v="0.23718"/>
    <n v="0.21240000000000001"/>
    <n v="0.2024"/>
    <x v="3"/>
    <n v="8"/>
    <n v="1"/>
    <s v="FL"/>
    <x v="15"/>
    <x v="1"/>
    <n v="0"/>
    <n v="2583.333333"/>
    <n v="0"/>
    <n v="15000"/>
    <x v="84"/>
    <x v="0"/>
    <x v="2"/>
    <n v="407.83"/>
    <n v="4203.08"/>
    <n v="213"/>
    <x v="0"/>
  </r>
  <r>
    <x v="92"/>
    <n v="36"/>
    <x v="1"/>
    <m/>
    <n v="0.23121"/>
    <n v="0.19389999999999999"/>
    <n v="0.18390000000000001"/>
    <x v="5"/>
    <n v="6"/>
    <n v="7"/>
    <s v="GA"/>
    <x v="4"/>
    <x v="1"/>
    <n v="0"/>
    <n v="1500"/>
    <n v="0"/>
    <n v="2000"/>
    <x v="85"/>
    <x v="2"/>
    <x v="2"/>
    <n v="73.709999999999994"/>
    <n v="409.54"/>
    <n v="38"/>
    <x v="1"/>
  </r>
  <r>
    <x v="90"/>
    <n v="36"/>
    <x v="1"/>
    <m/>
    <n v="0.17151"/>
    <n v="0.13550000000000001"/>
    <n v="0.1255"/>
    <x v="3"/>
    <n v="9"/>
    <n v="1"/>
    <s v="VA"/>
    <x v="10"/>
    <x v="1"/>
    <n v="0"/>
    <n v="6000"/>
    <n v="0"/>
    <n v="4000"/>
    <x v="86"/>
    <x v="1"/>
    <x v="1"/>
    <n v="135.84"/>
    <n v="44.545099999999998"/>
    <n v="1"/>
    <x v="2"/>
  </r>
  <r>
    <x v="93"/>
    <n v="60"/>
    <x v="1"/>
    <m/>
    <n v="0.10878"/>
    <n v="8.6900000000000005E-2"/>
    <n v="7.6899999999999996E-2"/>
    <x v="6"/>
    <n v="10"/>
    <n v="2"/>
    <s v="MO"/>
    <x v="0"/>
    <x v="4"/>
    <n v="0"/>
    <n v="3750"/>
    <n v="0"/>
    <n v="10000"/>
    <x v="49"/>
    <x v="0"/>
    <x v="3"/>
    <n v="206.08"/>
    <n v="354.38"/>
    <n v="184"/>
    <x v="2"/>
  </r>
  <r>
    <x v="94"/>
    <n v="36"/>
    <x v="4"/>
    <d v="2013-08-30T00:00:00"/>
    <n v="0.35355999999999999"/>
    <n v="0.31340000000000001"/>
    <n v="0.3034"/>
    <x v="7"/>
    <n v="3"/>
    <n v="13"/>
    <s v="CA"/>
    <x v="0"/>
    <x v="6"/>
    <n v="0"/>
    <n v="0"/>
    <n v="314"/>
    <n v="4000"/>
    <x v="87"/>
    <x v="1"/>
    <x v="3"/>
    <n v="172.76"/>
    <n v="200.75"/>
    <n v="73"/>
    <x v="1"/>
  </r>
  <r>
    <x v="95"/>
    <n v="36"/>
    <x v="4"/>
    <d v="2010-03-10T00:00:00"/>
    <n v="0.20421"/>
    <n v="0.1895"/>
    <n v="0.17949999999999999"/>
    <x v="0"/>
    <m/>
    <n v="1"/>
    <s v="IL"/>
    <x v="29"/>
    <x v="3"/>
    <n v="0"/>
    <n v="7416.6666670000004"/>
    <n v="1583"/>
    <n v="2932"/>
    <x v="88"/>
    <x v="1"/>
    <x v="7"/>
    <n v="107.4"/>
    <n v="758.76"/>
    <n v="91"/>
    <x v="2"/>
  </r>
  <r>
    <x v="96"/>
    <n v="36"/>
    <x v="0"/>
    <d v="2012-09-15T00:00:00"/>
    <n v="0.15529000000000001"/>
    <n v="0.1338"/>
    <n v="0.12379999999999999"/>
    <x v="1"/>
    <n v="9"/>
    <n v="1"/>
    <s v="MD"/>
    <x v="1"/>
    <x v="3"/>
    <n v="0"/>
    <n v="15000"/>
    <n v="0"/>
    <n v="10000"/>
    <x v="89"/>
    <x v="0"/>
    <x v="8"/>
    <n v="322.33999999999997"/>
    <n v="2197.15"/>
    <n v="293"/>
    <x v="2"/>
  </r>
  <r>
    <x v="97"/>
    <n v="36"/>
    <x v="4"/>
    <d v="2013-03-22T00:00:00"/>
    <n v="0.26680999999999999"/>
    <n v="0.22869999999999999"/>
    <n v="0.21870000000000001"/>
    <x v="2"/>
    <n v="2"/>
    <n v="3"/>
    <s v="CO"/>
    <x v="30"/>
    <x v="0"/>
    <n v="0"/>
    <n v="5000"/>
    <n v="384"/>
    <n v="15000"/>
    <x v="13"/>
    <x v="3"/>
    <x v="2"/>
    <n v="579.63"/>
    <n v="2849.84"/>
    <n v="21"/>
    <x v="1"/>
  </r>
  <r>
    <x v="58"/>
    <n v="36"/>
    <x v="1"/>
    <m/>
    <n v="0.19858999999999999"/>
    <n v="0.16200000000000001"/>
    <n v="0.152"/>
    <x v="5"/>
    <n v="5"/>
    <n v="1"/>
    <s v="CT"/>
    <x v="0"/>
    <x v="1"/>
    <n v="0"/>
    <n v="4916.6666670000004"/>
    <n v="0"/>
    <n v="15000"/>
    <x v="90"/>
    <x v="2"/>
    <x v="3"/>
    <n v="528.84"/>
    <n v="408.33"/>
    <n v="1"/>
    <x v="1"/>
  </r>
  <r>
    <x v="98"/>
    <n v="36"/>
    <x v="4"/>
    <d v="2012-04-01T00:00:00"/>
    <n v="0.30531999999999998"/>
    <n v="0.26989999999999997"/>
    <n v="0.25990000000000002"/>
    <x v="2"/>
    <n v="6"/>
    <n v="6"/>
    <s v="WI"/>
    <x v="11"/>
    <x v="1"/>
    <n v="0"/>
    <n v="2666.666667"/>
    <n v="831"/>
    <n v="2000"/>
    <x v="91"/>
    <x v="0"/>
    <x v="6"/>
    <n v="81.64"/>
    <n v="139.37"/>
    <n v="27"/>
    <x v="1"/>
  </r>
  <r>
    <x v="99"/>
    <n v="36"/>
    <x v="1"/>
    <m/>
    <n v="0.19087999999999999"/>
    <n v="0.16189999999999999"/>
    <n v="0.15190000000000001"/>
    <x v="3"/>
    <n v="6"/>
    <n v="1"/>
    <s v="IL"/>
    <x v="0"/>
    <x v="1"/>
    <n v="134"/>
    <n v="4699"/>
    <n v="0"/>
    <n v="10000"/>
    <x v="77"/>
    <x v="2"/>
    <x v="6"/>
    <n v="352.51"/>
    <n v="2331.9899999999998"/>
    <n v="188"/>
    <x v="2"/>
  </r>
  <r>
    <x v="100"/>
    <n v="36"/>
    <x v="3"/>
    <d v="2012-12-23T00:00:00"/>
    <n v="0.35797000000000001"/>
    <n v="0.31769999999999998"/>
    <n v="0.30769999999999997"/>
    <x v="7"/>
    <n v="2"/>
    <n v="1"/>
    <s v="OH"/>
    <x v="31"/>
    <x v="1"/>
    <n v="0"/>
    <n v="2833.333333"/>
    <n v="167"/>
    <n v="4000"/>
    <x v="92"/>
    <x v="3"/>
    <x v="2"/>
    <n v="173.71"/>
    <n v="311.38"/>
    <n v="13"/>
    <x v="1"/>
  </r>
  <r>
    <x v="101"/>
    <n v="36"/>
    <x v="0"/>
    <d v="2011-03-17T00:00:00"/>
    <n v="0.28320000000000001"/>
    <n v="0.26"/>
    <n v="0.25"/>
    <x v="0"/>
    <m/>
    <n v="1"/>
    <s v="GA"/>
    <x v="3"/>
    <x v="3"/>
    <n v="0"/>
    <n v="0"/>
    <n v="0"/>
    <n v="14000"/>
    <x v="93"/>
    <x v="3"/>
    <x v="7"/>
    <n v="564.07000000000005"/>
    <n v="6294.51"/>
    <n v="53"/>
    <x v="2"/>
  </r>
  <r>
    <x v="102"/>
    <n v="36"/>
    <x v="0"/>
    <d v="2011-07-27T00:00:00"/>
    <n v="0.14476"/>
    <n v="0.1234"/>
    <n v="0.1134"/>
    <x v="5"/>
    <n v="9"/>
    <n v="1"/>
    <s v="IL"/>
    <x v="32"/>
    <x v="3"/>
    <n v="0"/>
    <n v="5833.3333329999996"/>
    <n v="0"/>
    <n v="2000"/>
    <x v="94"/>
    <x v="1"/>
    <x v="5"/>
    <n v="66.75"/>
    <n v="275.69"/>
    <n v="164"/>
    <x v="1"/>
  </r>
  <r>
    <x v="103"/>
    <n v="36"/>
    <x v="0"/>
    <d v="2012-10-10T00:00:00"/>
    <n v="0.34631000000000001"/>
    <n v="0.31"/>
    <n v="0.3"/>
    <x v="7"/>
    <n v="5"/>
    <n v="7"/>
    <s v="PA"/>
    <x v="21"/>
    <x v="3"/>
    <n v="71"/>
    <n v="4666.6666670000004"/>
    <n v="0"/>
    <n v="3000"/>
    <x v="95"/>
    <x v="2"/>
    <x v="5"/>
    <n v="129"/>
    <n v="1349.72"/>
    <n v="80"/>
    <x v="2"/>
  </r>
  <r>
    <x v="104"/>
    <n v="36"/>
    <x v="1"/>
    <m/>
    <n v="0.28370000000000001"/>
    <n v="0.2452"/>
    <n v="0.23519999999999999"/>
    <x v="2"/>
    <n v="6"/>
    <n v="6"/>
    <s v="IN"/>
    <x v="5"/>
    <x v="1"/>
    <n v="0"/>
    <n v="3000"/>
    <n v="0"/>
    <n v="4000"/>
    <x v="96"/>
    <x v="1"/>
    <x v="2"/>
    <n v="158.03"/>
    <n v="1428.57"/>
    <n v="48"/>
    <x v="2"/>
  </r>
  <r>
    <x v="14"/>
    <n v="36"/>
    <x v="4"/>
    <d v="2013-06-19T00:00:00"/>
    <n v="0.35797000000000001"/>
    <n v="0.31769999999999998"/>
    <n v="0.30769999999999997"/>
    <x v="7"/>
    <n v="3"/>
    <n v="1"/>
    <s v="AL"/>
    <x v="33"/>
    <x v="1"/>
    <n v="0"/>
    <n v="2583.333333"/>
    <n v="386"/>
    <n v="4000"/>
    <x v="97"/>
    <x v="3"/>
    <x v="2"/>
    <n v="173.71"/>
    <n v="1006.55"/>
    <n v="25"/>
    <x v="2"/>
  </r>
  <r>
    <x v="105"/>
    <n v="36"/>
    <x v="0"/>
    <d v="2010-02-28T00:00:00"/>
    <n v="0.30564000000000002"/>
    <n v="0.28999999999999998"/>
    <n v="0.28000000000000003"/>
    <x v="0"/>
    <m/>
    <n v="0"/>
    <s v=""/>
    <x v="0"/>
    <x v="0"/>
    <n v="6059"/>
    <n v="4166.6666670000004"/>
    <n v="0"/>
    <n v="3000"/>
    <x v="98"/>
    <x v="1"/>
    <x v="0"/>
    <n v="0"/>
    <n v="1731.83"/>
    <n v="39"/>
    <x v="2"/>
  </r>
  <r>
    <x v="106"/>
    <n v="36"/>
    <x v="0"/>
    <d v="2009-10-08T00:00:00"/>
    <n v="0.16727"/>
    <n v="0.16009999999999999"/>
    <n v="0.15010000000000001"/>
    <x v="0"/>
    <m/>
    <n v="0"/>
    <s v="WA"/>
    <x v="10"/>
    <x v="3"/>
    <n v="0"/>
    <n v="7083.3333329999996"/>
    <n v="0"/>
    <n v="13400"/>
    <x v="99"/>
    <x v="0"/>
    <x v="0"/>
    <n v="471.17"/>
    <n v="3190.14"/>
    <n v="337"/>
    <x v="2"/>
  </r>
  <r>
    <x v="23"/>
    <n v="60"/>
    <x v="1"/>
    <m/>
    <n v="0.22140000000000001"/>
    <n v="0.19700000000000001"/>
    <n v="0.187"/>
    <x v="5"/>
    <n v="6"/>
    <n v="13"/>
    <s v="TX"/>
    <x v="1"/>
    <x v="1"/>
    <n v="0"/>
    <n v="4490.8333329999996"/>
    <n v="0"/>
    <n v="2000"/>
    <x v="100"/>
    <x v="2"/>
    <x v="3"/>
    <n v="52.65"/>
    <n v="65.520499999999998"/>
    <n v="1"/>
    <x v="1"/>
  </r>
  <r>
    <x v="107"/>
    <n v="60"/>
    <x v="1"/>
    <m/>
    <n v="0.19988"/>
    <n v="0.17599999999999999"/>
    <n v="0.16600000000000001"/>
    <x v="5"/>
    <n v="6"/>
    <n v="1"/>
    <s v="WA"/>
    <x v="3"/>
    <x v="1"/>
    <n v="0"/>
    <n v="7666.6666670000004"/>
    <n v="0"/>
    <n v="15000"/>
    <x v="101"/>
    <x v="2"/>
    <x v="3"/>
    <n v="377.64"/>
    <n v="875.61"/>
    <n v="195"/>
    <x v="2"/>
  </r>
  <r>
    <x v="108"/>
    <n v="36"/>
    <x v="0"/>
    <d v="2011-03-20T00:00:00"/>
    <n v="0.10235"/>
    <n v="8.8499999999999995E-2"/>
    <n v="7.85E-2"/>
    <x v="0"/>
    <m/>
    <n v="1"/>
    <s v="CA"/>
    <x v="1"/>
    <x v="7"/>
    <n v="0"/>
    <n v="2500"/>
    <n v="0"/>
    <n v="2000"/>
    <x v="102"/>
    <x v="1"/>
    <x v="7"/>
    <n v="12.97"/>
    <n v="290.06"/>
    <n v="103"/>
    <x v="1"/>
  </r>
  <r>
    <x v="109"/>
    <n v="36"/>
    <x v="1"/>
    <m/>
    <n v="0.17358999999999999"/>
    <n v="0.1449"/>
    <n v="0.13489999999999999"/>
    <x v="3"/>
    <n v="8"/>
    <n v="8"/>
    <s v="CA"/>
    <x v="17"/>
    <x v="1"/>
    <n v="0"/>
    <n v="4583.3333329999996"/>
    <n v="0"/>
    <n v="6000"/>
    <x v="103"/>
    <x v="3"/>
    <x v="2"/>
    <n v="206.5"/>
    <n v="1191.03"/>
    <n v="83"/>
    <x v="2"/>
  </r>
  <r>
    <x v="23"/>
    <n v="36"/>
    <x v="1"/>
    <m/>
    <n v="0.22108"/>
    <n v="0.184"/>
    <n v="0.17399999999999999"/>
    <x v="5"/>
    <n v="4"/>
    <n v="1"/>
    <s v="MA"/>
    <x v="15"/>
    <x v="1"/>
    <n v="0"/>
    <n v="6083.3333329999996"/>
    <n v="0"/>
    <n v="15000"/>
    <x v="104"/>
    <x v="2"/>
    <x v="3"/>
    <n v="545.29999999999995"/>
    <n v="456.39839999999998"/>
    <n v="1"/>
    <x v="2"/>
  </r>
  <r>
    <x v="110"/>
    <n v="60"/>
    <x v="1"/>
    <m/>
    <n v="0.18912999999999999"/>
    <n v="0.16550000000000001"/>
    <n v="0.1555"/>
    <x v="5"/>
    <n v="3"/>
    <n v="1"/>
    <s v="NC"/>
    <x v="5"/>
    <x v="1"/>
    <n v="0"/>
    <n v="3208.5"/>
    <n v="0"/>
    <n v="10000"/>
    <x v="105"/>
    <x v="1"/>
    <x v="1"/>
    <n v="246.11"/>
    <n v="136.0258"/>
    <n v="1"/>
    <x v="1"/>
  </r>
  <r>
    <x v="111"/>
    <n v="36"/>
    <x v="0"/>
    <d v="2010-12-07T00:00:00"/>
    <n v="0.15428"/>
    <n v="0.14000000000000001"/>
    <n v="0.13"/>
    <x v="0"/>
    <m/>
    <n v="4"/>
    <s v="GA"/>
    <x v="28"/>
    <x v="3"/>
    <n v="0"/>
    <n v="6250"/>
    <n v="0"/>
    <n v="4000"/>
    <x v="106"/>
    <x v="1"/>
    <x v="7"/>
    <n v="136.71"/>
    <n v="905.12"/>
    <n v="67"/>
    <x v="1"/>
  </r>
  <r>
    <x v="112"/>
    <n v="36"/>
    <x v="0"/>
    <d v="2007-03-13T00:00:00"/>
    <n v="8.7179999999999994E-2"/>
    <n v="7.0000000000000007E-2"/>
    <n v="6.5000000000000002E-2"/>
    <x v="0"/>
    <m/>
    <n v="0"/>
    <s v=""/>
    <x v="0"/>
    <x v="2"/>
    <m/>
    <n v="1666.666667"/>
    <n v="0"/>
    <n v="1000"/>
    <x v="107"/>
    <x v="0"/>
    <x v="4"/>
    <n v="30.88"/>
    <n v="42.75"/>
    <n v="11"/>
    <x v="2"/>
  </r>
  <r>
    <x v="113"/>
    <n v="36"/>
    <x v="0"/>
    <d v="2009-04-23T00:00:00"/>
    <n v="0.13222999999999999"/>
    <n v="0.12520000000000001"/>
    <n v="0.1152"/>
    <x v="0"/>
    <m/>
    <n v="3"/>
    <s v="NJ"/>
    <x v="4"/>
    <x v="3"/>
    <n v="0"/>
    <n v="2293.333333"/>
    <n v="0"/>
    <n v="12000"/>
    <x v="108"/>
    <x v="0"/>
    <x v="7"/>
    <n v="401.56"/>
    <n v="835.45"/>
    <n v="233"/>
    <x v="2"/>
  </r>
  <r>
    <x v="18"/>
    <n v="60"/>
    <x v="1"/>
    <m/>
    <n v="0.20080999999999999"/>
    <n v="0.1769"/>
    <n v="0.16689999999999999"/>
    <x v="3"/>
    <n v="6"/>
    <n v="1"/>
    <s v="LA"/>
    <x v="9"/>
    <x v="1"/>
    <n v="0"/>
    <n v="7916.6666670000004"/>
    <n v="0"/>
    <n v="15000"/>
    <x v="109"/>
    <x v="0"/>
    <x v="3"/>
    <n v="378.38"/>
    <n v="1309.52"/>
    <n v="28"/>
    <x v="1"/>
  </r>
  <r>
    <x v="114"/>
    <n v="36"/>
    <x v="1"/>
    <m/>
    <n v="0.35643000000000002"/>
    <n v="0.31990000000000002"/>
    <n v="0.30990000000000001"/>
    <x v="4"/>
    <n v="5"/>
    <n v="7"/>
    <s v="NC"/>
    <x v="0"/>
    <x v="6"/>
    <n v="0"/>
    <n v="0"/>
    <n v="0"/>
    <n v="5000"/>
    <x v="110"/>
    <x v="3"/>
    <x v="6"/>
    <n v="217.74"/>
    <n v="2822.27"/>
    <n v="92"/>
    <x v="1"/>
  </r>
  <r>
    <x v="115"/>
    <n v="36"/>
    <x v="1"/>
    <m/>
    <n v="0.13799"/>
    <n v="0.1099"/>
    <n v="9.9900000000000003E-2"/>
    <x v="1"/>
    <n v="10"/>
    <n v="1"/>
    <s v="NY"/>
    <x v="11"/>
    <x v="1"/>
    <n v="0"/>
    <n v="4333.3333329999996"/>
    <n v="0"/>
    <n v="14000"/>
    <x v="111"/>
    <x v="1"/>
    <x v="1"/>
    <n v="458.28"/>
    <n v="0"/>
    <n v="1"/>
    <x v="2"/>
  </r>
  <r>
    <x v="116"/>
    <n v="36"/>
    <x v="4"/>
    <d v="2009-02-22T00:00:00"/>
    <n v="0.29743000000000003"/>
    <n v="0.27450000000000002"/>
    <n v="0.26450000000000001"/>
    <x v="0"/>
    <m/>
    <n v="1"/>
    <s v="CA"/>
    <x v="31"/>
    <x v="3"/>
    <n v="30"/>
    <n v="2946.666667"/>
    <n v="1966"/>
    <n v="2551"/>
    <x v="112"/>
    <x v="1"/>
    <x v="7"/>
    <n v="104.76"/>
    <n v="355.65"/>
    <n v="67"/>
    <x v="1"/>
  </r>
  <r>
    <x v="117"/>
    <n v="36"/>
    <x v="3"/>
    <d v="2007-11-14T00:00:00"/>
    <n v="0.18823999999999999"/>
    <n v="0.17"/>
    <n v="0.125"/>
    <x v="0"/>
    <m/>
    <n v="0"/>
    <s v="FL"/>
    <x v="0"/>
    <x v="2"/>
    <m/>
    <n v="2916.666667"/>
    <n v="162"/>
    <n v="1000"/>
    <x v="113"/>
    <x v="2"/>
    <x v="4"/>
    <n v="35.65"/>
    <n v="71.290000000000006"/>
    <n v="5"/>
    <x v="2"/>
  </r>
  <r>
    <x v="118"/>
    <n v="36"/>
    <x v="1"/>
    <m/>
    <n v="0.28032000000000001"/>
    <n v="0.2419"/>
    <n v="0.2319"/>
    <x v="2"/>
    <n v="2"/>
    <n v="7"/>
    <s v="TX"/>
    <x v="12"/>
    <x v="1"/>
    <n v="179"/>
    <n v="3000"/>
    <n v="0"/>
    <n v="10000"/>
    <x v="114"/>
    <x v="3"/>
    <x v="3"/>
    <n v="393.33"/>
    <n v="1683.02"/>
    <n v="1"/>
    <x v="2"/>
  </r>
  <r>
    <x v="119"/>
    <n v="60"/>
    <x v="0"/>
    <d v="2014-01-27T00:00:00"/>
    <n v="0.24754000000000001"/>
    <n v="0.2225"/>
    <n v="0.21249999999999999"/>
    <x v="2"/>
    <n v="6"/>
    <n v="2"/>
    <s v="TX"/>
    <x v="29"/>
    <x v="1"/>
    <n v="0"/>
    <n v="4833.3333329999996"/>
    <n v="0"/>
    <n v="10000"/>
    <x v="115"/>
    <x v="0"/>
    <x v="3"/>
    <n v="277.61"/>
    <n v="809.19410000000005"/>
    <n v="1"/>
    <x v="1"/>
  </r>
  <r>
    <x v="120"/>
    <n v="36"/>
    <x v="0"/>
    <d v="2011-09-23T00:00:00"/>
    <n v="0.20623"/>
    <n v="0.1915"/>
    <n v="0.18149999999999999"/>
    <x v="0"/>
    <m/>
    <n v="1"/>
    <s v="SC"/>
    <x v="0"/>
    <x v="7"/>
    <n v="0"/>
    <n v="833.33333300000004"/>
    <n v="0"/>
    <n v="12500"/>
    <x v="116"/>
    <x v="0"/>
    <x v="7"/>
    <n v="459.15"/>
    <n v="4027.38"/>
    <n v="161"/>
    <x v="1"/>
  </r>
  <r>
    <x v="121"/>
    <n v="36"/>
    <x v="0"/>
    <d v="2011-03-01T00:00:00"/>
    <n v="0.13012000000000001"/>
    <n v="0.124"/>
    <n v="0.114"/>
    <x v="0"/>
    <m/>
    <n v="2"/>
    <s v="MO"/>
    <x v="14"/>
    <x v="3"/>
    <n v="0"/>
    <n v="4161.9166670000004"/>
    <n v="0"/>
    <n v="8600"/>
    <x v="102"/>
    <x v="1"/>
    <x v="7"/>
    <n v="287.29000000000002"/>
    <n v="1755.16"/>
    <n v="175"/>
    <x v="1"/>
  </r>
  <r>
    <x v="122"/>
    <n v="60"/>
    <x v="1"/>
    <m/>
    <n v="0.15936"/>
    <n v="0.13639999999999999"/>
    <n v="0.12640000000000001"/>
    <x v="1"/>
    <n v="8"/>
    <n v="11"/>
    <s v="MD"/>
    <x v="0"/>
    <x v="1"/>
    <n v="0"/>
    <n v="2750"/>
    <n v="0"/>
    <n v="5000"/>
    <x v="117"/>
    <x v="0"/>
    <x v="2"/>
    <n v="115.41"/>
    <n v="917.05"/>
    <n v="31"/>
    <x v="1"/>
  </r>
  <r>
    <x v="54"/>
    <n v="36"/>
    <x v="1"/>
    <m/>
    <n v="0.28544000000000003"/>
    <n v="0.24690000000000001"/>
    <n v="0.2369"/>
    <x v="2"/>
    <n v="4"/>
    <n v="1"/>
    <s v="IL"/>
    <x v="1"/>
    <x v="1"/>
    <n v="0"/>
    <n v="7083.3333329999996"/>
    <n v="0"/>
    <n v="6000"/>
    <x v="118"/>
    <x v="2"/>
    <x v="3"/>
    <n v="237.58"/>
    <n v="480.8014"/>
    <n v="1"/>
    <x v="2"/>
  </r>
  <r>
    <x v="107"/>
    <n v="36"/>
    <x v="1"/>
    <m/>
    <n v="0.33215"/>
    <n v="0.29249999999999998"/>
    <n v="0.28249999999999997"/>
    <x v="4"/>
    <n v="2"/>
    <n v="1"/>
    <s v="KY"/>
    <x v="2"/>
    <x v="1"/>
    <n v="0"/>
    <n v="4166.6666670000004"/>
    <n v="0"/>
    <n v="4000"/>
    <x v="101"/>
    <x v="2"/>
    <x v="3"/>
    <n v="168.17"/>
    <n v="383.74"/>
    <n v="5"/>
    <x v="2"/>
  </r>
  <r>
    <x v="123"/>
    <n v="36"/>
    <x v="0"/>
    <d v="2011-07-02T00:00:00"/>
    <n v="0.21679000000000001"/>
    <n v="0.19450000000000001"/>
    <n v="0.1845"/>
    <x v="0"/>
    <m/>
    <n v="3"/>
    <s v="CT"/>
    <x v="11"/>
    <x v="3"/>
    <n v="0"/>
    <n v="3333.333333"/>
    <n v="0"/>
    <n v="3000"/>
    <x v="119"/>
    <x v="0"/>
    <x v="7"/>
    <n v="108.52"/>
    <n v="985.52"/>
    <n v="90"/>
    <x v="2"/>
  </r>
  <r>
    <x v="124"/>
    <n v="36"/>
    <x v="1"/>
    <m/>
    <n v="0.21648000000000001"/>
    <n v="0.17949999999999999"/>
    <n v="0.16950000000000001"/>
    <x v="5"/>
    <n v="4"/>
    <n v="1"/>
    <s v="WI"/>
    <x v="9"/>
    <x v="1"/>
    <n v="0"/>
    <n v="1416.666667"/>
    <n v="0"/>
    <n v="4000"/>
    <x v="120"/>
    <x v="1"/>
    <x v="1"/>
    <n v="144.51"/>
    <n v="59.012900000000002"/>
    <n v="1"/>
    <x v="2"/>
  </r>
  <r>
    <x v="125"/>
    <n v="36"/>
    <x v="3"/>
    <d v="2012-09-20T00:00:00"/>
    <n v="0.33972999999999998"/>
    <n v="0.2999"/>
    <n v="0.28989999999999999"/>
    <x v="4"/>
    <n v="3"/>
    <n v="6"/>
    <s v="KY"/>
    <x v="14"/>
    <x v="1"/>
    <n v="1890"/>
    <n v="3750"/>
    <n v="121"/>
    <n v="3000"/>
    <x v="121"/>
    <x v="1"/>
    <x v="2"/>
    <n v="127.34"/>
    <n v="103.52"/>
    <n v="31"/>
    <x v="2"/>
  </r>
  <r>
    <x v="126"/>
    <n v="36"/>
    <x v="2"/>
    <m/>
    <n v="0.33972999999999998"/>
    <n v="0.2999"/>
    <n v="0.28989999999999999"/>
    <x v="4"/>
    <n v="3"/>
    <n v="2"/>
    <s v="KY"/>
    <x v="0"/>
    <x v="4"/>
    <n v="0"/>
    <n v="1835.416667"/>
    <n v="11"/>
    <n v="2500"/>
    <x v="122"/>
    <x v="1"/>
    <x v="2"/>
    <n v="106.12"/>
    <n v="1127.33"/>
    <n v="25"/>
    <x v="2"/>
  </r>
  <r>
    <x v="127"/>
    <n v="36"/>
    <x v="0"/>
    <d v="2011-09-30T00:00:00"/>
    <n v="0.12198000000000001"/>
    <n v="0.1009"/>
    <n v="9.0899999999999995E-2"/>
    <x v="1"/>
    <n v="9"/>
    <n v="3"/>
    <s v="MD"/>
    <x v="19"/>
    <x v="3"/>
    <n v="0"/>
    <n v="4833.3333329999996"/>
    <n v="0"/>
    <n v="5000"/>
    <x v="123"/>
    <x v="2"/>
    <x v="8"/>
    <n v="161.55000000000001"/>
    <n v="702.8"/>
    <n v="255"/>
    <x v="2"/>
  </r>
  <r>
    <x v="128"/>
    <n v="60"/>
    <x v="1"/>
    <m/>
    <n v="0.26877000000000001"/>
    <n v="0.2432"/>
    <n v="0.23319999999999999"/>
    <x v="2"/>
    <n v="4"/>
    <n v="1"/>
    <s v="UT"/>
    <x v="30"/>
    <x v="1"/>
    <n v="0"/>
    <n v="4423.3333329999996"/>
    <n v="0"/>
    <n v="9000"/>
    <x v="124"/>
    <x v="0"/>
    <x v="3"/>
    <n v="260.58999999999997"/>
    <n v="1079.07"/>
    <n v="8"/>
    <x v="2"/>
  </r>
  <r>
    <x v="129"/>
    <n v="36"/>
    <x v="4"/>
    <d v="2008-11-23T00:00:00"/>
    <n v="0.15881999999999999"/>
    <n v="0.14449999999999999"/>
    <n v="0.13450000000000001"/>
    <x v="0"/>
    <m/>
    <n v="7"/>
    <s v="AZ"/>
    <x v="22"/>
    <x v="3"/>
    <n v="250"/>
    <n v="4750"/>
    <n v="2057"/>
    <n v="2500"/>
    <x v="125"/>
    <x v="3"/>
    <x v="7"/>
    <n v="85.99"/>
    <n v="59.68"/>
    <n v="85"/>
    <x v="1"/>
  </r>
  <r>
    <x v="130"/>
    <n v="60"/>
    <x v="1"/>
    <m/>
    <n v="0.1963"/>
    <n v="0.17249999999999999"/>
    <n v="0.16250000000000001"/>
    <x v="5"/>
    <n v="4"/>
    <n v="1"/>
    <s v="OH"/>
    <x v="7"/>
    <x v="1"/>
    <n v="1423"/>
    <n v="6653.9166670000004"/>
    <n v="0"/>
    <n v="20000"/>
    <x v="74"/>
    <x v="1"/>
    <x v="1"/>
    <n v="499.74"/>
    <n v="283.55790000000002"/>
    <n v="1"/>
    <x v="2"/>
  </r>
  <r>
    <x v="131"/>
    <n v="36"/>
    <x v="1"/>
    <m/>
    <n v="0.2878"/>
    <n v="0.2492"/>
    <n v="0.2392"/>
    <x v="2"/>
    <n v="7"/>
    <n v="18"/>
    <s v="IL"/>
    <x v="11"/>
    <x v="1"/>
    <n v="0"/>
    <n v="3750"/>
    <n v="0"/>
    <n v="3500"/>
    <x v="126"/>
    <x v="2"/>
    <x v="2"/>
    <n v="139.01"/>
    <n v="1035.95"/>
    <n v="37"/>
    <x v="0"/>
  </r>
  <r>
    <x v="132"/>
    <n v="36"/>
    <x v="1"/>
    <m/>
    <n v="0.20053000000000001"/>
    <n v="0.16389999999999999"/>
    <n v="0.15390000000000001"/>
    <x v="3"/>
    <n v="6"/>
    <n v="1"/>
    <s v="WA"/>
    <x v="34"/>
    <x v="1"/>
    <n v="0"/>
    <n v="9416.6666669999995"/>
    <n v="0"/>
    <n v="22000"/>
    <x v="127"/>
    <x v="0"/>
    <x v="3"/>
    <n v="777.7"/>
    <n v="1537.76"/>
    <n v="113"/>
    <x v="2"/>
  </r>
  <r>
    <x v="133"/>
    <n v="36"/>
    <x v="0"/>
    <d v="2006-12-04T00:00:00"/>
    <n v="9.9390000000000006E-2"/>
    <n v="9.2499999999999999E-2"/>
    <n v="8.5000000000000006E-2"/>
    <x v="0"/>
    <m/>
    <n v="0"/>
    <s v=""/>
    <x v="16"/>
    <x v="5"/>
    <m/>
    <n v="8.3333000000000004E-2"/>
    <n v="0"/>
    <n v="4000"/>
    <x v="128"/>
    <x v="0"/>
    <x v="4"/>
    <n v="127.66"/>
    <n v="83.24"/>
    <n v="67"/>
    <x v="0"/>
  </r>
  <r>
    <x v="134"/>
    <n v="36"/>
    <x v="0"/>
    <d v="2010-03-17T00:00:00"/>
    <n v="9.1910000000000006E-2"/>
    <n v="7.1199999999999999E-2"/>
    <n v="6.1199999999999997E-2"/>
    <x v="6"/>
    <n v="10"/>
    <n v="6"/>
    <s v="OK"/>
    <x v="1"/>
    <x v="3"/>
    <n v="0"/>
    <n v="4169.3333329999996"/>
    <n v="0"/>
    <n v="2200"/>
    <x v="129"/>
    <x v="0"/>
    <x v="8"/>
    <n v="68.05"/>
    <n v="46.49"/>
    <n v="132"/>
    <x v="2"/>
  </r>
  <r>
    <x v="135"/>
    <n v="36"/>
    <x v="1"/>
    <m/>
    <n v="9.4339999999999993E-2"/>
    <n v="8.09E-2"/>
    <n v="7.0900000000000005E-2"/>
    <x v="6"/>
    <n v="8"/>
    <n v="1"/>
    <s v="IL"/>
    <x v="19"/>
    <x v="1"/>
    <n v="0"/>
    <n v="10000"/>
    <n v="0"/>
    <n v="10000"/>
    <x v="130"/>
    <x v="2"/>
    <x v="3"/>
    <n v="313.77999999999997"/>
    <n v="129.11000000000001"/>
    <n v="121"/>
    <x v="2"/>
  </r>
  <r>
    <x v="136"/>
    <n v="36"/>
    <x v="1"/>
    <m/>
    <n v="0.28943000000000002"/>
    <n v="0.25040000000000001"/>
    <n v="0.2404"/>
    <x v="4"/>
    <n v="2"/>
    <n v="1"/>
    <s v="NY"/>
    <x v="1"/>
    <x v="1"/>
    <n v="0"/>
    <n v="7166.6666670000004"/>
    <n v="0"/>
    <n v="3333"/>
    <x v="30"/>
    <x v="1"/>
    <x v="1"/>
    <n v="132.59"/>
    <n v="0"/>
    <n v="32"/>
    <x v="1"/>
  </r>
  <r>
    <x v="137"/>
    <n v="36"/>
    <x v="0"/>
    <d v="2011-04-21T00:00:00"/>
    <n v="8.6410000000000001E-2"/>
    <n v="8.3000000000000004E-2"/>
    <n v="7.2999999999999995E-2"/>
    <x v="0"/>
    <m/>
    <n v="7"/>
    <s v="CO"/>
    <x v="1"/>
    <x v="3"/>
    <n v="0"/>
    <n v="5833.3333329999996"/>
    <n v="0"/>
    <n v="6500"/>
    <x v="131"/>
    <x v="3"/>
    <x v="5"/>
    <n v="204.59"/>
    <n v="435.36"/>
    <n v="290"/>
    <x v="2"/>
  </r>
  <r>
    <x v="138"/>
    <n v="60"/>
    <x v="1"/>
    <m/>
    <n v="0.28323999999999999"/>
    <n v="0.25729999999999997"/>
    <n v="0.24729999999999999"/>
    <x v="2"/>
    <n v="6"/>
    <n v="2"/>
    <s v="NY"/>
    <x v="3"/>
    <x v="1"/>
    <n v="0"/>
    <n v="6500"/>
    <n v="0"/>
    <n v="7500"/>
    <x v="132"/>
    <x v="0"/>
    <x v="2"/>
    <n v="223.36"/>
    <n v="2671.36"/>
    <n v="17"/>
    <x v="2"/>
  </r>
  <r>
    <x v="54"/>
    <n v="36"/>
    <x v="1"/>
    <m/>
    <n v="0.24614"/>
    <n v="0.20849999999999999"/>
    <n v="0.19850000000000001"/>
    <x v="2"/>
    <n v="3"/>
    <n v="7"/>
    <s v="MI"/>
    <x v="2"/>
    <x v="1"/>
    <n v="0"/>
    <n v="4583.3333329999996"/>
    <n v="0"/>
    <n v="10000"/>
    <x v="133"/>
    <x v="2"/>
    <x v="3"/>
    <n v="375.98"/>
    <n v="664.70770000000005"/>
    <n v="1"/>
    <x v="2"/>
  </r>
  <r>
    <x v="139"/>
    <n v="60"/>
    <x v="1"/>
    <m/>
    <n v="0.26333000000000001"/>
    <n v="0.2379"/>
    <n v="0.22789999999999999"/>
    <x v="2"/>
    <n v="4"/>
    <n v="1"/>
    <s v="MN"/>
    <x v="2"/>
    <x v="1"/>
    <n v="0"/>
    <n v="6250"/>
    <n v="0"/>
    <n v="15000"/>
    <x v="17"/>
    <x v="2"/>
    <x v="3"/>
    <n v="429.69"/>
    <n v="881.72"/>
    <n v="23"/>
    <x v="1"/>
  </r>
  <r>
    <x v="140"/>
    <n v="60"/>
    <x v="1"/>
    <m/>
    <n v="0.21115"/>
    <n v="0.187"/>
    <n v="0.17699999999999999"/>
    <x v="5"/>
    <n v="3"/>
    <n v="1"/>
    <s v="MN"/>
    <x v="17"/>
    <x v="1"/>
    <n v="0"/>
    <n v="6500"/>
    <n v="0"/>
    <n v="15000"/>
    <x v="134"/>
    <x v="2"/>
    <x v="3"/>
    <n v="386.64"/>
    <n v="930.15"/>
    <n v="81"/>
    <x v="1"/>
  </r>
  <r>
    <x v="141"/>
    <n v="60"/>
    <x v="0"/>
    <d v="2013-09-04T00:00:00"/>
    <n v="0.20705000000000001"/>
    <n v="0.183"/>
    <n v="0.17299999999999999"/>
    <x v="3"/>
    <n v="7"/>
    <n v="3"/>
    <s v="CA"/>
    <x v="10"/>
    <x v="1"/>
    <n v="0"/>
    <n v="6333.3333329999996"/>
    <n v="0"/>
    <n v="15000"/>
    <x v="135"/>
    <x v="3"/>
    <x v="2"/>
    <n v="383.35"/>
    <n v="3450.34"/>
    <n v="149"/>
    <x v="1"/>
  </r>
  <r>
    <x v="142"/>
    <n v="36"/>
    <x v="0"/>
    <d v="2011-09-10T00:00:00"/>
    <n v="0.18454000000000001"/>
    <n v="0.17"/>
    <n v="0.16"/>
    <x v="0"/>
    <m/>
    <n v="1"/>
    <s v="PA"/>
    <x v="1"/>
    <x v="3"/>
    <n v="0"/>
    <n v="8500"/>
    <n v="0"/>
    <n v="5500"/>
    <x v="136"/>
    <x v="0"/>
    <x v="7"/>
    <n v="196.09"/>
    <n v="1557.4"/>
    <n v="58"/>
    <x v="1"/>
  </r>
  <r>
    <x v="143"/>
    <n v="36"/>
    <x v="4"/>
    <d v="2013-12-14T00:00:00"/>
    <n v="0.35797000000000001"/>
    <n v="0.31769999999999998"/>
    <n v="0.30769999999999997"/>
    <x v="7"/>
    <n v="5"/>
    <n v="3"/>
    <s v="NY"/>
    <x v="6"/>
    <x v="1"/>
    <n v="0"/>
    <n v="2500"/>
    <n v="208"/>
    <n v="4000"/>
    <x v="137"/>
    <x v="0"/>
    <x v="2"/>
    <n v="173.71"/>
    <n v="1004.75"/>
    <n v="22"/>
    <x v="2"/>
  </r>
  <r>
    <x v="144"/>
    <n v="36"/>
    <x v="1"/>
    <m/>
    <n v="9.4689999999999996E-2"/>
    <n v="8.09E-2"/>
    <n v="7.0900000000000005E-2"/>
    <x v="6"/>
    <n v="11"/>
    <n v="6"/>
    <s v="OR"/>
    <x v="34"/>
    <x v="1"/>
    <n v="15599"/>
    <n v="6666.6666670000004"/>
    <n v="0"/>
    <n v="5500"/>
    <x v="138"/>
    <x v="1"/>
    <x v="1"/>
    <n v="172.58"/>
    <n v="14.631"/>
    <n v="1"/>
    <x v="2"/>
  </r>
  <r>
    <x v="145"/>
    <n v="36"/>
    <x v="0"/>
    <d v="2011-01-21T00:00:00"/>
    <n v="0.23808000000000001"/>
    <n v="0.2155"/>
    <n v="0.20549999999999999"/>
    <x v="5"/>
    <n v="8"/>
    <n v="2"/>
    <s v="OR"/>
    <x v="22"/>
    <x v="3"/>
    <n v="0"/>
    <n v="3493.75"/>
    <n v="0"/>
    <n v="3000"/>
    <x v="139"/>
    <x v="1"/>
    <x v="5"/>
    <n v="113.87"/>
    <n v="285.08"/>
    <n v="146"/>
    <x v="2"/>
  </r>
  <r>
    <x v="146"/>
    <n v="60"/>
    <x v="1"/>
    <m/>
    <n v="0.16661999999999999"/>
    <n v="0.14349999999999999"/>
    <n v="0.13350000000000001"/>
    <x v="3"/>
    <n v="6"/>
    <n v="1"/>
    <s v="KS"/>
    <x v="28"/>
    <x v="1"/>
    <n v="0"/>
    <n v="8458.3333330000005"/>
    <n v="0"/>
    <n v="12475"/>
    <x v="140"/>
    <x v="1"/>
    <x v="1"/>
    <n v="292.54000000000002"/>
    <n v="137.33000000000001"/>
    <n v="4"/>
    <x v="2"/>
  </r>
  <r>
    <x v="147"/>
    <n v="36"/>
    <x v="1"/>
    <m/>
    <n v="0.17151"/>
    <n v="0.13550000000000001"/>
    <n v="0.1255"/>
    <x v="3"/>
    <n v="4"/>
    <n v="1"/>
    <s v="CA"/>
    <x v="16"/>
    <x v="4"/>
    <n v="0"/>
    <n v="2429.166667"/>
    <n v="0"/>
    <n v="4000"/>
    <x v="141"/>
    <x v="2"/>
    <x v="3"/>
    <n v="135.84"/>
    <n v="91.03"/>
    <n v="2"/>
    <x v="1"/>
  </r>
  <r>
    <x v="148"/>
    <n v="36"/>
    <x v="0"/>
    <d v="2007-01-09T00:00:00"/>
    <n v="8.4830000000000003E-2"/>
    <n v="7.8E-2"/>
    <n v="7.2999999999999995E-2"/>
    <x v="0"/>
    <m/>
    <n v="0"/>
    <s v="CA"/>
    <x v="16"/>
    <x v="5"/>
    <m/>
    <n v="7500"/>
    <n v="0"/>
    <n v="3000"/>
    <x v="142"/>
    <x v="3"/>
    <x v="4"/>
    <n v="93.73"/>
    <n v="103.16"/>
    <n v="93"/>
    <x v="2"/>
  </r>
  <r>
    <x v="149"/>
    <n v="36"/>
    <x v="1"/>
    <m/>
    <n v="9.4839999999999994E-2"/>
    <n v="8.14E-2"/>
    <n v="7.1400000000000005E-2"/>
    <x v="6"/>
    <n v="8"/>
    <n v="1"/>
    <s v="SC"/>
    <x v="0"/>
    <x v="4"/>
    <n v="0"/>
    <n v="4166.6666670000004"/>
    <n v="0"/>
    <n v="12500"/>
    <x v="143"/>
    <x v="2"/>
    <x v="2"/>
    <n v="392.51"/>
    <n v="1046.76"/>
    <n v="134"/>
    <x v="2"/>
  </r>
  <r>
    <x v="150"/>
    <n v="36"/>
    <x v="0"/>
    <d v="2008-07-03T00:00:00"/>
    <n v="0.16436000000000001"/>
    <n v="0.15"/>
    <n v="0.12"/>
    <x v="0"/>
    <m/>
    <n v="0"/>
    <s v="IL"/>
    <x v="0"/>
    <x v="3"/>
    <n v="824"/>
    <n v="4958.3333329999996"/>
    <n v="0"/>
    <n v="2000"/>
    <x v="144"/>
    <x v="3"/>
    <x v="0"/>
    <n v="69.33"/>
    <n v="233.1"/>
    <n v="1"/>
    <x v="1"/>
  </r>
  <r>
    <x v="151"/>
    <n v="36"/>
    <x v="0"/>
    <d v="2013-03-30T00:00:00"/>
    <n v="9.6430000000000002E-2"/>
    <n v="9.2999999999999999E-2"/>
    <n v="8.3000000000000004E-2"/>
    <x v="6"/>
    <n v="8"/>
    <n v="3"/>
    <s v="CA"/>
    <x v="0"/>
    <x v="3"/>
    <n v="0"/>
    <n v="5250"/>
    <n v="0"/>
    <n v="9000"/>
    <x v="145"/>
    <x v="1"/>
    <x v="5"/>
    <n v="283.91000000000003"/>
    <n v="1352.12"/>
    <n v="413"/>
    <x v="2"/>
  </r>
  <r>
    <x v="152"/>
    <n v="36"/>
    <x v="1"/>
    <m/>
    <n v="0.35355999999999999"/>
    <n v="0.31340000000000001"/>
    <n v="0.3034"/>
    <x v="7"/>
    <n v="2"/>
    <n v="7"/>
    <s v="FL"/>
    <x v="3"/>
    <x v="1"/>
    <n v="3544"/>
    <n v="4800"/>
    <n v="0"/>
    <n v="3500"/>
    <x v="146"/>
    <x v="2"/>
    <x v="3"/>
    <n v="151.16"/>
    <n v="268.64479999999998"/>
    <n v="1"/>
    <x v="1"/>
  </r>
  <r>
    <x v="153"/>
    <n v="60"/>
    <x v="1"/>
    <m/>
    <n v="0.20347000000000001"/>
    <n v="0.17949999999999999"/>
    <n v="0.16950000000000001"/>
    <x v="5"/>
    <n v="4"/>
    <n v="1"/>
    <s v="MS"/>
    <x v="35"/>
    <x v="1"/>
    <n v="0"/>
    <n v="6666.6666670000004"/>
    <n v="0"/>
    <n v="15000"/>
    <x v="147"/>
    <x v="1"/>
    <x v="1"/>
    <n v="380.49"/>
    <n v="0"/>
    <n v="1"/>
    <x v="2"/>
  </r>
  <r>
    <x v="154"/>
    <n v="36"/>
    <x v="1"/>
    <m/>
    <n v="0.21290000000000001"/>
    <n v="0.17599999999999999"/>
    <n v="0.16600000000000001"/>
    <x v="5"/>
    <n v="7"/>
    <n v="1"/>
    <s v="MD"/>
    <x v="3"/>
    <x v="1"/>
    <n v="0"/>
    <n v="10000"/>
    <n v="0"/>
    <n v="4500"/>
    <x v="115"/>
    <x v="0"/>
    <x v="3"/>
    <n v="161.78"/>
    <n v="317.55"/>
    <n v="30"/>
    <x v="1"/>
  </r>
  <r>
    <x v="155"/>
    <n v="36"/>
    <x v="1"/>
    <m/>
    <n v="0.13733999999999999"/>
    <n v="0.1089"/>
    <n v="9.8900000000000002E-2"/>
    <x v="1"/>
    <n v="6"/>
    <n v="1"/>
    <s v="IN"/>
    <x v="36"/>
    <x v="1"/>
    <n v="0"/>
    <n v="7220.5833329999996"/>
    <n v="0"/>
    <n v="9310"/>
    <x v="148"/>
    <x v="1"/>
    <x v="1"/>
    <n v="304.31"/>
    <n v="0"/>
    <n v="1"/>
    <x v="2"/>
  </r>
  <r>
    <x v="156"/>
    <n v="36"/>
    <x v="0"/>
    <d v="2012-07-26T00:00:00"/>
    <n v="0.28850999999999999"/>
    <n v="0.24990000000000001"/>
    <n v="0.2399"/>
    <x v="2"/>
    <n v="5"/>
    <n v="7"/>
    <s v="FL"/>
    <x v="0"/>
    <x v="6"/>
    <n v="0"/>
    <n v="0"/>
    <n v="0"/>
    <n v="10000"/>
    <x v="97"/>
    <x v="3"/>
    <x v="2"/>
    <n v="397.55"/>
    <n v="669.17"/>
    <n v="161"/>
    <x v="1"/>
  </r>
  <r>
    <x v="157"/>
    <n v="36"/>
    <x v="0"/>
    <d v="2012-01-23T00:00:00"/>
    <n v="0.11296"/>
    <n v="9.1999999999999998E-2"/>
    <n v="8.2000000000000003E-2"/>
    <x v="1"/>
    <n v="9"/>
    <n v="3"/>
    <s v="GA"/>
    <x v="34"/>
    <x v="3"/>
    <n v="0"/>
    <n v="5586.5"/>
    <n v="0"/>
    <n v="6500"/>
    <x v="149"/>
    <x v="1"/>
    <x v="5"/>
    <n v="207.3"/>
    <n v="740.71"/>
    <n v="209"/>
    <x v="1"/>
  </r>
  <r>
    <x v="158"/>
    <n v="36"/>
    <x v="4"/>
    <d v="2008-11-27T00:00:00"/>
    <n v="0.24753"/>
    <n v="0.24"/>
    <n v="0.23499999999999999"/>
    <x v="0"/>
    <m/>
    <n v="0"/>
    <s v=""/>
    <x v="0"/>
    <x v="2"/>
    <m/>
    <n v="5833.3333329999996"/>
    <n v="2053"/>
    <n v="10000"/>
    <x v="150"/>
    <x v="0"/>
    <x v="4"/>
    <n v="392.33"/>
    <n v="3416.86"/>
    <n v="101"/>
    <x v="2"/>
  </r>
  <r>
    <x v="159"/>
    <n v="36"/>
    <x v="0"/>
    <d v="2007-09-13T00:00:00"/>
    <n v="0.10642"/>
    <n v="9.9500000000000005E-2"/>
    <n v="9.4500000000000001E-2"/>
    <x v="0"/>
    <m/>
    <n v="0"/>
    <s v="WA"/>
    <x v="2"/>
    <x v="3"/>
    <n v="0"/>
    <n v="3616.083333"/>
    <n v="0"/>
    <n v="15000"/>
    <x v="151"/>
    <x v="3"/>
    <x v="0"/>
    <n v="483.66"/>
    <n v="631.12"/>
    <n v="430"/>
    <x v="1"/>
  </r>
  <r>
    <x v="160"/>
    <n v="36"/>
    <x v="1"/>
    <m/>
    <n v="9.9879999999999997E-2"/>
    <n v="8.6400000000000005E-2"/>
    <n v="7.6399999999999996E-2"/>
    <x v="6"/>
    <n v="10"/>
    <n v="1"/>
    <s v="MS"/>
    <x v="17"/>
    <x v="1"/>
    <n v="0"/>
    <n v="7083.3333329999996"/>
    <n v="0"/>
    <n v="3600"/>
    <x v="152"/>
    <x v="1"/>
    <x v="3"/>
    <n v="113.88"/>
    <n v="286.31"/>
    <n v="73"/>
    <x v="1"/>
  </r>
  <r>
    <x v="130"/>
    <n v="60"/>
    <x v="1"/>
    <m/>
    <n v="0.21831999999999999"/>
    <n v="0.19400000000000001"/>
    <n v="0.184"/>
    <x v="5"/>
    <n v="4"/>
    <n v="1"/>
    <s v="CA"/>
    <x v="37"/>
    <x v="1"/>
    <n v="0"/>
    <n v="5416.6666670000004"/>
    <n v="0"/>
    <n v="12000"/>
    <x v="11"/>
    <x v="1"/>
    <x v="1"/>
    <n v="313.93"/>
    <n v="191.34190000000001"/>
    <n v="1"/>
    <x v="2"/>
  </r>
  <r>
    <x v="161"/>
    <n v="36"/>
    <x v="1"/>
    <m/>
    <n v="0.32446000000000003"/>
    <n v="0.28499999999999998"/>
    <n v="0.27500000000000002"/>
    <x v="4"/>
    <n v="3"/>
    <n v="3"/>
    <s v="WA"/>
    <x v="11"/>
    <x v="1"/>
    <n v="0"/>
    <n v="6250"/>
    <n v="0"/>
    <n v="4000"/>
    <x v="25"/>
    <x v="1"/>
    <x v="1"/>
    <n v="166.54"/>
    <n v="96.82"/>
    <n v="5"/>
    <x v="1"/>
  </r>
  <r>
    <x v="162"/>
    <n v="36"/>
    <x v="1"/>
    <m/>
    <n v="0.18315999999999999"/>
    <n v="0.1469"/>
    <n v="0.13689999999999999"/>
    <x v="3"/>
    <n v="6"/>
    <n v="7"/>
    <s v="GA"/>
    <x v="33"/>
    <x v="1"/>
    <n v="0"/>
    <n v="6250"/>
    <n v="0"/>
    <n v="2900"/>
    <x v="153"/>
    <x v="3"/>
    <x v="2"/>
    <n v="100.09"/>
    <n v="568.02"/>
    <n v="48"/>
    <x v="2"/>
  </r>
  <r>
    <x v="163"/>
    <n v="36"/>
    <x v="0"/>
    <d v="2007-05-23T00:00:00"/>
    <n v="0.24856"/>
    <n v="0.24"/>
    <n v="0.23499999999999999"/>
    <x v="0"/>
    <m/>
    <n v="0"/>
    <s v=""/>
    <x v="0"/>
    <x v="2"/>
    <m/>
    <n v="3333.333333"/>
    <n v="0"/>
    <n v="2200"/>
    <x v="154"/>
    <x v="2"/>
    <x v="4"/>
    <n v="86.31"/>
    <n v="203.26"/>
    <n v="19"/>
    <x v="2"/>
  </r>
  <r>
    <x v="164"/>
    <n v="36"/>
    <x v="3"/>
    <d v="2012-08-20T00:00:00"/>
    <n v="0.34731000000000001"/>
    <n v="0.30730000000000002"/>
    <n v="0.29730000000000001"/>
    <x v="4"/>
    <n v="1"/>
    <n v="2"/>
    <s v="MN"/>
    <x v="37"/>
    <x v="1"/>
    <n v="0"/>
    <n v="4583.3333329999996"/>
    <n v="170"/>
    <n v="5500"/>
    <x v="155"/>
    <x v="2"/>
    <x v="6"/>
    <n v="235.69"/>
    <n v="414.42"/>
    <n v="45"/>
    <x v="2"/>
  </r>
  <r>
    <x v="165"/>
    <n v="36"/>
    <x v="1"/>
    <m/>
    <n v="0.23438000000000001"/>
    <n v="0.19700000000000001"/>
    <n v="0.187"/>
    <x v="5"/>
    <n v="3"/>
    <n v="1"/>
    <s v="FL"/>
    <x v="0"/>
    <x v="1"/>
    <n v="0"/>
    <n v="2841.916667"/>
    <n v="0"/>
    <n v="7500"/>
    <x v="156"/>
    <x v="2"/>
    <x v="3"/>
    <n v="277.58"/>
    <n v="236.4521"/>
    <n v="1"/>
    <x v="2"/>
  </r>
  <r>
    <x v="166"/>
    <n v="36"/>
    <x v="1"/>
    <m/>
    <n v="0.33215"/>
    <n v="0.29249999999999998"/>
    <n v="0.28249999999999997"/>
    <x v="4"/>
    <n v="3"/>
    <n v="2"/>
    <s v="NC"/>
    <x v="4"/>
    <x v="1"/>
    <n v="2617"/>
    <n v="3333.333333"/>
    <n v="0"/>
    <n v="4000"/>
    <x v="157"/>
    <x v="2"/>
    <x v="3"/>
    <n v="168.17"/>
    <n v="289.57"/>
    <n v="33"/>
    <x v="2"/>
  </r>
  <r>
    <x v="167"/>
    <n v="36"/>
    <x v="1"/>
    <m/>
    <n v="0.25258999999999998"/>
    <n v="0.21479999999999999"/>
    <n v="0.20480000000000001"/>
    <x v="5"/>
    <n v="7"/>
    <n v="2"/>
    <s v="WI"/>
    <x v="10"/>
    <x v="1"/>
    <n v="0"/>
    <n v="5333.3333329999996"/>
    <n v="0"/>
    <n v="13500"/>
    <x v="158"/>
    <x v="3"/>
    <x v="2"/>
    <n v="511.95"/>
    <n v="4059.81"/>
    <n v="24"/>
    <x v="2"/>
  </r>
  <r>
    <x v="149"/>
    <n v="36"/>
    <x v="1"/>
    <m/>
    <n v="0.13697000000000001"/>
    <n v="0.1089"/>
    <n v="9.8900000000000002E-2"/>
    <x v="1"/>
    <n v="8"/>
    <n v="7"/>
    <s v="LA"/>
    <x v="20"/>
    <x v="1"/>
    <n v="0"/>
    <n v="6000"/>
    <n v="0"/>
    <n v="2000"/>
    <x v="159"/>
    <x v="2"/>
    <x v="2"/>
    <n v="65.37"/>
    <n v="230.32"/>
    <n v="28"/>
    <x v="1"/>
  </r>
  <r>
    <x v="168"/>
    <n v="36"/>
    <x v="3"/>
    <d v="2007-06-22T00:00:00"/>
    <n v="0.26590000000000003"/>
    <n v="0.25"/>
    <n v="0.23499999999999999"/>
    <x v="0"/>
    <m/>
    <n v="0"/>
    <s v="MO"/>
    <x v="14"/>
    <x v="2"/>
    <m/>
    <n v="200"/>
    <n v="184"/>
    <n v="1200"/>
    <x v="160"/>
    <x v="2"/>
    <x v="4"/>
    <n v="47.71"/>
    <n v="71.81"/>
    <n v="14"/>
    <x v="2"/>
  </r>
  <r>
    <x v="169"/>
    <n v="36"/>
    <x v="3"/>
    <d v="2012-05-10T00:00:00"/>
    <n v="0.27118999999999999"/>
    <n v="0.23649999999999999"/>
    <n v="0.22650000000000001"/>
    <x v="5"/>
    <n v="6"/>
    <n v="1"/>
    <s v="CA"/>
    <x v="17"/>
    <x v="0"/>
    <n v="0"/>
    <n v="3333.333333"/>
    <n v="150"/>
    <n v="6000"/>
    <x v="161"/>
    <x v="0"/>
    <x v="5"/>
    <n v="234.3"/>
    <n v="1593.21"/>
    <n v="243"/>
    <x v="2"/>
  </r>
  <r>
    <x v="170"/>
    <n v="36"/>
    <x v="4"/>
    <d v="2013-09-15T00:00:00"/>
    <n v="0.35797000000000001"/>
    <n v="0.31769999999999998"/>
    <n v="0.30769999999999997"/>
    <x v="7"/>
    <n v="5"/>
    <n v="2"/>
    <s v="MD"/>
    <x v="0"/>
    <x v="6"/>
    <n v="0"/>
    <n v="0"/>
    <n v="298"/>
    <n v="4000"/>
    <x v="162"/>
    <x v="1"/>
    <x v="2"/>
    <n v="173.71"/>
    <n v="1297.29"/>
    <n v="45"/>
    <x v="2"/>
  </r>
  <r>
    <x v="171"/>
    <n v="36"/>
    <x v="1"/>
    <m/>
    <n v="0.20462"/>
    <n v="0.16789999999999999"/>
    <n v="0.15790000000000001"/>
    <x v="3"/>
    <n v="4"/>
    <n v="14"/>
    <s v="OH"/>
    <x v="0"/>
    <x v="4"/>
    <n v="0"/>
    <n v="4583.3333329999996"/>
    <n v="0"/>
    <n v="3500"/>
    <x v="34"/>
    <x v="0"/>
    <x v="3"/>
    <n v="124.42"/>
    <n v="280"/>
    <n v="11"/>
    <x v="2"/>
  </r>
  <r>
    <x v="172"/>
    <n v="36"/>
    <x v="0"/>
    <d v="2010-09-03T00:00:00"/>
    <n v="0.19835"/>
    <n v="0.18"/>
    <n v="0.17"/>
    <x v="0"/>
    <m/>
    <n v="0"/>
    <s v="MN"/>
    <x v="0"/>
    <x v="8"/>
    <n v="0"/>
    <n v="1000"/>
    <n v="0"/>
    <n v="1000"/>
    <x v="163"/>
    <x v="2"/>
    <x v="0"/>
    <n v="36.15"/>
    <n v="283.18"/>
    <n v="13"/>
    <x v="2"/>
  </r>
  <r>
    <x v="173"/>
    <n v="60"/>
    <x v="1"/>
    <m/>
    <n v="0.18196999999999999"/>
    <n v="0.1585"/>
    <n v="0.14849999999999999"/>
    <x v="5"/>
    <n v="8"/>
    <n v="2"/>
    <s v="NJ"/>
    <x v="11"/>
    <x v="1"/>
    <n v="0"/>
    <n v="9500"/>
    <n v="0"/>
    <n v="24800"/>
    <x v="164"/>
    <x v="1"/>
    <x v="1"/>
    <n v="601.11"/>
    <n v="632.14"/>
    <n v="303"/>
    <x v="2"/>
  </r>
  <r>
    <x v="107"/>
    <n v="60"/>
    <x v="1"/>
    <m/>
    <n v="0.19988"/>
    <n v="0.17599999999999999"/>
    <n v="0.16600000000000001"/>
    <x v="5"/>
    <n v="6"/>
    <n v="1"/>
    <s v="TX"/>
    <x v="1"/>
    <x v="1"/>
    <n v="0"/>
    <n v="7666.6666670000004"/>
    <n v="0"/>
    <n v="15000"/>
    <x v="101"/>
    <x v="2"/>
    <x v="3"/>
    <n v="377.64"/>
    <n v="868.37710000000004"/>
    <n v="1"/>
    <x v="0"/>
  </r>
  <r>
    <x v="174"/>
    <n v="36"/>
    <x v="3"/>
    <d v="2007-06-30T00:00:00"/>
    <n v="0.30780999999999997"/>
    <n v="0.3"/>
    <n v="0.28000000000000003"/>
    <x v="0"/>
    <m/>
    <n v="0"/>
    <s v="CA"/>
    <x v="22"/>
    <x v="2"/>
    <m/>
    <n v="3750"/>
    <n v="174"/>
    <n v="10000"/>
    <x v="165"/>
    <x v="2"/>
    <x v="4"/>
    <n v="424.52"/>
    <n v="705.52"/>
    <n v="14"/>
    <x v="1"/>
  </r>
  <r>
    <x v="175"/>
    <n v="60"/>
    <x v="1"/>
    <m/>
    <n v="0.29998000000000002"/>
    <n v="0.27360000000000001"/>
    <n v="0.2636"/>
    <x v="2"/>
    <n v="4"/>
    <n v="1"/>
    <s v="VA"/>
    <x v="14"/>
    <x v="1"/>
    <n v="0"/>
    <n v="5833.3333329999996"/>
    <n v="0"/>
    <n v="15000"/>
    <x v="166"/>
    <x v="3"/>
    <x v="3"/>
    <n v="461.26"/>
    <n v="2675.11"/>
    <n v="151"/>
    <x v="1"/>
  </r>
  <r>
    <x v="176"/>
    <n v="36"/>
    <x v="3"/>
    <d v="2007-10-08T00:00:00"/>
    <n v="0.23937"/>
    <n v="0.23"/>
    <n v="0.22500000000000001"/>
    <x v="0"/>
    <m/>
    <n v="0"/>
    <s v="AZ"/>
    <x v="16"/>
    <x v="5"/>
    <m/>
    <n v="2500"/>
    <n v="199"/>
    <n v="2000"/>
    <x v="167"/>
    <x v="3"/>
    <x v="4"/>
    <n v="77.42"/>
    <n v="416.18"/>
    <n v="13"/>
    <x v="1"/>
  </r>
  <r>
    <x v="177"/>
    <n v="36"/>
    <x v="0"/>
    <d v="2013-06-04T00:00:00"/>
    <n v="0.29509999999999997"/>
    <n v="0.25990000000000002"/>
    <n v="0.24990000000000001"/>
    <x v="2"/>
    <n v="5"/>
    <n v="7"/>
    <s v="KY"/>
    <x v="0"/>
    <x v="1"/>
    <n v="0"/>
    <n v="4166.6666670000004"/>
    <n v="0"/>
    <n v="3800"/>
    <x v="168"/>
    <x v="2"/>
    <x v="6"/>
    <n v="153.08000000000001"/>
    <n v="1285.3699999999999"/>
    <n v="48"/>
    <x v="2"/>
  </r>
  <r>
    <x v="7"/>
    <n v="60"/>
    <x v="1"/>
    <m/>
    <n v="0.20080999999999999"/>
    <n v="0.1769"/>
    <n v="0.16689999999999999"/>
    <x v="3"/>
    <n v="5"/>
    <n v="1"/>
    <s v="TX"/>
    <x v="21"/>
    <x v="1"/>
    <n v="0"/>
    <n v="6666.6666670000004"/>
    <n v="0"/>
    <n v="15000"/>
    <x v="169"/>
    <x v="3"/>
    <x v="3"/>
    <n v="378.38"/>
    <n v="1917.9001000000001"/>
    <n v="1"/>
    <x v="2"/>
  </r>
  <r>
    <x v="178"/>
    <n v="60"/>
    <x v="1"/>
    <m/>
    <n v="0.15751999999999999"/>
    <n v="0.1346"/>
    <n v="0.1246"/>
    <x v="1"/>
    <n v="9"/>
    <n v="19"/>
    <s v="NY"/>
    <x v="0"/>
    <x v="1"/>
    <n v="0"/>
    <n v="33333.333330000001"/>
    <n v="0"/>
    <n v="25000"/>
    <x v="170"/>
    <x v="2"/>
    <x v="2"/>
    <n v="574.73"/>
    <n v="4071.49"/>
    <n v="34"/>
    <x v="1"/>
  </r>
  <r>
    <x v="179"/>
    <n v="36"/>
    <x v="0"/>
    <d v="2012-06-22T00:00:00"/>
    <n v="0.19108"/>
    <n v="0.16209999999999999"/>
    <n v="0.15210000000000001"/>
    <x v="3"/>
    <n v="8"/>
    <n v="1"/>
    <s v="FL"/>
    <x v="8"/>
    <x v="1"/>
    <n v="0"/>
    <n v="2083.333333"/>
    <n v="0"/>
    <n v="3000"/>
    <x v="171"/>
    <x v="2"/>
    <x v="6"/>
    <n v="105.78"/>
    <n v="110.03"/>
    <n v="58"/>
    <x v="0"/>
  </r>
  <r>
    <x v="180"/>
    <n v="36"/>
    <x v="0"/>
    <d v="2013-08-09T00:00:00"/>
    <n v="0.29265000000000002"/>
    <n v="0.25750000000000001"/>
    <n v="0.2475"/>
    <x v="2"/>
    <n v="8"/>
    <n v="7"/>
    <s v="NY"/>
    <x v="1"/>
    <x v="1"/>
    <n v="0"/>
    <n v="10000"/>
    <n v="0"/>
    <n v="3000"/>
    <x v="161"/>
    <x v="0"/>
    <x v="5"/>
    <n v="0"/>
    <n v="1522.2"/>
    <n v="53"/>
    <x v="2"/>
  </r>
  <r>
    <x v="181"/>
    <n v="36"/>
    <x v="1"/>
    <m/>
    <n v="0.11599"/>
    <n v="8.7900000000000006E-2"/>
    <n v="7.7899999999999997E-2"/>
    <x v="1"/>
    <n v="10"/>
    <n v="1"/>
    <s v="NC"/>
    <x v="38"/>
    <x v="1"/>
    <n v="0"/>
    <n v="9583.3333330000005"/>
    <n v="0"/>
    <n v="13000"/>
    <x v="172"/>
    <x v="1"/>
    <x v="1"/>
    <n v="412.13"/>
    <n v="0"/>
    <n v="1"/>
    <x v="2"/>
  </r>
  <r>
    <x v="182"/>
    <n v="36"/>
    <x v="4"/>
    <d v="2013-11-29T00:00:00"/>
    <n v="0.35643000000000002"/>
    <n v="0.31990000000000002"/>
    <n v="0.30990000000000001"/>
    <x v="7"/>
    <n v="2"/>
    <n v="3"/>
    <s v="VA"/>
    <x v="3"/>
    <x v="1"/>
    <n v="0"/>
    <n v="5500"/>
    <n v="223"/>
    <n v="4000"/>
    <x v="173"/>
    <x v="0"/>
    <x v="6"/>
    <n v="174.2"/>
    <n v="1789.85"/>
    <n v="13"/>
    <x v="1"/>
  </r>
  <r>
    <x v="183"/>
    <n v="36"/>
    <x v="0"/>
    <d v="2009-03-24T00:00:00"/>
    <n v="0.15712999999999999"/>
    <n v="0.15"/>
    <n v="0.14000000000000001"/>
    <x v="0"/>
    <m/>
    <n v="0"/>
    <s v="CA"/>
    <x v="0"/>
    <x v="0"/>
    <n v="0"/>
    <n v="6666.6666670000004"/>
    <n v="0"/>
    <n v="20000"/>
    <x v="174"/>
    <x v="0"/>
    <x v="0"/>
    <n v="693.31"/>
    <n v="2851.32"/>
    <n v="210"/>
    <x v="2"/>
  </r>
  <r>
    <x v="72"/>
    <n v="36"/>
    <x v="1"/>
    <m/>
    <n v="0.22711999999999999"/>
    <n v="0.18990000000000001"/>
    <n v="0.1799"/>
    <x v="5"/>
    <n v="5"/>
    <n v="1"/>
    <s v="MA"/>
    <x v="35"/>
    <x v="1"/>
    <n v="0"/>
    <n v="3750"/>
    <n v="0"/>
    <n v="10000"/>
    <x v="175"/>
    <x v="3"/>
    <x v="3"/>
    <n v="366.51"/>
    <n v="1173.5273"/>
    <n v="1"/>
    <x v="0"/>
  </r>
  <r>
    <x v="184"/>
    <n v="36"/>
    <x v="1"/>
    <m/>
    <n v="0.12274"/>
    <n v="9.4899999999999998E-2"/>
    <n v="8.4900000000000003E-2"/>
    <x v="1"/>
    <n v="8"/>
    <n v="1"/>
    <s v="MO"/>
    <x v="0"/>
    <x v="1"/>
    <n v="0"/>
    <n v="5833.3333329999996"/>
    <n v="0"/>
    <n v="20000"/>
    <x v="176"/>
    <x v="0"/>
    <x v="3"/>
    <n v="640.57000000000005"/>
    <n v="751.44"/>
    <n v="1"/>
    <x v="1"/>
  </r>
  <r>
    <x v="185"/>
    <n v="60"/>
    <x v="1"/>
    <m/>
    <n v="0.27245999999999998"/>
    <n v="0.24679999999999999"/>
    <n v="0.23680000000000001"/>
    <x v="5"/>
    <n v="7"/>
    <n v="7"/>
    <s v="OK"/>
    <x v="17"/>
    <x v="1"/>
    <n v="0"/>
    <n v="5000"/>
    <n v="0"/>
    <n v="10000"/>
    <x v="177"/>
    <x v="1"/>
    <x v="2"/>
    <n v="291.64"/>
    <n v="4368.09"/>
    <n v="75"/>
    <x v="0"/>
  </r>
  <r>
    <x v="186"/>
    <n v="36"/>
    <x v="1"/>
    <m/>
    <n v="7.9219999999999999E-2"/>
    <n v="6.59E-2"/>
    <n v="5.5899999999999998E-2"/>
    <x v="6"/>
    <n v="10"/>
    <n v="1"/>
    <s v="KS"/>
    <x v="0"/>
    <x v="1"/>
    <n v="0"/>
    <n v="13750"/>
    <n v="0"/>
    <n v="10000"/>
    <x v="178"/>
    <x v="1"/>
    <x v="1"/>
    <n v="306.89999999999998"/>
    <n v="55.97"/>
    <n v="178"/>
    <x v="1"/>
  </r>
  <r>
    <x v="187"/>
    <n v="36"/>
    <x v="3"/>
    <d v="2007-06-29T00:00:00"/>
    <n v="0.27766999999999997"/>
    <n v="0.27"/>
    <n v="0.25750000000000001"/>
    <x v="0"/>
    <m/>
    <n v="0"/>
    <s v=""/>
    <x v="16"/>
    <x v="5"/>
    <m/>
    <n v="9166.6666669999995"/>
    <n v="177"/>
    <n v="7500"/>
    <x v="179"/>
    <x v="1"/>
    <x v="4"/>
    <n v="306.19"/>
    <n v="1530.25"/>
    <n v="57"/>
    <x v="1"/>
  </r>
  <r>
    <x v="188"/>
    <n v="60"/>
    <x v="1"/>
    <m/>
    <n v="0.18579999999999999"/>
    <n v="0.16200000000000001"/>
    <n v="0.152"/>
    <x v="5"/>
    <n v="7"/>
    <n v="1"/>
    <s v="FL"/>
    <x v="12"/>
    <x v="1"/>
    <n v="0"/>
    <n v="3000"/>
    <n v="0"/>
    <n v="7000"/>
    <x v="180"/>
    <x v="1"/>
    <x v="1"/>
    <n v="170.97"/>
    <n v="0"/>
    <n v="1"/>
    <x v="2"/>
  </r>
  <r>
    <x v="189"/>
    <n v="60"/>
    <x v="1"/>
    <m/>
    <n v="0.23318"/>
    <n v="0.20849999999999999"/>
    <n v="0.19850000000000001"/>
    <x v="3"/>
    <n v="8"/>
    <n v="1"/>
    <s v="AZ"/>
    <x v="0"/>
    <x v="1"/>
    <n v="0"/>
    <n v="17500"/>
    <n v="0"/>
    <n v="15000"/>
    <x v="181"/>
    <x v="3"/>
    <x v="2"/>
    <n v="404.54"/>
    <n v="4697.0200000000004"/>
    <n v="15"/>
    <x v="2"/>
  </r>
  <r>
    <x v="190"/>
    <n v="36"/>
    <x v="1"/>
    <m/>
    <n v="0.31790000000000002"/>
    <n v="0.27860000000000001"/>
    <n v="0.26860000000000001"/>
    <x v="4"/>
    <n v="2"/>
    <n v="15"/>
    <s v="WV"/>
    <x v="19"/>
    <x v="1"/>
    <n v="0"/>
    <n v="7916.6666670000004"/>
    <n v="0"/>
    <n v="4000"/>
    <x v="62"/>
    <x v="0"/>
    <x v="3"/>
    <n v="165.15"/>
    <n v="619.03"/>
    <n v="59"/>
    <x v="1"/>
  </r>
  <r>
    <x v="191"/>
    <n v="36"/>
    <x v="0"/>
    <d v="2010-07-20T00:00:00"/>
    <n v="0.16607"/>
    <n v="0.15890000000000001"/>
    <n v="0.1489"/>
    <x v="0"/>
    <m/>
    <n v="0"/>
    <s v="GA"/>
    <x v="22"/>
    <x v="3"/>
    <n v="0"/>
    <n v="5438.3333329999996"/>
    <n v="0"/>
    <n v="8000"/>
    <x v="182"/>
    <x v="0"/>
    <x v="0"/>
    <n v="280.82"/>
    <n v="2095.37"/>
    <n v="198"/>
    <x v="2"/>
  </r>
  <r>
    <x v="139"/>
    <n v="60"/>
    <x v="1"/>
    <m/>
    <n v="0.19681000000000001"/>
    <n v="0.17299999999999999"/>
    <n v="0.16300000000000001"/>
    <x v="5"/>
    <n v="7"/>
    <n v="1"/>
    <s v="OH"/>
    <x v="0"/>
    <x v="1"/>
    <n v="0"/>
    <n v="4166.6666670000004"/>
    <n v="0"/>
    <n v="15000"/>
    <x v="146"/>
    <x v="2"/>
    <x v="3"/>
    <n v="375.21"/>
    <n v="639.91039999999998"/>
    <n v="1"/>
    <x v="1"/>
  </r>
  <r>
    <x v="100"/>
    <n v="36"/>
    <x v="1"/>
    <m/>
    <n v="0.35797000000000001"/>
    <n v="0.31769999999999998"/>
    <n v="0.30769999999999997"/>
    <x v="7"/>
    <n v="4"/>
    <n v="7"/>
    <s v="OK"/>
    <x v="1"/>
    <x v="1"/>
    <n v="0"/>
    <n v="3708.333333"/>
    <n v="0"/>
    <n v="4000"/>
    <x v="183"/>
    <x v="3"/>
    <x v="2"/>
    <n v="173.71"/>
    <n v="1979.95"/>
    <n v="53"/>
    <x v="1"/>
  </r>
  <r>
    <x v="192"/>
    <n v="36"/>
    <x v="3"/>
    <d v="2009-01-29T00:00:00"/>
    <n v="0.16184000000000001"/>
    <n v="0.14990000000000001"/>
    <n v="0.1449"/>
    <x v="0"/>
    <m/>
    <n v="0"/>
    <s v="AZ"/>
    <x v="11"/>
    <x v="3"/>
    <n v="0"/>
    <n v="3166.666667"/>
    <n v="883"/>
    <n v="1500"/>
    <x v="98"/>
    <x v="1"/>
    <x v="0"/>
    <n v="51.99"/>
    <n v="303.89"/>
    <n v="13"/>
    <x v="2"/>
  </r>
  <r>
    <x v="193"/>
    <n v="60"/>
    <x v="1"/>
    <m/>
    <n v="0.24282000000000001"/>
    <n v="0.21790000000000001"/>
    <n v="0.2079"/>
    <x v="5"/>
    <n v="5"/>
    <n v="1"/>
    <s v="VA"/>
    <x v="1"/>
    <x v="1"/>
    <n v="0"/>
    <n v="5416.6666670000004"/>
    <n v="0"/>
    <n v="10000"/>
    <x v="166"/>
    <x v="3"/>
    <x v="3"/>
    <n v="275"/>
    <n v="1407.2601"/>
    <n v="1"/>
    <x v="2"/>
  </r>
  <r>
    <x v="194"/>
    <n v="36"/>
    <x v="3"/>
    <d v="2007-12-07T00:00:00"/>
    <n v="0.18726000000000001"/>
    <n v="0.18"/>
    <n v="0.17499999999999999"/>
    <x v="0"/>
    <m/>
    <n v="0"/>
    <s v="GA"/>
    <x v="25"/>
    <x v="2"/>
    <m/>
    <n v="7500"/>
    <n v="1734"/>
    <n v="9999"/>
    <x v="184"/>
    <x v="1"/>
    <x v="0"/>
    <n v="361.49"/>
    <n v="892.42"/>
    <n v="78"/>
    <x v="1"/>
  </r>
  <r>
    <x v="195"/>
    <n v="36"/>
    <x v="1"/>
    <m/>
    <n v="0.31790000000000002"/>
    <n v="0.27860000000000001"/>
    <n v="0.26860000000000001"/>
    <x v="4"/>
    <n v="2"/>
    <n v="1"/>
    <s v="TX"/>
    <x v="24"/>
    <x v="0"/>
    <n v="0"/>
    <n v="4500"/>
    <n v="0"/>
    <n v="4000"/>
    <x v="114"/>
    <x v="3"/>
    <x v="3"/>
    <n v="165.15"/>
    <n v="778.85"/>
    <n v="50"/>
    <x v="1"/>
  </r>
  <r>
    <x v="196"/>
    <n v="36"/>
    <x v="3"/>
    <d v="2007-05-08T00:00:00"/>
    <n v="0.29776000000000002"/>
    <n v="0.28999999999999998"/>
    <n v="0.27500000000000002"/>
    <x v="0"/>
    <m/>
    <n v="0"/>
    <s v="GA"/>
    <x v="6"/>
    <x v="2"/>
    <m/>
    <n v="1666.666667"/>
    <n v="228"/>
    <n v="3001"/>
    <x v="185"/>
    <x v="2"/>
    <x v="4"/>
    <n v="125.76"/>
    <n v="0"/>
    <n v="32"/>
    <x v="2"/>
  </r>
  <r>
    <x v="197"/>
    <n v="36"/>
    <x v="4"/>
    <d v="2014-01-18T00:00:00"/>
    <n v="0.19236"/>
    <n v="0.15590000000000001"/>
    <n v="0.1459"/>
    <x v="3"/>
    <n v="4"/>
    <n v="1"/>
    <s v="WA"/>
    <x v="0"/>
    <x v="0"/>
    <n v="0"/>
    <n v="4416.6666670000004"/>
    <n v="173"/>
    <n v="10000"/>
    <x v="186"/>
    <x v="1"/>
    <x v="3"/>
    <n v="349.55"/>
    <n v="457.01"/>
    <n v="180"/>
    <x v="2"/>
  </r>
  <r>
    <x v="198"/>
    <n v="36"/>
    <x v="0"/>
    <d v="2012-11-19T00:00:00"/>
    <n v="0.21933"/>
    <n v="0.19700000000000001"/>
    <n v="0.187"/>
    <x v="5"/>
    <n v="9"/>
    <n v="1"/>
    <s v="NY"/>
    <x v="1"/>
    <x v="3"/>
    <n v="0"/>
    <n v="12500"/>
    <n v="0"/>
    <n v="5500"/>
    <x v="187"/>
    <x v="1"/>
    <x v="5"/>
    <n v="203.56"/>
    <n v="1813.6"/>
    <n v="278"/>
    <x v="1"/>
  </r>
  <r>
    <x v="199"/>
    <n v="36"/>
    <x v="3"/>
    <d v="2008-08-12T00:00:00"/>
    <n v="0.30564000000000002"/>
    <n v="0.28999999999999998"/>
    <n v="0.26"/>
    <x v="0"/>
    <m/>
    <n v="0"/>
    <s v="TX"/>
    <x v="32"/>
    <x v="3"/>
    <n v="5460"/>
    <n v="3744.333333"/>
    <n v="1942"/>
    <n v="4000"/>
    <x v="188"/>
    <x v="3"/>
    <x v="0"/>
    <n v="167.62"/>
    <n v="1045.49"/>
    <n v="52"/>
    <x v="2"/>
  </r>
  <r>
    <x v="200"/>
    <n v="60"/>
    <x v="1"/>
    <m/>
    <n v="0.15629000000000001"/>
    <n v="0.13339999999999999"/>
    <n v="0.1234"/>
    <x v="1"/>
    <n v="8"/>
    <n v="2"/>
    <s v="NC"/>
    <x v="0"/>
    <x v="1"/>
    <n v="0"/>
    <n v="5391.5833329999996"/>
    <n v="0"/>
    <n v="15000"/>
    <x v="189"/>
    <x v="3"/>
    <x v="3"/>
    <n v="343.91"/>
    <n v="1440.14"/>
    <n v="1"/>
    <x v="2"/>
  </r>
  <r>
    <x v="201"/>
    <n v="36"/>
    <x v="3"/>
    <d v="2009-05-20T00:00:00"/>
    <n v="0.12720000000000001"/>
    <n v="0.1202"/>
    <n v="0.1202"/>
    <x v="0"/>
    <m/>
    <n v="4"/>
    <s v="CA"/>
    <x v="39"/>
    <x v="3"/>
    <n v="0"/>
    <n v="12083.333329999999"/>
    <n v="94"/>
    <n v="25000"/>
    <x v="190"/>
    <x v="2"/>
    <x v="0"/>
    <n v="830.6"/>
    <n v="2797.73"/>
    <n v="280"/>
    <x v="1"/>
  </r>
  <r>
    <x v="42"/>
    <n v="36"/>
    <x v="0"/>
    <d v="2013-12-09T00:00:00"/>
    <n v="0.13799"/>
    <n v="0.1099"/>
    <n v="9.9900000000000003E-2"/>
    <x v="1"/>
    <n v="6"/>
    <n v="1"/>
    <s v="FL"/>
    <x v="31"/>
    <x v="1"/>
    <n v="155"/>
    <n v="3000"/>
    <n v="0"/>
    <n v="7000"/>
    <x v="16"/>
    <x v="2"/>
    <x v="3"/>
    <n v="229.14"/>
    <n v="139.35230000000001"/>
    <n v="1"/>
    <x v="0"/>
  </r>
  <r>
    <x v="31"/>
    <n v="36"/>
    <x v="1"/>
    <m/>
    <n v="0.13799"/>
    <n v="0.1099"/>
    <n v="9.9900000000000003E-2"/>
    <x v="1"/>
    <n v="11"/>
    <n v="1"/>
    <s v="WI"/>
    <x v="11"/>
    <x v="1"/>
    <n v="0"/>
    <n v="33333.333330000001"/>
    <n v="0"/>
    <n v="30000"/>
    <x v="191"/>
    <x v="1"/>
    <x v="1"/>
    <n v="982.02"/>
    <n v="270.9871"/>
    <n v="1"/>
    <x v="2"/>
  </r>
  <r>
    <x v="202"/>
    <n v="36"/>
    <x v="1"/>
    <m/>
    <n v="0.23121"/>
    <n v="0.19389999999999999"/>
    <n v="0.18390000000000001"/>
    <x v="5"/>
    <n v="6"/>
    <n v="18"/>
    <s v="CA"/>
    <x v="21"/>
    <x v="1"/>
    <n v="14639"/>
    <n v="8333.3333330000005"/>
    <n v="0"/>
    <n v="5000"/>
    <x v="192"/>
    <x v="2"/>
    <x v="2"/>
    <n v="184.27"/>
    <n v="1072.3699999999999"/>
    <n v="108"/>
    <x v="0"/>
  </r>
  <r>
    <x v="203"/>
    <n v="36"/>
    <x v="0"/>
    <d v="2009-07-07T00:00:00"/>
    <n v="0.11749"/>
    <n v="0.1"/>
    <n v="0.09"/>
    <x v="0"/>
    <m/>
    <n v="0"/>
    <s v="NY"/>
    <x v="0"/>
    <x v="3"/>
    <n v="0"/>
    <n v="8.3333000000000004E-2"/>
    <n v="0"/>
    <n v="1000"/>
    <x v="193"/>
    <x v="1"/>
    <x v="0"/>
    <n v="32.270000000000003"/>
    <n v="100.96"/>
    <n v="16"/>
    <x v="2"/>
  </r>
  <r>
    <x v="23"/>
    <n v="36"/>
    <x v="1"/>
    <m/>
    <n v="0.20216999999999999"/>
    <n v="0.16550000000000001"/>
    <n v="0.1555"/>
    <x v="5"/>
    <n v="6"/>
    <n v="7"/>
    <s v="CA"/>
    <x v="1"/>
    <x v="1"/>
    <n v="0"/>
    <n v="11666.666670000001"/>
    <n v="0"/>
    <n v="15000"/>
    <x v="104"/>
    <x v="2"/>
    <x v="3"/>
    <n v="531.44000000000005"/>
    <n v="599.41999999999996"/>
    <n v="1"/>
    <x v="2"/>
  </r>
  <r>
    <x v="166"/>
    <n v="60"/>
    <x v="1"/>
    <m/>
    <n v="0.21576000000000001"/>
    <n v="0.1915"/>
    <n v="0.18149999999999999"/>
    <x v="5"/>
    <n v="5"/>
    <n v="1"/>
    <s v="TX"/>
    <x v="30"/>
    <x v="1"/>
    <n v="0"/>
    <n v="3416.666667"/>
    <n v="0"/>
    <n v="9000"/>
    <x v="194"/>
    <x v="2"/>
    <x v="3"/>
    <n v="234.21"/>
    <n v="425.22809999999998"/>
    <n v="1"/>
    <x v="1"/>
  </r>
  <r>
    <x v="204"/>
    <n v="36"/>
    <x v="1"/>
    <m/>
    <n v="0.22772999999999999"/>
    <n v="0.1905"/>
    <n v="0.18049999999999999"/>
    <x v="5"/>
    <n v="4"/>
    <n v="1"/>
    <s v="VA"/>
    <x v="16"/>
    <x v="4"/>
    <n v="0"/>
    <n v="1250"/>
    <n v="0"/>
    <n v="4000"/>
    <x v="195"/>
    <x v="1"/>
    <x v="1"/>
    <n v="146.72999999999999"/>
    <n v="0"/>
    <n v="1"/>
    <x v="1"/>
  </r>
  <r>
    <x v="205"/>
    <n v="60"/>
    <x v="0"/>
    <d v="2013-09-17T00:00:00"/>
    <n v="0.14452999999999999"/>
    <n v="0.12189999999999999"/>
    <n v="0.1119"/>
    <x v="1"/>
    <n v="7"/>
    <n v="1"/>
    <s v="MI"/>
    <x v="0"/>
    <x v="1"/>
    <n v="0"/>
    <n v="3666.666667"/>
    <n v="0"/>
    <n v="8000"/>
    <x v="196"/>
    <x v="0"/>
    <x v="3"/>
    <n v="178.72"/>
    <n v="103.9182"/>
    <n v="1"/>
    <x v="2"/>
  </r>
  <r>
    <x v="206"/>
    <n v="36"/>
    <x v="1"/>
    <m/>
    <n v="9.4339999999999993E-2"/>
    <n v="8.09E-2"/>
    <n v="7.0900000000000005E-2"/>
    <x v="6"/>
    <n v="8"/>
    <n v="1"/>
    <s v="CO"/>
    <x v="2"/>
    <x v="1"/>
    <n v="0"/>
    <n v="10000"/>
    <n v="0"/>
    <n v="12000"/>
    <x v="197"/>
    <x v="1"/>
    <x v="1"/>
    <n v="376.53"/>
    <n v="71.810299999999998"/>
    <n v="1"/>
    <x v="1"/>
  </r>
  <r>
    <x v="110"/>
    <n v="36"/>
    <x v="1"/>
    <m/>
    <n v="0.32446000000000003"/>
    <n v="0.28499999999999998"/>
    <n v="0.27500000000000002"/>
    <x v="4"/>
    <n v="2"/>
    <n v="1"/>
    <s v="AL"/>
    <x v="0"/>
    <x v="1"/>
    <n v="0"/>
    <n v="2500"/>
    <n v="0"/>
    <n v="4000"/>
    <x v="198"/>
    <x v="1"/>
    <x v="1"/>
    <n v="166.54"/>
    <n v="93.696700000000007"/>
    <n v="1"/>
    <x v="1"/>
  </r>
  <r>
    <x v="207"/>
    <n v="36"/>
    <x v="1"/>
    <m/>
    <n v="0.27284999999999998"/>
    <n v="0.2346"/>
    <n v="0.22459999999999999"/>
    <x v="2"/>
    <n v="6"/>
    <n v="2"/>
    <s v="FL"/>
    <x v="0"/>
    <x v="4"/>
    <n v="188"/>
    <n v="2166.666667"/>
    <n v="0"/>
    <n v="3500"/>
    <x v="199"/>
    <x v="2"/>
    <x v="2"/>
    <n v="136.32"/>
    <n v="851.41"/>
    <n v="57"/>
    <x v="2"/>
  </r>
  <r>
    <x v="208"/>
    <n v="60"/>
    <x v="1"/>
    <m/>
    <n v="0.16499"/>
    <n v="0.1419"/>
    <n v="0.13189999999999999"/>
    <x v="3"/>
    <n v="9"/>
    <n v="1"/>
    <s v="CA"/>
    <x v="21"/>
    <x v="1"/>
    <n v="0"/>
    <n v="10000"/>
    <n v="0"/>
    <n v="30000"/>
    <x v="200"/>
    <x v="0"/>
    <x v="3"/>
    <n v="701.01"/>
    <n v="2419.85"/>
    <n v="123"/>
    <x v="2"/>
  </r>
  <r>
    <x v="209"/>
    <n v="60"/>
    <x v="1"/>
    <m/>
    <n v="0.20397999999999999"/>
    <n v="0.18"/>
    <n v="0.17"/>
    <x v="5"/>
    <n v="7"/>
    <n v="1"/>
    <s v="RI"/>
    <x v="30"/>
    <x v="1"/>
    <n v="0"/>
    <n v="6250"/>
    <n v="0"/>
    <n v="15000"/>
    <x v="201"/>
    <x v="2"/>
    <x v="3"/>
    <n v="380.9"/>
    <n v="888.27269999999999"/>
    <n v="1"/>
    <x v="0"/>
  </r>
  <r>
    <x v="27"/>
    <n v="36"/>
    <x v="1"/>
    <m/>
    <n v="6.726E-2"/>
    <n v="6.0499999999999998E-2"/>
    <n v="5.0500000000000003E-2"/>
    <x v="6"/>
    <n v="11"/>
    <n v="1"/>
    <s v="OR"/>
    <x v="34"/>
    <x v="1"/>
    <n v="0"/>
    <n v="4083.333333"/>
    <n v="0"/>
    <n v="9000"/>
    <x v="202"/>
    <x v="2"/>
    <x v="3"/>
    <n v="274"/>
    <n v="133.71"/>
    <n v="198"/>
    <x v="1"/>
  </r>
  <r>
    <x v="210"/>
    <n v="36"/>
    <x v="1"/>
    <m/>
    <n v="0.19858999999999999"/>
    <n v="0.16200000000000001"/>
    <n v="0.152"/>
    <x v="5"/>
    <n v="3"/>
    <n v="1"/>
    <s v="AR"/>
    <x v="16"/>
    <x v="4"/>
    <n v="0"/>
    <n v="2166.666667"/>
    <n v="0"/>
    <n v="4000"/>
    <x v="203"/>
    <x v="2"/>
    <x v="3"/>
    <n v="141.02000000000001"/>
    <n v="107.1147"/>
    <n v="1"/>
    <x v="1"/>
  </r>
  <r>
    <x v="211"/>
    <n v="60"/>
    <x v="1"/>
    <m/>
    <n v="0.23462"/>
    <n v="0.2099"/>
    <n v="0.19989999999999999"/>
    <x v="5"/>
    <n v="5"/>
    <n v="2"/>
    <s v="CA"/>
    <x v="0"/>
    <x v="1"/>
    <n v="0"/>
    <n v="4416.6666670000004"/>
    <n v="0"/>
    <n v="15000"/>
    <x v="175"/>
    <x v="3"/>
    <x v="3"/>
    <n v="405.72"/>
    <n v="2031.8240000000001"/>
    <n v="1"/>
    <x v="2"/>
  </r>
  <r>
    <x v="212"/>
    <n v="36"/>
    <x v="0"/>
    <d v="2013-09-30T00:00:00"/>
    <n v="0.11766"/>
    <n v="8.9899999999999994E-2"/>
    <n v="7.9899999999999999E-2"/>
    <x v="1"/>
    <n v="8"/>
    <n v="7"/>
    <s v="NY"/>
    <x v="1"/>
    <x v="1"/>
    <n v="0"/>
    <n v="6000"/>
    <n v="0"/>
    <n v="2000"/>
    <x v="204"/>
    <x v="1"/>
    <x v="2"/>
    <n v="63.59"/>
    <n v="216.84"/>
    <n v="43"/>
    <x v="1"/>
  </r>
  <r>
    <x v="213"/>
    <n v="36"/>
    <x v="0"/>
    <d v="2013-05-13T00:00:00"/>
    <n v="0.28850999999999999"/>
    <n v="0.24990000000000001"/>
    <n v="0.2399"/>
    <x v="2"/>
    <n v="6"/>
    <n v="2"/>
    <s v="OH"/>
    <x v="5"/>
    <x v="1"/>
    <n v="0"/>
    <n v="2291.666667"/>
    <n v="0"/>
    <n v="2000"/>
    <x v="205"/>
    <x v="3"/>
    <x v="2"/>
    <n v="79.510000000000005"/>
    <n v="427.7"/>
    <n v="28"/>
    <x v="2"/>
  </r>
  <r>
    <x v="214"/>
    <n v="36"/>
    <x v="0"/>
    <d v="2011-07-08T00:00:00"/>
    <n v="0.37452999999999997"/>
    <n v="0.35"/>
    <n v="0.34"/>
    <x v="0"/>
    <m/>
    <n v="7"/>
    <s v="NJ"/>
    <x v="31"/>
    <x v="3"/>
    <n v="859"/>
    <n v="2702.916667"/>
    <n v="0"/>
    <n v="1100"/>
    <x v="70"/>
    <x v="0"/>
    <x v="7"/>
    <n v="47.66"/>
    <n v="693.45"/>
    <n v="10"/>
    <x v="2"/>
  </r>
  <r>
    <x v="215"/>
    <n v="36"/>
    <x v="0"/>
    <d v="2012-10-30T00:00:00"/>
    <n v="0.35858000000000001"/>
    <n v="0.32200000000000001"/>
    <n v="0.312"/>
    <x v="4"/>
    <n v="5"/>
    <n v="1"/>
    <s v="FL"/>
    <x v="1"/>
    <x v="1"/>
    <n v="0"/>
    <n v="4504.1666670000004"/>
    <n v="0"/>
    <n v="7500"/>
    <x v="206"/>
    <x v="2"/>
    <x v="5"/>
    <n v="327.49"/>
    <n v="3535.23"/>
    <n v="96"/>
    <x v="2"/>
  </r>
  <r>
    <x v="204"/>
    <n v="36"/>
    <x v="1"/>
    <m/>
    <n v="0.18633"/>
    <n v="0.15"/>
    <n v="0.14000000000000001"/>
    <x v="3"/>
    <n v="4"/>
    <n v="1"/>
    <s v="NJ"/>
    <x v="9"/>
    <x v="1"/>
    <n v="162"/>
    <n v="5833.3333329999996"/>
    <n v="0"/>
    <n v="20000"/>
    <x v="75"/>
    <x v="1"/>
    <x v="1"/>
    <n v="693.31"/>
    <n v="0"/>
    <n v="243"/>
    <x v="2"/>
  </r>
  <r>
    <x v="67"/>
    <n v="36"/>
    <x v="1"/>
    <m/>
    <n v="0.33285999999999999"/>
    <n v="0.29320000000000002"/>
    <n v="0.28320000000000001"/>
    <x v="4"/>
    <n v="2"/>
    <n v="14"/>
    <s v="FL"/>
    <x v="30"/>
    <x v="1"/>
    <n v="0"/>
    <n v="5250"/>
    <n v="0"/>
    <n v="4000"/>
    <x v="207"/>
    <x v="3"/>
    <x v="3"/>
    <n v="168.32"/>
    <n v="733.03679999999997"/>
    <n v="1"/>
    <x v="0"/>
  </r>
  <r>
    <x v="216"/>
    <n v="12"/>
    <x v="0"/>
    <d v="2013-07-06T00:00:00"/>
    <n v="0.11892999999999999"/>
    <n v="8.1699999999999995E-2"/>
    <n v="7.17E-2"/>
    <x v="1"/>
    <n v="9"/>
    <n v="1"/>
    <s v="NY"/>
    <x v="10"/>
    <x v="1"/>
    <n v="0"/>
    <n v="8333.3333330000005"/>
    <n v="0"/>
    <n v="10000"/>
    <x v="208"/>
    <x v="0"/>
    <x v="2"/>
    <n v="870.67"/>
    <n v="449.78"/>
    <n v="21"/>
    <x v="2"/>
  </r>
  <r>
    <x v="217"/>
    <n v="60"/>
    <x v="1"/>
    <m/>
    <n v="0.25102000000000002"/>
    <n v="0.22589999999999999"/>
    <n v="0.21590000000000001"/>
    <x v="5"/>
    <n v="4"/>
    <n v="1"/>
    <s v="CA"/>
    <x v="39"/>
    <x v="1"/>
    <n v="0"/>
    <n v="9166.6666669999995"/>
    <n v="0"/>
    <n v="15000"/>
    <x v="46"/>
    <x v="1"/>
    <x v="3"/>
    <n v="419.33"/>
    <n v="2978.98"/>
    <n v="125"/>
    <x v="1"/>
  </r>
  <r>
    <x v="218"/>
    <n v="36"/>
    <x v="0"/>
    <d v="2009-07-25T00:00:00"/>
    <n v="0.19581999999999999"/>
    <n v="0.17749999999999999"/>
    <n v="0.17249999999999999"/>
    <x v="0"/>
    <m/>
    <n v="0"/>
    <s v=""/>
    <x v="16"/>
    <x v="5"/>
    <m/>
    <n v="2666.666667"/>
    <n v="0"/>
    <n v="1000"/>
    <x v="209"/>
    <x v="0"/>
    <x v="4"/>
    <n v="27.61"/>
    <n v="300.5"/>
    <n v="13"/>
    <x v="1"/>
  </r>
  <r>
    <x v="219"/>
    <n v="36"/>
    <x v="0"/>
    <d v="2012-01-13T00:00:00"/>
    <n v="0.22592999999999999"/>
    <n v="0.20100000000000001"/>
    <n v="0.191"/>
    <x v="5"/>
    <n v="10"/>
    <n v="1"/>
    <s v="FL"/>
    <x v="31"/>
    <x v="3"/>
    <n v="0"/>
    <n v="4333.3333329999996"/>
    <n v="0"/>
    <n v="1500"/>
    <x v="210"/>
    <x v="2"/>
    <x v="8"/>
    <n v="55.82"/>
    <n v="445.12"/>
    <n v="59"/>
    <x v="2"/>
  </r>
  <r>
    <x v="220"/>
    <n v="36"/>
    <x v="4"/>
    <d v="2009-09-25T00:00:00"/>
    <n v="0.29776000000000002"/>
    <n v="0.28999999999999998"/>
    <n v="0.28499999999999998"/>
    <x v="0"/>
    <m/>
    <n v="0"/>
    <s v="GA"/>
    <x v="17"/>
    <x v="2"/>
    <m/>
    <n v="2750"/>
    <n v="1751"/>
    <n v="3001"/>
    <x v="211"/>
    <x v="1"/>
    <x v="0"/>
    <n v="125.76"/>
    <n v="1473.57"/>
    <n v="26"/>
    <x v="2"/>
  </r>
  <r>
    <x v="221"/>
    <n v="36"/>
    <x v="0"/>
    <d v="2006-11-03T00:00:00"/>
    <n v="8.8569999999999996E-2"/>
    <n v="0.08"/>
    <n v="7.4999999999999997E-2"/>
    <x v="0"/>
    <m/>
    <n v="0"/>
    <s v="WA"/>
    <x v="16"/>
    <x v="5"/>
    <m/>
    <n v="6416.6666670000004"/>
    <n v="0"/>
    <n v="2000"/>
    <x v="212"/>
    <x v="3"/>
    <x v="4"/>
    <n v="62.67"/>
    <n v="40.39"/>
    <n v="74"/>
    <x v="2"/>
  </r>
  <r>
    <x v="222"/>
    <n v="36"/>
    <x v="3"/>
    <d v="2009-08-12T00:00:00"/>
    <n v="0.16647000000000001"/>
    <n v="0.1593"/>
    <n v="0.14929999999999999"/>
    <x v="0"/>
    <m/>
    <n v="0"/>
    <s v="IL"/>
    <x v="0"/>
    <x v="2"/>
    <m/>
    <n v="4583.3333329999996"/>
    <n v="471"/>
    <n v="17500"/>
    <x v="213"/>
    <x v="2"/>
    <x v="4"/>
    <n v="614.64"/>
    <n v="3901.95"/>
    <n v="258"/>
    <x v="2"/>
  </r>
  <r>
    <x v="223"/>
    <n v="36"/>
    <x v="4"/>
    <d v="2008-03-22T00:00:00"/>
    <n v="0.29925000000000002"/>
    <n v="0.28999999999999998"/>
    <n v="0.28499999999999998"/>
    <x v="0"/>
    <m/>
    <n v="0"/>
    <s v="MO"/>
    <x v="15"/>
    <x v="2"/>
    <m/>
    <n v="2116.666667"/>
    <n v="2300"/>
    <n v="2100"/>
    <x v="214"/>
    <x v="2"/>
    <x v="4"/>
    <n v="88"/>
    <n v="481.16"/>
    <n v="23"/>
    <x v="0"/>
  </r>
  <r>
    <x v="224"/>
    <n v="36"/>
    <x v="0"/>
    <d v="2011-06-23T00:00:00"/>
    <n v="0.31052999999999997"/>
    <n v="0.27500000000000002"/>
    <n v="0.26500000000000001"/>
    <x v="2"/>
    <n v="8"/>
    <n v="1"/>
    <s v="IL"/>
    <x v="0"/>
    <x v="1"/>
    <n v="0"/>
    <n v="2583.333333"/>
    <n v="0"/>
    <n v="5000"/>
    <x v="215"/>
    <x v="2"/>
    <x v="5"/>
    <n v="205.47"/>
    <n v="740.31"/>
    <n v="139"/>
    <x v="2"/>
  </r>
  <r>
    <x v="225"/>
    <n v="36"/>
    <x v="1"/>
    <m/>
    <n v="0.31031999999999998"/>
    <n v="0.2712"/>
    <n v="0.26119999999999999"/>
    <x v="4"/>
    <n v="2"/>
    <n v="1"/>
    <s v="MA"/>
    <x v="0"/>
    <x v="1"/>
    <n v="0"/>
    <n v="2916.666667"/>
    <n v="0"/>
    <n v="4000"/>
    <x v="216"/>
    <x v="3"/>
    <x v="3"/>
    <n v="163.56"/>
    <n v="804.49"/>
    <n v="1"/>
    <x v="2"/>
  </r>
  <r>
    <x v="226"/>
    <n v="36"/>
    <x v="0"/>
    <d v="2013-01-15T00:00:00"/>
    <n v="0.26079000000000002"/>
    <n v="0.2379"/>
    <n v="0.22789999999999999"/>
    <x v="2"/>
    <n v="7"/>
    <n v="7"/>
    <s v="AL"/>
    <x v="10"/>
    <x v="3"/>
    <n v="0"/>
    <n v="2083.333333"/>
    <n v="0"/>
    <n v="3000"/>
    <x v="217"/>
    <x v="1"/>
    <x v="5"/>
    <n v="117.37"/>
    <n v="1223.04"/>
    <n v="94"/>
    <x v="2"/>
  </r>
  <r>
    <x v="227"/>
    <n v="36"/>
    <x v="1"/>
    <m/>
    <n v="0.21434"/>
    <n v="0.1774"/>
    <n v="0.16739999999999999"/>
    <x v="5"/>
    <n v="4"/>
    <n v="7"/>
    <s v="NY"/>
    <x v="10"/>
    <x v="1"/>
    <n v="0"/>
    <n v="7083.3333329999996"/>
    <n v="0"/>
    <n v="3000"/>
    <x v="218"/>
    <x v="0"/>
    <x v="3"/>
    <n v="108.07"/>
    <n v="252.33189999999999"/>
    <n v="1"/>
    <x v="2"/>
  </r>
  <r>
    <x v="144"/>
    <n v="36"/>
    <x v="1"/>
    <m/>
    <n v="0.14243"/>
    <n v="0.1139"/>
    <n v="0.10390000000000001"/>
    <x v="1"/>
    <n v="10"/>
    <n v="1"/>
    <s v="NY"/>
    <x v="15"/>
    <x v="1"/>
    <n v="0"/>
    <n v="11416.666670000001"/>
    <n v="0"/>
    <n v="11000"/>
    <x v="180"/>
    <x v="1"/>
    <x v="1"/>
    <n v="362.16"/>
    <n v="0"/>
    <n v="1"/>
    <x v="2"/>
  </r>
  <r>
    <x v="228"/>
    <n v="36"/>
    <x v="0"/>
    <d v="2011-06-20T00:00:00"/>
    <n v="0.16461000000000001"/>
    <n v="0.14299999999999999"/>
    <n v="0.13300000000000001"/>
    <x v="0"/>
    <m/>
    <n v="1"/>
    <s v="VA"/>
    <x v="31"/>
    <x v="3"/>
    <n v="0"/>
    <n v="1500"/>
    <n v="0"/>
    <n v="7000"/>
    <x v="219"/>
    <x v="3"/>
    <x v="7"/>
    <n v="238.86"/>
    <n v="1650.77"/>
    <n v="145"/>
    <x v="1"/>
  </r>
  <r>
    <x v="229"/>
    <n v="36"/>
    <x v="0"/>
    <d v="2008-07-07T00:00:00"/>
    <n v="0.15651000000000001"/>
    <n v="0.13500000000000001"/>
    <n v="0.125"/>
    <x v="0"/>
    <m/>
    <n v="1"/>
    <s v="CO"/>
    <x v="4"/>
    <x v="3"/>
    <n v="0"/>
    <n v="1583.333333"/>
    <n v="0"/>
    <n v="1000"/>
    <x v="220"/>
    <x v="1"/>
    <x v="7"/>
    <n v="33.94"/>
    <n v="40.880000000000003"/>
    <n v="51"/>
    <x v="2"/>
  </r>
  <r>
    <x v="230"/>
    <n v="36"/>
    <x v="4"/>
    <d v="2012-05-18T00:00:00"/>
    <n v="0.35132000000000002"/>
    <n v="0.31490000000000001"/>
    <n v="0.3049"/>
    <x v="4"/>
    <n v="4"/>
    <n v="1"/>
    <s v="PA"/>
    <x v="1"/>
    <x v="1"/>
    <n v="512"/>
    <n v="2666.666667"/>
    <n v="783"/>
    <n v="6000"/>
    <x v="221"/>
    <x v="2"/>
    <x v="6"/>
    <n v="259.63"/>
    <n v="313.2"/>
    <n v="2"/>
    <x v="2"/>
  </r>
  <r>
    <x v="231"/>
    <n v="36"/>
    <x v="0"/>
    <d v="2008-11-28T00:00:00"/>
    <n v="0.10335999999999999"/>
    <n v="8.9499999999999996E-2"/>
    <n v="7.9500000000000001E-2"/>
    <x v="0"/>
    <m/>
    <n v="2"/>
    <s v="OH"/>
    <x v="0"/>
    <x v="3"/>
    <n v="0"/>
    <n v="4833.3333329999996"/>
    <n v="0"/>
    <n v="6000"/>
    <x v="222"/>
    <x v="0"/>
    <x v="7"/>
    <n v="190.66"/>
    <n v="132.06"/>
    <n v="213"/>
    <x v="2"/>
  </r>
  <r>
    <x v="232"/>
    <n v="36"/>
    <x v="4"/>
    <d v="2013-07-16T00:00:00"/>
    <n v="0.33552999999999999"/>
    <n v="0.29580000000000001"/>
    <n v="0.2858"/>
    <x v="4"/>
    <n v="6"/>
    <n v="1"/>
    <s v="MO"/>
    <x v="32"/>
    <x v="1"/>
    <n v="0"/>
    <n v="3500"/>
    <n v="359"/>
    <n v="2500"/>
    <x v="223"/>
    <x v="3"/>
    <x v="2"/>
    <n v="105.55"/>
    <n v="517.91"/>
    <n v="24"/>
    <x v="2"/>
  </r>
  <r>
    <x v="233"/>
    <n v="36"/>
    <x v="1"/>
    <m/>
    <n v="0.13138"/>
    <n v="0.10340000000000001"/>
    <n v="9.3399999999999997E-2"/>
    <x v="1"/>
    <n v="7"/>
    <n v="6"/>
    <s v="NY"/>
    <x v="1"/>
    <x v="1"/>
    <n v="0"/>
    <n v="4000"/>
    <n v="0"/>
    <n v="7000"/>
    <x v="224"/>
    <x v="2"/>
    <x v="2"/>
    <n v="226.99"/>
    <n v="710.55"/>
    <n v="91"/>
    <x v="2"/>
  </r>
  <r>
    <x v="172"/>
    <n v="36"/>
    <x v="0"/>
    <d v="2010-10-29T00:00:00"/>
    <n v="0.19109999999999999"/>
    <n v="0.182"/>
    <n v="0.17199999999999999"/>
    <x v="0"/>
    <m/>
    <n v="0"/>
    <s v="MN"/>
    <x v="29"/>
    <x v="3"/>
    <n v="6465"/>
    <n v="3333.333333"/>
    <n v="0"/>
    <n v="2000"/>
    <x v="225"/>
    <x v="2"/>
    <x v="0"/>
    <n v="72.510000000000005"/>
    <n v="594.59"/>
    <n v="29"/>
    <x v="2"/>
  </r>
  <r>
    <x v="234"/>
    <n v="36"/>
    <x v="0"/>
    <d v="2012-11-30T00:00:00"/>
    <n v="0.35797000000000001"/>
    <n v="0.31769999999999998"/>
    <n v="0.30769999999999997"/>
    <x v="7"/>
    <n v="5"/>
    <n v="1"/>
    <s v="CO"/>
    <x v="12"/>
    <x v="1"/>
    <n v="0"/>
    <n v="2750"/>
    <n v="0"/>
    <n v="4000"/>
    <x v="226"/>
    <x v="0"/>
    <x v="2"/>
    <n v="173.71"/>
    <n v="437.11"/>
    <n v="86"/>
    <x v="2"/>
  </r>
  <r>
    <x v="235"/>
    <n v="36"/>
    <x v="4"/>
    <d v="2013-08-31T00:00:00"/>
    <n v="0.35797000000000001"/>
    <n v="0.31769999999999998"/>
    <n v="0.30769999999999997"/>
    <x v="7"/>
    <n v="4"/>
    <n v="1"/>
    <s v="VA"/>
    <x v="0"/>
    <x v="1"/>
    <n v="0"/>
    <n v="3750"/>
    <n v="313"/>
    <n v="4000"/>
    <x v="76"/>
    <x v="3"/>
    <x v="2"/>
    <n v="173.71"/>
    <n v="972.45"/>
    <n v="16"/>
    <x v="2"/>
  </r>
  <r>
    <x v="236"/>
    <n v="36"/>
    <x v="0"/>
    <d v="2012-11-29T00:00:00"/>
    <n v="0.35643000000000002"/>
    <n v="0.31990000000000002"/>
    <n v="0.30990000000000001"/>
    <x v="4"/>
    <n v="4"/>
    <n v="1"/>
    <s v="MD"/>
    <x v="0"/>
    <x v="1"/>
    <n v="0"/>
    <n v="5000"/>
    <n v="0"/>
    <n v="7500"/>
    <x v="227"/>
    <x v="3"/>
    <x v="6"/>
    <n v="326.62"/>
    <n v="2914.46"/>
    <n v="103"/>
    <x v="2"/>
  </r>
  <r>
    <x v="237"/>
    <n v="36"/>
    <x v="1"/>
    <m/>
    <n v="0.27284999999999998"/>
    <n v="0.2346"/>
    <n v="0.22459999999999999"/>
    <x v="2"/>
    <n v="6"/>
    <n v="7"/>
    <s v="MS"/>
    <x v="0"/>
    <x v="1"/>
    <n v="0"/>
    <n v="916.66666699999996"/>
    <n v="0"/>
    <n v="2000"/>
    <x v="228"/>
    <x v="2"/>
    <x v="2"/>
    <n v="77.900000000000006"/>
    <n v="526.91999999999996"/>
    <n v="31"/>
    <x v="2"/>
  </r>
  <r>
    <x v="238"/>
    <n v="36"/>
    <x v="0"/>
    <d v="2013-05-20T00:00:00"/>
    <n v="0.37402000000000002"/>
    <n v="0.34949999999999998"/>
    <n v="0.33950000000000002"/>
    <x v="7"/>
    <n v="5"/>
    <n v="1"/>
    <s v="OH"/>
    <x v="0"/>
    <x v="3"/>
    <n v="103"/>
    <n v="3958.333333"/>
    <n v="0"/>
    <n v="2500"/>
    <x v="229"/>
    <x v="3"/>
    <x v="5"/>
    <n v="113.02"/>
    <n v="1576.33"/>
    <n v="34"/>
    <x v="2"/>
  </r>
  <r>
    <x v="239"/>
    <n v="60"/>
    <x v="1"/>
    <m/>
    <n v="0.28323999999999999"/>
    <n v="0.25729999999999997"/>
    <n v="0.24729999999999999"/>
    <x v="2"/>
    <n v="6"/>
    <n v="1"/>
    <s v="NY"/>
    <x v="0"/>
    <x v="1"/>
    <n v="0"/>
    <n v="4583.3333329999996"/>
    <n v="0"/>
    <n v="15000"/>
    <x v="230"/>
    <x v="0"/>
    <x v="2"/>
    <n v="446.71"/>
    <n v="4650.8599999999997"/>
    <n v="18"/>
    <x v="2"/>
  </r>
  <r>
    <x v="240"/>
    <n v="36"/>
    <x v="0"/>
    <d v="2009-01-07T00:00:00"/>
    <n v="0.24753"/>
    <n v="0.24"/>
    <n v="0.23"/>
    <x v="0"/>
    <m/>
    <n v="2"/>
    <s v="MI"/>
    <x v="10"/>
    <x v="3"/>
    <n v="0"/>
    <n v="6166.6666670000004"/>
    <n v="0"/>
    <n v="4000"/>
    <x v="231"/>
    <x v="2"/>
    <x v="0"/>
    <n v="156.93"/>
    <n v="902.94"/>
    <n v="26"/>
    <x v="1"/>
  </r>
  <r>
    <x v="241"/>
    <n v="36"/>
    <x v="1"/>
    <m/>
    <n v="0.35643000000000002"/>
    <n v="0.31990000000000002"/>
    <n v="0.30990000000000001"/>
    <x v="4"/>
    <n v="5"/>
    <n v="6"/>
    <s v="NJ"/>
    <x v="40"/>
    <x v="1"/>
    <n v="350"/>
    <n v="1000"/>
    <n v="0"/>
    <n v="7500"/>
    <x v="232"/>
    <x v="3"/>
    <x v="6"/>
    <n v="326.62"/>
    <n v="4233.7"/>
    <n v="58"/>
    <x v="2"/>
  </r>
  <r>
    <x v="242"/>
    <n v="36"/>
    <x v="0"/>
    <d v="2010-03-08T00:00:00"/>
    <n v="0.30270999999999998"/>
    <n v="0.28999999999999998"/>
    <n v="0.27"/>
    <x v="0"/>
    <m/>
    <n v="0"/>
    <s v="CA"/>
    <x v="0"/>
    <x v="3"/>
    <n v="0"/>
    <n v="3333.333333"/>
    <n v="0"/>
    <n v="4600"/>
    <x v="144"/>
    <x v="3"/>
    <x v="0"/>
    <n v="192.77"/>
    <n v="2230.08"/>
    <n v="25"/>
    <x v="2"/>
  </r>
  <r>
    <x v="66"/>
    <n v="36"/>
    <x v="1"/>
    <m/>
    <n v="0.16324"/>
    <n v="0.12740000000000001"/>
    <n v="0.1174"/>
    <x v="3"/>
    <n v="4"/>
    <n v="7"/>
    <s v="CA"/>
    <x v="10"/>
    <x v="1"/>
    <n v="0"/>
    <n v="7000"/>
    <n v="0"/>
    <n v="9000"/>
    <x v="86"/>
    <x v="1"/>
    <x v="1"/>
    <n v="302.12"/>
    <n v="94.238600000000005"/>
    <n v="1"/>
    <x v="2"/>
  </r>
  <r>
    <x v="243"/>
    <n v="36"/>
    <x v="0"/>
    <d v="2009-08-07T00:00:00"/>
    <n v="0.20896000000000001"/>
    <n v="0.1905"/>
    <n v="0.1855"/>
    <x v="0"/>
    <m/>
    <n v="0"/>
    <s v=""/>
    <x v="1"/>
    <x v="2"/>
    <m/>
    <n v="2333.333333"/>
    <n v="0"/>
    <n v="1000"/>
    <x v="233"/>
    <x v="0"/>
    <x v="4"/>
    <n v="36.68"/>
    <n v="319.48"/>
    <n v="37"/>
    <x v="1"/>
  </r>
  <r>
    <x v="244"/>
    <n v="60"/>
    <x v="1"/>
    <m/>
    <n v="0.27461999999999998"/>
    <n v="0.24890000000000001"/>
    <n v="0.2389"/>
    <x v="2"/>
    <n v="6"/>
    <n v="1"/>
    <s v="TX"/>
    <x v="0"/>
    <x v="1"/>
    <n v="0"/>
    <n v="7333.3333329999996"/>
    <n v="0"/>
    <n v="7500"/>
    <x v="159"/>
    <x v="2"/>
    <x v="2"/>
    <n v="219.65"/>
    <n v="2182.46"/>
    <n v="43"/>
    <x v="2"/>
  </r>
  <r>
    <x v="245"/>
    <n v="60"/>
    <x v="1"/>
    <m/>
    <n v="0.15867999999999999"/>
    <n v="0.13550000000000001"/>
    <n v="0.1255"/>
    <x v="3"/>
    <n v="11"/>
    <n v="1"/>
    <s v="MA"/>
    <x v="0"/>
    <x v="3"/>
    <n v="0"/>
    <n v="6833.3333329999996"/>
    <n v="0"/>
    <n v="20000"/>
    <x v="180"/>
    <x v="1"/>
    <x v="1"/>
    <n v="460.71"/>
    <n v="0"/>
    <n v="1"/>
    <x v="2"/>
  </r>
  <r>
    <x v="246"/>
    <n v="60"/>
    <x v="1"/>
    <m/>
    <n v="0.15448999999999999"/>
    <n v="0.13139999999999999"/>
    <n v="0.12139999999999999"/>
    <x v="3"/>
    <n v="9"/>
    <n v="1"/>
    <s v="WI"/>
    <x v="30"/>
    <x v="1"/>
    <n v="0"/>
    <n v="6250"/>
    <n v="0"/>
    <n v="20000"/>
    <x v="111"/>
    <x v="1"/>
    <x v="1"/>
    <n v="456.5"/>
    <n v="0"/>
    <n v="259"/>
    <x v="0"/>
  </r>
  <r>
    <x v="247"/>
    <n v="60"/>
    <x v="1"/>
    <m/>
    <n v="0.15936"/>
    <n v="0.13639999999999999"/>
    <n v="0.12640000000000001"/>
    <x v="1"/>
    <n v="9"/>
    <n v="15"/>
    <s v="NC"/>
    <x v="41"/>
    <x v="1"/>
    <n v="0"/>
    <n v="4166.6666670000004"/>
    <n v="0"/>
    <n v="3000"/>
    <x v="234"/>
    <x v="0"/>
    <x v="2"/>
    <n v="69.25"/>
    <n v="522.79999999999995"/>
    <n v="7"/>
    <x v="0"/>
  </r>
  <r>
    <x v="248"/>
    <n v="36"/>
    <x v="0"/>
    <d v="2013-04-24T00:00:00"/>
    <n v="0.35797000000000001"/>
    <n v="0.31769999999999998"/>
    <n v="0.30769999999999997"/>
    <x v="7"/>
    <n v="1"/>
    <n v="18"/>
    <s v="CA"/>
    <x v="13"/>
    <x v="1"/>
    <n v="0"/>
    <n v="6666.6666670000004"/>
    <n v="0"/>
    <n v="4000"/>
    <x v="235"/>
    <x v="0"/>
    <x v="2"/>
    <n v="173.71"/>
    <n v="775.21"/>
    <n v="45"/>
    <x v="2"/>
  </r>
  <r>
    <x v="249"/>
    <n v="36"/>
    <x v="1"/>
    <m/>
    <n v="0.29393999999999998"/>
    <n v="0.25519999999999998"/>
    <n v="0.2452"/>
    <x v="2"/>
    <n v="5"/>
    <n v="3"/>
    <s v="MD"/>
    <x v="2"/>
    <x v="1"/>
    <n v="0"/>
    <n v="5000"/>
    <n v="0"/>
    <n v="7000"/>
    <x v="236"/>
    <x v="1"/>
    <x v="2"/>
    <n v="280.25"/>
    <n v="2739.8"/>
    <n v="97"/>
    <x v="2"/>
  </r>
  <r>
    <x v="250"/>
    <n v="36"/>
    <x v="1"/>
    <m/>
    <n v="0.18725"/>
    <n v="0.15090000000000001"/>
    <n v="0.1409"/>
    <x v="3"/>
    <n v="4"/>
    <n v="1"/>
    <s v="MI"/>
    <x v="0"/>
    <x v="4"/>
    <n v="0"/>
    <n v="6000"/>
    <n v="0"/>
    <n v="20000"/>
    <x v="237"/>
    <x v="3"/>
    <x v="3"/>
    <n v="694.19"/>
    <n v="1856.4214999999999"/>
    <n v="1"/>
    <x v="2"/>
  </r>
  <r>
    <x v="251"/>
    <n v="36"/>
    <x v="0"/>
    <d v="2014-01-30T00:00:00"/>
    <n v="0.16056000000000001"/>
    <n v="0.13900000000000001"/>
    <n v="0.129"/>
    <x v="1"/>
    <n v="9"/>
    <n v="1"/>
    <s v="TX"/>
    <x v="17"/>
    <x v="1"/>
    <n v="0"/>
    <n v="3750"/>
    <n v="0"/>
    <n v="4500"/>
    <x v="238"/>
    <x v="0"/>
    <x v="6"/>
    <n v="153.58000000000001"/>
    <n v="981.67"/>
    <n v="78"/>
    <x v="0"/>
  </r>
  <r>
    <x v="252"/>
    <n v="36"/>
    <x v="4"/>
    <d v="2013-08-12T00:00:00"/>
    <n v="0.22456000000000001"/>
    <n v="0.18740000000000001"/>
    <n v="0.1774"/>
    <x v="5"/>
    <n v="4"/>
    <n v="15"/>
    <s v="NC"/>
    <x v="19"/>
    <x v="1"/>
    <n v="0"/>
    <n v="6000"/>
    <n v="332"/>
    <n v="7000"/>
    <x v="183"/>
    <x v="3"/>
    <x v="2"/>
    <n v="255.67"/>
    <n v="1069.8900000000001"/>
    <n v="123"/>
    <x v="2"/>
  </r>
  <r>
    <x v="253"/>
    <n v="36"/>
    <x v="1"/>
    <m/>
    <n v="0.21945000000000001"/>
    <n v="0.18240000000000001"/>
    <n v="0.1724"/>
    <x v="5"/>
    <n v="4"/>
    <n v="1"/>
    <s v="DE"/>
    <x v="12"/>
    <x v="1"/>
    <n v="0"/>
    <n v="4208.3333329999996"/>
    <n v="0"/>
    <n v="5000"/>
    <x v="239"/>
    <x v="3"/>
    <x v="3"/>
    <n v="181.36"/>
    <n v="629.64"/>
    <n v="80"/>
    <x v="2"/>
  </r>
  <r>
    <x v="254"/>
    <n v="36"/>
    <x v="1"/>
    <m/>
    <n v="0.30531999999999998"/>
    <n v="0.26989999999999997"/>
    <n v="0.25990000000000002"/>
    <x v="2"/>
    <n v="7"/>
    <n v="1"/>
    <s v="CA"/>
    <x v="19"/>
    <x v="1"/>
    <n v="0"/>
    <n v="2375"/>
    <n v="0"/>
    <n v="5000"/>
    <x v="240"/>
    <x v="2"/>
    <x v="6"/>
    <n v="204.1"/>
    <n v="2201.38"/>
    <n v="13"/>
    <x v="2"/>
  </r>
  <r>
    <x v="255"/>
    <n v="36"/>
    <x v="0"/>
    <d v="2013-11-18T00:00:00"/>
    <n v="0.29509999999999997"/>
    <n v="0.25990000000000002"/>
    <n v="0.24990000000000001"/>
    <x v="2"/>
    <n v="6"/>
    <n v="7"/>
    <s v="FL"/>
    <x v="42"/>
    <x v="1"/>
    <n v="0"/>
    <n v="10000"/>
    <n v="0"/>
    <n v="10000"/>
    <x v="241"/>
    <x v="2"/>
    <x v="6"/>
    <n v="402.85"/>
    <n v="3789.98"/>
    <n v="21"/>
    <x v="2"/>
  </r>
  <r>
    <x v="256"/>
    <n v="60"/>
    <x v="1"/>
    <m/>
    <n v="0.28848000000000001"/>
    <n v="0.26240000000000002"/>
    <n v="0.25240000000000001"/>
    <x v="4"/>
    <n v="3"/>
    <n v="1"/>
    <s v="IL"/>
    <x v="43"/>
    <x v="1"/>
    <n v="928"/>
    <n v="9250"/>
    <n v="0"/>
    <n v="10000"/>
    <x v="75"/>
    <x v="1"/>
    <x v="1"/>
    <n v="300.83"/>
    <n v="0"/>
    <n v="1"/>
    <x v="1"/>
  </r>
  <r>
    <x v="257"/>
    <n v="36"/>
    <x v="1"/>
    <m/>
    <n v="0.30531999999999998"/>
    <n v="0.26989999999999997"/>
    <n v="0.25990000000000002"/>
    <x v="2"/>
    <n v="6"/>
    <n v="7"/>
    <s v="IL"/>
    <x v="0"/>
    <x v="1"/>
    <n v="0"/>
    <n v="4166.6666670000004"/>
    <n v="0"/>
    <n v="4000"/>
    <x v="242"/>
    <x v="0"/>
    <x v="6"/>
    <n v="163.28"/>
    <n v="1835.33"/>
    <n v="46"/>
    <x v="1"/>
  </r>
  <r>
    <x v="153"/>
    <n v="36"/>
    <x v="1"/>
    <m/>
    <n v="0.16732"/>
    <n v="0.13139999999999999"/>
    <n v="0.12139999999999999"/>
    <x v="3"/>
    <n v="7"/>
    <n v="2"/>
    <s v="IL"/>
    <x v="2"/>
    <x v="1"/>
    <n v="0"/>
    <n v="5000"/>
    <n v="0"/>
    <n v="15000"/>
    <x v="172"/>
    <x v="1"/>
    <x v="1"/>
    <n v="506.42"/>
    <n v="0"/>
    <n v="1"/>
    <x v="2"/>
  </r>
  <r>
    <x v="258"/>
    <n v="60"/>
    <x v="1"/>
    <m/>
    <n v="0.15867999999999999"/>
    <n v="0.13550000000000001"/>
    <n v="0.1255"/>
    <x v="3"/>
    <n v="6"/>
    <n v="1"/>
    <s v="NY"/>
    <x v="11"/>
    <x v="0"/>
    <n v="0"/>
    <n v="25000"/>
    <n v="0"/>
    <n v="15000"/>
    <x v="172"/>
    <x v="1"/>
    <x v="1"/>
    <n v="345.53"/>
    <n v="0"/>
    <n v="1"/>
    <x v="1"/>
  </r>
  <r>
    <x v="259"/>
    <n v="36"/>
    <x v="0"/>
    <d v="2013-11-08T00:00:00"/>
    <n v="0.32333000000000001"/>
    <n v="0.28389999999999999"/>
    <n v="0.27389999999999998"/>
    <x v="4"/>
    <n v="8"/>
    <n v="1"/>
    <s v="NJ"/>
    <x v="1"/>
    <x v="1"/>
    <n v="0"/>
    <n v="5000"/>
    <n v="0"/>
    <n v="4000"/>
    <x v="117"/>
    <x v="0"/>
    <x v="2"/>
    <n v="166.3"/>
    <n v="1223.92"/>
    <n v="44"/>
    <x v="1"/>
  </r>
  <r>
    <x v="260"/>
    <n v="36"/>
    <x v="0"/>
    <d v="2010-06-08T00:00:00"/>
    <n v="0.24753"/>
    <n v="0.24"/>
    <n v="0.23"/>
    <x v="0"/>
    <m/>
    <n v="0"/>
    <s v="MI"/>
    <x v="15"/>
    <x v="3"/>
    <n v="0"/>
    <n v="1916.666667"/>
    <n v="0"/>
    <n v="17000"/>
    <x v="243"/>
    <x v="3"/>
    <x v="0"/>
    <n v="666.96"/>
    <n v="7034.31"/>
    <n v="171"/>
    <x v="2"/>
  </r>
  <r>
    <x v="261"/>
    <n v="60"/>
    <x v="1"/>
    <m/>
    <n v="0.14249000000000001"/>
    <n v="0.11990000000000001"/>
    <n v="0.1099"/>
    <x v="1"/>
    <n v="10"/>
    <n v="1"/>
    <s v="TX"/>
    <x v="12"/>
    <x v="1"/>
    <n v="0"/>
    <n v="8750"/>
    <n v="0"/>
    <n v="20000"/>
    <x v="134"/>
    <x v="2"/>
    <x v="3"/>
    <n v="444.79"/>
    <n v="786.64009999999996"/>
    <n v="1"/>
    <x v="0"/>
  </r>
  <r>
    <x v="262"/>
    <n v="36"/>
    <x v="1"/>
    <m/>
    <n v="0.2354"/>
    <n v="0.19800000000000001"/>
    <n v="0.188"/>
    <x v="5"/>
    <n v="3"/>
    <n v="1"/>
    <s v="SC"/>
    <x v="0"/>
    <x v="1"/>
    <n v="0"/>
    <n v="2935.833333"/>
    <n v="0"/>
    <n v="8000"/>
    <x v="244"/>
    <x v="2"/>
    <x v="3"/>
    <n v="296.49"/>
    <n v="508.80029999999999"/>
    <n v="1"/>
    <x v="0"/>
  </r>
  <r>
    <x v="263"/>
    <n v="36"/>
    <x v="1"/>
    <m/>
    <n v="0.17358999999999999"/>
    <n v="0.1449"/>
    <n v="0.13489999999999999"/>
    <x v="3"/>
    <n v="8"/>
    <n v="19"/>
    <s v="FL"/>
    <x v="31"/>
    <x v="1"/>
    <n v="0"/>
    <n v="3000"/>
    <n v="0"/>
    <n v="2000"/>
    <x v="245"/>
    <x v="1"/>
    <x v="2"/>
    <n v="68.83"/>
    <n v="416.63"/>
    <n v="38"/>
    <x v="1"/>
  </r>
  <r>
    <x v="264"/>
    <n v="36"/>
    <x v="4"/>
    <d v="2012-12-12T00:00:00"/>
    <n v="0.26680999999999999"/>
    <n v="0.22869999999999999"/>
    <n v="0.21870000000000001"/>
    <x v="2"/>
    <n v="5"/>
    <n v="1"/>
    <s v="KY"/>
    <x v="0"/>
    <x v="3"/>
    <n v="0"/>
    <n v="2000"/>
    <n v="575"/>
    <n v="5025"/>
    <x v="246"/>
    <x v="1"/>
    <x v="2"/>
    <n v="194.18"/>
    <n v="372.84"/>
    <n v="102"/>
    <x v="2"/>
  </r>
  <r>
    <x v="265"/>
    <n v="36"/>
    <x v="0"/>
    <d v="2009-08-18T00:00:00"/>
    <n v="0.19128000000000001"/>
    <n v="0.184"/>
    <n v="0.16900000000000001"/>
    <x v="0"/>
    <m/>
    <n v="0"/>
    <s v=""/>
    <x v="12"/>
    <x v="2"/>
    <m/>
    <n v="2416.666667"/>
    <n v="0"/>
    <n v="7500"/>
    <x v="247"/>
    <x v="0"/>
    <x v="4"/>
    <n v="268.94"/>
    <n v="2193.0700000000002"/>
    <n v="163"/>
    <x v="2"/>
  </r>
  <r>
    <x v="31"/>
    <n v="36"/>
    <x v="1"/>
    <m/>
    <n v="0.25279000000000001"/>
    <n v="0.215"/>
    <n v="0.20499999999999999"/>
    <x v="2"/>
    <n v="3"/>
    <n v="1"/>
    <s v="GA"/>
    <x v="17"/>
    <x v="1"/>
    <n v="0"/>
    <n v="5231.6666670000004"/>
    <n v="0"/>
    <n v="10000"/>
    <x v="105"/>
    <x v="1"/>
    <x v="1"/>
    <n v="379.32"/>
    <n v="182.6"/>
    <n v="20"/>
    <x v="2"/>
  </r>
  <r>
    <x v="266"/>
    <n v="36"/>
    <x v="1"/>
    <m/>
    <n v="0.25424000000000002"/>
    <n v="0.21990000000000001"/>
    <n v="0.2099"/>
    <x v="2"/>
    <n v="4"/>
    <n v="7"/>
    <s v="CT"/>
    <x v="10"/>
    <x v="1"/>
    <n v="8040"/>
    <n v="7208.3333329999996"/>
    <n v="0"/>
    <n v="4200"/>
    <x v="248"/>
    <x v="3"/>
    <x v="6"/>
    <n v="160.38"/>
    <n v="1564.11"/>
    <n v="26"/>
    <x v="1"/>
  </r>
  <r>
    <x v="267"/>
    <n v="36"/>
    <x v="1"/>
    <m/>
    <n v="0.32538"/>
    <n v="0.28589999999999999"/>
    <n v="0.27589999999999998"/>
    <x v="4"/>
    <n v="2"/>
    <n v="7"/>
    <s v="MD"/>
    <x v="38"/>
    <x v="0"/>
    <n v="0"/>
    <n v="6666.6666670000004"/>
    <n v="0"/>
    <n v="4000"/>
    <x v="249"/>
    <x v="3"/>
    <x v="3"/>
    <n v="166.73"/>
    <n v="794.68"/>
    <n v="61"/>
    <x v="2"/>
  </r>
  <r>
    <x v="268"/>
    <n v="36"/>
    <x v="4"/>
    <d v="2013-10-15T00:00:00"/>
    <n v="0.28573999999999999"/>
    <n v="0.26250000000000001"/>
    <n v="0.2525"/>
    <x v="2"/>
    <n v="7"/>
    <n v="1"/>
    <s v="TX"/>
    <x v="4"/>
    <x v="3"/>
    <n v="0"/>
    <n v="4183.3333329999996"/>
    <n v="269"/>
    <n v="2500"/>
    <x v="250"/>
    <x v="3"/>
    <x v="5"/>
    <n v="101.06"/>
    <n v="1395.51"/>
    <n v="68"/>
    <x v="2"/>
  </r>
  <r>
    <x v="269"/>
    <n v="36"/>
    <x v="4"/>
    <d v="2011-08-16T00:00:00"/>
    <n v="0.30531999999999998"/>
    <n v="0.26989999999999997"/>
    <n v="0.25990000000000002"/>
    <x v="2"/>
    <n v="6"/>
    <n v="1"/>
    <s v="CA"/>
    <x v="44"/>
    <x v="0"/>
    <n v="0"/>
    <n v="2500"/>
    <n v="1059"/>
    <n v="4000"/>
    <x v="251"/>
    <x v="1"/>
    <x v="6"/>
    <n v="163.28"/>
    <n v="82.82"/>
    <n v="84"/>
    <x v="2"/>
  </r>
  <r>
    <x v="270"/>
    <n v="36"/>
    <x v="1"/>
    <m/>
    <n v="0.26680999999999999"/>
    <n v="0.22869999999999999"/>
    <n v="0.21870000000000001"/>
    <x v="2"/>
    <n v="7"/>
    <n v="11"/>
    <s v="TX"/>
    <x v="1"/>
    <x v="1"/>
    <n v="0"/>
    <n v="5000"/>
    <n v="0"/>
    <n v="2000"/>
    <x v="252"/>
    <x v="3"/>
    <x v="2"/>
    <n v="77.28"/>
    <n v="481.6"/>
    <n v="8"/>
    <x v="2"/>
  </r>
  <r>
    <x v="271"/>
    <n v="36"/>
    <x v="0"/>
    <d v="2012-04-03T00:00:00"/>
    <n v="0.38485999999999998"/>
    <n v="0.34350000000000003"/>
    <n v="0.33350000000000002"/>
    <x v="4"/>
    <n v="5"/>
    <n v="6"/>
    <s v="KS"/>
    <x v="0"/>
    <x v="1"/>
    <n v="0"/>
    <n v="2916.666667"/>
    <n v="0"/>
    <n v="1500"/>
    <x v="253"/>
    <x v="0"/>
    <x v="5"/>
    <n v="67.3"/>
    <n v="664.89"/>
    <n v="40"/>
    <x v="2"/>
  </r>
  <r>
    <x v="272"/>
    <n v="36"/>
    <x v="1"/>
    <m/>
    <n v="0.35797000000000001"/>
    <n v="0.31769999999999998"/>
    <n v="0.30769999999999997"/>
    <x v="7"/>
    <n v="3"/>
    <n v="1"/>
    <s v="OH"/>
    <x v="0"/>
    <x v="1"/>
    <n v="0"/>
    <n v="1700"/>
    <n v="0"/>
    <n v="4000"/>
    <x v="254"/>
    <x v="0"/>
    <x v="2"/>
    <n v="173.71"/>
    <n v="1521.66"/>
    <n v="34"/>
    <x v="2"/>
  </r>
  <r>
    <x v="273"/>
    <n v="36"/>
    <x v="1"/>
    <m/>
    <n v="0.15223"/>
    <n v="0.1239"/>
    <n v="0.1139"/>
    <x v="1"/>
    <n v="4"/>
    <n v="1"/>
    <s v="NJ"/>
    <x v="1"/>
    <x v="0"/>
    <n v="50"/>
    <n v="40000"/>
    <n v="0"/>
    <n v="15000"/>
    <x v="8"/>
    <x v="2"/>
    <x v="3"/>
    <n v="501.01"/>
    <n v="306.98820000000001"/>
    <n v="1"/>
    <x v="2"/>
  </r>
  <r>
    <x v="274"/>
    <n v="36"/>
    <x v="4"/>
    <d v="2009-11-29T00:00:00"/>
    <n v="0.20735000000000001"/>
    <n v="0.2"/>
    <n v="0.19"/>
    <x v="0"/>
    <m/>
    <n v="0"/>
    <s v="CO"/>
    <x v="45"/>
    <x v="3"/>
    <n v="0"/>
    <n v="2166.666667"/>
    <n v="1686"/>
    <n v="5500"/>
    <x v="255"/>
    <x v="1"/>
    <x v="0"/>
    <n v="204.4"/>
    <n v="1741.02"/>
    <n v="42"/>
    <x v="1"/>
  </r>
  <r>
    <x v="275"/>
    <n v="36"/>
    <x v="0"/>
    <d v="2013-05-08T00:00:00"/>
    <n v="0.16056000000000001"/>
    <n v="0.13900000000000001"/>
    <n v="0.129"/>
    <x v="1"/>
    <n v="9"/>
    <n v="7"/>
    <s v="NY"/>
    <x v="22"/>
    <x v="1"/>
    <n v="0"/>
    <n v="5250"/>
    <n v="0"/>
    <n v="15000"/>
    <x v="256"/>
    <x v="0"/>
    <x v="6"/>
    <n v="511.94"/>
    <n v="2594.79"/>
    <n v="230"/>
    <x v="2"/>
  </r>
  <r>
    <x v="276"/>
    <n v="36"/>
    <x v="0"/>
    <d v="2009-07-03T00:00:00"/>
    <n v="0.12723999999999999"/>
    <n v="0.11749999999999999"/>
    <n v="0.1125"/>
    <x v="0"/>
    <m/>
    <n v="0"/>
    <s v="SC"/>
    <x v="16"/>
    <x v="5"/>
    <m/>
    <n v="3750"/>
    <n v="0"/>
    <n v="1800"/>
    <x v="257"/>
    <x v="0"/>
    <x v="4"/>
    <n v="0"/>
    <n v="372.41"/>
    <n v="27"/>
    <x v="1"/>
  </r>
  <r>
    <x v="277"/>
    <n v="60"/>
    <x v="1"/>
    <m/>
    <n v="0.21345"/>
    <n v="0.189"/>
    <n v="0.17899999999999999"/>
    <x v="5"/>
    <n v="6"/>
    <n v="1"/>
    <s v="AR"/>
    <x v="21"/>
    <x v="1"/>
    <n v="233"/>
    <n v="6250"/>
    <n v="0"/>
    <n v="13000"/>
    <x v="258"/>
    <x v="1"/>
    <x v="1"/>
    <n v="336.51"/>
    <n v="0"/>
    <n v="1"/>
    <x v="2"/>
  </r>
  <r>
    <x v="76"/>
    <n v="36"/>
    <x v="1"/>
    <m/>
    <n v="0.23438000000000001"/>
    <n v="0.19700000000000001"/>
    <n v="0.187"/>
    <x v="5"/>
    <n v="4"/>
    <n v="1"/>
    <s v="GA"/>
    <x v="31"/>
    <x v="1"/>
    <n v="0"/>
    <n v="2426.666667"/>
    <n v="0"/>
    <n v="4000"/>
    <x v="28"/>
    <x v="1"/>
    <x v="1"/>
    <n v="148.04"/>
    <n v="64.771100000000004"/>
    <n v="1"/>
    <x v="1"/>
  </r>
  <r>
    <x v="278"/>
    <n v="36"/>
    <x v="1"/>
    <m/>
    <n v="0.19144"/>
    <n v="0.155"/>
    <n v="0.14499999999999999"/>
    <x v="3"/>
    <n v="3"/>
    <n v="1"/>
    <s v="KY"/>
    <x v="1"/>
    <x v="0"/>
    <n v="0"/>
    <n v="13333.333329999999"/>
    <n v="0"/>
    <n v="15000"/>
    <x v="259"/>
    <x v="2"/>
    <x v="3"/>
    <n v="523.66"/>
    <n v="572.92999999999995"/>
    <n v="169"/>
    <x v="2"/>
  </r>
  <r>
    <x v="279"/>
    <n v="36"/>
    <x v="0"/>
    <d v="2010-06-24T00:00:00"/>
    <n v="0.13202"/>
    <n v="0.125"/>
    <n v="0.115"/>
    <x v="0"/>
    <m/>
    <n v="0"/>
    <s v="CA"/>
    <x v="3"/>
    <x v="3"/>
    <n v="0"/>
    <n v="10000"/>
    <n v="0"/>
    <n v="25000"/>
    <x v="260"/>
    <x v="2"/>
    <x v="0"/>
    <n v="836.34"/>
    <n v="4961.28"/>
    <n v="623"/>
    <x v="1"/>
  </r>
  <r>
    <x v="280"/>
    <n v="36"/>
    <x v="1"/>
    <m/>
    <n v="0.12081"/>
    <n v="9.2999999999999999E-2"/>
    <n v="8.3000000000000004E-2"/>
    <x v="1"/>
    <n v="7"/>
    <n v="1"/>
    <s v="MS"/>
    <x v="45"/>
    <x v="0"/>
    <n v="0"/>
    <n v="3333.333333"/>
    <n v="0"/>
    <n v="3000"/>
    <x v="86"/>
    <x v="1"/>
    <x v="1"/>
    <n v="95.82"/>
    <n v="23.7"/>
    <n v="1"/>
    <x v="0"/>
  </r>
  <r>
    <x v="95"/>
    <n v="36"/>
    <x v="1"/>
    <m/>
    <n v="0.35797000000000001"/>
    <n v="0.31769999999999998"/>
    <n v="0.30769999999999997"/>
    <x v="7"/>
    <n v="5"/>
    <n v="1"/>
    <s v="IL"/>
    <x v="31"/>
    <x v="1"/>
    <n v="0"/>
    <n v="4166.6666670000004"/>
    <n v="0"/>
    <n v="4000"/>
    <x v="132"/>
    <x v="0"/>
    <x v="2"/>
    <n v="173.71"/>
    <n v="1592.72"/>
    <n v="34"/>
    <x v="2"/>
  </r>
  <r>
    <x v="200"/>
    <n v="60"/>
    <x v="1"/>
    <m/>
    <n v="0.17521999999999999"/>
    <n v="0.15190000000000001"/>
    <n v="0.1419"/>
    <x v="3"/>
    <n v="7"/>
    <n v="18"/>
    <s v="MI"/>
    <x v="1"/>
    <x v="1"/>
    <n v="0"/>
    <n v="4583.3333329999996"/>
    <n v="0"/>
    <n v="15000"/>
    <x v="261"/>
    <x v="3"/>
    <x v="3"/>
    <n v="358.35"/>
    <n v="1644.49"/>
    <n v="1"/>
    <x v="2"/>
  </r>
  <r>
    <x v="246"/>
    <n v="36"/>
    <x v="1"/>
    <m/>
    <n v="9.4339999999999993E-2"/>
    <n v="8.09E-2"/>
    <n v="7.0900000000000005E-2"/>
    <x v="6"/>
    <n v="8"/>
    <n v="1"/>
    <s v="CA"/>
    <x v="15"/>
    <x v="1"/>
    <n v="0"/>
    <n v="3333.333333"/>
    <n v="0"/>
    <n v="10000"/>
    <x v="172"/>
    <x v="1"/>
    <x v="1"/>
    <n v="313.77999999999997"/>
    <n v="0"/>
    <n v="137"/>
    <x v="1"/>
  </r>
  <r>
    <x v="281"/>
    <n v="36"/>
    <x v="0"/>
    <d v="2012-09-05T00:00:00"/>
    <n v="0.31052999999999997"/>
    <n v="0.27500000000000002"/>
    <n v="0.26500000000000001"/>
    <x v="2"/>
    <n v="8"/>
    <n v="1"/>
    <s v="AL"/>
    <x v="3"/>
    <x v="1"/>
    <n v="69"/>
    <n v="8750"/>
    <n v="0"/>
    <n v="7500"/>
    <x v="262"/>
    <x v="2"/>
    <x v="5"/>
    <n v="308.2"/>
    <n v="2898.14"/>
    <n v="205"/>
    <x v="1"/>
  </r>
  <r>
    <x v="282"/>
    <n v="36"/>
    <x v="3"/>
    <d v="2010-02-03T00:00:00"/>
    <n v="0.14942"/>
    <n v="0.128"/>
    <n v="0.11799999999999999"/>
    <x v="0"/>
    <m/>
    <n v="3"/>
    <s v="CO"/>
    <x v="9"/>
    <x v="3"/>
    <n v="0"/>
    <n v="3500"/>
    <n v="514"/>
    <n v="7300"/>
    <x v="263"/>
    <x v="0"/>
    <x v="7"/>
    <n v="245.26"/>
    <n v="811.77"/>
    <n v="280"/>
    <x v="2"/>
  </r>
  <r>
    <x v="153"/>
    <n v="36"/>
    <x v="1"/>
    <m/>
    <n v="0.13189000000000001"/>
    <n v="0.10390000000000001"/>
    <n v="9.3899999999999997E-2"/>
    <x v="1"/>
    <n v="10"/>
    <n v="2"/>
    <s v="IL"/>
    <x v="1"/>
    <x v="1"/>
    <n v="0"/>
    <n v="7333.3333329999996"/>
    <n v="0"/>
    <n v="10000"/>
    <x v="264"/>
    <x v="1"/>
    <x v="1"/>
    <n v="324.51"/>
    <n v="0"/>
    <n v="1"/>
    <x v="2"/>
  </r>
  <r>
    <x v="283"/>
    <n v="36"/>
    <x v="1"/>
    <m/>
    <n v="0.12427000000000001"/>
    <n v="9.64E-2"/>
    <n v="8.6400000000000005E-2"/>
    <x v="1"/>
    <n v="9"/>
    <n v="1"/>
    <s v="IL"/>
    <x v="22"/>
    <x v="1"/>
    <n v="0"/>
    <n v="8750"/>
    <n v="0"/>
    <n v="16500"/>
    <x v="265"/>
    <x v="3"/>
    <x v="2"/>
    <n v="529.62"/>
    <n v="1999.65"/>
    <n v="271"/>
    <x v="1"/>
  </r>
  <r>
    <x v="94"/>
    <n v="36"/>
    <x v="1"/>
    <m/>
    <n v="0.25013000000000002"/>
    <n v="0.21240000000000001"/>
    <n v="0.2024"/>
    <x v="5"/>
    <n v="4"/>
    <n v="15"/>
    <s v="OH"/>
    <x v="3"/>
    <x v="1"/>
    <n v="0"/>
    <n v="10083.333329999999"/>
    <n v="0"/>
    <n v="7500"/>
    <x v="266"/>
    <x v="1"/>
    <x v="3"/>
    <n v="283.49"/>
    <n v="1492.67"/>
    <n v="151"/>
    <x v="0"/>
  </r>
  <r>
    <x v="284"/>
    <n v="36"/>
    <x v="4"/>
    <d v="2009-12-05T00:00:00"/>
    <n v="0.13411000000000001"/>
    <n v="0.12"/>
    <n v="0.11"/>
    <x v="0"/>
    <m/>
    <n v="5"/>
    <s v="WI"/>
    <x v="5"/>
    <x v="3"/>
    <n v="0"/>
    <n v="1655.833333"/>
    <n v="1679"/>
    <n v="3600"/>
    <x v="267"/>
    <x v="0"/>
    <x v="7"/>
    <n v="119.57"/>
    <n v="347.76"/>
    <n v="113"/>
    <x v="2"/>
  </r>
  <r>
    <x v="285"/>
    <n v="36"/>
    <x v="0"/>
    <d v="2008-05-01T00:00:00"/>
    <n v="0.13453000000000001"/>
    <n v="0.1275"/>
    <n v="0.11749999999999999"/>
    <x v="0"/>
    <m/>
    <n v="0"/>
    <s v="MA"/>
    <x v="16"/>
    <x v="5"/>
    <m/>
    <n v="5416.6666670000004"/>
    <n v="0"/>
    <n v="6500"/>
    <x v="268"/>
    <x v="3"/>
    <x v="4"/>
    <n v="218.23"/>
    <n v="1148.4000000000001"/>
    <n v="128"/>
    <x v="2"/>
  </r>
  <r>
    <x v="286"/>
    <n v="36"/>
    <x v="0"/>
    <d v="2009-02-05T00:00:00"/>
    <n v="0.30464999999999998"/>
    <n v="0.28999999999999998"/>
    <n v="0.27"/>
    <x v="0"/>
    <m/>
    <n v="0"/>
    <s v=""/>
    <x v="4"/>
    <x v="3"/>
    <n v="0"/>
    <n v="1200"/>
    <n v="0"/>
    <n v="4000"/>
    <x v="269"/>
    <x v="0"/>
    <x v="0"/>
    <n v="167.62"/>
    <n v="977.89"/>
    <n v="60"/>
    <x v="2"/>
  </r>
  <r>
    <x v="115"/>
    <n v="60"/>
    <x v="1"/>
    <m/>
    <n v="0.16993"/>
    <n v="0.14649999999999999"/>
    <n v="0.13650000000000001"/>
    <x v="3"/>
    <n v="9"/>
    <n v="1"/>
    <s v="CA"/>
    <x v="1"/>
    <x v="1"/>
    <n v="0"/>
    <n v="7083.3333329999996"/>
    <n v="0"/>
    <n v="11000"/>
    <x v="264"/>
    <x v="1"/>
    <x v="1"/>
    <n v="259.67"/>
    <n v="0"/>
    <n v="1"/>
    <x v="2"/>
  </r>
  <r>
    <x v="287"/>
    <n v="36"/>
    <x v="4"/>
    <d v="2013-11-25T00:00:00"/>
    <n v="0.35797000000000001"/>
    <n v="0.31769999999999998"/>
    <n v="0.30769999999999997"/>
    <x v="7"/>
    <n v="5"/>
    <n v="1"/>
    <s v="OH"/>
    <x v="27"/>
    <x v="1"/>
    <n v="0"/>
    <n v="5475"/>
    <n v="227"/>
    <n v="4000"/>
    <x v="270"/>
    <x v="2"/>
    <x v="2"/>
    <n v="173.71"/>
    <n v="799.3"/>
    <n v="37"/>
    <x v="1"/>
  </r>
  <r>
    <x v="124"/>
    <n v="60"/>
    <x v="1"/>
    <m/>
    <n v="0.19220999999999999"/>
    <n v="0.16850000000000001"/>
    <n v="0.1585"/>
    <x v="5"/>
    <n v="3"/>
    <n v="1"/>
    <s v="AL"/>
    <x v="8"/>
    <x v="1"/>
    <n v="0"/>
    <n v="1666.666667"/>
    <n v="0"/>
    <n v="4000"/>
    <x v="164"/>
    <x v="1"/>
    <x v="1"/>
    <n v="99.09"/>
    <n v="106.5534"/>
    <n v="1"/>
    <x v="2"/>
  </r>
  <r>
    <x v="288"/>
    <n v="36"/>
    <x v="4"/>
    <d v="2010-12-10T00:00:00"/>
    <n v="0.15376999999999999"/>
    <n v="0.13950000000000001"/>
    <n v="0.1295"/>
    <x v="0"/>
    <m/>
    <n v="2"/>
    <s v="NY"/>
    <x v="3"/>
    <x v="0"/>
    <n v="95"/>
    <n v="3333.333333"/>
    <n v="1308"/>
    <n v="4000"/>
    <x v="271"/>
    <x v="0"/>
    <x v="7"/>
    <n v="136.61000000000001"/>
    <n v="811.69"/>
    <n v="92"/>
    <x v="2"/>
  </r>
  <r>
    <x v="289"/>
    <n v="36"/>
    <x v="1"/>
    <m/>
    <n v="0.33972999999999998"/>
    <n v="0.2999"/>
    <n v="0.28989999999999999"/>
    <x v="4"/>
    <n v="1"/>
    <n v="18"/>
    <s v="NJ"/>
    <x v="0"/>
    <x v="0"/>
    <n v="10970"/>
    <n v="1500"/>
    <n v="0"/>
    <n v="2500"/>
    <x v="272"/>
    <x v="3"/>
    <x v="2"/>
    <n v="106.12"/>
    <n v="1095.06"/>
    <n v="12"/>
    <x v="2"/>
  </r>
  <r>
    <x v="290"/>
    <n v="36"/>
    <x v="6"/>
    <d v="2006-05-31T00:00:00"/>
    <n v="0.25650000000000001"/>
    <n v="0.23749999999999999"/>
    <n v="0.23250000000000001"/>
    <x v="0"/>
    <m/>
    <n v="0"/>
    <s v=""/>
    <x v="16"/>
    <x v="5"/>
    <m/>
    <n v="0"/>
    <n v="0"/>
    <n v="1000"/>
    <x v="273"/>
    <x v="3"/>
    <x v="4"/>
    <n v="39.1"/>
    <n v="0"/>
    <n v="6"/>
    <x v="2"/>
  </r>
  <r>
    <x v="291"/>
    <n v="36"/>
    <x v="1"/>
    <m/>
    <n v="0.21290000000000001"/>
    <n v="0.17599999999999999"/>
    <n v="0.16600000000000001"/>
    <x v="5"/>
    <n v="7"/>
    <n v="1"/>
    <s v="CA"/>
    <x v="26"/>
    <x v="1"/>
    <n v="0"/>
    <n v="5416.6666670000004"/>
    <n v="0"/>
    <n v="8000"/>
    <x v="274"/>
    <x v="2"/>
    <x v="3"/>
    <n v="287.62"/>
    <n v="557.91"/>
    <n v="12"/>
    <x v="2"/>
  </r>
  <r>
    <x v="292"/>
    <n v="36"/>
    <x v="1"/>
    <m/>
    <n v="0.21024999999999999"/>
    <n v="0.1734"/>
    <n v="0.16339999999999999"/>
    <x v="5"/>
    <n v="2"/>
    <n v="2"/>
    <s v="CT"/>
    <x v="3"/>
    <x v="1"/>
    <n v="0"/>
    <n v="27500"/>
    <n v="0"/>
    <n v="12000"/>
    <x v="275"/>
    <x v="1"/>
    <x v="3"/>
    <n v="429.87"/>
    <n v="1820.34"/>
    <n v="26"/>
    <x v="1"/>
  </r>
  <r>
    <x v="293"/>
    <n v="36"/>
    <x v="0"/>
    <d v="2012-10-19T00:00:00"/>
    <n v="0.35797000000000001"/>
    <n v="0.31769999999999998"/>
    <n v="0.30769999999999997"/>
    <x v="7"/>
    <n v="3"/>
    <n v="7"/>
    <s v="NJ"/>
    <x v="0"/>
    <x v="6"/>
    <n v="0"/>
    <n v="0"/>
    <n v="0"/>
    <n v="2000"/>
    <x v="122"/>
    <x v="1"/>
    <x v="2"/>
    <n v="86.85"/>
    <n v="373.69"/>
    <n v="47"/>
    <x v="1"/>
  </r>
  <r>
    <x v="294"/>
    <n v="36"/>
    <x v="3"/>
    <d v="2007-04-30T00:00:00"/>
    <n v="0.17904"/>
    <n v="0.17"/>
    <n v="0.16500000000000001"/>
    <x v="0"/>
    <m/>
    <n v="0"/>
    <s v="FL"/>
    <x v="1"/>
    <x v="2"/>
    <m/>
    <n v="3283.333333"/>
    <n v="152"/>
    <n v="2000"/>
    <x v="276"/>
    <x v="2"/>
    <x v="4"/>
    <n v="71.31"/>
    <n v="0"/>
    <n v="9"/>
    <x v="2"/>
  </r>
  <r>
    <x v="237"/>
    <n v="36"/>
    <x v="1"/>
    <m/>
    <n v="0.21024999999999999"/>
    <n v="0.1734"/>
    <n v="0.16339999999999999"/>
    <x v="5"/>
    <n v="4"/>
    <n v="2"/>
    <s v="KS"/>
    <x v="12"/>
    <x v="0"/>
    <n v="0"/>
    <n v="2916.666667"/>
    <n v="0"/>
    <n v="2000"/>
    <x v="277"/>
    <x v="2"/>
    <x v="2"/>
    <n v="71.64"/>
    <n v="383.89"/>
    <n v="18"/>
    <x v="2"/>
  </r>
  <r>
    <x v="295"/>
    <n v="36"/>
    <x v="0"/>
    <d v="2010-08-07T00:00:00"/>
    <n v="0.127"/>
    <n v="0.12"/>
    <n v="0.1"/>
    <x v="0"/>
    <m/>
    <n v="0"/>
    <s v="IL"/>
    <x v="46"/>
    <x v="3"/>
    <n v="0"/>
    <n v="5488.1666670000004"/>
    <n v="0"/>
    <n v="10000"/>
    <x v="278"/>
    <x v="0"/>
    <x v="0"/>
    <n v="332.14"/>
    <n v="1792.67"/>
    <n v="361"/>
    <x v="2"/>
  </r>
  <r>
    <x v="296"/>
    <n v="36"/>
    <x v="0"/>
    <d v="2010-01-25T00:00:00"/>
    <n v="0.30168"/>
    <n v="0.28999999999999998"/>
    <n v="0.28000000000000003"/>
    <x v="0"/>
    <m/>
    <n v="0"/>
    <s v="CA"/>
    <x v="0"/>
    <x v="3"/>
    <n v="0"/>
    <n v="2500"/>
    <n v="0"/>
    <n v="5000"/>
    <x v="279"/>
    <x v="3"/>
    <x v="0"/>
    <n v="209.53"/>
    <n v="2514.5700000000002"/>
    <n v="40"/>
    <x v="1"/>
  </r>
  <r>
    <x v="297"/>
    <n v="36"/>
    <x v="1"/>
    <m/>
    <n v="9.8369999999999999E-2"/>
    <n v="8.4900000000000003E-2"/>
    <n v="7.4899999999999994E-2"/>
    <x v="6"/>
    <n v="10"/>
    <n v="13"/>
    <s v="NY"/>
    <x v="8"/>
    <x v="1"/>
    <n v="0"/>
    <n v="4500"/>
    <n v="0"/>
    <n v="7000"/>
    <x v="280"/>
    <x v="0"/>
    <x v="3"/>
    <n v="220.94"/>
    <n v="281.07"/>
    <n v="125"/>
    <x v="2"/>
  </r>
  <r>
    <x v="298"/>
    <n v="36"/>
    <x v="4"/>
    <d v="2009-04-18T00:00:00"/>
    <n v="0.37352000000000002"/>
    <n v="0.34899999999999998"/>
    <n v="0.33900000000000002"/>
    <x v="0"/>
    <m/>
    <n v="1"/>
    <s v="AR"/>
    <x v="31"/>
    <x v="3"/>
    <n v="0"/>
    <n v="3750"/>
    <n v="1909"/>
    <n v="2000"/>
    <x v="281"/>
    <x v="0"/>
    <x v="7"/>
    <n v="90.36"/>
    <n v="131.65"/>
    <n v="31"/>
    <x v="2"/>
  </r>
  <r>
    <x v="299"/>
    <n v="36"/>
    <x v="4"/>
    <d v="2012-10-07T00:00:00"/>
    <n v="0.29509999999999997"/>
    <n v="0.25990000000000002"/>
    <n v="0.24990000000000001"/>
    <x v="2"/>
    <n v="6"/>
    <n v="1"/>
    <s v="TN"/>
    <x v="0"/>
    <x v="1"/>
    <n v="0"/>
    <n v="2414.5"/>
    <n v="641"/>
    <n v="2000"/>
    <x v="282"/>
    <x v="1"/>
    <x v="6"/>
    <n v="80.569999999999993"/>
    <n v="528.41999999999996"/>
    <n v="44"/>
    <x v="2"/>
  </r>
  <r>
    <x v="300"/>
    <n v="60"/>
    <x v="1"/>
    <m/>
    <n v="0.20080999999999999"/>
    <n v="0.1769"/>
    <n v="0.16689999999999999"/>
    <x v="3"/>
    <n v="6"/>
    <n v="2"/>
    <s v="CT"/>
    <x v="40"/>
    <x v="1"/>
    <n v="0"/>
    <n v="6250"/>
    <n v="0"/>
    <n v="10000"/>
    <x v="237"/>
    <x v="3"/>
    <x v="3"/>
    <n v="252.25"/>
    <n v="1137.8034"/>
    <n v="1"/>
    <x v="2"/>
  </r>
  <r>
    <x v="301"/>
    <n v="36"/>
    <x v="4"/>
    <d v="2011-10-04T00:00:00"/>
    <n v="9.844E-2"/>
    <n v="9.5000000000000001E-2"/>
    <n v="8.5000000000000006E-2"/>
    <x v="6"/>
    <n v="9"/>
    <n v="1"/>
    <s v="MD"/>
    <x v="35"/>
    <x v="3"/>
    <n v="0"/>
    <n v="3000"/>
    <n v="1010"/>
    <n v="5000"/>
    <x v="283"/>
    <x v="2"/>
    <x v="8"/>
    <n v="160.16"/>
    <n v="536.86"/>
    <n v="205"/>
    <x v="1"/>
  </r>
  <r>
    <x v="302"/>
    <n v="36"/>
    <x v="0"/>
    <d v="2011-03-06T00:00:00"/>
    <n v="8.9910000000000004E-2"/>
    <n v="8.6800000000000002E-2"/>
    <n v="8.6800000000000002E-2"/>
    <x v="0"/>
    <m/>
    <n v="4"/>
    <s v="TX"/>
    <x v="0"/>
    <x v="3"/>
    <n v="630"/>
    <n v="5200"/>
    <n v="0"/>
    <n v="5500"/>
    <x v="284"/>
    <x v="1"/>
    <x v="7"/>
    <n v="172.31"/>
    <n v="768.64"/>
    <n v="50"/>
    <x v="2"/>
  </r>
  <r>
    <x v="123"/>
    <n v="36"/>
    <x v="0"/>
    <d v="2011-07-22T00:00:00"/>
    <n v="0.1215"/>
    <n v="0.1075"/>
    <n v="9.7500000000000003E-2"/>
    <x v="0"/>
    <m/>
    <n v="6"/>
    <s v="GA"/>
    <x v="12"/>
    <x v="3"/>
    <n v="0"/>
    <n v="4217.6666670000004"/>
    <n v="0"/>
    <n v="2000"/>
    <x v="285"/>
    <x v="0"/>
    <x v="7"/>
    <n v="17.04"/>
    <n v="351.84"/>
    <n v="75"/>
    <x v="2"/>
  </r>
  <r>
    <x v="303"/>
    <n v="36"/>
    <x v="1"/>
    <m/>
    <n v="0.14713999999999999"/>
    <n v="0.11890000000000001"/>
    <n v="0.1089"/>
    <x v="1"/>
    <n v="7"/>
    <n v="1"/>
    <s v="WA"/>
    <x v="30"/>
    <x v="1"/>
    <n v="0"/>
    <n v="4583.3333329999996"/>
    <n v="0"/>
    <n v="15000"/>
    <x v="8"/>
    <x v="2"/>
    <x v="3"/>
    <n v="497.43"/>
    <n v="299.45999999999998"/>
    <n v="265"/>
    <x v="2"/>
  </r>
  <r>
    <x v="304"/>
    <n v="36"/>
    <x v="0"/>
    <d v="2008-10-15T00:00:00"/>
    <n v="0.13353000000000001"/>
    <n v="0.1265"/>
    <n v="0.11650000000000001"/>
    <x v="0"/>
    <m/>
    <n v="0"/>
    <s v=""/>
    <x v="22"/>
    <x v="3"/>
    <n v="0"/>
    <n v="2990"/>
    <n v="0"/>
    <n v="8500"/>
    <x v="286"/>
    <x v="3"/>
    <x v="0"/>
    <n v="284.97000000000003"/>
    <n v="1178.22"/>
    <n v="405"/>
    <x v="1"/>
  </r>
  <r>
    <x v="61"/>
    <n v="36"/>
    <x v="1"/>
    <m/>
    <n v="0.1709"/>
    <n v="0.13489999999999999"/>
    <n v="0.1249"/>
    <x v="3"/>
    <n v="5"/>
    <n v="1"/>
    <s v="MO"/>
    <x v="16"/>
    <x v="4"/>
    <n v="0"/>
    <n v="2000"/>
    <n v="0"/>
    <n v="4000"/>
    <x v="287"/>
    <x v="2"/>
    <x v="3"/>
    <n v="135.72"/>
    <n v="206.35159999999999"/>
    <n v="1"/>
    <x v="1"/>
  </r>
  <r>
    <x v="305"/>
    <n v="36"/>
    <x v="1"/>
    <m/>
    <n v="0.28850999999999999"/>
    <n v="0.24990000000000001"/>
    <n v="0.2399"/>
    <x v="2"/>
    <n v="6"/>
    <n v="1"/>
    <s v="CA"/>
    <x v="2"/>
    <x v="1"/>
    <n v="0"/>
    <n v="3550"/>
    <n v="0"/>
    <n v="3500"/>
    <x v="288"/>
    <x v="3"/>
    <x v="2"/>
    <n v="139.13999999999999"/>
    <n v="1163.72"/>
    <n v="26"/>
    <x v="2"/>
  </r>
  <r>
    <x v="306"/>
    <n v="36"/>
    <x v="1"/>
    <m/>
    <n v="0.16678000000000001"/>
    <n v="0.1305"/>
    <n v="0.1205"/>
    <x v="3"/>
    <n v="4"/>
    <n v="1"/>
    <s v="MN"/>
    <x v="11"/>
    <x v="0"/>
    <n v="0"/>
    <n v="8500"/>
    <n v="0"/>
    <n v="15000"/>
    <x v="289"/>
    <x v="1"/>
    <x v="1"/>
    <n v="505.77"/>
    <n v="0"/>
    <n v="1"/>
    <x v="2"/>
  </r>
  <r>
    <x v="307"/>
    <n v="60"/>
    <x v="1"/>
    <m/>
    <n v="0.26989999999999997"/>
    <n v="0.24429999999999999"/>
    <n v="0.23430000000000001"/>
    <x v="5"/>
    <n v="4"/>
    <n v="7"/>
    <s v="MN"/>
    <x v="3"/>
    <x v="1"/>
    <n v="2643"/>
    <n v="8500"/>
    <n v="0"/>
    <n v="15000"/>
    <x v="290"/>
    <x v="1"/>
    <x v="2"/>
    <n v="435.27"/>
    <n v="6606.19"/>
    <n v="1"/>
    <x v="1"/>
  </r>
  <r>
    <x v="308"/>
    <n v="12"/>
    <x v="0"/>
    <d v="2012-12-22T00:00:00"/>
    <n v="0.28917999999999999"/>
    <n v="0.19"/>
    <n v="0.18"/>
    <x v="2"/>
    <n v="7"/>
    <n v="7"/>
    <s v="GA"/>
    <x v="1"/>
    <x v="1"/>
    <n v="0"/>
    <n v="15000"/>
    <n v="0"/>
    <n v="2000"/>
    <x v="171"/>
    <x v="2"/>
    <x v="6"/>
    <n v="184.31"/>
    <n v="212.51"/>
    <n v="9"/>
    <x v="1"/>
  </r>
  <r>
    <x v="309"/>
    <n v="36"/>
    <x v="0"/>
    <d v="2013-05-26T00:00:00"/>
    <n v="0.37698999999999999"/>
    <n v="0.34"/>
    <n v="0.33"/>
    <x v="7"/>
    <n v="2"/>
    <n v="3"/>
    <s v="CO"/>
    <x v="30"/>
    <x v="0"/>
    <n v="0"/>
    <n v="4166.6666670000004"/>
    <n v="0"/>
    <n v="2500"/>
    <x v="291"/>
    <x v="2"/>
    <x v="5"/>
    <n v="111.68"/>
    <n v="1556.89"/>
    <n v="56"/>
    <x v="2"/>
  </r>
  <r>
    <x v="310"/>
    <n v="36"/>
    <x v="1"/>
    <m/>
    <n v="0.19921"/>
    <n v="0.16259999999999999"/>
    <n v="0.15260000000000001"/>
    <x v="3"/>
    <n v="8"/>
    <n v="1"/>
    <s v="WA"/>
    <x v="32"/>
    <x v="1"/>
    <n v="0"/>
    <n v="4916.6666670000004"/>
    <n v="0"/>
    <n v="10000"/>
    <x v="292"/>
    <x v="0"/>
    <x v="2"/>
    <n v="352.86"/>
    <n v="2037.83"/>
    <n v="124"/>
    <x v="2"/>
  </r>
  <r>
    <x v="311"/>
    <n v="36"/>
    <x v="0"/>
    <d v="2009-06-23T00:00:00"/>
    <n v="0.21673999999999999"/>
    <n v="0.20749999999999999"/>
    <n v="0.20250000000000001"/>
    <x v="0"/>
    <m/>
    <n v="0"/>
    <s v=""/>
    <x v="16"/>
    <x v="5"/>
    <m/>
    <n v="6666.6666670000004"/>
    <n v="0"/>
    <n v="2000"/>
    <x v="293"/>
    <x v="3"/>
    <x v="4"/>
    <n v="51.12"/>
    <n v="712.21"/>
    <n v="12"/>
    <x v="1"/>
  </r>
  <r>
    <x v="154"/>
    <n v="60"/>
    <x v="1"/>
    <m/>
    <n v="0.21934999999999999"/>
    <n v="0.19500000000000001"/>
    <n v="0.185"/>
    <x v="5"/>
    <n v="6"/>
    <n v="1"/>
    <s v="VA"/>
    <x v="38"/>
    <x v="1"/>
    <n v="0"/>
    <n v="5750"/>
    <n v="0"/>
    <n v="20000"/>
    <x v="294"/>
    <x v="0"/>
    <x v="3"/>
    <n v="524.33000000000004"/>
    <n v="1590.7351000000001"/>
    <n v="1"/>
    <x v="2"/>
  </r>
  <r>
    <x v="312"/>
    <n v="36"/>
    <x v="1"/>
    <m/>
    <n v="0.24246000000000001"/>
    <n v="0.2049"/>
    <n v="0.19489999999999999"/>
    <x v="5"/>
    <n v="7"/>
    <n v="15"/>
    <s v="NV"/>
    <x v="1"/>
    <x v="1"/>
    <n v="51"/>
    <n v="5000"/>
    <n v="0"/>
    <n v="4500"/>
    <x v="245"/>
    <x v="1"/>
    <x v="2"/>
    <n v="168.36"/>
    <n v="1353.45"/>
    <n v="82"/>
    <x v="0"/>
  </r>
  <r>
    <x v="13"/>
    <n v="36"/>
    <x v="1"/>
    <m/>
    <n v="0.26528000000000002"/>
    <n v="0.22720000000000001"/>
    <n v="0.2172"/>
    <x v="2"/>
    <n v="3"/>
    <n v="1"/>
    <s v="CA"/>
    <x v="0"/>
    <x v="1"/>
    <n v="0"/>
    <n v="2583.333333"/>
    <n v="0"/>
    <n v="10000"/>
    <x v="169"/>
    <x v="3"/>
    <x v="3"/>
    <n v="385.64"/>
    <n v="1577.79"/>
    <n v="57"/>
    <x v="2"/>
  </r>
  <r>
    <x v="313"/>
    <n v="12"/>
    <x v="0"/>
    <d v="2011-09-27T00:00:00"/>
    <n v="0.34105000000000002"/>
    <n v="0.24990000000000001"/>
    <n v="0.2399"/>
    <x v="2"/>
    <n v="6"/>
    <n v="6"/>
    <s v="MN"/>
    <x v="1"/>
    <x v="1"/>
    <n v="0"/>
    <n v="4333.3333329999996"/>
    <n v="0"/>
    <n v="3000"/>
    <x v="295"/>
    <x v="0"/>
    <x v="6"/>
    <n v="285.12"/>
    <n v="159.34"/>
    <n v="49"/>
    <x v="1"/>
  </r>
  <r>
    <x v="314"/>
    <n v="36"/>
    <x v="0"/>
    <d v="2011-10-27T00:00:00"/>
    <n v="0.32575999999999999"/>
    <n v="0.28989999999999999"/>
    <n v="0.27989999999999998"/>
    <x v="4"/>
    <n v="3"/>
    <n v="1"/>
    <s v="CA"/>
    <x v="15"/>
    <x v="3"/>
    <n v="160"/>
    <n v="3500"/>
    <n v="0"/>
    <n v="4500"/>
    <x v="248"/>
    <x v="3"/>
    <x v="6"/>
    <n v="188.55"/>
    <n v="560.45000000000005"/>
    <n v="29"/>
    <x v="2"/>
  </r>
  <r>
    <x v="315"/>
    <n v="36"/>
    <x v="0"/>
    <d v="2011-05-09T00:00:00"/>
    <n v="0.14974000000000001"/>
    <n v="0.13550000000000001"/>
    <n v="0.1255"/>
    <x v="0"/>
    <m/>
    <n v="1"/>
    <s v="GA"/>
    <x v="19"/>
    <x v="3"/>
    <n v="0"/>
    <n v="2363.333333"/>
    <n v="0"/>
    <n v="10000"/>
    <x v="296"/>
    <x v="3"/>
    <x v="7"/>
    <n v="287.06"/>
    <n v="2345.73"/>
    <n v="210"/>
    <x v="2"/>
  </r>
  <r>
    <x v="316"/>
    <n v="36"/>
    <x v="0"/>
    <d v="2013-04-29T00:00:00"/>
    <n v="0.35797000000000001"/>
    <n v="0.31769999999999998"/>
    <n v="0.30769999999999997"/>
    <x v="7"/>
    <n v="5"/>
    <n v="19"/>
    <s v="NM"/>
    <x v="3"/>
    <x v="1"/>
    <n v="0"/>
    <n v="3750"/>
    <n v="0"/>
    <n v="4000"/>
    <x v="162"/>
    <x v="1"/>
    <x v="2"/>
    <n v="173.71"/>
    <n v="1285.74"/>
    <n v="2"/>
    <x v="1"/>
  </r>
  <r>
    <x v="317"/>
    <n v="36"/>
    <x v="1"/>
    <m/>
    <n v="0.34887000000000001"/>
    <n v="0.3125"/>
    <n v="0.30249999999999999"/>
    <x v="7"/>
    <n v="1"/>
    <n v="1"/>
    <s v="CA"/>
    <x v="47"/>
    <x v="3"/>
    <n v="0"/>
    <n v="4166.6666670000004"/>
    <n v="0"/>
    <n v="4000"/>
    <x v="297"/>
    <x v="2"/>
    <x v="6"/>
    <n v="172.56"/>
    <n v="2129.5100000000002"/>
    <n v="52"/>
    <x v="2"/>
  </r>
  <r>
    <x v="318"/>
    <n v="36"/>
    <x v="1"/>
    <m/>
    <n v="9.5339999999999994E-2"/>
    <n v="8.1900000000000001E-2"/>
    <n v="7.1900000000000006E-2"/>
    <x v="6"/>
    <n v="10"/>
    <n v="1"/>
    <s v="VA"/>
    <x v="1"/>
    <x v="1"/>
    <n v="0"/>
    <n v="6491.6666670000004"/>
    <n v="0"/>
    <n v="9000"/>
    <x v="134"/>
    <x v="2"/>
    <x v="3"/>
    <n v="282.82"/>
    <n v="239.18"/>
    <n v="218"/>
    <x v="2"/>
  </r>
  <r>
    <x v="319"/>
    <n v="36"/>
    <x v="4"/>
    <d v="2007-12-12T00:00:00"/>
    <n v="0.25506000000000001"/>
    <n v="0.2475"/>
    <n v="0.24249999999999999"/>
    <x v="0"/>
    <m/>
    <n v="0"/>
    <s v="WA"/>
    <x v="11"/>
    <x v="2"/>
    <m/>
    <n v="6917"/>
    <n v="2370"/>
    <n v="3500"/>
    <x v="298"/>
    <x v="0"/>
    <x v="4"/>
    <n v="138.69999999999999"/>
    <n v="906.04"/>
    <n v="27"/>
    <x v="1"/>
  </r>
  <r>
    <x v="320"/>
    <n v="36"/>
    <x v="0"/>
    <d v="2011-04-25T00:00:00"/>
    <n v="0.30703999999999998"/>
    <n v="0.28349999999999997"/>
    <n v="0.27350000000000002"/>
    <x v="0"/>
    <m/>
    <n v="4"/>
    <s v="MI"/>
    <x v="4"/>
    <x v="3"/>
    <n v="0"/>
    <n v="1583.333333"/>
    <n v="0"/>
    <n v="1545"/>
    <x v="299"/>
    <x v="3"/>
    <x v="7"/>
    <n v="0"/>
    <n v="1016.45"/>
    <n v="12"/>
    <x v="2"/>
  </r>
  <r>
    <x v="321"/>
    <n v="36"/>
    <x v="0"/>
    <d v="2007-06-19T00:00:00"/>
    <n v="0.20735000000000001"/>
    <n v="0.2"/>
    <n v="0.185"/>
    <x v="0"/>
    <m/>
    <n v="0"/>
    <s v="IL"/>
    <x v="4"/>
    <x v="3"/>
    <n v="0"/>
    <n v="1083.333333"/>
    <n v="0"/>
    <n v="16000"/>
    <x v="279"/>
    <x v="3"/>
    <x v="0"/>
    <n v="594.62"/>
    <n v="298.49"/>
    <n v="74"/>
    <x v="2"/>
  </r>
  <r>
    <x v="322"/>
    <n v="36"/>
    <x v="4"/>
    <d v="2010-04-09T00:00:00"/>
    <n v="0.37452999999999997"/>
    <n v="0.35"/>
    <n v="0.34"/>
    <x v="0"/>
    <m/>
    <n v="1"/>
    <s v="CA"/>
    <x v="6"/>
    <x v="3"/>
    <n v="0"/>
    <n v="1900"/>
    <n v="1553"/>
    <n v="1000"/>
    <x v="300"/>
    <x v="0"/>
    <x v="7"/>
    <n v="45.24"/>
    <n v="360.09"/>
    <n v="16"/>
    <x v="0"/>
  </r>
  <r>
    <x v="323"/>
    <n v="36"/>
    <x v="3"/>
    <d v="2007-08-29T00:00:00"/>
    <n v="0.25802000000000003"/>
    <n v="0.23899999999999999"/>
    <n v="0.20399999999999999"/>
    <x v="0"/>
    <m/>
    <n v="0"/>
    <s v="ID"/>
    <x v="2"/>
    <x v="2"/>
    <m/>
    <n v="3541.666667"/>
    <n v="238"/>
    <n v="1000"/>
    <x v="301"/>
    <x v="1"/>
    <x v="0"/>
    <n v="39.18"/>
    <n v="56.25"/>
    <n v="37"/>
    <x v="2"/>
  </r>
  <r>
    <x v="324"/>
    <n v="36"/>
    <x v="0"/>
    <d v="2011-08-05T00:00:00"/>
    <n v="0.16005"/>
    <n v="0.13850000000000001"/>
    <n v="0.1285"/>
    <x v="3"/>
    <n v="8"/>
    <n v="7"/>
    <s v="OH"/>
    <x v="10"/>
    <x v="3"/>
    <n v="0"/>
    <n v="6166.6666670000004"/>
    <n v="0"/>
    <n v="4000"/>
    <x v="302"/>
    <x v="1"/>
    <x v="5"/>
    <n v="136.41999999999999"/>
    <n v="640.53"/>
    <n v="107"/>
    <x v="2"/>
  </r>
  <r>
    <x v="325"/>
    <n v="36"/>
    <x v="4"/>
    <d v="2010-07-31T00:00:00"/>
    <n v="0.37452999999999997"/>
    <n v="0.35"/>
    <n v="0.34"/>
    <x v="0"/>
    <m/>
    <n v="1"/>
    <s v="MI"/>
    <x v="37"/>
    <x v="3"/>
    <n v="0"/>
    <n v="3333.333333"/>
    <n v="1440"/>
    <n v="3800"/>
    <x v="303"/>
    <x v="0"/>
    <x v="7"/>
    <n v="171.9"/>
    <n v="1773.11"/>
    <n v="39"/>
    <x v="2"/>
  </r>
  <r>
    <x v="205"/>
    <n v="36"/>
    <x v="1"/>
    <m/>
    <n v="0.28032000000000001"/>
    <n v="0.2419"/>
    <n v="0.2319"/>
    <x v="2"/>
    <n v="2"/>
    <n v="2"/>
    <s v="WV"/>
    <x v="0"/>
    <x v="1"/>
    <n v="0"/>
    <n v="4333.3333329999996"/>
    <n v="0"/>
    <n v="3000"/>
    <x v="218"/>
    <x v="0"/>
    <x v="3"/>
    <n v="118"/>
    <n v="347.89"/>
    <n v="21"/>
    <x v="2"/>
  </r>
  <r>
    <x v="58"/>
    <n v="36"/>
    <x v="1"/>
    <m/>
    <n v="0.17610999999999999"/>
    <n v="0.14000000000000001"/>
    <n v="0.13"/>
    <x v="3"/>
    <n v="5"/>
    <n v="1"/>
    <s v="OH"/>
    <x v="3"/>
    <x v="1"/>
    <n v="0"/>
    <n v="11666.666670000001"/>
    <n v="0"/>
    <n v="25000"/>
    <x v="54"/>
    <x v="2"/>
    <x v="3"/>
    <n v="854.44"/>
    <n v="578.31100000000004"/>
    <n v="1"/>
    <x v="2"/>
  </r>
  <r>
    <x v="326"/>
    <n v="36"/>
    <x v="4"/>
    <d v="2009-12-17T00:00:00"/>
    <n v="0.17721999999999999"/>
    <n v="0.17"/>
    <n v="0.16500000000000001"/>
    <x v="0"/>
    <m/>
    <n v="0"/>
    <s v="FL"/>
    <x v="0"/>
    <x v="2"/>
    <m/>
    <n v="2500"/>
    <n v="1667"/>
    <n v="5500"/>
    <x v="304"/>
    <x v="1"/>
    <x v="0"/>
    <n v="196.09"/>
    <n v="1504.65"/>
    <n v="48"/>
    <x v="0"/>
  </r>
  <r>
    <x v="327"/>
    <n v="36"/>
    <x v="1"/>
    <m/>
    <n v="0.13836000000000001"/>
    <n v="0.1099"/>
    <n v="9.9900000000000003E-2"/>
    <x v="1"/>
    <n v="7"/>
    <n v="1"/>
    <s v="PA"/>
    <x v="27"/>
    <x v="1"/>
    <n v="0"/>
    <n v="3439.666667"/>
    <n v="0"/>
    <n v="10000"/>
    <x v="172"/>
    <x v="1"/>
    <x v="1"/>
    <n v="327.33999999999997"/>
    <n v="0"/>
    <n v="1"/>
    <x v="2"/>
  </r>
  <r>
    <x v="328"/>
    <n v="60"/>
    <x v="1"/>
    <m/>
    <n v="0.14965000000000001"/>
    <n v="0.12690000000000001"/>
    <n v="0.1169"/>
    <x v="1"/>
    <n v="7"/>
    <n v="1"/>
    <s v="IL"/>
    <x v="22"/>
    <x v="1"/>
    <n v="0"/>
    <n v="10833.333329999999"/>
    <n v="0"/>
    <n v="19000"/>
    <x v="43"/>
    <x v="0"/>
    <x v="3"/>
    <n v="429.3"/>
    <n v="1178.52"/>
    <n v="233"/>
    <x v="1"/>
  </r>
  <r>
    <x v="329"/>
    <n v="60"/>
    <x v="1"/>
    <m/>
    <n v="0.23462"/>
    <n v="0.2099"/>
    <n v="0.19989999999999999"/>
    <x v="5"/>
    <n v="3"/>
    <n v="1"/>
    <s v="PA"/>
    <x v="35"/>
    <x v="1"/>
    <n v="0"/>
    <n v="2916.666667"/>
    <n v="0"/>
    <n v="4000"/>
    <x v="305"/>
    <x v="3"/>
    <x v="3"/>
    <n v="108.19"/>
    <n v="609.9"/>
    <n v="15"/>
    <x v="0"/>
  </r>
  <r>
    <x v="330"/>
    <n v="36"/>
    <x v="3"/>
    <d v="2012-03-27T00:00:00"/>
    <n v="0.29520000000000002"/>
    <n v="0.26"/>
    <n v="0.25"/>
    <x v="7"/>
    <n v="6"/>
    <n v="1"/>
    <s v="MO"/>
    <x v="0"/>
    <x v="3"/>
    <n v="0"/>
    <n v="3163.333333"/>
    <n v="163"/>
    <n v="4000"/>
    <x v="291"/>
    <x v="2"/>
    <x v="5"/>
    <n v="161.16"/>
    <n v="852.99"/>
    <n v="91"/>
    <x v="2"/>
  </r>
  <r>
    <x v="331"/>
    <n v="36"/>
    <x v="0"/>
    <d v="2011-04-21T00:00:00"/>
    <n v="0.13411000000000001"/>
    <n v="0.12"/>
    <n v="0.11"/>
    <x v="0"/>
    <m/>
    <n v="1"/>
    <s v="MI"/>
    <x v="1"/>
    <x v="3"/>
    <n v="0"/>
    <n v="6833.3333329999996"/>
    <n v="0"/>
    <n v="10000"/>
    <x v="306"/>
    <x v="3"/>
    <x v="7"/>
    <n v="329.89"/>
    <n v="1959.26"/>
    <n v="359"/>
    <x v="2"/>
  </r>
  <r>
    <x v="332"/>
    <n v="36"/>
    <x v="0"/>
    <d v="2012-08-15T00:00:00"/>
    <n v="0.35643000000000002"/>
    <n v="0.31990000000000002"/>
    <n v="0.30990000000000001"/>
    <x v="4"/>
    <n v="5"/>
    <n v="3"/>
    <s v="CA"/>
    <x v="0"/>
    <x v="1"/>
    <n v="0"/>
    <n v="6666.6666670000004"/>
    <n v="0"/>
    <n v="7500"/>
    <x v="307"/>
    <x v="3"/>
    <x v="6"/>
    <n v="326.62"/>
    <n v="2411.23"/>
    <n v="114"/>
    <x v="1"/>
  </r>
  <r>
    <x v="333"/>
    <n v="36"/>
    <x v="1"/>
    <m/>
    <n v="0.20626"/>
    <n v="0.16950000000000001"/>
    <n v="0.1595"/>
    <x v="5"/>
    <n v="8"/>
    <n v="1"/>
    <s v="WA"/>
    <x v="13"/>
    <x v="1"/>
    <n v="0"/>
    <n v="2916.666667"/>
    <n v="0"/>
    <n v="7000"/>
    <x v="57"/>
    <x v="2"/>
    <x v="3"/>
    <n v="249.39"/>
    <n v="383.59930000000003"/>
    <n v="1"/>
    <x v="2"/>
  </r>
  <r>
    <x v="334"/>
    <n v="36"/>
    <x v="0"/>
    <d v="2010-04-17T00:00:00"/>
    <n v="0.10913"/>
    <n v="0.1022"/>
    <n v="9.2200000000000004E-2"/>
    <x v="0"/>
    <m/>
    <n v="0"/>
    <s v="NC"/>
    <x v="17"/>
    <x v="3"/>
    <n v="0"/>
    <n v="4500"/>
    <n v="0"/>
    <n v="4800"/>
    <x v="59"/>
    <x v="3"/>
    <x v="0"/>
    <n v="137.61000000000001"/>
    <n v="796.45"/>
    <n v="172"/>
    <x v="2"/>
  </r>
  <r>
    <x v="335"/>
    <n v="36"/>
    <x v="4"/>
    <d v="2010-06-16T00:00:00"/>
    <n v="0.14197000000000001"/>
    <n v="0.13489999999999999"/>
    <n v="0.1249"/>
    <x v="0"/>
    <m/>
    <n v="0"/>
    <s v="OH"/>
    <x v="48"/>
    <x v="3"/>
    <n v="0"/>
    <n v="3541.666667"/>
    <n v="1484"/>
    <n v="5000"/>
    <x v="308"/>
    <x v="0"/>
    <x v="0"/>
    <n v="169.65"/>
    <n v="1062.93"/>
    <n v="58"/>
    <x v="2"/>
  </r>
  <r>
    <x v="336"/>
    <n v="12"/>
    <x v="0"/>
    <d v="2013-05-11T00:00:00"/>
    <n v="0.31368000000000001"/>
    <n v="0.23430000000000001"/>
    <n v="0.2243"/>
    <x v="4"/>
    <n v="8"/>
    <n v="3"/>
    <s v="OK"/>
    <x v="12"/>
    <x v="1"/>
    <n v="0"/>
    <n v="6666.6666670000004"/>
    <n v="0"/>
    <n v="4000"/>
    <x v="309"/>
    <x v="3"/>
    <x v="2"/>
    <n v="377.14"/>
    <n v="528.41999999999996"/>
    <n v="84"/>
    <x v="2"/>
  </r>
  <r>
    <x v="337"/>
    <n v="36"/>
    <x v="0"/>
    <d v="2010-02-08T00:00:00"/>
    <n v="0.16717000000000001"/>
    <n v="0.16"/>
    <n v="0.155"/>
    <x v="0"/>
    <m/>
    <n v="0"/>
    <s v=""/>
    <x v="1"/>
    <x v="2"/>
    <m/>
    <n v="11083.333329999999"/>
    <n v="0"/>
    <n v="25000"/>
    <x v="310"/>
    <x v="1"/>
    <x v="0"/>
    <n v="878.93"/>
    <n v="6627.44"/>
    <n v="232"/>
    <x v="2"/>
  </r>
  <r>
    <x v="338"/>
    <n v="36"/>
    <x v="0"/>
    <d v="2006-10-04T00:00:00"/>
    <n v="9.3369999999999995E-2"/>
    <n v="8.6499999999999994E-2"/>
    <n v="8.1500000000000003E-2"/>
    <x v="0"/>
    <m/>
    <n v="0"/>
    <s v=""/>
    <x v="16"/>
    <x v="5"/>
    <m/>
    <n v="3000"/>
    <n v="0"/>
    <n v="3500"/>
    <x v="311"/>
    <x v="1"/>
    <x v="4"/>
    <n v="110.73"/>
    <n v="158.03"/>
    <n v="51"/>
    <x v="0"/>
  </r>
  <r>
    <x v="339"/>
    <n v="60"/>
    <x v="1"/>
    <m/>
    <n v="0.23718"/>
    <n v="0.21240000000000001"/>
    <n v="0.2024"/>
    <x v="3"/>
    <n v="8"/>
    <n v="18"/>
    <s v="CO"/>
    <x v="9"/>
    <x v="1"/>
    <n v="0"/>
    <n v="3000"/>
    <n v="0"/>
    <n v="9000"/>
    <x v="312"/>
    <x v="0"/>
    <x v="2"/>
    <n v="244.7"/>
    <n v="2619.84"/>
    <n v="124"/>
    <x v="2"/>
  </r>
  <r>
    <x v="66"/>
    <n v="60"/>
    <x v="1"/>
    <m/>
    <n v="0.24856"/>
    <n v="0.2235"/>
    <n v="0.2135"/>
    <x v="2"/>
    <n v="3"/>
    <n v="1"/>
    <s v="CA"/>
    <x v="15"/>
    <x v="1"/>
    <n v="0"/>
    <n v="3500"/>
    <n v="0"/>
    <n v="7000"/>
    <x v="86"/>
    <x v="1"/>
    <x v="1"/>
    <n v="194.73"/>
    <n v="132.88"/>
    <n v="3"/>
    <x v="1"/>
  </r>
  <r>
    <x v="257"/>
    <n v="36"/>
    <x v="0"/>
    <d v="2013-01-04T00:00:00"/>
    <n v="0.30531999999999998"/>
    <n v="0.26989999999999997"/>
    <n v="0.25990000000000002"/>
    <x v="2"/>
    <n v="5"/>
    <n v="7"/>
    <s v="CT"/>
    <x v="1"/>
    <x v="0"/>
    <n v="0"/>
    <n v="12500"/>
    <n v="0"/>
    <n v="7000"/>
    <x v="313"/>
    <x v="0"/>
    <x v="6"/>
    <n v="285.74"/>
    <n v="2296.63"/>
    <n v="31"/>
    <x v="2"/>
  </r>
  <r>
    <x v="340"/>
    <n v="36"/>
    <x v="3"/>
    <d v="2013-06-27T00:00:00"/>
    <n v="0.22742000000000001"/>
    <n v="0.19020000000000001"/>
    <n v="0.1802"/>
    <x v="5"/>
    <n v="5"/>
    <n v="1"/>
    <s v="KS"/>
    <x v="0"/>
    <x v="1"/>
    <n v="0"/>
    <n v="3631.166667"/>
    <n v="163"/>
    <n v="3000"/>
    <x v="314"/>
    <x v="3"/>
    <x v="2"/>
    <n v="110"/>
    <n v="354.84"/>
    <n v="54"/>
    <x v="2"/>
  </r>
  <r>
    <x v="297"/>
    <n v="60"/>
    <x v="1"/>
    <m/>
    <n v="0.14452999999999999"/>
    <n v="0.12189999999999999"/>
    <n v="0.1119"/>
    <x v="1"/>
    <n v="7"/>
    <n v="1"/>
    <s v="NY"/>
    <x v="0"/>
    <x v="1"/>
    <n v="0"/>
    <n v="3333.333333"/>
    <n v="0"/>
    <n v="10000"/>
    <x v="280"/>
    <x v="0"/>
    <x v="3"/>
    <n v="223.41"/>
    <n v="593.21029999999996"/>
    <n v="1"/>
    <x v="2"/>
  </r>
  <r>
    <x v="341"/>
    <n v="36"/>
    <x v="0"/>
    <d v="2012-04-06T00:00:00"/>
    <n v="0.11296"/>
    <n v="9.1999999999999998E-2"/>
    <n v="8.2000000000000003E-2"/>
    <x v="1"/>
    <n v="9"/>
    <n v="1"/>
    <s v="OK"/>
    <x v="1"/>
    <x v="3"/>
    <n v="0"/>
    <n v="16666.666669999999"/>
    <n v="0"/>
    <n v="4700"/>
    <x v="315"/>
    <x v="0"/>
    <x v="5"/>
    <n v="149.9"/>
    <n v="562.16999999999996"/>
    <n v="135"/>
    <x v="1"/>
  </r>
  <r>
    <x v="342"/>
    <n v="60"/>
    <x v="1"/>
    <m/>
    <n v="0.21576000000000001"/>
    <n v="0.1915"/>
    <n v="0.18149999999999999"/>
    <x v="5"/>
    <n v="6"/>
    <n v="7"/>
    <s v="PA"/>
    <x v="10"/>
    <x v="1"/>
    <n v="0"/>
    <n v="4200"/>
    <n v="0"/>
    <n v="15000"/>
    <x v="316"/>
    <x v="0"/>
    <x v="3"/>
    <n v="390.35"/>
    <n v="1125.5001"/>
    <n v="1"/>
    <x v="2"/>
  </r>
  <r>
    <x v="343"/>
    <n v="36"/>
    <x v="0"/>
    <d v="2009-05-04T00:00:00"/>
    <n v="0.15512000000000001"/>
    <n v="0.14799999999999999"/>
    <n v="0.13800000000000001"/>
    <x v="0"/>
    <m/>
    <n v="7"/>
    <s v="WI"/>
    <x v="0"/>
    <x v="0"/>
    <n v="0"/>
    <n v="5000"/>
    <n v="0"/>
    <n v="5000"/>
    <x v="136"/>
    <x v="0"/>
    <x v="7"/>
    <n v="172.84"/>
    <n v="441.4"/>
    <n v="123"/>
    <x v="1"/>
  </r>
  <r>
    <x v="344"/>
    <n v="60"/>
    <x v="0"/>
    <d v="2013-07-17T00:00:00"/>
    <n v="0.23718"/>
    <n v="0.21240000000000001"/>
    <n v="0.2024"/>
    <x v="3"/>
    <n v="8"/>
    <n v="1"/>
    <s v="GA"/>
    <x v="40"/>
    <x v="1"/>
    <n v="0"/>
    <n v="2916.666667"/>
    <n v="0"/>
    <n v="11000"/>
    <x v="317"/>
    <x v="0"/>
    <x v="2"/>
    <n v="299.07"/>
    <n v="1829.1"/>
    <n v="52"/>
    <x v="2"/>
  </r>
  <r>
    <x v="345"/>
    <n v="60"/>
    <x v="4"/>
    <d v="2013-10-23T00:00:00"/>
    <n v="0.32393"/>
    <n v="0.2969"/>
    <n v="0.28689999999999999"/>
    <x v="4"/>
    <n v="3"/>
    <n v="15"/>
    <s v="FL"/>
    <x v="1"/>
    <x v="3"/>
    <n v="18536"/>
    <n v="4166.6666670000004"/>
    <n v="260"/>
    <n v="4000"/>
    <x v="318"/>
    <x v="3"/>
    <x v="3"/>
    <n v="128.65"/>
    <n v="6.51"/>
    <n v="58"/>
    <x v="1"/>
  </r>
  <r>
    <x v="346"/>
    <n v="36"/>
    <x v="1"/>
    <m/>
    <n v="0.15833"/>
    <n v="0.12989999999999999"/>
    <n v="0.11990000000000001"/>
    <x v="1"/>
    <n v="6"/>
    <n v="18"/>
    <s v="IL"/>
    <x v="1"/>
    <x v="1"/>
    <n v="0"/>
    <n v="8220.9166669999995"/>
    <n v="0"/>
    <n v="15000"/>
    <x v="34"/>
    <x v="0"/>
    <x v="3"/>
    <n v="505.34"/>
    <n v="925.33"/>
    <n v="226"/>
    <x v="2"/>
  </r>
  <r>
    <x v="347"/>
    <n v="36"/>
    <x v="3"/>
    <d v="2009-12-13T00:00:00"/>
    <n v="0.25517000000000001"/>
    <n v="0.24"/>
    <n v="0.22"/>
    <x v="0"/>
    <m/>
    <n v="0"/>
    <s v="WA"/>
    <x v="31"/>
    <x v="3"/>
    <n v="0"/>
    <n v="3988"/>
    <n v="565"/>
    <n v="1500"/>
    <x v="319"/>
    <x v="0"/>
    <x v="0"/>
    <n v="58.85"/>
    <n v="514.37"/>
    <n v="20"/>
    <x v="1"/>
  </r>
  <r>
    <x v="348"/>
    <n v="36"/>
    <x v="0"/>
    <d v="2008-12-31T00:00:00"/>
    <n v="0.21479999999999999"/>
    <n v="0.2"/>
    <n v="0.19"/>
    <x v="0"/>
    <m/>
    <n v="7"/>
    <s v="DC"/>
    <x v="3"/>
    <x v="3"/>
    <n v="0"/>
    <n v="8500"/>
    <n v="0"/>
    <n v="15000"/>
    <x v="320"/>
    <x v="0"/>
    <x v="7"/>
    <n v="557.45000000000005"/>
    <n v="457.87"/>
    <n v="568"/>
    <x v="2"/>
  </r>
  <r>
    <x v="349"/>
    <n v="36"/>
    <x v="0"/>
    <d v="2007-05-29T00:00:00"/>
    <n v="0.29776000000000002"/>
    <n v="0.28999999999999998"/>
    <n v="0.28499999999999998"/>
    <x v="0"/>
    <m/>
    <n v="0"/>
    <s v=""/>
    <x v="10"/>
    <x v="2"/>
    <m/>
    <n v="5533.3333329999996"/>
    <n v="0"/>
    <n v="3001"/>
    <x v="321"/>
    <x v="0"/>
    <x v="4"/>
    <n v="125.76"/>
    <n v="595.83000000000004"/>
    <n v="20"/>
    <x v="1"/>
  </r>
  <r>
    <x v="350"/>
    <n v="60"/>
    <x v="1"/>
    <m/>
    <n v="0.17849000000000001"/>
    <n v="0.15509999999999999"/>
    <n v="0.14510000000000001"/>
    <x v="1"/>
    <n v="9"/>
    <n v="1"/>
    <s v="MD"/>
    <x v="0"/>
    <x v="1"/>
    <n v="0"/>
    <n v="4833.3333329999996"/>
    <n v="0"/>
    <n v="15500"/>
    <x v="322"/>
    <x v="0"/>
    <x v="2"/>
    <n v="372.91"/>
    <n v="3249.34"/>
    <n v="58"/>
    <x v="2"/>
  </r>
  <r>
    <x v="351"/>
    <n v="36"/>
    <x v="4"/>
    <d v="2009-01-11T00:00:00"/>
    <n v="0.28544999999999998"/>
    <n v="0.27"/>
    <n v="0.26"/>
    <x v="0"/>
    <m/>
    <n v="0"/>
    <s v=""/>
    <x v="0"/>
    <x v="3"/>
    <n v="1103"/>
    <n v="6500"/>
    <n v="2007"/>
    <n v="3000"/>
    <x v="323"/>
    <x v="0"/>
    <x v="0"/>
    <n v="122.48"/>
    <n v="776.6"/>
    <n v="27"/>
    <x v="1"/>
  </r>
  <r>
    <x v="352"/>
    <n v="36"/>
    <x v="3"/>
    <d v="2007-08-21T00:00:00"/>
    <n v="0.11695999999999999"/>
    <n v="0.11"/>
    <n v="9.5000000000000001E-2"/>
    <x v="0"/>
    <m/>
    <n v="0"/>
    <s v="VA"/>
    <x v="47"/>
    <x v="2"/>
    <m/>
    <n v="1166.666667"/>
    <n v="246"/>
    <n v="2500"/>
    <x v="214"/>
    <x v="2"/>
    <x v="4"/>
    <n v="81.849999999999994"/>
    <n v="85.78"/>
    <n v="1"/>
    <x v="2"/>
  </r>
  <r>
    <x v="353"/>
    <n v="36"/>
    <x v="0"/>
    <d v="2008-04-08T00:00:00"/>
    <n v="9.6780000000000005E-2"/>
    <n v="8.9899999999999994E-2"/>
    <n v="8.9899999999999994E-2"/>
    <x v="0"/>
    <m/>
    <n v="1"/>
    <s v="MN"/>
    <x v="17"/>
    <x v="3"/>
    <n v="0"/>
    <n v="3219.833333"/>
    <n v="0"/>
    <n v="8000"/>
    <x v="324"/>
    <x v="2"/>
    <x v="0"/>
    <n v="254.36"/>
    <n v="211.57"/>
    <n v="142"/>
    <x v="2"/>
  </r>
  <r>
    <x v="354"/>
    <n v="36"/>
    <x v="4"/>
    <d v="2011-08-26T00:00:00"/>
    <n v="0.34915000000000002"/>
    <n v="0.32500000000000001"/>
    <n v="0.315"/>
    <x v="2"/>
    <n v="7"/>
    <n v="2"/>
    <s v="NY"/>
    <x v="44"/>
    <x v="3"/>
    <n v="0"/>
    <n v="8083.3333329999996"/>
    <n v="1049"/>
    <n v="8000"/>
    <x v="302"/>
    <x v="1"/>
    <x v="5"/>
    <n v="350.66"/>
    <n v="2682.84"/>
    <n v="62"/>
    <x v="1"/>
  </r>
  <r>
    <x v="355"/>
    <n v="60"/>
    <x v="0"/>
    <d v="2013-05-01T00:00:00"/>
    <n v="0.35837999999999998"/>
    <n v="0.33040000000000003"/>
    <n v="0.32040000000000002"/>
    <x v="4"/>
    <n v="3"/>
    <n v="1"/>
    <s v="MI"/>
    <x v="10"/>
    <x v="1"/>
    <n v="0"/>
    <n v="7083.3333329999996"/>
    <n v="0"/>
    <n v="4000"/>
    <x v="325"/>
    <x v="1"/>
    <x v="2"/>
    <n v="136.97999999999999"/>
    <n v="1361.86"/>
    <n v="21"/>
    <x v="1"/>
  </r>
  <r>
    <x v="356"/>
    <n v="12"/>
    <x v="0"/>
    <d v="2013-07-18T00:00:00"/>
    <n v="0.17968999999999999"/>
    <n v="0.12239999999999999"/>
    <n v="0.1124"/>
    <x v="3"/>
    <n v="8"/>
    <n v="1"/>
    <s v="CA"/>
    <x v="3"/>
    <x v="1"/>
    <n v="0"/>
    <n v="8333.3333330000005"/>
    <n v="0"/>
    <n v="6950"/>
    <x v="326"/>
    <x v="0"/>
    <x v="2"/>
    <n v="618.28"/>
    <n v="471.24"/>
    <n v="12"/>
    <x v="2"/>
  </r>
  <r>
    <x v="144"/>
    <n v="60"/>
    <x v="1"/>
    <m/>
    <n v="0.18221999999999999"/>
    <n v="0.1585"/>
    <n v="0.14849999999999999"/>
    <x v="5"/>
    <n v="6"/>
    <n v="1"/>
    <s v="NV"/>
    <x v="0"/>
    <x v="1"/>
    <n v="0"/>
    <n v="6833.3333329999996"/>
    <n v="0"/>
    <n v="15000"/>
    <x v="138"/>
    <x v="1"/>
    <x v="1"/>
    <n v="363.58"/>
    <n v="0"/>
    <n v="100"/>
    <x v="2"/>
  </r>
  <r>
    <x v="172"/>
    <n v="36"/>
    <x v="0"/>
    <d v="2010-10-30T00:00:00"/>
    <n v="0.26762000000000002"/>
    <n v="0.26"/>
    <n v="0.25"/>
    <x v="0"/>
    <m/>
    <n v="0"/>
    <s v="IL"/>
    <x v="0"/>
    <x v="3"/>
    <n v="0"/>
    <n v="1333.333333"/>
    <n v="0"/>
    <n v="7000"/>
    <x v="327"/>
    <x v="2"/>
    <x v="0"/>
    <n v="282.02999999999997"/>
    <n v="3160.55"/>
    <n v="96"/>
    <x v="1"/>
  </r>
  <r>
    <x v="357"/>
    <n v="36"/>
    <x v="0"/>
    <d v="2013-02-26T00:00:00"/>
    <n v="0.10645"/>
    <n v="0.10299999999999999"/>
    <n v="9.2999999999999999E-2"/>
    <x v="6"/>
    <n v="8"/>
    <n v="1"/>
    <s v="ID"/>
    <x v="49"/>
    <x v="3"/>
    <n v="0"/>
    <n v="8750"/>
    <n v="0"/>
    <n v="20000"/>
    <x v="302"/>
    <x v="1"/>
    <x v="5"/>
    <n v="648.16"/>
    <n v="3325.61"/>
    <n v="685"/>
    <x v="2"/>
  </r>
  <r>
    <x v="279"/>
    <n v="36"/>
    <x v="0"/>
    <d v="2010-12-11T00:00:00"/>
    <n v="0.13202"/>
    <n v="0.125"/>
    <n v="0.115"/>
    <x v="0"/>
    <m/>
    <n v="0"/>
    <s v="NJ"/>
    <x v="10"/>
    <x v="3"/>
    <n v="0"/>
    <n v="8333.3333330000005"/>
    <n v="0"/>
    <n v="16000"/>
    <x v="328"/>
    <x v="2"/>
    <x v="0"/>
    <n v="462.43"/>
    <n v="3297.2"/>
    <n v="360"/>
    <x v="0"/>
  </r>
  <r>
    <x v="146"/>
    <n v="36"/>
    <x v="1"/>
    <m/>
    <n v="9.0300000000000005E-2"/>
    <n v="7.6899999999999996E-2"/>
    <n v="6.6900000000000001E-2"/>
    <x v="6"/>
    <n v="8"/>
    <n v="1"/>
    <s v="IL"/>
    <x v="0"/>
    <x v="4"/>
    <n v="0"/>
    <n v="4083.333333"/>
    <n v="0"/>
    <n v="10000"/>
    <x v="195"/>
    <x v="1"/>
    <x v="1"/>
    <n v="311.94"/>
    <n v="0"/>
    <n v="1"/>
    <x v="0"/>
  </r>
  <r>
    <x v="358"/>
    <n v="36"/>
    <x v="0"/>
    <d v="2013-05-09T00:00:00"/>
    <n v="0.13220000000000001"/>
    <n v="0.111"/>
    <n v="0.10100000000000001"/>
    <x v="1"/>
    <n v="8"/>
    <n v="1"/>
    <s v="IL"/>
    <x v="10"/>
    <x v="3"/>
    <n v="0"/>
    <n v="6083.3333329999996"/>
    <n v="0"/>
    <n v="10000"/>
    <x v="329"/>
    <x v="2"/>
    <x v="6"/>
    <n v="327.86"/>
    <n v="1134.73"/>
    <n v="131"/>
    <x v="1"/>
  </r>
  <r>
    <x v="359"/>
    <n v="36"/>
    <x v="0"/>
    <d v="2011-11-08T00:00:00"/>
    <n v="0.38057999999999997"/>
    <n v="0.34350000000000003"/>
    <n v="0.33350000000000002"/>
    <x v="4"/>
    <n v="5"/>
    <n v="1"/>
    <s v="AZ"/>
    <x v="1"/>
    <x v="1"/>
    <n v="0"/>
    <n v="4333.3333329999996"/>
    <n v="0"/>
    <n v="7500"/>
    <x v="330"/>
    <x v="0"/>
    <x v="5"/>
    <n v="336.52"/>
    <n v="2395.8000000000002"/>
    <n v="235"/>
    <x v="1"/>
  </r>
  <r>
    <x v="360"/>
    <n v="36"/>
    <x v="1"/>
    <m/>
    <n v="0.34752"/>
    <n v="0.3075"/>
    <n v="0.29749999999999999"/>
    <x v="7"/>
    <n v="2"/>
    <n v="7"/>
    <s v="SC"/>
    <x v="6"/>
    <x v="1"/>
    <n v="0"/>
    <n v="4437.9166670000004"/>
    <n v="0"/>
    <n v="4000"/>
    <x v="331"/>
    <x v="2"/>
    <x v="3"/>
    <n v="171.45"/>
    <n v="403.69"/>
    <n v="32"/>
    <x v="2"/>
  </r>
  <r>
    <x v="361"/>
    <n v="36"/>
    <x v="1"/>
    <m/>
    <n v="0.24757999999999999"/>
    <n v="0.2099"/>
    <n v="0.19989999999999999"/>
    <x v="5"/>
    <n v="7"/>
    <n v="13"/>
    <s v="OH"/>
    <x v="0"/>
    <x v="1"/>
    <n v="0"/>
    <n v="3500"/>
    <n v="0"/>
    <n v="2000"/>
    <x v="254"/>
    <x v="0"/>
    <x v="2"/>
    <n v="75.34"/>
    <n v="490.15"/>
    <n v="23"/>
    <x v="2"/>
  </r>
  <r>
    <x v="362"/>
    <n v="36"/>
    <x v="1"/>
    <m/>
    <n v="0.22711999999999999"/>
    <n v="0.18990000000000001"/>
    <n v="0.1799"/>
    <x v="5"/>
    <n v="6"/>
    <n v="6"/>
    <s v="CA"/>
    <x v="50"/>
    <x v="1"/>
    <n v="0"/>
    <n v="7333.3333329999996"/>
    <n v="0"/>
    <n v="7000"/>
    <x v="332"/>
    <x v="1"/>
    <x v="3"/>
    <n v="256.56"/>
    <n v="1074.47"/>
    <n v="94"/>
    <x v="2"/>
  </r>
  <r>
    <x v="363"/>
    <n v="36"/>
    <x v="3"/>
    <d v="2014-02-21T00:00:00"/>
    <n v="0.35355999999999999"/>
    <n v="0.31340000000000001"/>
    <n v="0.3034"/>
    <x v="7"/>
    <n v="3"/>
    <n v="13"/>
    <s v="GA"/>
    <x v="0"/>
    <x v="4"/>
    <n v="221"/>
    <n v="1061"/>
    <n v="136"/>
    <n v="4000"/>
    <x v="261"/>
    <x v="3"/>
    <x v="3"/>
    <n v="172.76"/>
    <n v="398.3"/>
    <n v="50"/>
    <x v="2"/>
  </r>
  <r>
    <x v="364"/>
    <n v="36"/>
    <x v="0"/>
    <d v="2014-02-04T00:00:00"/>
    <n v="0.25013000000000002"/>
    <n v="0.21240000000000001"/>
    <n v="0.2024"/>
    <x v="5"/>
    <n v="8"/>
    <n v="1"/>
    <s v="WV"/>
    <x v="9"/>
    <x v="1"/>
    <n v="0"/>
    <n v="10000"/>
    <n v="0"/>
    <n v="9000"/>
    <x v="333"/>
    <x v="0"/>
    <x v="3"/>
    <n v="340.19"/>
    <n v="868.58"/>
    <n v="98"/>
    <x v="2"/>
  </r>
  <r>
    <x v="365"/>
    <n v="36"/>
    <x v="0"/>
    <d v="2009-09-23T00:00:00"/>
    <n v="0.24263999999999999"/>
    <n v="0.22"/>
    <n v="0.21"/>
    <x v="0"/>
    <m/>
    <n v="4"/>
    <s v="IL"/>
    <x v="0"/>
    <x v="3"/>
    <n v="13495"/>
    <n v="5865"/>
    <n v="0"/>
    <n v="1000"/>
    <x v="334"/>
    <x v="1"/>
    <x v="7"/>
    <n v="38.19"/>
    <n v="237.22"/>
    <n v="55"/>
    <x v="1"/>
  </r>
  <r>
    <x v="366"/>
    <n v="36"/>
    <x v="0"/>
    <d v="2013-10-28T00:00:00"/>
    <n v="0.13270999999999999"/>
    <n v="0.1115"/>
    <n v="0.10150000000000001"/>
    <x v="1"/>
    <n v="9"/>
    <n v="1"/>
    <s v="TN"/>
    <x v="22"/>
    <x v="1"/>
    <n v="0"/>
    <n v="6666.6666670000004"/>
    <n v="0"/>
    <n v="10000"/>
    <x v="335"/>
    <x v="2"/>
    <x v="5"/>
    <n v="328.1"/>
    <n v="1813.56"/>
    <n v="292"/>
    <x v="2"/>
  </r>
  <r>
    <x v="367"/>
    <n v="36"/>
    <x v="4"/>
    <d v="2009-10-19T00:00:00"/>
    <n v="0.15934000000000001"/>
    <n v="0.1522"/>
    <n v="0.14219999999999999"/>
    <x v="0"/>
    <m/>
    <n v="3"/>
    <s v="CA"/>
    <x v="3"/>
    <x v="3"/>
    <n v="0"/>
    <n v="10958.333329999999"/>
    <n v="1726"/>
    <n v="25000"/>
    <x v="336"/>
    <x v="3"/>
    <x v="7"/>
    <n v="869.33"/>
    <n v="3084.53"/>
    <n v="347"/>
    <x v="1"/>
  </r>
  <r>
    <x v="368"/>
    <n v="36"/>
    <x v="4"/>
    <d v="2013-06-19T00:00:00"/>
    <n v="0.28850999999999999"/>
    <n v="0.24990000000000001"/>
    <n v="0.2399"/>
    <x v="2"/>
    <n v="5"/>
    <n v="7"/>
    <s v="ID"/>
    <x v="0"/>
    <x v="1"/>
    <n v="0"/>
    <n v="2916.666667"/>
    <n v="386"/>
    <n v="15000"/>
    <x v="9"/>
    <x v="3"/>
    <x v="2"/>
    <n v="596.32000000000005"/>
    <n v="2343.79"/>
    <n v="284"/>
    <x v="0"/>
  </r>
  <r>
    <x v="369"/>
    <n v="36"/>
    <x v="0"/>
    <d v="2010-10-25T00:00:00"/>
    <n v="0.36437999999999998"/>
    <n v="0.34"/>
    <n v="0.33"/>
    <x v="5"/>
    <n v="9"/>
    <n v="1"/>
    <s v="OH"/>
    <x v="31"/>
    <x v="3"/>
    <n v="0"/>
    <n v="2750"/>
    <n v="0"/>
    <n v="2500"/>
    <x v="337"/>
    <x v="2"/>
    <x v="8"/>
    <n v="111.68"/>
    <n v="737.37"/>
    <n v="30"/>
    <x v="1"/>
  </r>
  <r>
    <x v="370"/>
    <n v="36"/>
    <x v="1"/>
    <m/>
    <n v="0.22711999999999999"/>
    <n v="0.18990000000000001"/>
    <n v="0.1799"/>
    <x v="5"/>
    <n v="4"/>
    <n v="18"/>
    <s v="WA"/>
    <x v="51"/>
    <x v="1"/>
    <n v="0"/>
    <n v="7916.6666670000004"/>
    <n v="0"/>
    <n v="3500"/>
    <x v="338"/>
    <x v="1"/>
    <x v="3"/>
    <n v="128.28"/>
    <n v="546.84"/>
    <n v="4"/>
    <x v="2"/>
  </r>
  <r>
    <x v="371"/>
    <n v="36"/>
    <x v="0"/>
    <d v="2011-05-13T00:00:00"/>
    <n v="0.12382"/>
    <n v="0.10979999999999999"/>
    <n v="9.98E-2"/>
    <x v="0"/>
    <m/>
    <n v="1"/>
    <s v="CA"/>
    <x v="52"/>
    <x v="7"/>
    <n v="0"/>
    <n v="666.66666699999996"/>
    <n v="0"/>
    <n v="2100"/>
    <x v="339"/>
    <x v="3"/>
    <x v="7"/>
    <n v="68.73"/>
    <n v="375.09"/>
    <n v="48"/>
    <x v="2"/>
  </r>
  <r>
    <x v="372"/>
    <n v="36"/>
    <x v="4"/>
    <d v="2013-01-18T00:00:00"/>
    <n v="0.35643000000000002"/>
    <n v="0.31990000000000002"/>
    <n v="0.30990000000000001"/>
    <x v="4"/>
    <n v="5"/>
    <n v="1"/>
    <s v="NV"/>
    <x v="0"/>
    <x v="1"/>
    <n v="0"/>
    <n v="11429.583329999999"/>
    <n v="538"/>
    <n v="7500"/>
    <x v="340"/>
    <x v="1"/>
    <x v="6"/>
    <n v="326.62"/>
    <n v="3134.05"/>
    <n v="80"/>
    <x v="2"/>
  </r>
  <r>
    <x v="373"/>
    <n v="36"/>
    <x v="0"/>
    <d v="2010-12-31T00:00:00"/>
    <n v="0.23748"/>
    <n v="0.23"/>
    <n v="0.22"/>
    <x v="0"/>
    <m/>
    <n v="3"/>
    <s v="VA"/>
    <x v="53"/>
    <x v="0"/>
    <n v="0"/>
    <n v="9166.6666669999995"/>
    <n v="0"/>
    <n v="18000"/>
    <x v="341"/>
    <x v="2"/>
    <x v="7"/>
    <n v="696.77"/>
    <n v="6554.24"/>
    <n v="228"/>
    <x v="2"/>
  </r>
  <r>
    <x v="216"/>
    <n v="36"/>
    <x v="1"/>
    <m/>
    <n v="0.14815999999999999"/>
    <n v="0.11990000000000001"/>
    <n v="0.1099"/>
    <x v="1"/>
    <n v="7"/>
    <n v="20"/>
    <s v="GA"/>
    <x v="15"/>
    <x v="1"/>
    <n v="0"/>
    <n v="2375"/>
    <n v="0"/>
    <n v="10000"/>
    <x v="322"/>
    <x v="0"/>
    <x v="2"/>
    <n v="332.1"/>
    <n v="1381.59"/>
    <n v="37"/>
    <x v="0"/>
  </r>
  <r>
    <x v="42"/>
    <n v="36"/>
    <x v="1"/>
    <m/>
    <n v="0.18837000000000001"/>
    <n v="0.152"/>
    <n v="0.14199999999999999"/>
    <x v="3"/>
    <n v="8"/>
    <n v="1"/>
    <s v="PA"/>
    <x v="5"/>
    <x v="1"/>
    <n v="0"/>
    <n v="5666.6666670000004"/>
    <n v="0"/>
    <n v="3000"/>
    <x v="342"/>
    <x v="2"/>
    <x v="3"/>
    <n v="104.29"/>
    <n v="147.1507"/>
    <n v="1"/>
    <x v="1"/>
  </r>
  <r>
    <x v="374"/>
    <n v="36"/>
    <x v="0"/>
    <d v="2011-03-29T00:00:00"/>
    <n v="8.0009999999999998E-2"/>
    <n v="6.2899999999999998E-2"/>
    <n v="5.2900000000000003E-2"/>
    <x v="0"/>
    <m/>
    <n v="7"/>
    <s v="OK"/>
    <x v="0"/>
    <x v="0"/>
    <n v="271"/>
    <n v="4166.6666670000004"/>
    <n v="0"/>
    <n v="1000"/>
    <x v="343"/>
    <x v="0"/>
    <x v="7"/>
    <n v="30.55"/>
    <n v="97.13"/>
    <n v="38"/>
    <x v="2"/>
  </r>
  <r>
    <x v="31"/>
    <n v="60"/>
    <x v="1"/>
    <m/>
    <n v="0.16969000000000001"/>
    <n v="0.14649999999999999"/>
    <n v="0.13650000000000001"/>
    <x v="3"/>
    <n v="7"/>
    <n v="7"/>
    <s v="VA"/>
    <x v="0"/>
    <x v="1"/>
    <n v="0"/>
    <n v="10833.333329999999"/>
    <n v="0"/>
    <n v="25000"/>
    <x v="198"/>
    <x v="1"/>
    <x v="1"/>
    <n v="590.16999999999996"/>
    <n v="301.0258"/>
    <n v="1"/>
    <x v="2"/>
  </r>
  <r>
    <x v="364"/>
    <n v="60"/>
    <x v="1"/>
    <m/>
    <n v="0.10878"/>
    <n v="8.6900000000000005E-2"/>
    <n v="7.6899999999999996E-2"/>
    <x v="6"/>
    <n v="10"/>
    <n v="6"/>
    <s v="MD"/>
    <x v="38"/>
    <x v="1"/>
    <n v="0"/>
    <n v="14166.666670000001"/>
    <n v="0"/>
    <n v="3500"/>
    <x v="237"/>
    <x v="3"/>
    <x v="3"/>
    <n v="72.13"/>
    <n v="194.46"/>
    <n v="61"/>
    <x v="0"/>
  </r>
  <r>
    <x v="375"/>
    <n v="60"/>
    <x v="1"/>
    <m/>
    <n v="0.19422"/>
    <n v="0.1799"/>
    <n v="0.1699"/>
    <x v="3"/>
    <n v="7"/>
    <n v="2"/>
    <s v="OH"/>
    <x v="2"/>
    <x v="1"/>
    <n v="0"/>
    <n v="4000"/>
    <n v="0"/>
    <n v="11890"/>
    <x v="110"/>
    <x v="3"/>
    <x v="6"/>
    <n v="301.86"/>
    <n v="4753.97"/>
    <n v="276"/>
    <x v="2"/>
  </r>
  <r>
    <x v="376"/>
    <n v="36"/>
    <x v="4"/>
    <d v="2012-01-30T00:00:00"/>
    <n v="0.30951000000000001"/>
    <n v="0.27400000000000002"/>
    <n v="0.26400000000000001"/>
    <x v="2"/>
    <n v="6"/>
    <n v="3"/>
    <s v="TN"/>
    <x v="3"/>
    <x v="3"/>
    <n v="0"/>
    <n v="3033.333333"/>
    <n v="892"/>
    <n v="7500"/>
    <x v="95"/>
    <x v="2"/>
    <x v="5"/>
    <n v="307.8"/>
    <n v="1417.28"/>
    <n v="224"/>
    <x v="1"/>
  </r>
  <r>
    <x v="263"/>
    <n v="36"/>
    <x v="1"/>
    <m/>
    <n v="0.11766"/>
    <n v="8.9899999999999994E-2"/>
    <n v="7.9899999999999999E-2"/>
    <x v="1"/>
    <n v="8"/>
    <n v="1"/>
    <s v="NY"/>
    <x v="1"/>
    <x v="1"/>
    <n v="0"/>
    <n v="7083.3333329999996"/>
    <n v="0"/>
    <n v="3000"/>
    <x v="344"/>
    <x v="1"/>
    <x v="2"/>
    <n v="95.39"/>
    <n v="380.05"/>
    <n v="62"/>
    <x v="2"/>
  </r>
  <r>
    <x v="377"/>
    <n v="36"/>
    <x v="4"/>
    <d v="2013-08-24T00:00:00"/>
    <n v="0.34577000000000002"/>
    <n v="0.30580000000000002"/>
    <n v="0.29580000000000001"/>
    <x v="4"/>
    <n v="6"/>
    <n v="1"/>
    <s v="TX"/>
    <x v="20"/>
    <x v="1"/>
    <n v="4508"/>
    <n v="6250"/>
    <n v="320"/>
    <n v="4000"/>
    <x v="345"/>
    <x v="1"/>
    <x v="2"/>
    <n v="171.08"/>
    <n v="1289.1199999999999"/>
    <n v="2"/>
    <x v="2"/>
  </r>
  <r>
    <x v="378"/>
    <n v="60"/>
    <x v="1"/>
    <m/>
    <n v="0.17521999999999999"/>
    <n v="0.15190000000000001"/>
    <n v="0.1419"/>
    <x v="3"/>
    <n v="5"/>
    <n v="1"/>
    <s v="GA"/>
    <x v="1"/>
    <x v="1"/>
    <n v="0"/>
    <n v="4333.3333329999996"/>
    <n v="0"/>
    <n v="7000"/>
    <x v="43"/>
    <x v="0"/>
    <x v="3"/>
    <n v="167.23"/>
    <n v="517.86680000000001"/>
    <n v="1"/>
    <x v="2"/>
  </r>
  <r>
    <x v="379"/>
    <n v="36"/>
    <x v="0"/>
    <d v="2010-08-31T00:00:00"/>
    <n v="0.15712999999999999"/>
    <n v="0.15"/>
    <n v="0.14000000000000001"/>
    <x v="0"/>
    <m/>
    <n v="0"/>
    <s v=""/>
    <x v="1"/>
    <x v="0"/>
    <n v="566"/>
    <n v="9000"/>
    <n v="0"/>
    <n v="8000"/>
    <x v="99"/>
    <x v="0"/>
    <x v="0"/>
    <n v="277.32"/>
    <n v="1985.58"/>
    <n v="151"/>
    <x v="2"/>
  </r>
  <r>
    <x v="380"/>
    <n v="36"/>
    <x v="4"/>
    <d v="2011-11-03T00:00:00"/>
    <n v="0.35643000000000002"/>
    <n v="0.31990000000000002"/>
    <n v="0.30990000000000001"/>
    <x v="4"/>
    <n v="4"/>
    <n v="3"/>
    <s v="WA"/>
    <x v="0"/>
    <x v="1"/>
    <n v="0"/>
    <n v="2666.666667"/>
    <n v="980"/>
    <n v="7500"/>
    <x v="346"/>
    <x v="3"/>
    <x v="6"/>
    <n v="326.62"/>
    <n v="203.77"/>
    <n v="42"/>
    <x v="1"/>
  </r>
  <r>
    <x v="381"/>
    <n v="36"/>
    <x v="1"/>
    <m/>
    <n v="0.20524000000000001"/>
    <n v="0.16850000000000001"/>
    <n v="0.1585"/>
    <x v="5"/>
    <n v="3"/>
    <n v="1"/>
    <s v="OH"/>
    <x v="0"/>
    <x v="1"/>
    <n v="0"/>
    <n v="12916.666670000001"/>
    <n v="0"/>
    <n v="5000"/>
    <x v="347"/>
    <x v="2"/>
    <x v="3"/>
    <n v="177.89"/>
    <n v="139.27180000000001"/>
    <n v="1"/>
    <x v="2"/>
  </r>
  <r>
    <x v="382"/>
    <n v="36"/>
    <x v="0"/>
    <d v="2009-04-12T00:00:00"/>
    <n v="0.1019"/>
    <n v="9.5000000000000001E-2"/>
    <n v="8.5000000000000006E-2"/>
    <x v="0"/>
    <m/>
    <n v="0"/>
    <s v="CA"/>
    <x v="11"/>
    <x v="3"/>
    <n v="0"/>
    <n v="2166.666667"/>
    <n v="0"/>
    <n v="3750"/>
    <x v="18"/>
    <x v="2"/>
    <x v="0"/>
    <n v="120.12"/>
    <n v="362.21"/>
    <n v="119"/>
    <x v="2"/>
  </r>
  <r>
    <x v="383"/>
    <n v="36"/>
    <x v="1"/>
    <m/>
    <n v="0.22772999999999999"/>
    <n v="0.1905"/>
    <n v="0.18049999999999999"/>
    <x v="5"/>
    <n v="4"/>
    <n v="1"/>
    <s v="OK"/>
    <x v="0"/>
    <x v="1"/>
    <n v="0"/>
    <n v="8333.3333330000005"/>
    <n v="0"/>
    <n v="25000"/>
    <x v="90"/>
    <x v="2"/>
    <x v="3"/>
    <n v="917.03"/>
    <n v="787.63210000000004"/>
    <n v="1"/>
    <x v="2"/>
  </r>
  <r>
    <x v="147"/>
    <n v="36"/>
    <x v="1"/>
    <m/>
    <n v="0.13189000000000001"/>
    <n v="0.10390000000000001"/>
    <n v="9.3899999999999997E-2"/>
    <x v="1"/>
    <n v="7"/>
    <n v="1"/>
    <s v="VA"/>
    <x v="19"/>
    <x v="1"/>
    <n v="0"/>
    <n v="12500"/>
    <n v="0"/>
    <n v="20000"/>
    <x v="130"/>
    <x v="2"/>
    <x v="3"/>
    <n v="649.01"/>
    <n v="332.13"/>
    <n v="1"/>
    <x v="0"/>
  </r>
  <r>
    <x v="384"/>
    <n v="36"/>
    <x v="1"/>
    <m/>
    <n v="0.13189000000000001"/>
    <n v="0.10390000000000001"/>
    <n v="9.3899999999999997E-2"/>
    <x v="1"/>
    <n v="9"/>
    <n v="1"/>
    <s v="WI"/>
    <x v="33"/>
    <x v="1"/>
    <n v="0"/>
    <n v="5000"/>
    <n v="0"/>
    <n v="15000"/>
    <x v="8"/>
    <x v="2"/>
    <x v="3"/>
    <n v="486.76"/>
    <n v="261.61"/>
    <n v="124"/>
    <x v="0"/>
  </r>
  <r>
    <x v="385"/>
    <n v="36"/>
    <x v="1"/>
    <m/>
    <n v="0.29509999999999997"/>
    <n v="0.25990000000000002"/>
    <n v="0.24990000000000001"/>
    <x v="2"/>
    <n v="5"/>
    <n v="3"/>
    <s v="AL"/>
    <x v="4"/>
    <x v="3"/>
    <n v="0"/>
    <n v="3000"/>
    <n v="0"/>
    <n v="5000"/>
    <x v="348"/>
    <x v="2"/>
    <x v="6"/>
    <n v="201.43"/>
    <n v="2112.0100000000002"/>
    <n v="40"/>
    <x v="1"/>
  </r>
  <r>
    <x v="386"/>
    <n v="36"/>
    <x v="0"/>
    <d v="2009-06-20T00:00:00"/>
    <n v="0.1961"/>
    <n v="0.1888"/>
    <n v="0.18379999999999999"/>
    <x v="0"/>
    <m/>
    <n v="0"/>
    <s v="UT"/>
    <x v="16"/>
    <x v="5"/>
    <m/>
    <n v="2708.333333"/>
    <n v="0"/>
    <n v="4000"/>
    <x v="212"/>
    <x v="3"/>
    <x v="4"/>
    <n v="146.38"/>
    <n v="1255.23"/>
    <n v="90"/>
    <x v="2"/>
  </r>
  <r>
    <x v="361"/>
    <n v="36"/>
    <x v="0"/>
    <d v="2013-11-18T00:00:00"/>
    <n v="0.35797000000000001"/>
    <n v="0.31769999999999998"/>
    <n v="0.30769999999999997"/>
    <x v="7"/>
    <n v="3"/>
    <n v="2"/>
    <s v="AR"/>
    <x v="30"/>
    <x v="1"/>
    <n v="0"/>
    <n v="5416.6666670000004"/>
    <n v="0"/>
    <n v="4000"/>
    <x v="349"/>
    <x v="0"/>
    <x v="2"/>
    <n v="173.71"/>
    <n v="1274.22"/>
    <n v="62"/>
    <x v="2"/>
  </r>
  <r>
    <x v="173"/>
    <n v="36"/>
    <x v="1"/>
    <m/>
    <n v="0.27776000000000001"/>
    <n v="0.2394"/>
    <n v="0.22939999999999999"/>
    <x v="2"/>
    <n v="4"/>
    <n v="1"/>
    <s v="TN"/>
    <x v="2"/>
    <x v="1"/>
    <n v="0"/>
    <n v="4750"/>
    <n v="0"/>
    <n v="5500"/>
    <x v="164"/>
    <x v="1"/>
    <x v="1"/>
    <n v="215.61"/>
    <n v="210.93"/>
    <n v="2"/>
    <x v="2"/>
  </r>
  <r>
    <x v="387"/>
    <n v="36"/>
    <x v="0"/>
    <d v="2013-01-31T00:00:00"/>
    <n v="0.18986"/>
    <n v="0.16089999999999999"/>
    <n v="0.15090000000000001"/>
    <x v="3"/>
    <n v="5"/>
    <n v="1"/>
    <s v="VA"/>
    <x v="31"/>
    <x v="1"/>
    <n v="0"/>
    <n v="2884.583333"/>
    <n v="0"/>
    <n v="7000"/>
    <x v="350"/>
    <x v="2"/>
    <x v="6"/>
    <n v="246.41"/>
    <n v="1136.7"/>
    <n v="142"/>
    <x v="2"/>
  </r>
  <r>
    <x v="203"/>
    <n v="36"/>
    <x v="4"/>
    <d v="2009-07-11T00:00:00"/>
    <n v="0.13202"/>
    <n v="0.125"/>
    <n v="0.12"/>
    <x v="0"/>
    <m/>
    <n v="0"/>
    <s v=""/>
    <x v="41"/>
    <x v="3"/>
    <n v="0"/>
    <n v="7691"/>
    <n v="1763"/>
    <n v="12000"/>
    <x v="351"/>
    <x v="1"/>
    <x v="0"/>
    <n v="401.44"/>
    <n v="2101.58"/>
    <n v="221"/>
    <x v="2"/>
  </r>
  <r>
    <x v="107"/>
    <n v="36"/>
    <x v="1"/>
    <m/>
    <n v="0.14815999999999999"/>
    <n v="0.11990000000000001"/>
    <n v="0.1099"/>
    <x v="1"/>
    <n v="5"/>
    <n v="1"/>
    <s v="CA"/>
    <x v="35"/>
    <x v="1"/>
    <n v="0"/>
    <n v="5000"/>
    <n v="0"/>
    <n v="10000"/>
    <x v="133"/>
    <x v="2"/>
    <x v="3"/>
    <n v="332.1"/>
    <n v="380.49509999999998"/>
    <n v="1"/>
    <x v="1"/>
  </r>
  <r>
    <x v="388"/>
    <n v="36"/>
    <x v="1"/>
    <m/>
    <n v="0.29509999999999997"/>
    <n v="0.25990000000000002"/>
    <n v="0.24990000000000001"/>
    <x v="2"/>
    <n v="6"/>
    <n v="6"/>
    <s v="FL"/>
    <x v="10"/>
    <x v="1"/>
    <n v="0"/>
    <n v="6750"/>
    <n v="0"/>
    <n v="4500"/>
    <x v="352"/>
    <x v="1"/>
    <x v="6"/>
    <n v="181.28"/>
    <n v="2035"/>
    <n v="54"/>
    <x v="1"/>
  </r>
  <r>
    <x v="135"/>
    <n v="36"/>
    <x v="1"/>
    <m/>
    <n v="0.17151"/>
    <n v="0.13550000000000001"/>
    <n v="0.1255"/>
    <x v="3"/>
    <n v="9"/>
    <n v="1"/>
    <s v="CA"/>
    <x v="11"/>
    <x v="1"/>
    <n v="0"/>
    <n v="2203.666667"/>
    <n v="0"/>
    <n v="4000"/>
    <x v="11"/>
    <x v="1"/>
    <x v="1"/>
    <n v="135.84"/>
    <n v="86.67"/>
    <n v="1"/>
    <x v="2"/>
  </r>
  <r>
    <x v="389"/>
    <n v="36"/>
    <x v="0"/>
    <d v="2007-12-04T00:00:00"/>
    <n v="0.13694000000000001"/>
    <n v="0.12989999999999999"/>
    <n v="0.1249"/>
    <x v="0"/>
    <m/>
    <n v="0"/>
    <s v="FL"/>
    <x v="10"/>
    <x v="3"/>
    <n v="0"/>
    <n v="4416.6666670000004"/>
    <n v="0"/>
    <n v="20000"/>
    <x v="327"/>
    <x v="2"/>
    <x v="0"/>
    <n v="673.78"/>
    <n v="248.48"/>
    <n v="371"/>
    <x v="2"/>
  </r>
  <r>
    <x v="390"/>
    <n v="36"/>
    <x v="1"/>
    <m/>
    <n v="0.29107"/>
    <n v="0.25240000000000001"/>
    <n v="0.2424"/>
    <x v="2"/>
    <n v="7"/>
    <n v="1"/>
    <s v="NC"/>
    <x v="14"/>
    <x v="1"/>
    <n v="0"/>
    <n v="4333.3333329999996"/>
    <n v="0"/>
    <n v="9000"/>
    <x v="353"/>
    <x v="2"/>
    <x v="2"/>
    <n v="358.98"/>
    <n v="2673.95"/>
    <n v="131"/>
    <x v="0"/>
  </r>
  <r>
    <x v="391"/>
    <n v="60"/>
    <x v="0"/>
    <d v="2014-02-20T00:00:00"/>
    <n v="0.22908000000000001"/>
    <n v="0.20449999999999999"/>
    <n v="0.19450000000000001"/>
    <x v="5"/>
    <n v="4"/>
    <n v="1"/>
    <s v="MN"/>
    <x v="13"/>
    <x v="1"/>
    <n v="0"/>
    <n v="5000"/>
    <n v="0"/>
    <n v="7000"/>
    <x v="354"/>
    <x v="2"/>
    <x v="3"/>
    <n v="187.21"/>
    <n v="379.9"/>
    <n v="7"/>
    <x v="1"/>
  </r>
  <r>
    <x v="392"/>
    <n v="36"/>
    <x v="0"/>
    <d v="2014-01-29T00:00:00"/>
    <n v="0.20200000000000001"/>
    <n v="0.1799"/>
    <n v="0.1699"/>
    <x v="3"/>
    <n v="8"/>
    <n v="1"/>
    <s v="SC"/>
    <x v="0"/>
    <x v="1"/>
    <n v="0"/>
    <n v="3133.333333"/>
    <n v="0"/>
    <n v="13500"/>
    <x v="238"/>
    <x v="0"/>
    <x v="6"/>
    <n v="487.99"/>
    <n v="3862.1"/>
    <n v="111"/>
    <x v="2"/>
  </r>
  <r>
    <x v="70"/>
    <n v="60"/>
    <x v="0"/>
    <d v="2013-09-22T00:00:00"/>
    <n v="0.25718000000000002"/>
    <n v="0.2319"/>
    <n v="0.22189999999999999"/>
    <x v="5"/>
    <n v="3"/>
    <n v="1"/>
    <s v="OK"/>
    <x v="50"/>
    <x v="1"/>
    <n v="0"/>
    <n v="7500"/>
    <n v="0"/>
    <n v="10000"/>
    <x v="355"/>
    <x v="0"/>
    <x v="3"/>
    <n v="283"/>
    <n v="153.56"/>
    <n v="17"/>
    <x v="1"/>
  </r>
  <r>
    <x v="393"/>
    <n v="60"/>
    <x v="1"/>
    <m/>
    <n v="0.18965000000000001"/>
    <n v="0.16600000000000001"/>
    <n v="0.156"/>
    <x v="5"/>
    <n v="6"/>
    <n v="1"/>
    <s v="NJ"/>
    <x v="38"/>
    <x v="1"/>
    <n v="0"/>
    <n v="4000"/>
    <n v="0"/>
    <n v="15000"/>
    <x v="356"/>
    <x v="2"/>
    <x v="3"/>
    <n v="369.57"/>
    <n v="818.03809999999999"/>
    <n v="1"/>
    <x v="1"/>
  </r>
  <r>
    <x v="394"/>
    <n v="60"/>
    <x v="1"/>
    <m/>
    <n v="0.18135999999999999"/>
    <n v="0.15790000000000001"/>
    <n v="0.1479"/>
    <x v="3"/>
    <n v="5"/>
    <n v="13"/>
    <s v="CT"/>
    <x v="2"/>
    <x v="1"/>
    <n v="0"/>
    <n v="4166.6666670000004"/>
    <n v="0"/>
    <n v="16000"/>
    <x v="357"/>
    <x v="1"/>
    <x v="3"/>
    <n v="387.31"/>
    <n v="2199.2800000000002"/>
    <n v="151"/>
    <x v="1"/>
  </r>
  <r>
    <x v="200"/>
    <n v="60"/>
    <x v="1"/>
    <m/>
    <n v="0.14965000000000001"/>
    <n v="0.12690000000000001"/>
    <n v="0.1169"/>
    <x v="1"/>
    <n v="9"/>
    <n v="1"/>
    <s v="VA"/>
    <x v="50"/>
    <x v="1"/>
    <n v="75"/>
    <n v="12500"/>
    <n v="0"/>
    <n v="10000"/>
    <x v="358"/>
    <x v="3"/>
    <x v="3"/>
    <n v="225.95"/>
    <n v="880.52"/>
    <n v="1"/>
    <x v="0"/>
  </r>
  <r>
    <x v="395"/>
    <n v="36"/>
    <x v="4"/>
    <d v="2008-12-09T00:00:00"/>
    <n v="0.23014000000000001"/>
    <n v="0.2177"/>
    <n v="0.19769999999999999"/>
    <x v="0"/>
    <m/>
    <n v="0"/>
    <s v=""/>
    <x v="4"/>
    <x v="3"/>
    <n v="0"/>
    <n v="1333.333333"/>
    <n v="2038"/>
    <n v="1500"/>
    <x v="323"/>
    <x v="0"/>
    <x v="0"/>
    <n v="57.11"/>
    <n v="275.17"/>
    <n v="20"/>
    <x v="1"/>
  </r>
  <r>
    <x v="246"/>
    <n v="36"/>
    <x v="1"/>
    <m/>
    <n v="0.18275"/>
    <n v="0.14649999999999999"/>
    <n v="0.13650000000000001"/>
    <x v="3"/>
    <n v="4"/>
    <n v="7"/>
    <s v="MN"/>
    <x v="54"/>
    <x v="1"/>
    <n v="0"/>
    <n v="2900"/>
    <n v="0"/>
    <n v="10000"/>
    <x v="172"/>
    <x v="1"/>
    <x v="1"/>
    <n v="344.94"/>
    <n v="0"/>
    <n v="1"/>
    <x v="2"/>
  </r>
  <r>
    <x v="125"/>
    <n v="36"/>
    <x v="0"/>
    <d v="2013-09-27T00:00:00"/>
    <n v="0.17358999999999999"/>
    <n v="0.1449"/>
    <n v="0.13489999999999999"/>
    <x v="3"/>
    <n v="6"/>
    <n v="15"/>
    <s v="WA"/>
    <x v="32"/>
    <x v="3"/>
    <n v="29487"/>
    <n v="3083.333333"/>
    <n v="0"/>
    <n v="2500"/>
    <x v="359"/>
    <x v="1"/>
    <x v="2"/>
    <n v="86.04"/>
    <n v="438.54"/>
    <n v="45"/>
    <x v="1"/>
  </r>
  <r>
    <x v="396"/>
    <n v="36"/>
    <x v="1"/>
    <m/>
    <n v="0.24204999999999999"/>
    <n v="0.20449999999999999"/>
    <n v="0.19450000000000001"/>
    <x v="5"/>
    <n v="5"/>
    <n v="7"/>
    <s v="CT"/>
    <x v="2"/>
    <x v="1"/>
    <n v="0"/>
    <n v="3600"/>
    <n v="0"/>
    <n v="3600"/>
    <x v="360"/>
    <x v="2"/>
    <x v="3"/>
    <n v="134.62"/>
    <n v="181.71"/>
    <n v="20"/>
    <x v="2"/>
  </r>
  <r>
    <x v="397"/>
    <n v="36"/>
    <x v="0"/>
    <d v="2010-12-13T00:00:00"/>
    <n v="0.12562000000000001"/>
    <n v="0.1045"/>
    <n v="9.4500000000000001E-2"/>
    <x v="0"/>
    <m/>
    <n v="3"/>
    <s v="CO"/>
    <x v="0"/>
    <x v="3"/>
    <n v="0"/>
    <n v="8416.6666669999995"/>
    <n v="0"/>
    <n v="4800"/>
    <x v="361"/>
    <x v="3"/>
    <x v="7"/>
    <n v="155.9"/>
    <n v="795.91"/>
    <n v="85"/>
    <x v="2"/>
  </r>
  <r>
    <x v="398"/>
    <n v="36"/>
    <x v="4"/>
    <d v="2009-07-17T00:00:00"/>
    <n v="0.29776000000000002"/>
    <n v="0.28999999999999998"/>
    <n v="0.28499999999999998"/>
    <x v="0"/>
    <m/>
    <n v="0"/>
    <s v="GA"/>
    <x v="1"/>
    <x v="2"/>
    <m/>
    <n v="5269.3333329999996"/>
    <n v="1820"/>
    <n v="10000"/>
    <x v="304"/>
    <x v="1"/>
    <x v="0"/>
    <n v="419.06"/>
    <n v="4736.09"/>
    <n v="56"/>
    <x v="2"/>
  </r>
  <r>
    <x v="399"/>
    <n v="60"/>
    <x v="4"/>
    <d v="2013-10-11T00:00:00"/>
    <n v="0.27554000000000001"/>
    <n v="0.24979999999999999"/>
    <n v="0.23980000000000001"/>
    <x v="5"/>
    <n v="7"/>
    <n v="1"/>
    <s v="PA"/>
    <x v="1"/>
    <x v="1"/>
    <n v="0"/>
    <n v="1916.666667"/>
    <n v="272"/>
    <n v="10000"/>
    <x v="362"/>
    <x v="0"/>
    <x v="2"/>
    <n v="293.39999999999998"/>
    <n v="1681.49"/>
    <n v="5"/>
    <x v="1"/>
  </r>
  <r>
    <x v="400"/>
    <n v="60"/>
    <x v="1"/>
    <m/>
    <n v="0.18426000000000001"/>
    <n v="0.1605"/>
    <n v="0.15049999999999999"/>
    <x v="5"/>
    <n v="4"/>
    <n v="1"/>
    <s v="DC"/>
    <x v="3"/>
    <x v="1"/>
    <n v="0"/>
    <n v="5000"/>
    <n v="0"/>
    <n v="15000"/>
    <x v="58"/>
    <x v="1"/>
    <x v="1"/>
    <n v="365.17"/>
    <n v="0"/>
    <n v="1"/>
    <x v="1"/>
  </r>
  <r>
    <x v="49"/>
    <n v="36"/>
    <x v="1"/>
    <m/>
    <n v="0.21648000000000001"/>
    <n v="0.17949999999999999"/>
    <n v="0.16950000000000001"/>
    <x v="5"/>
    <n v="4"/>
    <n v="1"/>
    <s v="NV"/>
    <x v="16"/>
    <x v="4"/>
    <n v="0"/>
    <n v="2354"/>
    <n v="0"/>
    <n v="4000"/>
    <x v="363"/>
    <x v="2"/>
    <x v="3"/>
    <n v="144.51"/>
    <n v="118.7229"/>
    <n v="1"/>
    <x v="1"/>
  </r>
  <r>
    <x v="401"/>
    <n v="36"/>
    <x v="1"/>
    <m/>
    <n v="0.32446000000000003"/>
    <n v="0.28499999999999998"/>
    <n v="0.27500000000000002"/>
    <x v="4"/>
    <n v="2"/>
    <n v="3"/>
    <s v="WV"/>
    <x v="45"/>
    <x v="0"/>
    <n v="12195"/>
    <n v="1666.666667"/>
    <n v="0"/>
    <n v="4000"/>
    <x v="178"/>
    <x v="1"/>
    <x v="1"/>
    <n v="166.54"/>
    <n v="93.696700000000007"/>
    <n v="1"/>
    <x v="2"/>
  </r>
  <r>
    <x v="52"/>
    <n v="36"/>
    <x v="1"/>
    <m/>
    <n v="9.3329999999999996E-2"/>
    <n v="7.9899999999999999E-2"/>
    <n v="6.9900000000000004E-2"/>
    <x v="6"/>
    <n v="10"/>
    <n v="20"/>
    <s v="TX"/>
    <x v="0"/>
    <x v="3"/>
    <n v="0"/>
    <n v="10000"/>
    <n v="0"/>
    <n v="6000"/>
    <x v="364"/>
    <x v="1"/>
    <x v="3"/>
    <n v="187.99"/>
    <n v="412.18"/>
    <n v="99"/>
    <x v="2"/>
  </r>
  <r>
    <x v="402"/>
    <n v="36"/>
    <x v="1"/>
    <m/>
    <n v="0.35285"/>
    <n v="0.31269999999999998"/>
    <n v="0.30270000000000002"/>
    <x v="7"/>
    <n v="4"/>
    <n v="7"/>
    <s v="FL"/>
    <x v="0"/>
    <x v="1"/>
    <n v="224"/>
    <n v="3333.333333"/>
    <n v="0"/>
    <n v="2500"/>
    <x v="365"/>
    <x v="2"/>
    <x v="6"/>
    <n v="107.88"/>
    <n v="1247.8499999999999"/>
    <n v="2"/>
    <x v="2"/>
  </r>
  <r>
    <x v="403"/>
    <n v="60"/>
    <x v="1"/>
    <m/>
    <n v="0.14527999999999999"/>
    <n v="0.12239999999999999"/>
    <n v="0.1124"/>
    <x v="3"/>
    <n v="11"/>
    <n v="1"/>
    <s v="NY"/>
    <x v="0"/>
    <x v="1"/>
    <n v="0"/>
    <n v="13083.333329999999"/>
    <n v="0"/>
    <n v="15000"/>
    <x v="366"/>
    <x v="1"/>
    <x v="1"/>
    <n v="335.49"/>
    <n v="0"/>
    <n v="1"/>
    <x v="2"/>
  </r>
  <r>
    <x v="404"/>
    <n v="60"/>
    <x v="1"/>
    <m/>
    <n v="0.33296999999999999"/>
    <n v="0.30570000000000003"/>
    <n v="0.29570000000000002"/>
    <x v="4"/>
    <n v="3"/>
    <n v="14"/>
    <s v="OH"/>
    <x v="0"/>
    <x v="3"/>
    <n v="0"/>
    <n v="4583.3333329999996"/>
    <n v="0"/>
    <n v="7500"/>
    <x v="367"/>
    <x v="0"/>
    <x v="2"/>
    <n v="245.28"/>
    <n v="3350.99"/>
    <n v="11"/>
    <x v="1"/>
  </r>
  <r>
    <x v="343"/>
    <n v="36"/>
    <x v="4"/>
    <d v="2010-12-10T00:00:00"/>
    <n v="0.19209999999999999"/>
    <n v="0.17749999999999999"/>
    <n v="0.16750000000000001"/>
    <x v="0"/>
    <m/>
    <n v="1"/>
    <s v="NY"/>
    <x v="17"/>
    <x v="3"/>
    <n v="0"/>
    <n v="7666.6666670000004"/>
    <n v="1124"/>
    <n v="20000"/>
    <x v="136"/>
    <x v="0"/>
    <x v="7"/>
    <n v="720.54"/>
    <n v="5400.17"/>
    <n v="532"/>
    <x v="2"/>
  </r>
  <r>
    <x v="195"/>
    <n v="36"/>
    <x v="1"/>
    <m/>
    <n v="0.23530000000000001"/>
    <n v="0.19789999999999999"/>
    <n v="0.18790000000000001"/>
    <x v="5"/>
    <n v="3"/>
    <n v="1"/>
    <s v="CT"/>
    <x v="0"/>
    <x v="1"/>
    <n v="0"/>
    <n v="14625"/>
    <n v="0"/>
    <n v="18000"/>
    <x v="368"/>
    <x v="3"/>
    <x v="3"/>
    <n v="667.02"/>
    <n v="2464.37"/>
    <n v="1"/>
    <x v="0"/>
  </r>
  <r>
    <x v="405"/>
    <n v="36"/>
    <x v="0"/>
    <d v="2011-04-02T00:00:00"/>
    <n v="0.37452999999999997"/>
    <n v="0.35"/>
    <n v="0.34"/>
    <x v="0"/>
    <m/>
    <n v="1"/>
    <s v="CA"/>
    <x v="8"/>
    <x v="7"/>
    <n v="0"/>
    <n v="1625"/>
    <n v="0"/>
    <n v="6000"/>
    <x v="369"/>
    <x v="3"/>
    <x v="7"/>
    <n v="264.92"/>
    <n v="3777.64"/>
    <n v="54"/>
    <x v="0"/>
  </r>
  <r>
    <x v="8"/>
    <n v="36"/>
    <x v="1"/>
    <m/>
    <n v="0.17968999999999999"/>
    <n v="0.14349999999999999"/>
    <n v="0.13350000000000001"/>
    <x v="3"/>
    <n v="4"/>
    <n v="1"/>
    <s v="AL"/>
    <x v="0"/>
    <x v="1"/>
    <n v="0"/>
    <n v="5458.3333329999996"/>
    <n v="0"/>
    <n v="20000"/>
    <x v="370"/>
    <x v="2"/>
    <x v="3"/>
    <n v="686.96"/>
    <n v="692.45"/>
    <n v="1"/>
    <x v="2"/>
  </r>
  <r>
    <x v="406"/>
    <n v="36"/>
    <x v="4"/>
    <d v="2009-03-07T00:00:00"/>
    <n v="0.23250000000000001"/>
    <n v="0.21"/>
    <n v="0.2"/>
    <x v="0"/>
    <m/>
    <n v="1"/>
    <s v="OR"/>
    <x v="31"/>
    <x v="3"/>
    <n v="3787"/>
    <n v="2666.666667"/>
    <n v="1951"/>
    <n v="1000"/>
    <x v="371"/>
    <x v="3"/>
    <x v="7"/>
    <n v="37.68"/>
    <n v="64.739999999999995"/>
    <n v="37"/>
    <x v="0"/>
  </r>
  <r>
    <x v="407"/>
    <n v="60"/>
    <x v="1"/>
    <m/>
    <n v="0.21934999999999999"/>
    <n v="0.19500000000000001"/>
    <n v="0.185"/>
    <x v="5"/>
    <n v="4"/>
    <n v="1"/>
    <s v="TX"/>
    <x v="0"/>
    <x v="1"/>
    <n v="4236"/>
    <n v="10000"/>
    <n v="0"/>
    <n v="21000"/>
    <x v="115"/>
    <x v="0"/>
    <x v="3"/>
    <n v="550.54999999999995"/>
    <n v="1670.2808"/>
    <n v="1"/>
    <x v="2"/>
  </r>
  <r>
    <x v="408"/>
    <n v="60"/>
    <x v="1"/>
    <m/>
    <n v="0.17521999999999999"/>
    <n v="0.15190000000000001"/>
    <n v="0.1419"/>
    <x v="3"/>
    <n v="4"/>
    <n v="2"/>
    <s v="MI"/>
    <x v="1"/>
    <x v="1"/>
    <n v="0"/>
    <n v="7500"/>
    <n v="0"/>
    <n v="15000"/>
    <x v="372"/>
    <x v="3"/>
    <x v="3"/>
    <n v="358.35"/>
    <n v="1810.33"/>
    <n v="1"/>
    <x v="0"/>
  </r>
  <r>
    <x v="140"/>
    <n v="60"/>
    <x v="1"/>
    <m/>
    <n v="0.21934999999999999"/>
    <n v="0.19500000000000001"/>
    <n v="0.185"/>
    <x v="5"/>
    <n v="4"/>
    <n v="1"/>
    <s v="IL"/>
    <x v="14"/>
    <x v="1"/>
    <n v="0"/>
    <n v="6416.6666670000004"/>
    <n v="0"/>
    <n v="15000"/>
    <x v="373"/>
    <x v="2"/>
    <x v="3"/>
    <n v="393.25"/>
    <n v="964.99630000000002"/>
    <n v="1"/>
    <x v="1"/>
  </r>
  <r>
    <x v="409"/>
    <n v="36"/>
    <x v="0"/>
    <d v="2013-06-12T00:00:00"/>
    <n v="0.22872000000000001"/>
    <n v="0.19489999999999999"/>
    <n v="0.18490000000000001"/>
    <x v="5"/>
    <n v="6"/>
    <n v="7"/>
    <s v="MO"/>
    <x v="21"/>
    <x v="1"/>
    <n v="0"/>
    <n v="6500"/>
    <n v="0"/>
    <n v="14584"/>
    <x v="374"/>
    <x v="1"/>
    <x v="6"/>
    <n v="538.21"/>
    <n v="4412.68"/>
    <n v="234"/>
    <x v="1"/>
  </r>
  <r>
    <x v="410"/>
    <n v="36"/>
    <x v="0"/>
    <d v="2007-12-24T00:00:00"/>
    <n v="8.9349999999999999E-2"/>
    <n v="8.2500000000000004E-2"/>
    <n v="7.7499999999999999E-2"/>
    <x v="0"/>
    <m/>
    <n v="0"/>
    <s v="NY"/>
    <x v="22"/>
    <x v="3"/>
    <n v="0"/>
    <n v="8000"/>
    <n v="0"/>
    <n v="5000"/>
    <x v="375"/>
    <x v="3"/>
    <x v="0"/>
    <n v="157.26"/>
    <n v="192.04"/>
    <n v="96"/>
    <x v="1"/>
  </r>
  <r>
    <x v="411"/>
    <n v="36"/>
    <x v="4"/>
    <d v="2008-11-12T00:00:00"/>
    <n v="0.24376"/>
    <n v="0.22109999999999999"/>
    <n v="0.21110000000000001"/>
    <x v="0"/>
    <m/>
    <n v="1"/>
    <s v="MT"/>
    <x v="2"/>
    <x v="3"/>
    <n v="0"/>
    <n v="2083.333333"/>
    <n v="2068"/>
    <n v="2500"/>
    <x v="376"/>
    <x v="3"/>
    <x v="7"/>
    <n v="95.62"/>
    <n v="91.43"/>
    <n v="54"/>
    <x v="2"/>
  </r>
  <r>
    <x v="412"/>
    <n v="36"/>
    <x v="4"/>
    <d v="2011-11-27T00:00:00"/>
    <n v="0.2974"/>
    <n v="0.27400000000000002"/>
    <n v="0.26400000000000001"/>
    <x v="2"/>
    <n v="7"/>
    <n v="1"/>
    <s v="MD"/>
    <x v="0"/>
    <x v="3"/>
    <n v="0"/>
    <n v="5416.6666670000004"/>
    <n v="956"/>
    <n v="5000"/>
    <x v="377"/>
    <x v="1"/>
    <x v="5"/>
    <n v="205.2"/>
    <n v="1679.32"/>
    <n v="170"/>
    <x v="2"/>
  </r>
  <r>
    <x v="315"/>
    <n v="36"/>
    <x v="3"/>
    <d v="2011-01-16T00:00:00"/>
    <n v="0.17322000000000001"/>
    <n v="0.1515"/>
    <n v="0.14149999999999999"/>
    <x v="0"/>
    <m/>
    <n v="1"/>
    <s v="IL"/>
    <x v="0"/>
    <x v="3"/>
    <n v="0"/>
    <n v="2500"/>
    <n v="287"/>
    <n v="7000"/>
    <x v="378"/>
    <x v="3"/>
    <x v="7"/>
    <n v="243.17"/>
    <n v="1733.94"/>
    <n v="149"/>
    <x v="2"/>
  </r>
  <r>
    <x v="413"/>
    <n v="60"/>
    <x v="1"/>
    <m/>
    <n v="0.17327000000000001"/>
    <n v="0.15"/>
    <n v="0.14000000000000001"/>
    <x v="3"/>
    <n v="11"/>
    <n v="1"/>
    <s v="CA"/>
    <x v="22"/>
    <x v="1"/>
    <n v="0"/>
    <n v="8166.6666670000004"/>
    <n v="0"/>
    <n v="25000"/>
    <x v="120"/>
    <x v="1"/>
    <x v="1"/>
    <n v="594.75"/>
    <n v="308.21600000000001"/>
    <n v="1"/>
    <x v="2"/>
  </r>
  <r>
    <x v="25"/>
    <n v="12"/>
    <x v="0"/>
    <d v="2013-08-20T00:00:00"/>
    <n v="0.17493"/>
    <n v="0.1177"/>
    <n v="0.1077"/>
    <x v="3"/>
    <n v="7"/>
    <n v="1"/>
    <s v="NV"/>
    <x v="55"/>
    <x v="1"/>
    <n v="0"/>
    <n v="8500"/>
    <n v="0"/>
    <n v="4000"/>
    <x v="379"/>
    <x v="1"/>
    <x v="3"/>
    <n v="354.96"/>
    <n v="85.35"/>
    <n v="72"/>
    <x v="0"/>
  </r>
  <r>
    <x v="414"/>
    <n v="36"/>
    <x v="4"/>
    <d v="2012-10-17T00:00:00"/>
    <n v="0.35797000000000001"/>
    <n v="0.31769999999999998"/>
    <n v="0.30769999999999997"/>
    <x v="7"/>
    <n v="4"/>
    <n v="1"/>
    <s v="NJ"/>
    <x v="0"/>
    <x v="4"/>
    <n v="0"/>
    <n v="3750"/>
    <n v="631"/>
    <n v="4000"/>
    <x v="97"/>
    <x v="3"/>
    <x v="2"/>
    <n v="173.71"/>
    <n v="104.45"/>
    <n v="5"/>
    <x v="2"/>
  </r>
  <r>
    <x v="415"/>
    <n v="36"/>
    <x v="3"/>
    <d v="2007-05-15T00:00:00"/>
    <n v="0.15712999999999999"/>
    <n v="0.15"/>
    <n v="0.1075"/>
    <x v="0"/>
    <m/>
    <n v="0"/>
    <s v="NC"/>
    <x v="0"/>
    <x v="2"/>
    <m/>
    <n v="4166.6666670000004"/>
    <n v="221"/>
    <n v="3035"/>
    <x v="380"/>
    <x v="0"/>
    <x v="4"/>
    <n v="105.21"/>
    <n v="106.55"/>
    <n v="1"/>
    <x v="2"/>
  </r>
  <r>
    <x v="416"/>
    <n v="36"/>
    <x v="1"/>
    <m/>
    <n v="0.35643000000000002"/>
    <n v="0.31990000000000002"/>
    <n v="0.30990000000000001"/>
    <x v="4"/>
    <n v="5"/>
    <n v="7"/>
    <s v="IN"/>
    <x v="0"/>
    <x v="4"/>
    <n v="0"/>
    <n v="3916.666667"/>
    <n v="0"/>
    <n v="5000"/>
    <x v="340"/>
    <x v="1"/>
    <x v="6"/>
    <n v="217.74"/>
    <n v="2850.81"/>
    <n v="90"/>
    <x v="2"/>
  </r>
  <r>
    <x v="417"/>
    <n v="36"/>
    <x v="1"/>
    <m/>
    <n v="0.30285000000000001"/>
    <n v="0.26390000000000002"/>
    <n v="0.25390000000000001"/>
    <x v="4"/>
    <n v="3"/>
    <n v="1"/>
    <s v="PA"/>
    <x v="3"/>
    <x v="1"/>
    <n v="0"/>
    <n v="17500"/>
    <n v="0"/>
    <n v="3000"/>
    <x v="381"/>
    <x v="3"/>
    <x v="3"/>
    <n v="121.5"/>
    <n v="605.09"/>
    <n v="1"/>
    <x v="2"/>
  </r>
  <r>
    <x v="418"/>
    <n v="36"/>
    <x v="0"/>
    <d v="2011-06-21T00:00:00"/>
    <n v="0.31052999999999997"/>
    <n v="0.27500000000000002"/>
    <n v="0.26500000000000001"/>
    <x v="2"/>
    <n v="6"/>
    <n v="3"/>
    <s v="WA"/>
    <x v="0"/>
    <x v="8"/>
    <n v="0"/>
    <n v="6200"/>
    <n v="0"/>
    <n v="5000"/>
    <x v="382"/>
    <x v="0"/>
    <x v="5"/>
    <n v="205.47"/>
    <n v="990.79"/>
    <n v="72"/>
    <x v="2"/>
  </r>
  <r>
    <x v="419"/>
    <n v="36"/>
    <x v="0"/>
    <d v="2007-03-20T00:00:00"/>
    <n v="0.18726000000000001"/>
    <n v="0.18"/>
    <n v="0.17499999999999999"/>
    <x v="0"/>
    <m/>
    <n v="0"/>
    <s v=""/>
    <x v="1"/>
    <x v="2"/>
    <m/>
    <n v="2154.666667"/>
    <n v="0"/>
    <n v="5000"/>
    <x v="383"/>
    <x v="2"/>
    <x v="4"/>
    <n v="180.76"/>
    <n v="389.65"/>
    <n v="115"/>
    <x v="2"/>
  </r>
  <r>
    <x v="420"/>
    <n v="36"/>
    <x v="0"/>
    <d v="2007-05-21T00:00:00"/>
    <n v="0.17671000000000001"/>
    <n v="0.16950000000000001"/>
    <n v="0.1595"/>
    <x v="0"/>
    <m/>
    <n v="0"/>
    <s v=""/>
    <x v="13"/>
    <x v="2"/>
    <m/>
    <n v="6833.3333329999996"/>
    <n v="0"/>
    <n v="5000"/>
    <x v="384"/>
    <x v="2"/>
    <x v="4"/>
    <n v="178.14"/>
    <n v="467.3"/>
    <n v="96"/>
    <x v="2"/>
  </r>
  <r>
    <x v="421"/>
    <n v="36"/>
    <x v="0"/>
    <d v="2010-04-24T00:00:00"/>
    <n v="0.18726000000000001"/>
    <n v="0.18"/>
    <n v="0.17"/>
    <x v="0"/>
    <m/>
    <n v="0"/>
    <s v="CA"/>
    <x v="0"/>
    <x v="8"/>
    <n v="318"/>
    <n v="4250"/>
    <n v="0"/>
    <n v="2700"/>
    <x v="385"/>
    <x v="3"/>
    <x v="0"/>
    <n v="33.94"/>
    <n v="832.63"/>
    <n v="21"/>
    <x v="2"/>
  </r>
  <r>
    <x v="268"/>
    <n v="36"/>
    <x v="4"/>
    <d v="2013-01-11T00:00:00"/>
    <n v="0.24807000000000001"/>
    <n v="0.21"/>
    <n v="0.2"/>
    <x v="7"/>
    <n v="5"/>
    <n v="7"/>
    <s v="OK"/>
    <x v="11"/>
    <x v="3"/>
    <n v="931"/>
    <n v="2500"/>
    <n v="545"/>
    <n v="1000"/>
    <x v="386"/>
    <x v="3"/>
    <x v="5"/>
    <n v="37.68"/>
    <n v="325.08"/>
    <n v="31"/>
    <x v="2"/>
  </r>
  <r>
    <x v="422"/>
    <n v="36"/>
    <x v="1"/>
    <m/>
    <n v="0.12691"/>
    <n v="9.9000000000000005E-2"/>
    <n v="8.8999999999999996E-2"/>
    <x v="1"/>
    <n v="10"/>
    <n v="1"/>
    <s v="CA"/>
    <x v="43"/>
    <x v="1"/>
    <n v="0"/>
    <n v="11000"/>
    <n v="0"/>
    <n v="19000"/>
    <x v="202"/>
    <x v="2"/>
    <x v="3"/>
    <n v="612.17999999999995"/>
    <n v="457.42660000000001"/>
    <n v="1"/>
    <x v="2"/>
  </r>
  <r>
    <x v="423"/>
    <n v="36"/>
    <x v="1"/>
    <m/>
    <n v="0.19645000000000001"/>
    <n v="0.15989999999999999"/>
    <n v="0.14990000000000001"/>
    <x v="3"/>
    <n v="5"/>
    <n v="1"/>
    <s v="IN"/>
    <x v="2"/>
    <x v="1"/>
    <n v="0"/>
    <n v="5833.3333329999996"/>
    <n v="0"/>
    <n v="10000"/>
    <x v="387"/>
    <x v="3"/>
    <x v="3"/>
    <n v="351.52"/>
    <n v="1100.55"/>
    <n v="121"/>
    <x v="0"/>
  </r>
  <r>
    <x v="424"/>
    <n v="36"/>
    <x v="1"/>
    <m/>
    <n v="0.14348"/>
    <n v="0.1153"/>
    <n v="0.1053"/>
    <x v="1"/>
    <n v="8"/>
    <n v="3"/>
    <s v="NY"/>
    <x v="10"/>
    <x v="1"/>
    <n v="0"/>
    <n v="6250"/>
    <n v="0"/>
    <n v="13000"/>
    <x v="388"/>
    <x v="1"/>
    <x v="3"/>
    <n v="428.87"/>
    <n v="1297.46"/>
    <n v="278"/>
    <x v="1"/>
  </r>
  <r>
    <x v="384"/>
    <n v="36"/>
    <x v="1"/>
    <m/>
    <n v="0.18990000000000001"/>
    <n v="0.1535"/>
    <n v="0.14349999999999999"/>
    <x v="3"/>
    <n v="2"/>
    <n v="1"/>
    <s v="FL"/>
    <x v="0"/>
    <x v="0"/>
    <n v="0"/>
    <n v="3000"/>
    <n v="0"/>
    <n v="8000"/>
    <x v="32"/>
    <x v="2"/>
    <x v="3"/>
    <n v="278.7"/>
    <n v="202.9556"/>
    <n v="1"/>
    <x v="1"/>
  </r>
  <r>
    <x v="126"/>
    <n v="36"/>
    <x v="1"/>
    <m/>
    <n v="0.35797000000000001"/>
    <n v="0.31769999999999998"/>
    <n v="0.30769999999999997"/>
    <x v="7"/>
    <n v="4"/>
    <n v="8"/>
    <s v="OH"/>
    <x v="0"/>
    <x v="1"/>
    <n v="184"/>
    <n v="5166.6666670000004"/>
    <n v="0"/>
    <n v="4000"/>
    <x v="389"/>
    <x v="3"/>
    <x v="2"/>
    <n v="173.71"/>
    <n v="1836.95"/>
    <n v="9"/>
    <x v="1"/>
  </r>
  <r>
    <x v="425"/>
    <n v="36"/>
    <x v="1"/>
    <m/>
    <n v="0.13799"/>
    <n v="0.1099"/>
    <n v="9.9900000000000003E-2"/>
    <x v="1"/>
    <n v="5"/>
    <n v="1"/>
    <s v="MN"/>
    <x v="21"/>
    <x v="1"/>
    <n v="0"/>
    <n v="11333.333329999999"/>
    <n v="0"/>
    <n v="12000"/>
    <x v="390"/>
    <x v="1"/>
    <x v="1"/>
    <n v="392.81"/>
    <n v="0"/>
    <n v="1"/>
    <x v="2"/>
  </r>
  <r>
    <x v="426"/>
    <n v="36"/>
    <x v="7"/>
    <m/>
    <n v="0.30531999999999998"/>
    <n v="0.26989999999999997"/>
    <n v="0.25990000000000002"/>
    <x v="2"/>
    <n v="6"/>
    <n v="1"/>
    <s v="MO"/>
    <x v="23"/>
    <x v="1"/>
    <n v="0"/>
    <n v="2099"/>
    <n v="75"/>
    <n v="4500"/>
    <x v="391"/>
    <x v="0"/>
    <x v="6"/>
    <n v="183.69"/>
    <n v="1984.18"/>
    <n v="64"/>
    <x v="1"/>
  </r>
  <r>
    <x v="427"/>
    <n v="36"/>
    <x v="1"/>
    <m/>
    <n v="0.13300999999999999"/>
    <n v="0.105"/>
    <n v="9.5000000000000001E-2"/>
    <x v="1"/>
    <n v="10"/>
    <n v="1"/>
    <s v="LA"/>
    <x v="0"/>
    <x v="1"/>
    <n v="609"/>
    <n v="4608.9166670000004"/>
    <n v="0"/>
    <n v="13000"/>
    <x v="392"/>
    <x v="2"/>
    <x v="3"/>
    <n v="422.53"/>
    <n v="332.02030000000002"/>
    <n v="1"/>
    <x v="2"/>
  </r>
  <r>
    <x v="342"/>
    <n v="60"/>
    <x v="1"/>
    <m/>
    <n v="0.25624999999999998"/>
    <n v="0.23100000000000001"/>
    <n v="0.221"/>
    <x v="2"/>
    <n v="4"/>
    <n v="7"/>
    <s v="HI"/>
    <x v="12"/>
    <x v="1"/>
    <n v="0"/>
    <n v="2666.666667"/>
    <n v="0"/>
    <n v="6500"/>
    <x v="4"/>
    <x v="0"/>
    <x v="3"/>
    <n v="183.61"/>
    <n v="617.76"/>
    <n v="37"/>
    <x v="1"/>
  </r>
  <r>
    <x v="205"/>
    <n v="36"/>
    <x v="1"/>
    <m/>
    <n v="0.19236"/>
    <n v="0.15590000000000001"/>
    <n v="0.1459"/>
    <x v="3"/>
    <n v="4"/>
    <n v="14"/>
    <s v="NY"/>
    <x v="0"/>
    <x v="1"/>
    <n v="3358"/>
    <n v="4333.3333329999996"/>
    <n v="0"/>
    <n v="2500"/>
    <x v="393"/>
    <x v="0"/>
    <x v="3"/>
    <n v="87.39"/>
    <n v="185.51"/>
    <n v="16"/>
    <x v="2"/>
  </r>
  <r>
    <x v="428"/>
    <n v="36"/>
    <x v="0"/>
    <d v="2011-11-14T00:00:00"/>
    <n v="0.15354999999999999"/>
    <n v="0.15"/>
    <n v="0.14000000000000001"/>
    <x v="6"/>
    <n v="7"/>
    <n v="2"/>
    <s v="VA"/>
    <x v="39"/>
    <x v="3"/>
    <n v="0"/>
    <n v="9166.6666669999995"/>
    <n v="0"/>
    <n v="15000"/>
    <x v="394"/>
    <x v="0"/>
    <x v="5"/>
    <n v="519.98"/>
    <n v="2423.8200000000002"/>
    <n v="201"/>
    <x v="2"/>
  </r>
  <r>
    <x v="429"/>
    <n v="36"/>
    <x v="1"/>
    <m/>
    <n v="0.27284999999999998"/>
    <n v="0.2346"/>
    <n v="0.22459999999999999"/>
    <x v="2"/>
    <n v="4"/>
    <n v="1"/>
    <s v="CA"/>
    <x v="41"/>
    <x v="1"/>
    <n v="35128"/>
    <n v="17500"/>
    <n v="0"/>
    <n v="8000"/>
    <x v="196"/>
    <x v="0"/>
    <x v="3"/>
    <n v="311.60000000000002"/>
    <n v="896.40809999999999"/>
    <n v="1"/>
    <x v="1"/>
  </r>
  <r>
    <x v="378"/>
    <n v="36"/>
    <x v="1"/>
    <m/>
    <n v="0.13697000000000001"/>
    <n v="0.1089"/>
    <n v="9.8900000000000002E-2"/>
    <x v="1"/>
    <n v="8"/>
    <n v="1"/>
    <s v="NY"/>
    <x v="1"/>
    <x v="1"/>
    <n v="0"/>
    <n v="5833.3333329999996"/>
    <n v="0"/>
    <n v="5000"/>
    <x v="395"/>
    <x v="0"/>
    <x v="3"/>
    <n v="163.43"/>
    <n v="297.76"/>
    <n v="90"/>
    <x v="1"/>
  </r>
  <r>
    <x v="430"/>
    <n v="60"/>
    <x v="1"/>
    <m/>
    <n v="0.11695"/>
    <n v="9.4899999999999998E-2"/>
    <n v="8.4900000000000003E-2"/>
    <x v="1"/>
    <n v="10"/>
    <n v="1"/>
    <s v="CA"/>
    <x v="22"/>
    <x v="1"/>
    <n v="0"/>
    <n v="6250"/>
    <n v="0"/>
    <n v="5000"/>
    <x v="396"/>
    <x v="1"/>
    <x v="3"/>
    <n v="104.98"/>
    <n v="438.97"/>
    <n v="75"/>
    <x v="2"/>
  </r>
  <r>
    <x v="431"/>
    <n v="36"/>
    <x v="0"/>
    <d v="2010-01-05T00:00:00"/>
    <n v="0.13202"/>
    <n v="0.125"/>
    <n v="0.11"/>
    <x v="0"/>
    <m/>
    <n v="0"/>
    <s v=""/>
    <x v="14"/>
    <x v="3"/>
    <n v="0"/>
    <n v="4483.4166670000004"/>
    <n v="0"/>
    <n v="4000"/>
    <x v="397"/>
    <x v="1"/>
    <x v="0"/>
    <n v="133.81"/>
    <n v="759.75"/>
    <n v="76"/>
    <x v="2"/>
  </r>
  <r>
    <x v="432"/>
    <n v="60"/>
    <x v="1"/>
    <m/>
    <n v="0.13227"/>
    <n v="0.1099"/>
    <n v="9.9900000000000003E-2"/>
    <x v="1"/>
    <n v="9"/>
    <n v="6"/>
    <s v="MS"/>
    <x v="54"/>
    <x v="1"/>
    <n v="0"/>
    <n v="5998.0833329999996"/>
    <n v="0"/>
    <n v="4200"/>
    <x v="398"/>
    <x v="1"/>
    <x v="3"/>
    <n v="91.3"/>
    <n v="428.17"/>
    <n v="73"/>
    <x v="2"/>
  </r>
  <r>
    <x v="433"/>
    <n v="60"/>
    <x v="1"/>
    <m/>
    <n v="0.28323999999999999"/>
    <n v="0.25729999999999997"/>
    <n v="0.24729999999999999"/>
    <x v="2"/>
    <n v="6"/>
    <n v="1"/>
    <s v="IL"/>
    <x v="0"/>
    <x v="1"/>
    <n v="0"/>
    <n v="833.33333300000004"/>
    <n v="0"/>
    <n v="2000"/>
    <x v="230"/>
    <x v="0"/>
    <x v="2"/>
    <n v="59.56"/>
    <n v="712.35"/>
    <n v="42"/>
    <x v="2"/>
  </r>
  <r>
    <x v="174"/>
    <n v="36"/>
    <x v="0"/>
    <d v="2009-05-11T00:00:00"/>
    <n v="0.11194"/>
    <n v="0.105"/>
    <n v="9.5000000000000001E-2"/>
    <x v="0"/>
    <m/>
    <n v="0"/>
    <s v="IN"/>
    <x v="0"/>
    <x v="2"/>
    <m/>
    <n v="1916.666667"/>
    <n v="0"/>
    <n v="5000"/>
    <x v="399"/>
    <x v="2"/>
    <x v="4"/>
    <n v="162.51"/>
    <n v="782.58"/>
    <n v="144"/>
    <x v="2"/>
  </r>
  <r>
    <x v="246"/>
    <n v="36"/>
    <x v="1"/>
    <m/>
    <n v="0.16324"/>
    <n v="0.12740000000000001"/>
    <n v="0.1174"/>
    <x v="3"/>
    <n v="4"/>
    <n v="1"/>
    <s v="AR"/>
    <x v="4"/>
    <x v="0"/>
    <n v="0"/>
    <n v="6250"/>
    <n v="0"/>
    <n v="10000"/>
    <x v="195"/>
    <x v="1"/>
    <x v="1"/>
    <n v="335.69"/>
    <n v="0"/>
    <n v="1"/>
    <x v="2"/>
  </r>
  <r>
    <x v="434"/>
    <n v="36"/>
    <x v="0"/>
    <d v="2010-07-29T00:00:00"/>
    <n v="0.17419999999999999"/>
    <n v="0.16700000000000001"/>
    <n v="0.157"/>
    <x v="0"/>
    <m/>
    <n v="0"/>
    <s v="MI"/>
    <x v="50"/>
    <x v="3"/>
    <n v="0"/>
    <n v="30166.666669999999"/>
    <n v="0"/>
    <n v="5000"/>
    <x v="400"/>
    <x v="2"/>
    <x v="0"/>
    <n v="177.52"/>
    <n v="1363.7"/>
    <n v="57"/>
    <x v="1"/>
  </r>
  <r>
    <x v="268"/>
    <n v="36"/>
    <x v="0"/>
    <d v="2011-07-26T00:00:00"/>
    <n v="0.24822"/>
    <n v="0.22550000000000001"/>
    <n v="0.2155"/>
    <x v="5"/>
    <n v="8"/>
    <n v="7"/>
    <s v="GA"/>
    <x v="17"/>
    <x v="3"/>
    <n v="0"/>
    <n v="5000"/>
    <n v="0"/>
    <n v="5000"/>
    <x v="401"/>
    <x v="3"/>
    <x v="5"/>
    <n v="192.38"/>
    <n v="1105.95"/>
    <n v="102"/>
    <x v="2"/>
  </r>
  <r>
    <x v="435"/>
    <n v="36"/>
    <x v="0"/>
    <d v="2012-06-13T00:00:00"/>
    <n v="0.31052999999999997"/>
    <n v="0.27500000000000002"/>
    <n v="0.26500000000000001"/>
    <x v="2"/>
    <n v="7"/>
    <n v="7"/>
    <s v="MI"/>
    <x v="1"/>
    <x v="1"/>
    <n v="0"/>
    <n v="4125"/>
    <n v="0"/>
    <n v="3000"/>
    <x v="402"/>
    <x v="2"/>
    <x v="5"/>
    <n v="123.28"/>
    <n v="1052.92"/>
    <n v="79"/>
    <x v="2"/>
  </r>
  <r>
    <x v="436"/>
    <n v="60"/>
    <x v="1"/>
    <m/>
    <n v="0.25563999999999998"/>
    <n v="0.23039999999999999"/>
    <n v="0.22040000000000001"/>
    <x v="2"/>
    <n v="4"/>
    <n v="1"/>
    <s v="OH"/>
    <x v="2"/>
    <x v="1"/>
    <n v="0"/>
    <n v="3833.333333"/>
    <n v="0"/>
    <n v="15000"/>
    <x v="90"/>
    <x v="2"/>
    <x v="3"/>
    <n v="423.2"/>
    <n v="575.04150000000004"/>
    <n v="1"/>
    <x v="2"/>
  </r>
  <r>
    <x v="437"/>
    <n v="36"/>
    <x v="0"/>
    <d v="2013-05-16T00:00:00"/>
    <n v="0.29509999999999997"/>
    <n v="0.25990000000000002"/>
    <n v="0.24990000000000001"/>
    <x v="2"/>
    <n v="7"/>
    <n v="1"/>
    <s v="PA"/>
    <x v="0"/>
    <x v="1"/>
    <n v="0"/>
    <n v="6250"/>
    <n v="0"/>
    <n v="10000"/>
    <x v="403"/>
    <x v="2"/>
    <x v="6"/>
    <n v="402.85"/>
    <n v="3270.67"/>
    <n v="13"/>
    <x v="1"/>
  </r>
  <r>
    <x v="438"/>
    <n v="36"/>
    <x v="0"/>
    <d v="2010-10-05T00:00:00"/>
    <n v="0.1265"/>
    <n v="0.1195"/>
    <n v="0.1195"/>
    <x v="0"/>
    <m/>
    <n v="3"/>
    <s v="TX"/>
    <x v="19"/>
    <x v="7"/>
    <n v="0"/>
    <n v="792.66666699999996"/>
    <n v="0"/>
    <n v="5000"/>
    <x v="404"/>
    <x v="2"/>
    <x v="0"/>
    <n v="165.95"/>
    <n v="897.11"/>
    <n v="146"/>
    <x v="1"/>
  </r>
  <r>
    <x v="439"/>
    <n v="36"/>
    <x v="0"/>
    <d v="2011-04-21T00:00:00"/>
    <n v="0.36782999999999999"/>
    <n v="0.32690000000000002"/>
    <n v="0.31690000000000002"/>
    <x v="7"/>
    <n v="1"/>
    <n v="1"/>
    <s v="CA"/>
    <x v="1"/>
    <x v="1"/>
    <n v="0"/>
    <n v="5916.6666670000004"/>
    <n v="0"/>
    <n v="1500"/>
    <x v="405"/>
    <x v="2"/>
    <x v="5"/>
    <n v="65.91"/>
    <n v="193.37"/>
    <n v="27"/>
    <x v="2"/>
  </r>
  <r>
    <x v="440"/>
    <n v="36"/>
    <x v="0"/>
    <d v="2010-11-04T00:00:00"/>
    <n v="0.17169999999999999"/>
    <n v="0.15"/>
    <n v="0.14000000000000001"/>
    <x v="0"/>
    <m/>
    <n v="1"/>
    <s v="OH"/>
    <x v="6"/>
    <x v="3"/>
    <n v="0"/>
    <n v="2166.666667"/>
    <n v="0"/>
    <n v="10000"/>
    <x v="406"/>
    <x v="3"/>
    <x v="5"/>
    <n v="346.65"/>
    <n v="591.53"/>
    <n v="220"/>
    <x v="2"/>
  </r>
  <r>
    <x v="206"/>
    <n v="36"/>
    <x v="1"/>
    <m/>
    <n v="0.21648000000000001"/>
    <n v="0.17949999999999999"/>
    <n v="0.16950000000000001"/>
    <x v="5"/>
    <n v="3"/>
    <n v="1"/>
    <s v="NY"/>
    <x v="6"/>
    <x v="1"/>
    <n v="0"/>
    <n v="3000"/>
    <n v="0"/>
    <n v="8500"/>
    <x v="36"/>
    <x v="1"/>
    <x v="1"/>
    <n v="307.08"/>
    <n v="125.4"/>
    <n v="23"/>
    <x v="1"/>
  </r>
  <r>
    <x v="107"/>
    <n v="36"/>
    <x v="1"/>
    <m/>
    <n v="0.19144"/>
    <n v="0.155"/>
    <n v="0.14499999999999999"/>
    <x v="3"/>
    <n v="7"/>
    <n v="1"/>
    <s v="MI"/>
    <x v="4"/>
    <x v="1"/>
    <n v="0"/>
    <n v="1958.333333"/>
    <n v="0"/>
    <n v="2000"/>
    <x v="48"/>
    <x v="2"/>
    <x v="3"/>
    <n v="69.819999999999993"/>
    <n v="97.740700000000004"/>
    <n v="1"/>
    <x v="1"/>
  </r>
  <r>
    <x v="441"/>
    <n v="12"/>
    <x v="0"/>
    <d v="2012-12-31T00:00:00"/>
    <n v="0.18526000000000001"/>
    <n v="0.12790000000000001"/>
    <n v="0.1179"/>
    <x v="3"/>
    <n v="4"/>
    <n v="15"/>
    <s v="TN"/>
    <x v="3"/>
    <x v="3"/>
    <n v="0"/>
    <n v="5666.6666670000004"/>
    <n v="0"/>
    <n v="2000"/>
    <x v="47"/>
    <x v="0"/>
    <x v="2"/>
    <n v="178.44"/>
    <n v="50.52"/>
    <n v="21"/>
    <x v="2"/>
  </r>
  <r>
    <x v="442"/>
    <n v="36"/>
    <x v="1"/>
    <m/>
    <n v="0.13799"/>
    <n v="0.1099"/>
    <n v="9.9900000000000003E-2"/>
    <x v="1"/>
    <n v="11"/>
    <n v="1"/>
    <s v="CA"/>
    <x v="16"/>
    <x v="4"/>
    <n v="0"/>
    <n v="10833.333329999999"/>
    <n v="0"/>
    <n v="10000"/>
    <x v="407"/>
    <x v="1"/>
    <x v="1"/>
    <n v="327.33999999999997"/>
    <n v="90.328999999999994"/>
    <n v="1"/>
    <x v="2"/>
  </r>
  <r>
    <x v="371"/>
    <n v="36"/>
    <x v="0"/>
    <d v="2011-05-13T00:00:00"/>
    <n v="0.15629000000000001"/>
    <n v="0.14199999999999999"/>
    <n v="0.13200000000000001"/>
    <x v="0"/>
    <m/>
    <n v="4"/>
    <s v="OR"/>
    <x v="43"/>
    <x v="3"/>
    <n v="0"/>
    <n v="10500"/>
    <n v="0"/>
    <n v="5000"/>
    <x v="339"/>
    <x v="3"/>
    <x v="7"/>
    <n v="168.64"/>
    <n v="1172.06"/>
    <n v="93"/>
    <x v="1"/>
  </r>
  <r>
    <x v="95"/>
    <n v="36"/>
    <x v="1"/>
    <m/>
    <n v="0.31790000000000002"/>
    <n v="0.27860000000000001"/>
    <n v="0.26860000000000001"/>
    <x v="4"/>
    <n v="2"/>
    <n v="2"/>
    <s v="GA"/>
    <x v="1"/>
    <x v="1"/>
    <n v="0"/>
    <n v="6666.6666670000004"/>
    <n v="0"/>
    <n v="3500"/>
    <x v="408"/>
    <x v="3"/>
    <x v="3"/>
    <n v="144.51"/>
    <n v="611.21"/>
    <n v="66"/>
    <x v="2"/>
  </r>
  <r>
    <x v="443"/>
    <n v="36"/>
    <x v="3"/>
    <d v="2007-12-02T00:00:00"/>
    <n v="0.24657999999999999"/>
    <n v="0.23549999999999999"/>
    <n v="0.20050000000000001"/>
    <x v="0"/>
    <m/>
    <n v="0"/>
    <s v="WA"/>
    <x v="0"/>
    <x v="2"/>
    <m/>
    <n v="2583.333333"/>
    <n v="145"/>
    <n v="1700"/>
    <x v="409"/>
    <x v="1"/>
    <x v="0"/>
    <n v="66.290000000000006"/>
    <n v="195.74"/>
    <n v="30"/>
    <x v="2"/>
  </r>
  <r>
    <x v="389"/>
    <n v="36"/>
    <x v="0"/>
    <d v="2008-11-25T00:00:00"/>
    <n v="0.1973"/>
    <n v="0.19"/>
    <n v="0.18"/>
    <x v="0"/>
    <m/>
    <n v="0"/>
    <s v="MO"/>
    <x v="0"/>
    <x v="3"/>
    <n v="706"/>
    <n v="3166.666667"/>
    <n v="0"/>
    <n v="3500"/>
    <x v="410"/>
    <x v="2"/>
    <x v="0"/>
    <n v="128.30000000000001"/>
    <n v="146.91"/>
    <n v="46"/>
    <x v="2"/>
  </r>
  <r>
    <x v="444"/>
    <n v="36"/>
    <x v="0"/>
    <d v="2012-07-02T00:00:00"/>
    <n v="0.35643000000000002"/>
    <n v="0.31990000000000002"/>
    <n v="0.30990000000000001"/>
    <x v="4"/>
    <n v="7"/>
    <n v="1"/>
    <s v="NH"/>
    <x v="1"/>
    <x v="1"/>
    <n v="70"/>
    <n v="3500"/>
    <n v="0"/>
    <n v="6290"/>
    <x v="248"/>
    <x v="3"/>
    <x v="6"/>
    <n v="273.89999999999998"/>
    <n v="2011.11"/>
    <n v="121"/>
    <x v="2"/>
  </r>
  <r>
    <x v="445"/>
    <n v="36"/>
    <x v="4"/>
    <d v="2010-10-19T00:00:00"/>
    <n v="0.23982999999999999"/>
    <n v="0.2248"/>
    <n v="0.21479999999999999"/>
    <x v="0"/>
    <m/>
    <n v="0"/>
    <s v="OH"/>
    <x v="0"/>
    <x v="3"/>
    <n v="0"/>
    <n v="4583.3333329999996"/>
    <n v="1360"/>
    <n v="2500"/>
    <x v="411"/>
    <x v="2"/>
    <x v="0"/>
    <n v="96.1"/>
    <n v="929.06"/>
    <n v="2"/>
    <x v="2"/>
  </r>
  <r>
    <x v="433"/>
    <n v="36"/>
    <x v="1"/>
    <m/>
    <n v="0.24757999999999999"/>
    <n v="0.2099"/>
    <n v="0.19989999999999999"/>
    <x v="5"/>
    <n v="7"/>
    <n v="13"/>
    <s v="NC"/>
    <x v="22"/>
    <x v="1"/>
    <n v="0"/>
    <n v="6041.6666670000004"/>
    <n v="0"/>
    <n v="5000"/>
    <x v="412"/>
    <x v="0"/>
    <x v="2"/>
    <n v="188.35"/>
    <n v="963.71"/>
    <n v="48"/>
    <x v="2"/>
  </r>
  <r>
    <x v="446"/>
    <n v="36"/>
    <x v="1"/>
    <m/>
    <n v="0.20984"/>
    <n v="0.17299999999999999"/>
    <n v="0.16300000000000001"/>
    <x v="5"/>
    <n v="8"/>
    <n v="14"/>
    <s v="WI"/>
    <x v="30"/>
    <x v="0"/>
    <n v="0"/>
    <n v="18333.333330000001"/>
    <n v="0"/>
    <n v="15000"/>
    <x v="392"/>
    <x v="2"/>
    <x v="3"/>
    <n v="537.03"/>
    <n v="632.74040000000002"/>
    <n v="1"/>
    <x v="2"/>
  </r>
  <r>
    <x v="447"/>
    <n v="36"/>
    <x v="0"/>
    <d v="2008-08-26T00:00:00"/>
    <n v="0.18523999999999999"/>
    <n v="0.17069999999999999"/>
    <n v="0.16070000000000001"/>
    <x v="0"/>
    <m/>
    <n v="1"/>
    <s v="UT"/>
    <x v="0"/>
    <x v="3"/>
    <n v="0"/>
    <n v="5000"/>
    <n v="0"/>
    <n v="7200"/>
    <x v="70"/>
    <x v="0"/>
    <x v="7"/>
    <n v="256.95"/>
    <n v="163.71"/>
    <n v="216"/>
    <x v="1"/>
  </r>
  <r>
    <x v="436"/>
    <n v="36"/>
    <x v="1"/>
    <m/>
    <n v="0.22466"/>
    <n v="0.1875"/>
    <n v="0.17749999999999999"/>
    <x v="5"/>
    <n v="3"/>
    <n v="20"/>
    <s v="NY"/>
    <x v="0"/>
    <x v="1"/>
    <n v="0"/>
    <n v="4333.3333329999996"/>
    <n v="0"/>
    <n v="15000"/>
    <x v="90"/>
    <x v="2"/>
    <x v="3"/>
    <n v="547.95000000000005"/>
    <n v="472.82"/>
    <n v="1"/>
    <x v="2"/>
  </r>
  <r>
    <x v="448"/>
    <n v="36"/>
    <x v="4"/>
    <d v="2011-11-25T00:00:00"/>
    <n v="0.37452999999999997"/>
    <n v="0.35"/>
    <n v="0.34"/>
    <x v="7"/>
    <n v="5"/>
    <n v="2"/>
    <s v="IL"/>
    <x v="30"/>
    <x v="3"/>
    <n v="0"/>
    <n v="4166.6666670000004"/>
    <n v="958"/>
    <n v="3000"/>
    <x v="413"/>
    <x v="1"/>
    <x v="5"/>
    <n v="135.71"/>
    <n v="1260.92"/>
    <n v="97"/>
    <x v="1"/>
  </r>
  <r>
    <x v="449"/>
    <n v="36"/>
    <x v="1"/>
    <m/>
    <n v="0.13697000000000001"/>
    <n v="0.1089"/>
    <n v="9.8900000000000002E-2"/>
    <x v="1"/>
    <n v="7"/>
    <n v="1"/>
    <s v="FL"/>
    <x v="4"/>
    <x v="0"/>
    <n v="0"/>
    <n v="2083.333333"/>
    <n v="0"/>
    <n v="4000"/>
    <x v="414"/>
    <x v="0"/>
    <x v="3"/>
    <n v="130.75"/>
    <n v="203.17660000000001"/>
    <n v="1"/>
    <x v="2"/>
  </r>
  <r>
    <x v="450"/>
    <n v="36"/>
    <x v="0"/>
    <d v="2012-06-12T00:00:00"/>
    <n v="0.25885999999999998"/>
    <n v="0.23599999999999999"/>
    <n v="0.22600000000000001"/>
    <x v="5"/>
    <n v="5"/>
    <n v="2"/>
    <s v="FL"/>
    <x v="0"/>
    <x v="3"/>
    <n v="0"/>
    <n v="2833.333333"/>
    <n v="0"/>
    <n v="21500"/>
    <x v="210"/>
    <x v="2"/>
    <x v="8"/>
    <n v="839"/>
    <n v="7839.95"/>
    <n v="718"/>
    <x v="2"/>
  </r>
  <r>
    <x v="451"/>
    <n v="36"/>
    <x v="0"/>
    <d v="2008-08-22T00:00:00"/>
    <n v="8.4330000000000002E-2"/>
    <n v="7.7499999999999999E-2"/>
    <n v="7.2499999999999995E-2"/>
    <x v="0"/>
    <m/>
    <n v="0"/>
    <s v="CA"/>
    <x v="22"/>
    <x v="2"/>
    <m/>
    <n v="3766.666667"/>
    <n v="0"/>
    <n v="3000"/>
    <x v="214"/>
    <x v="2"/>
    <x v="4"/>
    <n v="93.66"/>
    <n v="189"/>
    <n v="65"/>
    <x v="0"/>
  </r>
  <r>
    <x v="452"/>
    <n v="36"/>
    <x v="1"/>
    <m/>
    <n v="0.20053000000000001"/>
    <n v="0.16389999999999999"/>
    <n v="0.15390000000000001"/>
    <x v="3"/>
    <n v="7"/>
    <n v="1"/>
    <s v="MD"/>
    <x v="1"/>
    <x v="1"/>
    <n v="0"/>
    <n v="7044.3333329999996"/>
    <n v="0"/>
    <n v="13000"/>
    <x v="415"/>
    <x v="0"/>
    <x v="3"/>
    <n v="459.55"/>
    <n v="1166.1724999999999"/>
    <n v="1"/>
    <x v="2"/>
  </r>
  <r>
    <x v="250"/>
    <n v="36"/>
    <x v="1"/>
    <m/>
    <n v="0.27284999999999998"/>
    <n v="0.2346"/>
    <n v="0.22459999999999999"/>
    <x v="2"/>
    <n v="4"/>
    <n v="1"/>
    <s v="SC"/>
    <x v="56"/>
    <x v="1"/>
    <n v="36"/>
    <n v="4583.3333329999996"/>
    <n v="0"/>
    <n v="4000"/>
    <x v="305"/>
    <x v="3"/>
    <x v="3"/>
    <n v="155.80000000000001"/>
    <n v="652.29"/>
    <n v="57"/>
    <x v="1"/>
  </r>
  <r>
    <x v="453"/>
    <n v="36"/>
    <x v="0"/>
    <d v="2010-06-23T00:00:00"/>
    <n v="0.10692"/>
    <n v="0.1"/>
    <n v="0.09"/>
    <x v="0"/>
    <m/>
    <n v="0"/>
    <s v="OH"/>
    <x v="10"/>
    <x v="3"/>
    <n v="0"/>
    <n v="3250"/>
    <n v="0"/>
    <n v="3000"/>
    <x v="416"/>
    <x v="2"/>
    <x v="0"/>
    <n v="96.8"/>
    <n v="461.39"/>
    <n v="71"/>
    <x v="2"/>
  </r>
  <r>
    <x v="136"/>
    <n v="60"/>
    <x v="1"/>
    <m/>
    <n v="0.19142999999999999"/>
    <n v="0.16750000000000001"/>
    <n v="0.1575"/>
    <x v="5"/>
    <n v="4"/>
    <n v="1"/>
    <s v="NC"/>
    <x v="0"/>
    <x v="1"/>
    <n v="0"/>
    <n v="5416.6666670000004"/>
    <n v="0"/>
    <n v="18000"/>
    <x v="417"/>
    <x v="1"/>
    <x v="1"/>
    <n v="444.93"/>
    <n v="0"/>
    <n v="1"/>
    <x v="2"/>
  </r>
  <r>
    <x v="454"/>
    <n v="36"/>
    <x v="0"/>
    <d v="2012-08-22T00:00:00"/>
    <n v="0.29254000000000002"/>
    <n v="0.25740000000000002"/>
    <n v="0.24740000000000001"/>
    <x v="2"/>
    <n v="4"/>
    <n v="1"/>
    <s v="CO"/>
    <x v="30"/>
    <x v="1"/>
    <n v="89"/>
    <n v="2083.333333"/>
    <n v="0"/>
    <n v="4000"/>
    <x v="418"/>
    <x v="2"/>
    <x v="6"/>
    <n v="160.61000000000001"/>
    <n v="806.36"/>
    <n v="56"/>
    <x v="0"/>
  </r>
  <r>
    <x v="152"/>
    <n v="36"/>
    <x v="1"/>
    <m/>
    <n v="0.24204999999999999"/>
    <n v="0.20449999999999999"/>
    <n v="0.19450000000000001"/>
    <x v="5"/>
    <n v="4"/>
    <n v="1"/>
    <s v="CO"/>
    <x v="0"/>
    <x v="1"/>
    <n v="0"/>
    <n v="8333.3333330000005"/>
    <n v="0"/>
    <n v="15000"/>
    <x v="202"/>
    <x v="2"/>
    <x v="3"/>
    <n v="560.9"/>
    <n v="757.13"/>
    <n v="57"/>
    <x v="2"/>
  </r>
  <r>
    <x v="308"/>
    <n v="36"/>
    <x v="0"/>
    <d v="2013-04-15T00:00:00"/>
    <n v="0.28974"/>
    <n v="0.25109999999999999"/>
    <n v="0.24110000000000001"/>
    <x v="2"/>
    <n v="6"/>
    <n v="1"/>
    <s v="FL"/>
    <x v="31"/>
    <x v="1"/>
    <n v="0"/>
    <n v="4416.6666670000004"/>
    <n v="0"/>
    <n v="10000"/>
    <x v="171"/>
    <x v="2"/>
    <x v="6"/>
    <n v="398.18"/>
    <n v="2528.29"/>
    <n v="4"/>
    <x v="1"/>
  </r>
  <r>
    <x v="28"/>
    <n v="60"/>
    <x v="1"/>
    <m/>
    <n v="9.3670000000000003E-2"/>
    <n v="8.09E-2"/>
    <n v="7.0900000000000005E-2"/>
    <x v="6"/>
    <n v="11"/>
    <n v="7"/>
    <s v="IL"/>
    <x v="0"/>
    <x v="1"/>
    <n v="0"/>
    <n v="15000"/>
    <n v="0"/>
    <n v="20000"/>
    <x v="347"/>
    <x v="2"/>
    <x v="3"/>
    <n v="406.39"/>
    <n v="272.99"/>
    <n v="411"/>
    <x v="1"/>
  </r>
  <r>
    <x v="455"/>
    <n v="36"/>
    <x v="4"/>
    <d v="2009-05-16T00:00:00"/>
    <n v="0.37452999999999997"/>
    <n v="0.35"/>
    <n v="0.34"/>
    <x v="0"/>
    <m/>
    <n v="7"/>
    <s v="FL"/>
    <x v="22"/>
    <x v="3"/>
    <n v="33036"/>
    <n v="4419.75"/>
    <n v="1880"/>
    <n v="2800"/>
    <x v="419"/>
    <x v="2"/>
    <x v="7"/>
    <n v="126.66"/>
    <n v="162.53"/>
    <n v="41"/>
    <x v="0"/>
  </r>
  <r>
    <x v="24"/>
    <n v="36"/>
    <x v="1"/>
    <m/>
    <n v="0.29363"/>
    <n v="0.25490000000000002"/>
    <n v="0.24490000000000001"/>
    <x v="4"/>
    <n v="4"/>
    <n v="1"/>
    <s v="AR"/>
    <x v="16"/>
    <x v="4"/>
    <n v="0"/>
    <n v="2916.666667"/>
    <n v="0"/>
    <n v="10000"/>
    <x v="420"/>
    <x v="2"/>
    <x v="3"/>
    <n v="400.19"/>
    <n v="1008.1763999999999"/>
    <n v="1"/>
    <x v="2"/>
  </r>
  <r>
    <x v="456"/>
    <n v="36"/>
    <x v="1"/>
    <m/>
    <n v="0.18214"/>
    <n v="0.1459"/>
    <n v="0.13589999999999999"/>
    <x v="3"/>
    <n v="4"/>
    <n v="1"/>
    <s v="TX"/>
    <x v="0"/>
    <x v="1"/>
    <n v="0"/>
    <n v="7125"/>
    <n v="0"/>
    <n v="12000"/>
    <x v="421"/>
    <x v="0"/>
    <x v="3"/>
    <n v="413.58"/>
    <n v="823.57330000000002"/>
    <n v="1"/>
    <x v="1"/>
  </r>
  <r>
    <x v="416"/>
    <n v="36"/>
    <x v="3"/>
    <d v="2012-08-28T00:00:00"/>
    <n v="0.29509999999999997"/>
    <n v="0.25990000000000002"/>
    <n v="0.24990000000000001"/>
    <x v="2"/>
    <n v="7"/>
    <n v="1"/>
    <s v="GA"/>
    <x v="0"/>
    <x v="1"/>
    <n v="0"/>
    <n v="2529.166667"/>
    <n v="162"/>
    <n v="7500"/>
    <x v="422"/>
    <x v="1"/>
    <x v="6"/>
    <n v="302.14"/>
    <n v="1741.43"/>
    <n v="117"/>
    <x v="1"/>
  </r>
  <r>
    <x v="1"/>
    <n v="36"/>
    <x v="1"/>
    <m/>
    <n v="0.26383000000000001"/>
    <n v="0.22539999999999999"/>
    <n v="0.21540000000000001"/>
    <x v="2"/>
    <n v="3"/>
    <n v="1"/>
    <s v="WI"/>
    <x v="12"/>
    <x v="1"/>
    <n v="0"/>
    <n v="916.66666699999996"/>
    <n v="0"/>
    <n v="4000"/>
    <x v="58"/>
    <x v="1"/>
    <x v="1"/>
    <n v="153.88"/>
    <n v="0"/>
    <n v="1"/>
    <x v="2"/>
  </r>
  <r>
    <x v="210"/>
    <n v="36"/>
    <x v="1"/>
    <m/>
    <n v="0.16324"/>
    <n v="0.12740000000000001"/>
    <n v="0.1174"/>
    <x v="3"/>
    <n v="6"/>
    <n v="1"/>
    <s v="CA"/>
    <x v="6"/>
    <x v="1"/>
    <n v="0"/>
    <n v="4208.3333329999996"/>
    <n v="0"/>
    <n v="10000"/>
    <x v="363"/>
    <x v="2"/>
    <x v="3"/>
    <n v="335.69"/>
    <n v="213.94"/>
    <n v="1"/>
    <x v="2"/>
  </r>
  <r>
    <x v="457"/>
    <n v="36"/>
    <x v="0"/>
    <d v="2013-10-17T00:00:00"/>
    <n v="0.25780999999999998"/>
    <n v="0.21990000000000001"/>
    <n v="0.2099"/>
    <x v="2"/>
    <n v="2"/>
    <n v="18"/>
    <s v="TX"/>
    <x v="0"/>
    <x v="1"/>
    <n v="0"/>
    <n v="6000"/>
    <n v="0"/>
    <n v="3200"/>
    <x v="40"/>
    <x v="3"/>
    <x v="3"/>
    <n v="122.19"/>
    <n v="245.68"/>
    <n v="44"/>
    <x v="1"/>
  </r>
  <r>
    <x v="33"/>
    <n v="36"/>
    <x v="1"/>
    <m/>
    <n v="0.14038999999999999"/>
    <n v="0.1119"/>
    <n v="0.1019"/>
    <x v="1"/>
    <n v="5"/>
    <n v="1"/>
    <s v="CA"/>
    <x v="0"/>
    <x v="1"/>
    <n v="0"/>
    <n v="8416.6666669999995"/>
    <n v="0"/>
    <n v="14400"/>
    <x v="30"/>
    <x v="1"/>
    <x v="1"/>
    <n v="472.73"/>
    <n v="0"/>
    <n v="1"/>
    <x v="2"/>
  </r>
  <r>
    <x v="179"/>
    <n v="60"/>
    <x v="1"/>
    <m/>
    <n v="0.23477000000000001"/>
    <n v="0.21510000000000001"/>
    <n v="0.2051"/>
    <x v="3"/>
    <n v="8"/>
    <n v="1"/>
    <s v="TX"/>
    <x v="3"/>
    <x v="1"/>
    <n v="0"/>
    <n v="8166.6666670000004"/>
    <n v="0"/>
    <n v="7500"/>
    <x v="31"/>
    <x v="2"/>
    <x v="6"/>
    <n v="205.06"/>
    <n v="2930.94"/>
    <n v="5"/>
    <x v="1"/>
  </r>
  <r>
    <x v="458"/>
    <n v="36"/>
    <x v="1"/>
    <m/>
    <n v="0.35797000000000001"/>
    <n v="0.31769999999999998"/>
    <n v="0.30769999999999997"/>
    <x v="7"/>
    <n v="4"/>
    <n v="7"/>
    <s v="CA"/>
    <x v="0"/>
    <x v="1"/>
    <n v="0"/>
    <n v="2600"/>
    <n v="0"/>
    <n v="4000"/>
    <x v="423"/>
    <x v="0"/>
    <x v="2"/>
    <n v="173.71"/>
    <n v="1590.88"/>
    <n v="44"/>
    <x v="2"/>
  </r>
  <r>
    <x v="459"/>
    <n v="60"/>
    <x v="0"/>
    <d v="2014-02-24T00:00:00"/>
    <n v="0.24856"/>
    <n v="0.2235"/>
    <n v="0.2135"/>
    <x v="2"/>
    <n v="4"/>
    <n v="1"/>
    <s v="CO"/>
    <x v="57"/>
    <x v="0"/>
    <n v="0"/>
    <n v="6250"/>
    <n v="0"/>
    <n v="10000"/>
    <x v="194"/>
    <x v="2"/>
    <x v="3"/>
    <n v="278.18"/>
    <n v="540.02"/>
    <n v="83"/>
    <x v="2"/>
  </r>
  <r>
    <x v="460"/>
    <n v="36"/>
    <x v="1"/>
    <m/>
    <n v="0.20200000000000001"/>
    <n v="0.1799"/>
    <n v="0.1699"/>
    <x v="3"/>
    <n v="8"/>
    <n v="1"/>
    <s v="MD"/>
    <x v="43"/>
    <x v="1"/>
    <n v="0"/>
    <n v="8333.3333330000005"/>
    <n v="0"/>
    <n v="5000"/>
    <x v="424"/>
    <x v="0"/>
    <x v="6"/>
    <n v="180.74"/>
    <n v="1436.37"/>
    <n v="108"/>
    <x v="1"/>
  </r>
  <r>
    <x v="461"/>
    <n v="36"/>
    <x v="0"/>
    <d v="2010-12-09T00:00:00"/>
    <n v="0.28320000000000001"/>
    <n v="0.26"/>
    <n v="0.25"/>
    <x v="7"/>
    <n v="5"/>
    <n v="2"/>
    <s v="IN"/>
    <x v="13"/>
    <x v="3"/>
    <n v="0"/>
    <n v="3416.666667"/>
    <n v="0"/>
    <n v="2100"/>
    <x v="337"/>
    <x v="2"/>
    <x v="8"/>
    <n v="84.61"/>
    <n v="518.87"/>
    <n v="64"/>
    <x v="2"/>
  </r>
  <r>
    <x v="462"/>
    <n v="36"/>
    <x v="3"/>
    <d v="2009-01-29T00:00:00"/>
    <n v="0.15428"/>
    <n v="0.14000000000000001"/>
    <n v="0.13"/>
    <x v="0"/>
    <m/>
    <n v="3"/>
    <s v="VT"/>
    <x v="3"/>
    <x v="3"/>
    <n v="0"/>
    <n v="2389.833333"/>
    <n v="304"/>
    <n v="4000"/>
    <x v="425"/>
    <x v="1"/>
    <x v="7"/>
    <n v="136.71"/>
    <n v="399.96"/>
    <n v="67"/>
    <x v="2"/>
  </r>
  <r>
    <x v="463"/>
    <n v="36"/>
    <x v="1"/>
    <m/>
    <n v="0.15537999999999999"/>
    <n v="0.127"/>
    <n v="0.11700000000000001"/>
    <x v="1"/>
    <n v="9"/>
    <n v="1"/>
    <s v="MN"/>
    <x v="32"/>
    <x v="1"/>
    <n v="0"/>
    <n v="6500"/>
    <n v="0"/>
    <n v="7000"/>
    <x v="76"/>
    <x v="3"/>
    <x v="2"/>
    <n v="234.85"/>
    <n v="1173.17"/>
    <n v="100"/>
    <x v="2"/>
  </r>
  <r>
    <x v="464"/>
    <n v="36"/>
    <x v="1"/>
    <m/>
    <n v="0.35797000000000001"/>
    <n v="0.31769999999999998"/>
    <n v="0.30769999999999997"/>
    <x v="7"/>
    <n v="5"/>
    <n v="1"/>
    <s v="FL"/>
    <x v="29"/>
    <x v="1"/>
    <n v="0"/>
    <n v="5250"/>
    <n v="0"/>
    <n v="4000"/>
    <x v="426"/>
    <x v="1"/>
    <x v="2"/>
    <n v="173.71"/>
    <n v="1934.38"/>
    <n v="29"/>
    <x v="2"/>
  </r>
  <r>
    <x v="465"/>
    <n v="36"/>
    <x v="0"/>
    <d v="2014-01-31T00:00:00"/>
    <n v="0.35643000000000002"/>
    <n v="0.31990000000000002"/>
    <n v="0.30990000000000001"/>
    <x v="4"/>
    <n v="5"/>
    <n v="1"/>
    <s v="GA"/>
    <x v="12"/>
    <x v="1"/>
    <n v="0"/>
    <n v="4500"/>
    <n v="0"/>
    <n v="7500"/>
    <x v="427"/>
    <x v="1"/>
    <x v="6"/>
    <n v="326.62"/>
    <n v="4243.59"/>
    <n v="79"/>
    <x v="2"/>
  </r>
  <r>
    <x v="466"/>
    <n v="60"/>
    <x v="1"/>
    <m/>
    <n v="0.23655999999999999"/>
    <n v="0.21179999999999999"/>
    <n v="0.20180000000000001"/>
    <x v="5"/>
    <n v="7"/>
    <n v="13"/>
    <s v="FL"/>
    <x v="1"/>
    <x v="3"/>
    <n v="0"/>
    <n v="4166.6666670000004"/>
    <n v="0"/>
    <n v="7500"/>
    <x v="428"/>
    <x v="2"/>
    <x v="2"/>
    <n v="203.66"/>
    <n v="1722.16"/>
    <n v="105"/>
    <x v="2"/>
  </r>
  <r>
    <x v="81"/>
    <n v="36"/>
    <x v="1"/>
    <m/>
    <n v="0.14205999999999999"/>
    <n v="0.1139"/>
    <n v="0.10390000000000001"/>
    <x v="1"/>
    <n v="10"/>
    <n v="1"/>
    <s v="PA"/>
    <x v="3"/>
    <x v="1"/>
    <n v="494"/>
    <n v="5833.3333329999996"/>
    <n v="0"/>
    <n v="6200"/>
    <x v="120"/>
    <x v="1"/>
    <x v="1"/>
    <n v="204.13"/>
    <n v="58.045299999999997"/>
    <n v="1"/>
    <x v="2"/>
  </r>
  <r>
    <x v="467"/>
    <n v="36"/>
    <x v="0"/>
    <d v="2009-05-22T00:00:00"/>
    <n v="0.17055000000000001"/>
    <n v="0.1525"/>
    <n v="0.1275"/>
    <x v="0"/>
    <m/>
    <n v="0"/>
    <s v="TX"/>
    <x v="16"/>
    <x v="5"/>
    <m/>
    <n v="833.33333300000004"/>
    <n v="0"/>
    <n v="1000"/>
    <x v="429"/>
    <x v="3"/>
    <x v="4"/>
    <n v="34.79"/>
    <n v="219.95"/>
    <n v="28"/>
    <x v="2"/>
  </r>
  <r>
    <x v="468"/>
    <n v="60"/>
    <x v="0"/>
    <d v="2014-01-30T00:00:00"/>
    <n v="0.32321"/>
    <n v="0.29620000000000002"/>
    <n v="0.28620000000000001"/>
    <x v="4"/>
    <n v="6"/>
    <n v="1"/>
    <s v="FL"/>
    <x v="30"/>
    <x v="1"/>
    <n v="770"/>
    <n v="3083.333333"/>
    <n v="0"/>
    <n v="2100"/>
    <x v="430"/>
    <x v="1"/>
    <x v="3"/>
    <n v="67.45"/>
    <n v="556.97"/>
    <n v="23"/>
    <x v="2"/>
  </r>
  <r>
    <x v="469"/>
    <n v="36"/>
    <x v="0"/>
    <d v="2007-06-28T00:00:00"/>
    <n v="0.10505"/>
    <n v="9.35E-2"/>
    <n v="8.8499999999999995E-2"/>
    <x v="0"/>
    <m/>
    <n v="0"/>
    <s v="NC"/>
    <x v="57"/>
    <x v="8"/>
    <n v="0"/>
    <n v="8.3333000000000004E-2"/>
    <n v="0"/>
    <n v="1500"/>
    <x v="431"/>
    <x v="3"/>
    <x v="0"/>
    <n v="47.94"/>
    <n v="23.07"/>
    <n v="58"/>
    <x v="2"/>
  </r>
  <r>
    <x v="65"/>
    <n v="36"/>
    <x v="3"/>
    <d v="2009-02-28T00:00:00"/>
    <n v="0.11695999999999999"/>
    <n v="0.11"/>
    <n v="0.10249999999999999"/>
    <x v="0"/>
    <m/>
    <n v="0"/>
    <s v="CT"/>
    <x v="1"/>
    <x v="3"/>
    <n v="0"/>
    <n v="8333.3333330000005"/>
    <n v="973"/>
    <n v="9000"/>
    <x v="432"/>
    <x v="1"/>
    <x v="0"/>
    <n v="294.64999999999998"/>
    <n v="1278.69"/>
    <n v="57"/>
    <x v="2"/>
  </r>
  <r>
    <x v="470"/>
    <n v="36"/>
    <x v="1"/>
    <m/>
    <n v="0.15223"/>
    <n v="0.1239"/>
    <n v="0.1139"/>
    <x v="1"/>
    <n v="9"/>
    <n v="1"/>
    <s v="CA"/>
    <x v="1"/>
    <x v="1"/>
    <n v="0"/>
    <n v="7083.3333329999996"/>
    <n v="0"/>
    <n v="2000"/>
    <x v="32"/>
    <x v="2"/>
    <x v="3"/>
    <n v="66.8"/>
    <n v="40.931100000000001"/>
    <n v="1"/>
    <x v="1"/>
  </r>
  <r>
    <x v="471"/>
    <n v="36"/>
    <x v="1"/>
    <m/>
    <n v="0.35285"/>
    <n v="0.31269999999999998"/>
    <n v="0.30270000000000002"/>
    <x v="7"/>
    <n v="2"/>
    <n v="1"/>
    <s v="NC"/>
    <x v="0"/>
    <x v="0"/>
    <n v="0"/>
    <n v="5166.6666670000004"/>
    <n v="0"/>
    <n v="4000"/>
    <x v="433"/>
    <x v="1"/>
    <x v="2"/>
    <n v="172.6"/>
    <n v="1989.69"/>
    <n v="9"/>
    <x v="2"/>
  </r>
  <r>
    <x v="342"/>
    <n v="36"/>
    <x v="1"/>
    <m/>
    <n v="0.30898999999999999"/>
    <n v="0.26989999999999997"/>
    <n v="0.25990000000000002"/>
    <x v="4"/>
    <n v="2"/>
    <n v="1"/>
    <s v="MS"/>
    <x v="6"/>
    <x v="1"/>
    <n v="0"/>
    <n v="833.33333300000004"/>
    <n v="0"/>
    <n v="3000"/>
    <x v="434"/>
    <x v="0"/>
    <x v="3"/>
    <n v="122.46"/>
    <n v="324.3716"/>
    <n v="1"/>
    <x v="2"/>
  </r>
  <r>
    <x v="210"/>
    <n v="36"/>
    <x v="1"/>
    <m/>
    <n v="0.22772999999999999"/>
    <n v="0.1905"/>
    <n v="0.18049999999999999"/>
    <x v="5"/>
    <n v="5"/>
    <n v="1"/>
    <s v="WA"/>
    <x v="16"/>
    <x v="4"/>
    <n v="19104"/>
    <n v="1887.833333"/>
    <n v="0"/>
    <n v="4000"/>
    <x v="141"/>
    <x v="2"/>
    <x v="3"/>
    <n v="146.72999999999999"/>
    <n v="128.11000000000001"/>
    <n v="1"/>
    <x v="2"/>
  </r>
  <r>
    <x v="472"/>
    <n v="36"/>
    <x v="0"/>
    <d v="2011-03-03T00:00:00"/>
    <n v="0.24218000000000001"/>
    <n v="0.22"/>
    <n v="0.21"/>
    <x v="0"/>
    <m/>
    <n v="1"/>
    <s v="CA"/>
    <x v="12"/>
    <x v="3"/>
    <n v="5874"/>
    <n v="2916.666667"/>
    <n v="0"/>
    <n v="2551"/>
    <x v="435"/>
    <x v="3"/>
    <x v="7"/>
    <n v="59.96"/>
    <n v="963.58"/>
    <n v="31"/>
    <x v="2"/>
  </r>
  <r>
    <x v="473"/>
    <n v="36"/>
    <x v="1"/>
    <m/>
    <n v="0.21290000000000001"/>
    <n v="0.17599999999999999"/>
    <n v="0.16600000000000001"/>
    <x v="5"/>
    <n v="4"/>
    <n v="1"/>
    <s v="WI"/>
    <x v="21"/>
    <x v="1"/>
    <n v="0"/>
    <n v="6166.6666670000004"/>
    <n v="0"/>
    <n v="8000"/>
    <x v="436"/>
    <x v="2"/>
    <x v="3"/>
    <n v="287.62"/>
    <n v="340.7525"/>
    <n v="1"/>
    <x v="2"/>
  </r>
  <r>
    <x v="474"/>
    <n v="12"/>
    <x v="0"/>
    <d v="2012-11-23T00:00:00"/>
    <n v="0.24148"/>
    <n v="0.1434"/>
    <n v="0.13339999999999999"/>
    <x v="5"/>
    <n v="7"/>
    <n v="16"/>
    <s v="CA"/>
    <x v="22"/>
    <x v="1"/>
    <n v="0"/>
    <n v="6000"/>
    <n v="0"/>
    <n v="4000"/>
    <x v="437"/>
    <x v="1"/>
    <x v="2"/>
    <n v="359.79"/>
    <n v="231.16"/>
    <n v="95"/>
    <x v="1"/>
  </r>
  <r>
    <x v="475"/>
    <n v="36"/>
    <x v="0"/>
    <d v="2008-06-06T00:00:00"/>
    <n v="9.9809999999999996E-2"/>
    <n v="8.2500000000000004E-2"/>
    <n v="7.7499999999999999E-2"/>
    <x v="0"/>
    <m/>
    <n v="0"/>
    <s v="LA"/>
    <x v="16"/>
    <x v="5"/>
    <m/>
    <n v="5000"/>
    <n v="0"/>
    <n v="1000"/>
    <x v="273"/>
    <x v="3"/>
    <x v="4"/>
    <n v="31.45"/>
    <n v="119.1"/>
    <n v="9"/>
    <x v="2"/>
  </r>
  <r>
    <x v="476"/>
    <n v="60"/>
    <x v="1"/>
    <m/>
    <n v="0.34408"/>
    <n v="0.3165"/>
    <n v="0.30649999999999999"/>
    <x v="4"/>
    <n v="6"/>
    <n v="1"/>
    <s v="NY"/>
    <x v="19"/>
    <x v="1"/>
    <n v="0"/>
    <n v="8000"/>
    <n v="0"/>
    <n v="4000"/>
    <x v="438"/>
    <x v="2"/>
    <x v="2"/>
    <n v="133.5"/>
    <n v="1413.22"/>
    <n v="76"/>
    <x v="2"/>
  </r>
  <r>
    <x v="430"/>
    <n v="36"/>
    <x v="1"/>
    <m/>
    <n v="0.27284999999999998"/>
    <n v="0.2346"/>
    <n v="0.22459999999999999"/>
    <x v="2"/>
    <n v="4"/>
    <n v="1"/>
    <s v="CA"/>
    <x v="0"/>
    <x v="1"/>
    <n v="0"/>
    <n v="4916.6666670000004"/>
    <n v="0"/>
    <n v="10850"/>
    <x v="398"/>
    <x v="1"/>
    <x v="3"/>
    <n v="422.59"/>
    <n v="2250.16"/>
    <n v="102"/>
    <x v="2"/>
  </r>
  <r>
    <x v="477"/>
    <n v="36"/>
    <x v="0"/>
    <d v="2012-03-02T00:00:00"/>
    <n v="0.13413"/>
    <n v="0.1129"/>
    <n v="0.10290000000000001"/>
    <x v="1"/>
    <n v="8"/>
    <n v="1"/>
    <s v="IL"/>
    <x v="15"/>
    <x v="1"/>
    <n v="110"/>
    <n v="4916.6666670000004"/>
    <n v="0"/>
    <n v="25000"/>
    <x v="173"/>
    <x v="0"/>
    <x v="6"/>
    <n v="821.91"/>
    <n v="531.15"/>
    <n v="106"/>
    <x v="1"/>
  </r>
  <r>
    <x v="478"/>
    <n v="36"/>
    <x v="3"/>
    <d v="2008-04-12T00:00:00"/>
    <n v="0.19228000000000001"/>
    <n v="0.185"/>
    <n v="0.16"/>
    <x v="0"/>
    <m/>
    <n v="0"/>
    <s v="CA"/>
    <x v="1"/>
    <x v="3"/>
    <n v="784"/>
    <n v="4000"/>
    <n v="2003"/>
    <n v="2550"/>
    <x v="397"/>
    <x v="1"/>
    <x v="0"/>
    <n v="92.83"/>
    <n v="269.61"/>
    <n v="108"/>
    <x v="0"/>
  </r>
  <r>
    <x v="479"/>
    <n v="36"/>
    <x v="3"/>
    <d v="2008-10-22T00:00:00"/>
    <n v="0.24249999999999999"/>
    <n v="0.23499999999999999"/>
    <n v="0.23"/>
    <x v="0"/>
    <m/>
    <n v="0"/>
    <s v=""/>
    <x v="16"/>
    <x v="5"/>
    <m/>
    <n v="3666.666667"/>
    <n v="673"/>
    <n v="3500"/>
    <x v="439"/>
    <x v="3"/>
    <x v="4"/>
    <n v="136.4"/>
    <n v="1266.1199999999999"/>
    <n v="35"/>
    <x v="2"/>
  </r>
  <r>
    <x v="480"/>
    <n v="60"/>
    <x v="0"/>
    <d v="2013-06-18T00:00:00"/>
    <n v="0.17849000000000001"/>
    <n v="0.15509999999999999"/>
    <n v="0.14510000000000001"/>
    <x v="1"/>
    <n v="8"/>
    <n v="1"/>
    <s v="TX"/>
    <x v="22"/>
    <x v="1"/>
    <n v="0"/>
    <n v="7083.3333329999996"/>
    <n v="0"/>
    <n v="13000"/>
    <x v="326"/>
    <x v="0"/>
    <x v="2"/>
    <n v="312.76"/>
    <n v="1762.55"/>
    <n v="15"/>
    <x v="2"/>
  </r>
  <r>
    <x v="190"/>
    <n v="60"/>
    <x v="1"/>
    <m/>
    <n v="0.25358999999999998"/>
    <n v="0.22839999999999999"/>
    <n v="0.21840000000000001"/>
    <x v="5"/>
    <n v="4"/>
    <n v="1"/>
    <s v="NY"/>
    <x v="1"/>
    <x v="1"/>
    <n v="0"/>
    <n v="9916.6666669999995"/>
    <n v="0"/>
    <n v="20000"/>
    <x v="440"/>
    <x v="0"/>
    <x v="3"/>
    <n v="561.97"/>
    <n v="2604.2348999999999"/>
    <n v="1"/>
    <x v="1"/>
  </r>
  <r>
    <x v="135"/>
    <n v="60"/>
    <x v="1"/>
    <m/>
    <n v="0.21831999999999999"/>
    <n v="0.19400000000000001"/>
    <n v="0.184"/>
    <x v="5"/>
    <n v="4"/>
    <n v="1"/>
    <s v="CT"/>
    <x v="21"/>
    <x v="1"/>
    <n v="0"/>
    <n v="10000"/>
    <n v="0"/>
    <n v="15000"/>
    <x v="441"/>
    <x v="2"/>
    <x v="3"/>
    <n v="392.42"/>
    <n v="483.93740000000003"/>
    <n v="1"/>
    <x v="0"/>
  </r>
  <r>
    <x v="481"/>
    <n v="36"/>
    <x v="0"/>
    <d v="2011-03-26T00:00:00"/>
    <n v="0.10391"/>
    <n v="9.7000000000000003E-2"/>
    <n v="9.7000000000000003E-2"/>
    <x v="0"/>
    <m/>
    <n v="2"/>
    <s v="MN"/>
    <x v="22"/>
    <x v="0"/>
    <n v="0"/>
    <n v="7000"/>
    <n v="0"/>
    <n v="10000"/>
    <x v="442"/>
    <x v="1"/>
    <x v="7"/>
    <n v="318.18"/>
    <n v="1568.81"/>
    <n v="348"/>
    <x v="1"/>
  </r>
  <r>
    <x v="28"/>
    <n v="60"/>
    <x v="1"/>
    <m/>
    <n v="0.16661999999999999"/>
    <n v="0.14349999999999999"/>
    <n v="0.13350000000000001"/>
    <x v="3"/>
    <n v="6"/>
    <n v="20"/>
    <s v="NY"/>
    <x v="11"/>
    <x v="1"/>
    <n v="0"/>
    <n v="2916.666667"/>
    <n v="0"/>
    <n v="10000"/>
    <x v="347"/>
    <x v="2"/>
    <x v="3"/>
    <n v="234.5"/>
    <n v="242.38"/>
    <n v="1"/>
    <x v="1"/>
  </r>
  <r>
    <x v="471"/>
    <n v="36"/>
    <x v="0"/>
    <d v="2013-12-31T00:00:00"/>
    <n v="0.28850999999999999"/>
    <n v="0.24990000000000001"/>
    <n v="0.2399"/>
    <x v="2"/>
    <n v="5"/>
    <n v="7"/>
    <s v="CA"/>
    <x v="21"/>
    <x v="1"/>
    <n v="0"/>
    <n v="4541.6666670000004"/>
    <n v="0"/>
    <n v="15000"/>
    <x v="443"/>
    <x v="3"/>
    <x v="2"/>
    <n v="596.32000000000005"/>
    <n v="4702.9799999999996"/>
    <n v="243"/>
    <x v="1"/>
  </r>
  <r>
    <x v="270"/>
    <n v="60"/>
    <x v="7"/>
    <m/>
    <n v="0.17849000000000001"/>
    <n v="0.15509999999999999"/>
    <n v="0.14510000000000001"/>
    <x v="1"/>
    <n v="8"/>
    <n v="1"/>
    <s v="TX"/>
    <x v="12"/>
    <x v="1"/>
    <n v="0"/>
    <n v="5533.3333329999996"/>
    <n v="83"/>
    <n v="23500"/>
    <x v="444"/>
    <x v="0"/>
    <x v="2"/>
    <n v="565.37"/>
    <n v="4442.2700000000004"/>
    <n v="243"/>
    <x v="1"/>
  </r>
  <r>
    <x v="482"/>
    <n v="36"/>
    <x v="0"/>
    <d v="2012-11-02T00:00:00"/>
    <n v="0.35643000000000002"/>
    <n v="0.31990000000000002"/>
    <n v="0.30990000000000001"/>
    <x v="4"/>
    <n v="5"/>
    <n v="1"/>
    <s v="TX"/>
    <x v="10"/>
    <x v="1"/>
    <n v="0"/>
    <n v="6180"/>
    <n v="0"/>
    <n v="7000"/>
    <x v="445"/>
    <x v="0"/>
    <x v="6"/>
    <n v="304.83999999999997"/>
    <n v="2375.84"/>
    <n v="12"/>
    <x v="0"/>
  </r>
  <r>
    <x v="31"/>
    <n v="36"/>
    <x v="1"/>
    <m/>
    <n v="0.12691"/>
    <n v="9.9000000000000005E-2"/>
    <n v="8.8999999999999996E-2"/>
    <x v="1"/>
    <n v="6"/>
    <n v="1"/>
    <s v="CA"/>
    <x v="41"/>
    <x v="1"/>
    <n v="0"/>
    <n v="8083.3333329999996"/>
    <n v="0"/>
    <n v="23547"/>
    <x v="105"/>
    <x v="1"/>
    <x v="1"/>
    <n v="758.69"/>
    <n v="301.5933"/>
    <n v="1"/>
    <x v="2"/>
  </r>
  <r>
    <x v="483"/>
    <n v="36"/>
    <x v="0"/>
    <d v="2013-01-03T00:00:00"/>
    <n v="0.33096999999999999"/>
    <n v="0.29499999999999998"/>
    <n v="0.28499999999999998"/>
    <x v="2"/>
    <n v="7"/>
    <n v="7"/>
    <s v="WA"/>
    <x v="3"/>
    <x v="1"/>
    <n v="0"/>
    <n v="7916.6666670000004"/>
    <n v="0"/>
    <n v="3500"/>
    <x v="446"/>
    <x v="1"/>
    <x v="6"/>
    <n v="147.62"/>
    <n v="1550.19"/>
    <n v="20"/>
    <x v="0"/>
  </r>
  <r>
    <x v="476"/>
    <n v="36"/>
    <x v="1"/>
    <m/>
    <n v="0.33285999999999999"/>
    <n v="0.29320000000000002"/>
    <n v="0.28320000000000001"/>
    <x v="4"/>
    <n v="4"/>
    <n v="1"/>
    <s v="NY"/>
    <x v="1"/>
    <x v="1"/>
    <n v="0"/>
    <n v="7083.3333329999996"/>
    <n v="0"/>
    <n v="4000"/>
    <x v="438"/>
    <x v="2"/>
    <x v="2"/>
    <n v="168.32"/>
    <n v="1197.3399999999999"/>
    <n v="33"/>
    <x v="2"/>
  </r>
  <r>
    <x v="484"/>
    <n v="60"/>
    <x v="1"/>
    <m/>
    <n v="0.28386"/>
    <n v="0.25790000000000002"/>
    <n v="0.24790000000000001"/>
    <x v="2"/>
    <n v="4"/>
    <n v="1"/>
    <s v="IN"/>
    <x v="11"/>
    <x v="1"/>
    <n v="458"/>
    <n v="6250"/>
    <n v="0"/>
    <n v="6000"/>
    <x v="447"/>
    <x v="1"/>
    <x v="3"/>
    <n v="178.9"/>
    <n v="1468.81"/>
    <n v="47"/>
    <x v="2"/>
  </r>
  <r>
    <x v="485"/>
    <n v="36"/>
    <x v="1"/>
    <m/>
    <n v="0.29537000000000002"/>
    <n v="0.25659999999999999"/>
    <n v="0.24660000000000001"/>
    <x v="2"/>
    <n v="2"/>
    <n v="1"/>
    <s v="GA"/>
    <x v="0"/>
    <x v="1"/>
    <n v="0"/>
    <n v="3964.583333"/>
    <n v="0"/>
    <n v="4000"/>
    <x v="448"/>
    <x v="0"/>
    <x v="3"/>
    <n v="160.44"/>
    <n v="566.97789999999998"/>
    <n v="1"/>
    <x v="2"/>
  </r>
  <r>
    <x v="486"/>
    <n v="60"/>
    <x v="1"/>
    <m/>
    <n v="0.16686000000000001"/>
    <n v="0.14349999999999999"/>
    <n v="0.13350000000000001"/>
    <x v="3"/>
    <n v="6"/>
    <n v="1"/>
    <s v="TX"/>
    <x v="1"/>
    <x v="1"/>
    <n v="0"/>
    <n v="4583.3333329999996"/>
    <n v="0"/>
    <n v="15000"/>
    <x v="111"/>
    <x v="1"/>
    <x v="1"/>
    <n v="351.75"/>
    <n v="0"/>
    <n v="1"/>
    <x v="2"/>
  </r>
  <r>
    <x v="487"/>
    <n v="36"/>
    <x v="4"/>
    <d v="2008-07-01T00:00:00"/>
    <n v="0.24507000000000001"/>
    <n v="0.23"/>
    <n v="0.22"/>
    <x v="0"/>
    <m/>
    <n v="0"/>
    <s v=""/>
    <x v="0"/>
    <x v="3"/>
    <n v="3586"/>
    <n v="5416.6666670000004"/>
    <n v="2199"/>
    <n v="6001"/>
    <x v="449"/>
    <x v="3"/>
    <x v="0"/>
    <n v="232.3"/>
    <n v="1114.4000000000001"/>
    <n v="34"/>
    <x v="1"/>
  </r>
  <r>
    <x v="197"/>
    <n v="36"/>
    <x v="1"/>
    <m/>
    <n v="9.8369999999999999E-2"/>
    <n v="8.4900000000000003E-2"/>
    <n v="7.4899999999999994E-2"/>
    <x v="6"/>
    <n v="10"/>
    <n v="1"/>
    <s v="CA"/>
    <x v="22"/>
    <x v="1"/>
    <n v="0"/>
    <n v="7166.6666670000004"/>
    <n v="0"/>
    <n v="5000"/>
    <x v="15"/>
    <x v="1"/>
    <x v="3"/>
    <n v="157.81"/>
    <n v="198.97"/>
    <n v="90"/>
    <x v="2"/>
  </r>
  <r>
    <x v="488"/>
    <n v="60"/>
    <x v="4"/>
    <d v="2013-12-20T00:00:00"/>
    <n v="0.35097"/>
    <n v="0.32319999999999999"/>
    <n v="0.31319999999999998"/>
    <x v="4"/>
    <n v="5"/>
    <n v="2"/>
    <s v="MO"/>
    <x v="19"/>
    <x v="1"/>
    <n v="0"/>
    <n v="5500"/>
    <n v="202"/>
    <n v="4000"/>
    <x v="159"/>
    <x v="2"/>
    <x v="2"/>
    <n v="135.16999999999999"/>
    <n v="834.97"/>
    <n v="81"/>
    <x v="2"/>
  </r>
  <r>
    <x v="489"/>
    <n v="36"/>
    <x v="0"/>
    <d v="2010-07-14T00:00:00"/>
    <n v="7.4389999999999998E-2"/>
    <n v="7.0999999999999994E-2"/>
    <n v="6.0999999999999999E-2"/>
    <x v="6"/>
    <n v="10"/>
    <n v="2"/>
    <s v="FL"/>
    <x v="20"/>
    <x v="3"/>
    <n v="0"/>
    <n v="8833.3333330000005"/>
    <n v="0"/>
    <n v="2500"/>
    <x v="450"/>
    <x v="3"/>
    <x v="5"/>
    <n v="77.31"/>
    <n v="6.81"/>
    <n v="76"/>
    <x v="2"/>
  </r>
  <r>
    <x v="490"/>
    <n v="36"/>
    <x v="1"/>
    <m/>
    <n v="0.23846999999999999"/>
    <n v="0.20100000000000001"/>
    <n v="0.191"/>
    <x v="2"/>
    <n v="4"/>
    <n v="1"/>
    <s v="WI"/>
    <x v="22"/>
    <x v="1"/>
    <n v="0"/>
    <n v="7500"/>
    <n v="0"/>
    <n v="15000"/>
    <x v="25"/>
    <x v="1"/>
    <x v="1"/>
    <n v="558.22"/>
    <n v="256.07"/>
    <n v="2"/>
    <x v="2"/>
  </r>
  <r>
    <x v="152"/>
    <n v="60"/>
    <x v="1"/>
    <m/>
    <n v="0.18965000000000001"/>
    <n v="0.16600000000000001"/>
    <n v="0.156"/>
    <x v="5"/>
    <n v="7"/>
    <n v="3"/>
    <s v="TX"/>
    <x v="0"/>
    <x v="1"/>
    <n v="0"/>
    <n v="6000"/>
    <n v="0"/>
    <n v="15000"/>
    <x v="53"/>
    <x v="2"/>
    <x v="3"/>
    <n v="369.57"/>
    <n v="613.87810000000002"/>
    <n v="1"/>
    <x v="1"/>
  </r>
  <r>
    <x v="491"/>
    <n v="60"/>
    <x v="1"/>
    <m/>
    <n v="0.17316999999999999"/>
    <n v="0.14990000000000001"/>
    <n v="0.1399"/>
    <x v="1"/>
    <n v="7"/>
    <n v="1"/>
    <s v="TX"/>
    <x v="3"/>
    <x v="1"/>
    <n v="0"/>
    <n v="26666.666669999999"/>
    <n v="0"/>
    <n v="25000"/>
    <x v="126"/>
    <x v="2"/>
    <x v="2"/>
    <n v="594.62"/>
    <n v="4559.17"/>
    <n v="15"/>
    <x v="1"/>
  </r>
  <r>
    <x v="492"/>
    <n v="60"/>
    <x v="1"/>
    <m/>
    <n v="0.28899000000000002"/>
    <n v="0.26290000000000002"/>
    <n v="0.25290000000000001"/>
    <x v="4"/>
    <n v="3"/>
    <n v="1"/>
    <s v="CO"/>
    <x v="31"/>
    <x v="1"/>
    <n v="0"/>
    <n v="4666.6666670000004"/>
    <n v="0"/>
    <n v="4000"/>
    <x v="57"/>
    <x v="2"/>
    <x v="3"/>
    <n v="120.45"/>
    <n v="350.03"/>
    <n v="24"/>
    <x v="0"/>
  </r>
  <r>
    <x v="179"/>
    <n v="36"/>
    <x v="0"/>
    <d v="2012-09-24T00:00:00"/>
    <n v="0.12528"/>
    <n v="9.74E-2"/>
    <n v="8.7400000000000005E-2"/>
    <x v="1"/>
    <n v="8"/>
    <n v="1"/>
    <s v="NY"/>
    <x v="0"/>
    <x v="1"/>
    <n v="0"/>
    <n v="13333.333329999999"/>
    <n v="0"/>
    <n v="20500"/>
    <x v="451"/>
    <x v="2"/>
    <x v="6"/>
    <n v="658.98"/>
    <n v="1305.73"/>
    <n v="335"/>
    <x v="2"/>
  </r>
  <r>
    <x v="493"/>
    <n v="36"/>
    <x v="1"/>
    <m/>
    <n v="0.23438000000000001"/>
    <n v="0.19700000000000001"/>
    <n v="0.187"/>
    <x v="5"/>
    <n v="4"/>
    <n v="1"/>
    <s v="CA"/>
    <x v="12"/>
    <x v="1"/>
    <n v="17219"/>
    <n v="4166.6666670000004"/>
    <n v="0"/>
    <n v="15000"/>
    <x v="194"/>
    <x v="2"/>
    <x v="3"/>
    <n v="555.16"/>
    <n v="729.2"/>
    <n v="129"/>
    <x v="0"/>
  </r>
  <r>
    <x v="494"/>
    <n v="36"/>
    <x v="4"/>
    <d v="2009-10-13T00:00:00"/>
    <n v="0.20200000000000001"/>
    <n v="0.1799"/>
    <n v="0.1699"/>
    <x v="0"/>
    <m/>
    <n v="7"/>
    <s v="WA"/>
    <x v="30"/>
    <x v="3"/>
    <n v="0"/>
    <n v="2000"/>
    <n v="1487"/>
    <n v="3000"/>
    <x v="452"/>
    <x v="0"/>
    <x v="7"/>
    <n v="108.44"/>
    <n v="509.59"/>
    <n v="126"/>
    <x v="1"/>
  </r>
  <r>
    <x v="495"/>
    <n v="36"/>
    <x v="1"/>
    <m/>
    <n v="0.13300999999999999"/>
    <n v="0.105"/>
    <n v="9.5000000000000001E-2"/>
    <x v="1"/>
    <n v="5"/>
    <n v="1"/>
    <s v="TX"/>
    <x v="21"/>
    <x v="1"/>
    <n v="293"/>
    <n v="10000"/>
    <n v="0"/>
    <n v="14000"/>
    <x v="16"/>
    <x v="2"/>
    <x v="3"/>
    <n v="455.03"/>
    <n v="473.5926"/>
    <n v="1"/>
    <x v="2"/>
  </r>
  <r>
    <x v="496"/>
    <n v="36"/>
    <x v="0"/>
    <d v="2013-05-21T00:00:00"/>
    <n v="0.17069000000000001"/>
    <n v="0.14899999999999999"/>
    <n v="0.13900000000000001"/>
    <x v="3"/>
    <n v="9"/>
    <n v="6"/>
    <s v="NJ"/>
    <x v="30"/>
    <x v="1"/>
    <n v="0"/>
    <n v="3333.333333"/>
    <n v="0"/>
    <n v="3500"/>
    <x v="453"/>
    <x v="2"/>
    <x v="5"/>
    <n v="121.16"/>
    <n v="737.75"/>
    <n v="56"/>
    <x v="1"/>
  </r>
  <r>
    <x v="497"/>
    <n v="36"/>
    <x v="1"/>
    <m/>
    <n v="0.27284999999999998"/>
    <n v="0.2346"/>
    <n v="0.22459999999999999"/>
    <x v="2"/>
    <n v="3"/>
    <n v="14"/>
    <s v="MA"/>
    <x v="0"/>
    <x v="1"/>
    <n v="0"/>
    <n v="3583.333333"/>
    <n v="0"/>
    <n v="7000"/>
    <x v="454"/>
    <x v="0"/>
    <x v="3"/>
    <n v="272.64999999999998"/>
    <n v="901.82"/>
    <n v="13"/>
    <x v="2"/>
  </r>
  <r>
    <x v="498"/>
    <n v="36"/>
    <x v="0"/>
    <d v="2011-08-22T00:00:00"/>
    <n v="0.37452999999999997"/>
    <n v="0.35"/>
    <n v="0.34"/>
    <x v="0"/>
    <m/>
    <n v="1"/>
    <s v="NV"/>
    <x v="34"/>
    <x v="3"/>
    <n v="0"/>
    <n v="5250"/>
    <n v="0"/>
    <n v="3000"/>
    <x v="455"/>
    <x v="0"/>
    <x v="7"/>
    <n v="134.59"/>
    <n v="1886.69"/>
    <n v="41"/>
    <x v="2"/>
  </r>
  <r>
    <x v="499"/>
    <n v="36"/>
    <x v="1"/>
    <m/>
    <n v="0.24246000000000001"/>
    <n v="0.2049"/>
    <n v="0.19489999999999999"/>
    <x v="5"/>
    <n v="3"/>
    <n v="1"/>
    <s v="TX"/>
    <x v="4"/>
    <x v="1"/>
    <n v="1511"/>
    <n v="2500"/>
    <n v="0"/>
    <n v="4000"/>
    <x v="175"/>
    <x v="3"/>
    <x v="3"/>
    <n v="149.65"/>
    <n v="509.61"/>
    <n v="38"/>
    <x v="2"/>
  </r>
  <r>
    <x v="306"/>
    <n v="36"/>
    <x v="1"/>
    <m/>
    <n v="0.20050999999999999"/>
    <n v="0.16350000000000001"/>
    <n v="0.1535"/>
    <x v="5"/>
    <n v="3"/>
    <n v="1"/>
    <s v="AR"/>
    <x v="3"/>
    <x v="1"/>
    <n v="0"/>
    <n v="16666.666669999999"/>
    <n v="0"/>
    <n v="15000"/>
    <x v="289"/>
    <x v="1"/>
    <x v="1"/>
    <n v="529.95000000000005"/>
    <n v="0"/>
    <n v="1"/>
    <x v="2"/>
  </r>
  <r>
    <x v="500"/>
    <n v="60"/>
    <x v="7"/>
    <m/>
    <n v="0.13941999999999999"/>
    <n v="0.1169"/>
    <n v="0.1069"/>
    <x v="1"/>
    <n v="7"/>
    <n v="1"/>
    <s v="MA"/>
    <x v="40"/>
    <x v="1"/>
    <n v="0"/>
    <n v="10416.666670000001"/>
    <n v="80"/>
    <n v="20000"/>
    <x v="456"/>
    <x v="0"/>
    <x v="3"/>
    <n v="441.76"/>
    <n v="582.04999999999995"/>
    <n v="376"/>
    <x v="1"/>
  </r>
  <r>
    <x v="501"/>
    <n v="36"/>
    <x v="4"/>
    <d v="2011-05-20T00:00:00"/>
    <n v="0.29587999999999998"/>
    <n v="0.27250000000000002"/>
    <n v="0.26250000000000001"/>
    <x v="2"/>
    <n v="6"/>
    <n v="1"/>
    <s v="OR"/>
    <x v="0"/>
    <x v="7"/>
    <n v="0"/>
    <n v="2500"/>
    <n v="1147"/>
    <n v="5000"/>
    <x v="457"/>
    <x v="3"/>
    <x v="5"/>
    <n v="204.8"/>
    <n v="767.21"/>
    <n v="146"/>
    <x v="0"/>
  </r>
  <r>
    <x v="390"/>
    <n v="60"/>
    <x v="1"/>
    <m/>
    <n v="0.2893"/>
    <n v="0.26319999999999999"/>
    <n v="0.25319999999999998"/>
    <x v="2"/>
    <n v="4"/>
    <n v="1"/>
    <s v="GA"/>
    <x v="18"/>
    <x v="1"/>
    <n v="0"/>
    <n v="3429.166667"/>
    <n v="0"/>
    <n v="7500"/>
    <x v="362"/>
    <x v="0"/>
    <x v="2"/>
    <n v="225.98"/>
    <n v="2594.44"/>
    <n v="9"/>
    <x v="2"/>
  </r>
  <r>
    <x v="502"/>
    <n v="36"/>
    <x v="0"/>
    <d v="2009-08-14T00:00:00"/>
    <n v="0.12950999999999999"/>
    <n v="0.1225"/>
    <n v="0.115"/>
    <x v="0"/>
    <m/>
    <n v="0"/>
    <s v=""/>
    <x v="19"/>
    <x v="2"/>
    <m/>
    <n v="6764.8333329999996"/>
    <n v="0"/>
    <n v="6800"/>
    <x v="380"/>
    <x v="0"/>
    <x v="4"/>
    <n v="224.74"/>
    <n v="1334.25"/>
    <n v="121"/>
    <x v="2"/>
  </r>
  <r>
    <x v="312"/>
    <n v="36"/>
    <x v="1"/>
    <m/>
    <n v="0.35797000000000001"/>
    <n v="0.31769999999999998"/>
    <n v="0.30769999999999997"/>
    <x v="7"/>
    <n v="4"/>
    <n v="1"/>
    <s v="MA"/>
    <x v="0"/>
    <x v="1"/>
    <n v="378"/>
    <n v="3.8333330000000001"/>
    <n v="0"/>
    <n v="2000"/>
    <x v="458"/>
    <x v="1"/>
    <x v="2"/>
    <n v="86.85"/>
    <n v="967.24"/>
    <n v="5"/>
    <x v="2"/>
  </r>
  <r>
    <x v="503"/>
    <n v="36"/>
    <x v="0"/>
    <d v="2012-09-07T00:00:00"/>
    <n v="0.33051000000000003"/>
    <n v="0.29089999999999999"/>
    <n v="0.28089999999999998"/>
    <x v="4"/>
    <n v="6"/>
    <n v="1"/>
    <s v="NJ"/>
    <x v="0"/>
    <x v="1"/>
    <n v="0"/>
    <n v="1666.666667"/>
    <n v="0"/>
    <n v="2500"/>
    <x v="47"/>
    <x v="0"/>
    <x v="2"/>
    <n v="104.89"/>
    <n v="13.95"/>
    <n v="6"/>
    <x v="2"/>
  </r>
  <r>
    <x v="504"/>
    <n v="36"/>
    <x v="0"/>
    <d v="2011-05-05T00:00:00"/>
    <n v="0.12271"/>
    <n v="0.1087"/>
    <n v="9.8699999999999996E-2"/>
    <x v="0"/>
    <m/>
    <n v="1"/>
    <s v="WA"/>
    <x v="0"/>
    <x v="3"/>
    <n v="0"/>
    <n v="3583.333333"/>
    <n v="0"/>
    <n v="2500"/>
    <x v="459"/>
    <x v="3"/>
    <x v="7"/>
    <n v="80.62"/>
    <n v="441.88"/>
    <n v="122"/>
    <x v="2"/>
  </r>
  <r>
    <x v="505"/>
    <n v="36"/>
    <x v="1"/>
    <m/>
    <n v="0.14409"/>
    <n v="0.1159"/>
    <n v="0.10589999999999999"/>
    <x v="1"/>
    <n v="3"/>
    <n v="1"/>
    <s v="NE"/>
    <x v="5"/>
    <x v="1"/>
    <n v="0"/>
    <n v="4916.6666670000004"/>
    <n v="0"/>
    <n v="15000"/>
    <x v="331"/>
    <x v="2"/>
    <x v="3"/>
    <n v="495.28"/>
    <n v="560.43700000000001"/>
    <n v="1"/>
    <x v="2"/>
  </r>
  <r>
    <x v="506"/>
    <n v="36"/>
    <x v="1"/>
    <m/>
    <n v="0.21434"/>
    <n v="0.1774"/>
    <n v="0.16739999999999999"/>
    <x v="5"/>
    <n v="4"/>
    <n v="1"/>
    <s v="VA"/>
    <x v="0"/>
    <x v="1"/>
    <n v="0"/>
    <n v="3347.083333"/>
    <n v="0"/>
    <n v="10000"/>
    <x v="460"/>
    <x v="0"/>
    <x v="3"/>
    <n v="360.22"/>
    <n v="711.34"/>
    <n v="32"/>
    <x v="1"/>
  </r>
  <r>
    <x v="507"/>
    <n v="36"/>
    <x v="0"/>
    <d v="2011-04-03T00:00:00"/>
    <n v="0.2"/>
    <n v="0.2"/>
    <n v="0.19"/>
    <x v="0"/>
    <m/>
    <n v="1"/>
    <s v="DC"/>
    <x v="0"/>
    <x v="3"/>
    <n v="0"/>
    <n v="2916.666667"/>
    <n v="0"/>
    <n v="1500"/>
    <x v="461"/>
    <x v="3"/>
    <x v="7"/>
    <n v="21.43"/>
    <n v="511.59"/>
    <n v="34"/>
    <x v="1"/>
  </r>
  <r>
    <x v="508"/>
    <n v="36"/>
    <x v="0"/>
    <d v="2010-04-18T00:00:00"/>
    <n v="0.13705000000000001"/>
    <n v="0.13"/>
    <n v="0.12"/>
    <x v="0"/>
    <m/>
    <n v="0"/>
    <s v="IL"/>
    <x v="0"/>
    <x v="3"/>
    <n v="0"/>
    <n v="3666.666667"/>
    <n v="0"/>
    <n v="10000"/>
    <x v="462"/>
    <x v="3"/>
    <x v="0"/>
    <n v="331.09"/>
    <n v="2135.69"/>
    <n v="282"/>
    <x v="2"/>
  </r>
  <r>
    <x v="11"/>
    <n v="36"/>
    <x v="1"/>
    <m/>
    <n v="0.12691"/>
    <n v="9.9000000000000005E-2"/>
    <n v="8.8999999999999996E-2"/>
    <x v="1"/>
    <n v="11"/>
    <n v="1"/>
    <s v="NJ"/>
    <x v="22"/>
    <x v="1"/>
    <n v="0"/>
    <n v="15000"/>
    <n v="0"/>
    <n v="30000"/>
    <x v="44"/>
    <x v="2"/>
    <x v="3"/>
    <n v="966.61"/>
    <n v="498.49"/>
    <n v="564"/>
    <x v="1"/>
  </r>
  <r>
    <x v="509"/>
    <n v="36"/>
    <x v="0"/>
    <d v="2013-03-26T00:00:00"/>
    <n v="0.34887000000000001"/>
    <n v="0.3125"/>
    <n v="0.30249999999999999"/>
    <x v="7"/>
    <n v="1"/>
    <n v="3"/>
    <s v="MO"/>
    <x v="0"/>
    <x v="0"/>
    <n v="0"/>
    <n v="3500"/>
    <n v="0"/>
    <n v="4000"/>
    <x v="463"/>
    <x v="2"/>
    <x v="6"/>
    <n v="172.56"/>
    <n v="1477.36"/>
    <n v="88"/>
    <x v="0"/>
  </r>
  <r>
    <x v="510"/>
    <n v="36"/>
    <x v="4"/>
    <d v="2008-08-29T00:00:00"/>
    <n v="0.1973"/>
    <n v="0.19"/>
    <n v="0.18"/>
    <x v="0"/>
    <m/>
    <n v="0"/>
    <s v=""/>
    <x v="25"/>
    <x v="3"/>
    <n v="0"/>
    <n v="11666.666670000001"/>
    <n v="2140"/>
    <n v="20000"/>
    <x v="464"/>
    <x v="2"/>
    <x v="0"/>
    <n v="733.12"/>
    <n v="1219.99"/>
    <n v="268"/>
    <x v="2"/>
  </r>
  <r>
    <x v="511"/>
    <n v="36"/>
    <x v="1"/>
    <m/>
    <n v="0.14243"/>
    <n v="0.1139"/>
    <n v="0.10390000000000001"/>
    <x v="1"/>
    <n v="8"/>
    <n v="1"/>
    <s v="GA"/>
    <x v="17"/>
    <x v="1"/>
    <n v="0"/>
    <n v="4583.3333329999996"/>
    <n v="0"/>
    <n v="10000"/>
    <x v="172"/>
    <x v="1"/>
    <x v="1"/>
    <n v="329.24"/>
    <n v="0"/>
    <n v="1"/>
    <x v="0"/>
  </r>
  <r>
    <x v="512"/>
    <n v="36"/>
    <x v="1"/>
    <m/>
    <n v="0.19236"/>
    <n v="0.15590000000000001"/>
    <n v="0.1459"/>
    <x v="3"/>
    <n v="6"/>
    <n v="2"/>
    <s v="IL"/>
    <x v="50"/>
    <x v="1"/>
    <n v="0"/>
    <n v="31666.666669999999"/>
    <n v="0"/>
    <n v="35000"/>
    <x v="465"/>
    <x v="3"/>
    <x v="3"/>
    <n v="1223.42"/>
    <n v="3441.34"/>
    <n v="88"/>
    <x v="1"/>
  </r>
  <r>
    <x v="327"/>
    <n v="36"/>
    <x v="1"/>
    <m/>
    <n v="0.11563"/>
    <n v="8.7900000000000006E-2"/>
    <n v="7.7899999999999997E-2"/>
    <x v="1"/>
    <n v="7"/>
    <n v="1"/>
    <s v="TN"/>
    <x v="43"/>
    <x v="1"/>
    <n v="0"/>
    <n v="11666.666670000001"/>
    <n v="0"/>
    <n v="15000"/>
    <x v="172"/>
    <x v="1"/>
    <x v="1"/>
    <n v="475.53"/>
    <n v="0"/>
    <n v="1"/>
    <x v="0"/>
  </r>
  <r>
    <x v="209"/>
    <n v="60"/>
    <x v="1"/>
    <m/>
    <n v="0.31940000000000002"/>
    <n v="0.29249999999999998"/>
    <n v="0.28249999999999997"/>
    <x v="4"/>
    <n v="3"/>
    <n v="1"/>
    <s v="OK"/>
    <x v="33"/>
    <x v="1"/>
    <n v="0"/>
    <n v="2500"/>
    <n v="0"/>
    <n v="4000"/>
    <x v="466"/>
    <x v="2"/>
    <x v="3"/>
    <n v="127.58"/>
    <n v="389.86"/>
    <n v="21"/>
    <x v="1"/>
  </r>
  <r>
    <x v="273"/>
    <n v="36"/>
    <x v="1"/>
    <m/>
    <n v="0.11563"/>
    <n v="8.7900000000000006E-2"/>
    <n v="7.7899999999999997E-2"/>
    <x v="1"/>
    <n v="8"/>
    <n v="2"/>
    <s v="TX"/>
    <x v="1"/>
    <x v="1"/>
    <n v="0"/>
    <n v="14166.666670000001"/>
    <n v="0"/>
    <n v="10000"/>
    <x v="467"/>
    <x v="1"/>
    <x v="1"/>
    <n v="317.02"/>
    <n v="72.241799999999998"/>
    <n v="1"/>
    <x v="2"/>
  </r>
  <r>
    <x v="470"/>
    <n v="36"/>
    <x v="1"/>
    <m/>
    <n v="0.21648000000000001"/>
    <n v="0.17949999999999999"/>
    <n v="0.16950000000000001"/>
    <x v="5"/>
    <n v="7"/>
    <n v="1"/>
    <s v="MO"/>
    <x v="17"/>
    <x v="1"/>
    <n v="0"/>
    <n v="5880.9166670000004"/>
    <n v="0"/>
    <n v="15000"/>
    <x v="100"/>
    <x v="2"/>
    <x v="3"/>
    <n v="541.91"/>
    <n v="445.20330000000001"/>
    <n v="1"/>
    <x v="1"/>
  </r>
  <r>
    <x v="13"/>
    <n v="36"/>
    <x v="1"/>
    <m/>
    <n v="8.3250000000000005E-2"/>
    <n v="6.9900000000000004E-2"/>
    <n v="5.9900000000000002E-2"/>
    <x v="6"/>
    <n v="10"/>
    <n v="1"/>
    <s v="MO"/>
    <x v="13"/>
    <x v="3"/>
    <n v="0"/>
    <n v="7916.6666670000004"/>
    <n v="0"/>
    <n v="11000"/>
    <x v="216"/>
    <x v="3"/>
    <x v="3"/>
    <n v="339.6"/>
    <n v="521.77"/>
    <n v="233"/>
    <x v="1"/>
  </r>
  <r>
    <x v="459"/>
    <n v="36"/>
    <x v="1"/>
    <m/>
    <n v="0.19858999999999999"/>
    <n v="0.16200000000000001"/>
    <n v="0.152"/>
    <x v="5"/>
    <n v="8"/>
    <n v="15"/>
    <s v="NJ"/>
    <x v="3"/>
    <x v="1"/>
    <n v="0"/>
    <n v="8083.3333329999996"/>
    <n v="0"/>
    <n v="15000"/>
    <x v="54"/>
    <x v="2"/>
    <x v="3"/>
    <n v="528.84"/>
    <n v="401.67250000000001"/>
    <n v="1"/>
    <x v="1"/>
  </r>
  <r>
    <x v="513"/>
    <n v="36"/>
    <x v="0"/>
    <d v="2011-05-29T00:00:00"/>
    <n v="0.17677000000000001"/>
    <n v="0.155"/>
    <n v="0.14499999999999999"/>
    <x v="0"/>
    <m/>
    <n v="7"/>
    <s v="NH"/>
    <x v="4"/>
    <x v="7"/>
    <n v="0"/>
    <n v="1333.333333"/>
    <n v="0"/>
    <n v="1000"/>
    <x v="468"/>
    <x v="3"/>
    <x v="7"/>
    <n v="34.909999999999997"/>
    <n v="257.32"/>
    <n v="16"/>
    <x v="1"/>
  </r>
  <r>
    <x v="514"/>
    <n v="36"/>
    <x v="0"/>
    <d v="2012-09-19T00:00:00"/>
    <n v="0.21371999999999999"/>
    <n v="0.17680000000000001"/>
    <n v="0.1668"/>
    <x v="3"/>
    <n v="8"/>
    <n v="18"/>
    <s v="AL"/>
    <x v="1"/>
    <x v="1"/>
    <n v="0"/>
    <n v="11250"/>
    <n v="0"/>
    <n v="15000"/>
    <x v="469"/>
    <x v="3"/>
    <x v="2"/>
    <n v="539.88"/>
    <n v="1030.1600000000001"/>
    <n v="229"/>
    <x v="2"/>
  </r>
  <r>
    <x v="318"/>
    <n v="60"/>
    <x v="1"/>
    <m/>
    <n v="0.22600999999999999"/>
    <n v="0.20150000000000001"/>
    <n v="0.1915"/>
    <x v="5"/>
    <n v="7"/>
    <n v="1"/>
    <s v="WA"/>
    <x v="3"/>
    <x v="1"/>
    <n v="0"/>
    <n v="12500"/>
    <n v="0"/>
    <n v="15000"/>
    <x v="470"/>
    <x v="2"/>
    <x v="3"/>
    <n v="398.66"/>
    <n v="995.30920000000003"/>
    <n v="1"/>
    <x v="1"/>
  </r>
  <r>
    <x v="515"/>
    <n v="60"/>
    <x v="8"/>
    <m/>
    <n v="0.24282000000000001"/>
    <n v="0.21790000000000001"/>
    <n v="0.2079"/>
    <x v="5"/>
    <n v="5"/>
    <n v="1"/>
    <s v="NY"/>
    <x v="1"/>
    <x v="1"/>
    <n v="0"/>
    <n v="4583.3333329999996"/>
    <n v="38"/>
    <n v="10000"/>
    <x v="471"/>
    <x v="3"/>
    <x v="3"/>
    <n v="275"/>
    <n v="1623.0101"/>
    <n v="1"/>
    <x v="1"/>
  </r>
  <r>
    <x v="237"/>
    <n v="36"/>
    <x v="1"/>
    <m/>
    <n v="0.2878"/>
    <n v="0.2492"/>
    <n v="0.2392"/>
    <x v="2"/>
    <n v="7"/>
    <n v="2"/>
    <s v="FL"/>
    <x v="21"/>
    <x v="1"/>
    <n v="0"/>
    <n v="8333.3333330000005"/>
    <n v="0"/>
    <n v="6500"/>
    <x v="270"/>
    <x v="2"/>
    <x v="2"/>
    <n v="258.16000000000003"/>
    <n v="1825.05"/>
    <n v="76"/>
    <x v="1"/>
  </r>
  <r>
    <x v="58"/>
    <n v="36"/>
    <x v="1"/>
    <m/>
    <n v="0.14713999999999999"/>
    <n v="0.11890000000000001"/>
    <n v="0.1089"/>
    <x v="1"/>
    <n v="9"/>
    <n v="1"/>
    <s v="VA"/>
    <x v="16"/>
    <x v="4"/>
    <n v="0"/>
    <n v="8478.3333330000005"/>
    <n v="0"/>
    <n v="30000"/>
    <x v="472"/>
    <x v="2"/>
    <x v="3"/>
    <n v="994.85"/>
    <n v="589.13739999999996"/>
    <n v="1"/>
    <x v="2"/>
  </r>
  <r>
    <x v="516"/>
    <n v="36"/>
    <x v="0"/>
    <d v="2011-06-07T00:00:00"/>
    <n v="0.10033"/>
    <n v="8.6499999999999994E-2"/>
    <n v="7.6499999999999999E-2"/>
    <x v="0"/>
    <m/>
    <n v="7"/>
    <s v="CA"/>
    <x v="10"/>
    <x v="3"/>
    <n v="0"/>
    <n v="5100"/>
    <n v="0"/>
    <n v="3400"/>
    <x v="285"/>
    <x v="0"/>
    <x v="7"/>
    <n v="107.57"/>
    <n v="451.13"/>
    <n v="117"/>
    <x v="0"/>
  </r>
  <r>
    <x v="517"/>
    <n v="36"/>
    <x v="0"/>
    <d v="2011-06-03T00:00:00"/>
    <n v="0.18454000000000001"/>
    <n v="0.17"/>
    <n v="0.16"/>
    <x v="0"/>
    <m/>
    <n v="1"/>
    <s v="NJ"/>
    <x v="1"/>
    <x v="3"/>
    <n v="0"/>
    <n v="8166.6666670000004"/>
    <n v="0"/>
    <n v="15000"/>
    <x v="473"/>
    <x v="3"/>
    <x v="7"/>
    <n v="531.34"/>
    <n v="4255.8500000000004"/>
    <n v="386"/>
    <x v="2"/>
  </r>
  <r>
    <x v="518"/>
    <n v="36"/>
    <x v="4"/>
    <d v="2009-03-18T00:00:00"/>
    <n v="0.15428"/>
    <n v="0.14000000000000001"/>
    <n v="0.13"/>
    <x v="0"/>
    <m/>
    <n v="1"/>
    <s v="GA"/>
    <x v="7"/>
    <x v="3"/>
    <n v="0"/>
    <n v="5833.3333329999996"/>
    <n v="1605"/>
    <n v="20000"/>
    <x v="474"/>
    <x v="1"/>
    <x v="7"/>
    <n v="683.55"/>
    <n v="1906.94"/>
    <n v="412"/>
    <x v="1"/>
  </r>
  <r>
    <x v="267"/>
    <n v="60"/>
    <x v="1"/>
    <m/>
    <n v="0.29341"/>
    <n v="0.26719999999999999"/>
    <n v="0.25719999999999998"/>
    <x v="2"/>
    <n v="2"/>
    <n v="1"/>
    <s v="NE"/>
    <x v="0"/>
    <x v="1"/>
    <n v="0"/>
    <n v="16333.333329999999"/>
    <n v="0"/>
    <n v="15000"/>
    <x v="475"/>
    <x v="3"/>
    <x v="3"/>
    <n v="455.52"/>
    <n v="2734.3191999999999"/>
    <n v="1"/>
    <x v="0"/>
  </r>
  <r>
    <x v="519"/>
    <n v="36"/>
    <x v="3"/>
    <d v="2007-10-29T00:00:00"/>
    <n v="0.21986"/>
    <n v="0.20749999999999999"/>
    <n v="0.17749999999999999"/>
    <x v="0"/>
    <m/>
    <n v="0"/>
    <s v="KS"/>
    <x v="16"/>
    <x v="5"/>
    <m/>
    <n v="2500"/>
    <n v="178"/>
    <n v="1500"/>
    <x v="476"/>
    <x v="3"/>
    <x v="4"/>
    <n v="56.32"/>
    <n v="259.27999999999997"/>
    <n v="13"/>
    <x v="1"/>
  </r>
  <r>
    <x v="520"/>
    <n v="36"/>
    <x v="0"/>
    <d v="2010-08-06T00:00:00"/>
    <n v="0.15712999999999999"/>
    <n v="0.15"/>
    <n v="0.13500000000000001"/>
    <x v="0"/>
    <m/>
    <n v="0"/>
    <s v="IN"/>
    <x v="58"/>
    <x v="3"/>
    <n v="0"/>
    <n v="2426.083333"/>
    <n v="0"/>
    <n v="18500"/>
    <x v="477"/>
    <x v="0"/>
    <x v="0"/>
    <n v="630.37"/>
    <n v="4444.87"/>
    <n v="366"/>
    <x v="2"/>
  </r>
  <r>
    <x v="521"/>
    <n v="36"/>
    <x v="0"/>
    <d v="2013-02-26T00:00:00"/>
    <n v="0.22134999999999999"/>
    <n v="0.19900000000000001"/>
    <n v="0.189"/>
    <x v="5"/>
    <n v="9"/>
    <n v="2"/>
    <s v="FL"/>
    <x v="0"/>
    <x v="8"/>
    <n v="0"/>
    <n v="5000"/>
    <n v="0"/>
    <n v="2500"/>
    <x v="302"/>
    <x v="1"/>
    <x v="5"/>
    <n v="92.78"/>
    <n v="837.38"/>
    <n v="113"/>
    <x v="0"/>
  </r>
  <r>
    <x v="436"/>
    <n v="36"/>
    <x v="1"/>
    <m/>
    <n v="0.20216999999999999"/>
    <n v="0.16550000000000001"/>
    <n v="0.1555"/>
    <x v="5"/>
    <n v="7"/>
    <n v="1"/>
    <s v="MI"/>
    <x v="56"/>
    <x v="1"/>
    <n v="0"/>
    <n v="5833.3333329999996"/>
    <n v="0"/>
    <n v="15000"/>
    <x v="130"/>
    <x v="2"/>
    <x v="3"/>
    <n v="531.44000000000005"/>
    <n v="397.21"/>
    <n v="1"/>
    <x v="2"/>
  </r>
  <r>
    <x v="522"/>
    <n v="60"/>
    <x v="0"/>
    <d v="2013-09-10T00:00:00"/>
    <n v="0.10878"/>
    <n v="8.6900000000000005E-2"/>
    <n v="7.6899999999999996E-2"/>
    <x v="6"/>
    <n v="10"/>
    <n v="1"/>
    <s v="NJ"/>
    <x v="22"/>
    <x v="1"/>
    <n v="0"/>
    <n v="10000"/>
    <n v="0"/>
    <n v="10000"/>
    <x v="448"/>
    <x v="0"/>
    <x v="3"/>
    <n v="206.08"/>
    <n v="48.24"/>
    <n v="179"/>
    <x v="1"/>
  </r>
  <r>
    <x v="523"/>
    <n v="36"/>
    <x v="1"/>
    <m/>
    <n v="0.19858999999999999"/>
    <n v="0.16200000000000001"/>
    <n v="0.152"/>
    <x v="5"/>
    <n v="7"/>
    <n v="1"/>
    <s v="CA"/>
    <x v="4"/>
    <x v="1"/>
    <n v="0"/>
    <n v="5101.5833329999996"/>
    <n v="0"/>
    <n v="9000"/>
    <x v="28"/>
    <x v="1"/>
    <x v="1"/>
    <n v="317.3"/>
    <n v="119.8355"/>
    <n v="1"/>
    <x v="1"/>
  </r>
  <r>
    <x v="524"/>
    <n v="60"/>
    <x v="1"/>
    <m/>
    <n v="0.15629000000000001"/>
    <n v="0.13339999999999999"/>
    <n v="0.1234"/>
    <x v="1"/>
    <n v="6"/>
    <n v="1"/>
    <s v="TX"/>
    <x v="14"/>
    <x v="1"/>
    <n v="0"/>
    <n v="4183.3333329999996"/>
    <n v="0"/>
    <n v="15000"/>
    <x v="465"/>
    <x v="3"/>
    <x v="3"/>
    <n v="343.91"/>
    <n v="1424.91"/>
    <n v="163"/>
    <x v="1"/>
  </r>
  <r>
    <x v="525"/>
    <n v="36"/>
    <x v="1"/>
    <m/>
    <n v="0.14348"/>
    <n v="0.1153"/>
    <n v="0.1053"/>
    <x v="1"/>
    <n v="7"/>
    <n v="6"/>
    <s v="CA"/>
    <x v="1"/>
    <x v="1"/>
    <n v="0"/>
    <n v="5416.6666670000004"/>
    <n v="0"/>
    <n v="6000"/>
    <x v="294"/>
    <x v="0"/>
    <x v="3"/>
    <n v="197.94"/>
    <n v="231.44470000000001"/>
    <n v="1"/>
    <x v="1"/>
  </r>
  <r>
    <x v="526"/>
    <n v="36"/>
    <x v="1"/>
    <m/>
    <n v="0.19645000000000001"/>
    <n v="0.15989999999999999"/>
    <n v="0.14990000000000001"/>
    <x v="3"/>
    <n v="8"/>
    <n v="1"/>
    <s v="NJ"/>
    <x v="1"/>
    <x v="1"/>
    <n v="0"/>
    <n v="6666.6666670000004"/>
    <n v="0"/>
    <n v="21000"/>
    <x v="322"/>
    <x v="0"/>
    <x v="2"/>
    <n v="738.19"/>
    <n v="4042.15"/>
    <n v="219"/>
    <x v="2"/>
  </r>
  <r>
    <x v="527"/>
    <n v="36"/>
    <x v="3"/>
    <d v="2007-08-21T00:00:00"/>
    <n v="0.17721999999999999"/>
    <n v="0.17"/>
    <n v="0.16500000000000001"/>
    <x v="0"/>
    <m/>
    <n v="0"/>
    <s v="FL"/>
    <x v="19"/>
    <x v="2"/>
    <m/>
    <n v="5416.6666670000004"/>
    <n v="246"/>
    <n v="15000"/>
    <x v="478"/>
    <x v="1"/>
    <x v="0"/>
    <n v="534.79"/>
    <n v="408.04"/>
    <n v="168"/>
    <x v="0"/>
  </r>
  <r>
    <x v="528"/>
    <n v="60"/>
    <x v="1"/>
    <m/>
    <n v="0.35837999999999998"/>
    <n v="0.33040000000000003"/>
    <n v="0.32040000000000002"/>
    <x v="4"/>
    <n v="6"/>
    <n v="1"/>
    <s v="CA"/>
    <x v="38"/>
    <x v="1"/>
    <n v="0"/>
    <n v="5126.6666670000004"/>
    <n v="0"/>
    <n v="4000"/>
    <x v="479"/>
    <x v="3"/>
    <x v="2"/>
    <n v="136.97999999999999"/>
    <n v="2316.31"/>
    <n v="58"/>
    <x v="1"/>
  </r>
  <r>
    <x v="529"/>
    <n v="36"/>
    <x v="1"/>
    <m/>
    <n v="0.24757999999999999"/>
    <n v="0.2099"/>
    <n v="0.19989999999999999"/>
    <x v="5"/>
    <n v="7"/>
    <n v="1"/>
    <s v="NY"/>
    <x v="24"/>
    <x v="1"/>
    <n v="0"/>
    <n v="10000"/>
    <n v="0"/>
    <n v="15000"/>
    <x v="480"/>
    <x v="2"/>
    <x v="2"/>
    <n v="565.04999999999995"/>
    <n v="3518.85"/>
    <n v="113"/>
    <x v="2"/>
  </r>
  <r>
    <x v="530"/>
    <n v="36"/>
    <x v="0"/>
    <d v="2008-08-29T00:00:00"/>
    <n v="0.20835000000000001"/>
    <n v="0.20100000000000001"/>
    <n v="0.18099999999999999"/>
    <x v="0"/>
    <m/>
    <n v="0"/>
    <s v="AL"/>
    <x v="0"/>
    <x v="3"/>
    <n v="0"/>
    <n v="3833.333333"/>
    <n v="0"/>
    <n v="6000"/>
    <x v="99"/>
    <x v="0"/>
    <x v="0"/>
    <n v="223.29"/>
    <n v="1027.69"/>
    <n v="114"/>
    <x v="1"/>
  </r>
  <r>
    <x v="531"/>
    <n v="36"/>
    <x v="4"/>
    <d v="2009-02-13T00:00:00"/>
    <n v="0.15160999999999999"/>
    <n v="0.14449999999999999"/>
    <n v="0.13450000000000001"/>
    <x v="0"/>
    <m/>
    <n v="0"/>
    <s v="CA"/>
    <x v="25"/>
    <x v="3"/>
    <n v="0"/>
    <n v="31666.666669999999"/>
    <n v="1975"/>
    <n v="25000"/>
    <x v="481"/>
    <x v="3"/>
    <x v="0"/>
    <n v="859.91"/>
    <n v="3369.86"/>
    <n v="534"/>
    <x v="2"/>
  </r>
  <r>
    <x v="532"/>
    <n v="36"/>
    <x v="1"/>
    <m/>
    <n v="0.35797000000000001"/>
    <n v="0.31769999999999998"/>
    <n v="0.30769999999999997"/>
    <x v="7"/>
    <n v="5"/>
    <n v="1"/>
    <s v="OK"/>
    <x v="1"/>
    <x v="1"/>
    <n v="0"/>
    <n v="3000"/>
    <n v="0"/>
    <n v="4000"/>
    <x v="482"/>
    <x v="0"/>
    <x v="2"/>
    <n v="173.71"/>
    <n v="1661.04"/>
    <n v="76"/>
    <x v="0"/>
  </r>
  <r>
    <x v="533"/>
    <n v="36"/>
    <x v="1"/>
    <m/>
    <n v="0.34621000000000002"/>
    <n v="0.30990000000000001"/>
    <n v="0.2999"/>
    <x v="4"/>
    <n v="4"/>
    <n v="3"/>
    <s v="FL"/>
    <x v="1"/>
    <x v="1"/>
    <n v="124"/>
    <n v="4166.6666670000004"/>
    <n v="0"/>
    <n v="4400"/>
    <x v="483"/>
    <x v="0"/>
    <x v="6"/>
    <n v="189.18"/>
    <n v="2286.87"/>
    <n v="9"/>
    <x v="2"/>
  </r>
  <r>
    <x v="534"/>
    <n v="36"/>
    <x v="4"/>
    <d v="2009-03-11T00:00:00"/>
    <n v="0.32378000000000001"/>
    <n v="0.3"/>
    <n v="0.28999999999999998"/>
    <x v="0"/>
    <m/>
    <n v="1"/>
    <s v="AZ"/>
    <x v="19"/>
    <x v="3"/>
    <n v="0"/>
    <n v="3500"/>
    <n v="1922"/>
    <n v="7200"/>
    <x v="484"/>
    <x v="3"/>
    <x v="7"/>
    <n v="305.64999999999998"/>
    <n v="987.82"/>
    <n v="78"/>
    <x v="2"/>
  </r>
  <r>
    <x v="470"/>
    <n v="36"/>
    <x v="1"/>
    <m/>
    <n v="0.18990000000000001"/>
    <n v="0.1535"/>
    <n v="0.14349999999999999"/>
    <x v="3"/>
    <n v="4"/>
    <n v="1"/>
    <s v="FL"/>
    <x v="30"/>
    <x v="1"/>
    <n v="0"/>
    <n v="6000"/>
    <n v="0"/>
    <n v="20000"/>
    <x v="100"/>
    <x v="2"/>
    <x v="3"/>
    <n v="696.74"/>
    <n v="507.38900000000001"/>
    <n v="1"/>
    <x v="2"/>
  </r>
  <r>
    <x v="28"/>
    <n v="36"/>
    <x v="1"/>
    <m/>
    <n v="0.20524000000000001"/>
    <n v="0.16850000000000001"/>
    <n v="0.1585"/>
    <x v="5"/>
    <n v="5"/>
    <n v="1"/>
    <s v="AZ"/>
    <x v="30"/>
    <x v="1"/>
    <n v="0"/>
    <n v="2107.666667"/>
    <n v="0"/>
    <n v="4000"/>
    <x v="44"/>
    <x v="2"/>
    <x v="3"/>
    <n v="142.31"/>
    <n v="113.27"/>
    <n v="1"/>
    <x v="0"/>
  </r>
  <r>
    <x v="239"/>
    <n v="60"/>
    <x v="7"/>
    <m/>
    <n v="0.16150999999999999"/>
    <n v="0.13850000000000001"/>
    <n v="0.1285"/>
    <x v="1"/>
    <n v="8"/>
    <n v="7"/>
    <s v="GA"/>
    <x v="0"/>
    <x v="1"/>
    <n v="0"/>
    <n v="3666.666667"/>
    <n v="74"/>
    <n v="22500"/>
    <x v="485"/>
    <x v="0"/>
    <x v="2"/>
    <n v="521.79"/>
    <n v="3783.27"/>
    <n v="353"/>
    <x v="2"/>
  </r>
  <r>
    <x v="12"/>
    <n v="36"/>
    <x v="1"/>
    <m/>
    <n v="0.24246000000000001"/>
    <n v="0.2049"/>
    <n v="0.19489999999999999"/>
    <x v="5"/>
    <n v="3"/>
    <n v="1"/>
    <s v="VA"/>
    <x v="14"/>
    <x v="1"/>
    <n v="0"/>
    <n v="3525.166667"/>
    <n v="0"/>
    <n v="10000"/>
    <x v="395"/>
    <x v="0"/>
    <x v="3"/>
    <n v="374.14"/>
    <n v="1126.1563000000001"/>
    <n v="1"/>
    <x v="0"/>
  </r>
  <r>
    <x v="535"/>
    <n v="60"/>
    <x v="0"/>
    <d v="2014-02-26T00:00:00"/>
    <n v="0.32989000000000002"/>
    <n v="0.30270000000000002"/>
    <n v="0.29270000000000002"/>
    <x v="2"/>
    <n v="6"/>
    <n v="13"/>
    <s v="OH"/>
    <x v="2"/>
    <x v="1"/>
    <n v="0"/>
    <n v="2083.333333"/>
    <n v="0"/>
    <n v="7000"/>
    <x v="486"/>
    <x v="1"/>
    <x v="2"/>
    <n v="227.64"/>
    <n v="4014.81"/>
    <n v="68"/>
    <x v="1"/>
  </r>
  <r>
    <x v="132"/>
    <n v="36"/>
    <x v="1"/>
    <m/>
    <n v="8.9300000000000004E-2"/>
    <n v="7.5899999999999995E-2"/>
    <n v="6.59E-2"/>
    <x v="6"/>
    <n v="9"/>
    <n v="1"/>
    <s v="WY"/>
    <x v="36"/>
    <x v="1"/>
    <n v="0"/>
    <n v="5416.6666670000004"/>
    <n v="0"/>
    <n v="15000"/>
    <x v="487"/>
    <x v="0"/>
    <x v="3"/>
    <n v="467.21"/>
    <n v="453.24"/>
    <n v="280"/>
    <x v="2"/>
  </r>
  <r>
    <x v="536"/>
    <n v="60"/>
    <x v="0"/>
    <d v="2014-02-27T00:00:00"/>
    <n v="0.23052"/>
    <n v="0.2059"/>
    <n v="0.19589999999999999"/>
    <x v="5"/>
    <n v="4"/>
    <n v="1"/>
    <s v="NJ"/>
    <x v="19"/>
    <x v="1"/>
    <n v="0"/>
    <n v="12083.333329999999"/>
    <n v="0"/>
    <n v="25000"/>
    <x v="488"/>
    <x v="3"/>
    <x v="3"/>
    <n v="670.58"/>
    <n v="3365.7773000000002"/>
    <n v="1"/>
    <x v="1"/>
  </r>
  <r>
    <x v="167"/>
    <n v="36"/>
    <x v="1"/>
    <m/>
    <n v="0.35797000000000001"/>
    <n v="0.31769999999999998"/>
    <n v="0.30769999999999997"/>
    <x v="7"/>
    <n v="5"/>
    <n v="1"/>
    <s v="TX"/>
    <x v="20"/>
    <x v="1"/>
    <n v="0"/>
    <n v="6666.6666670000004"/>
    <n v="0"/>
    <n v="4000"/>
    <x v="103"/>
    <x v="3"/>
    <x v="2"/>
    <n v="173.71"/>
    <n v="1836.95"/>
    <n v="5"/>
    <x v="0"/>
  </r>
  <r>
    <x v="537"/>
    <n v="36"/>
    <x v="0"/>
    <d v="2011-03-04T00:00:00"/>
    <n v="0.16461000000000001"/>
    <n v="0.14299999999999999"/>
    <n v="0.13300000000000001"/>
    <x v="0"/>
    <m/>
    <n v="1"/>
    <s v="CA"/>
    <x v="0"/>
    <x v="3"/>
    <n v="0"/>
    <n v="2416.666667"/>
    <n v="0"/>
    <n v="7500"/>
    <x v="489"/>
    <x v="3"/>
    <x v="7"/>
    <n v="257.43"/>
    <n v="1708.99"/>
    <n v="236"/>
    <x v="2"/>
  </r>
  <r>
    <x v="342"/>
    <n v="36"/>
    <x v="1"/>
    <m/>
    <n v="0.33972999999999998"/>
    <n v="0.2999"/>
    <n v="0.28989999999999999"/>
    <x v="7"/>
    <n v="2"/>
    <n v="7"/>
    <s v="TX"/>
    <x v="0"/>
    <x v="8"/>
    <n v="0"/>
    <n v="1750"/>
    <n v="0"/>
    <n v="3500"/>
    <x v="490"/>
    <x v="0"/>
    <x v="3"/>
    <n v="148.56"/>
    <n v="424.11"/>
    <n v="16"/>
    <x v="2"/>
  </r>
  <r>
    <x v="303"/>
    <n v="36"/>
    <x v="1"/>
    <m/>
    <n v="0.22108"/>
    <n v="0.184"/>
    <n v="0.17399999999999999"/>
    <x v="5"/>
    <n v="2"/>
    <n v="1"/>
    <s v="OH"/>
    <x v="20"/>
    <x v="0"/>
    <n v="0"/>
    <n v="8333.3333330000005"/>
    <n v="0"/>
    <n v="15000"/>
    <x v="491"/>
    <x v="2"/>
    <x v="3"/>
    <n v="545.29999999999995"/>
    <n v="659.27840000000003"/>
    <n v="1"/>
    <x v="2"/>
  </r>
  <r>
    <x v="538"/>
    <n v="60"/>
    <x v="1"/>
    <m/>
    <n v="0.14657999999999999"/>
    <n v="0.1239"/>
    <n v="0.1139"/>
    <x v="1"/>
    <n v="9"/>
    <n v="1"/>
    <s v="DC"/>
    <x v="0"/>
    <x v="1"/>
    <n v="0"/>
    <n v="6000"/>
    <n v="0"/>
    <n v="7000"/>
    <x v="11"/>
    <x v="1"/>
    <x v="1"/>
    <n v="157.09"/>
    <n v="139.4"/>
    <n v="1"/>
    <x v="1"/>
  </r>
  <r>
    <x v="539"/>
    <n v="36"/>
    <x v="0"/>
    <d v="2012-10-01T00:00:00"/>
    <n v="0.25226999999999999"/>
    <n v="0.22950000000000001"/>
    <n v="0.2195"/>
    <x v="5"/>
    <n v="7"/>
    <n v="6"/>
    <s v="LA"/>
    <x v="40"/>
    <x v="3"/>
    <n v="0"/>
    <n v="7666.6666670000004"/>
    <n v="0"/>
    <n v="16000"/>
    <x v="492"/>
    <x v="1"/>
    <x v="5"/>
    <n v="618.94000000000005"/>
    <n v="6403.74"/>
    <n v="599"/>
    <x v="2"/>
  </r>
  <r>
    <x v="310"/>
    <n v="36"/>
    <x v="1"/>
    <m/>
    <n v="0.35797000000000001"/>
    <n v="0.31769999999999998"/>
    <n v="0.30769999999999997"/>
    <x v="7"/>
    <n v="4"/>
    <n v="3"/>
    <s v="OH"/>
    <x v="30"/>
    <x v="1"/>
    <n v="0"/>
    <n v="1750"/>
    <n v="0"/>
    <n v="3000"/>
    <x v="493"/>
    <x v="0"/>
    <x v="2"/>
    <n v="130.28"/>
    <n v="1245.79"/>
    <n v="69"/>
    <x v="0"/>
  </r>
  <r>
    <x v="540"/>
    <n v="60"/>
    <x v="1"/>
    <m/>
    <n v="0.17521999999999999"/>
    <n v="0.15190000000000001"/>
    <n v="0.1419"/>
    <x v="3"/>
    <n v="6"/>
    <n v="2"/>
    <s v="MD"/>
    <x v="2"/>
    <x v="1"/>
    <n v="0"/>
    <n v="6166.6666670000004"/>
    <n v="0"/>
    <n v="10000"/>
    <x v="494"/>
    <x v="3"/>
    <x v="3"/>
    <n v="238.9"/>
    <n v="978.53"/>
    <n v="131"/>
    <x v="2"/>
  </r>
  <r>
    <x v="541"/>
    <n v="36"/>
    <x v="1"/>
    <m/>
    <n v="0.26680999999999999"/>
    <n v="0.22869999999999999"/>
    <n v="0.21870000000000001"/>
    <x v="2"/>
    <n v="2"/>
    <n v="1"/>
    <s v="CA"/>
    <x v="0"/>
    <x v="1"/>
    <n v="7951"/>
    <n v="4416.6666670000004"/>
    <n v="0"/>
    <n v="2300"/>
    <x v="495"/>
    <x v="3"/>
    <x v="2"/>
    <n v="88.88"/>
    <n v="695.07"/>
    <n v="27"/>
    <x v="1"/>
  </r>
  <r>
    <x v="396"/>
    <n v="60"/>
    <x v="1"/>
    <m/>
    <n v="0.16294"/>
    <n v="0.1399"/>
    <n v="0.12989999999999999"/>
    <x v="3"/>
    <n v="10"/>
    <n v="1"/>
    <s v="GA"/>
    <x v="55"/>
    <x v="1"/>
    <n v="0"/>
    <n v="9166.6666669999995"/>
    <n v="0"/>
    <n v="35000"/>
    <x v="436"/>
    <x v="2"/>
    <x v="3"/>
    <n v="814.21"/>
    <n v="1219.5999999999999"/>
    <n v="467"/>
    <x v="2"/>
  </r>
  <r>
    <x v="542"/>
    <n v="36"/>
    <x v="0"/>
    <d v="2011-12-22T00:00:00"/>
    <n v="0.30531999999999998"/>
    <n v="0.26989999999999997"/>
    <n v="0.25990000000000002"/>
    <x v="2"/>
    <n v="7"/>
    <n v="7"/>
    <s v="WA"/>
    <x v="0"/>
    <x v="6"/>
    <n v="0"/>
    <n v="0"/>
    <n v="0"/>
    <n v="2500"/>
    <x v="496"/>
    <x v="0"/>
    <x v="6"/>
    <n v="102.05"/>
    <n v="242.21"/>
    <n v="11"/>
    <x v="0"/>
  </r>
  <r>
    <x v="185"/>
    <n v="36"/>
    <x v="1"/>
    <m/>
    <n v="0.17358999999999999"/>
    <n v="0.1449"/>
    <n v="0.13489999999999999"/>
    <x v="3"/>
    <n v="8"/>
    <n v="1"/>
    <s v="NY"/>
    <x v="0"/>
    <x v="1"/>
    <n v="0"/>
    <n v="13333.333329999999"/>
    <n v="0"/>
    <n v="10000"/>
    <x v="497"/>
    <x v="1"/>
    <x v="2"/>
    <n v="344.16"/>
    <n v="2083.13"/>
    <n v="21"/>
    <x v="2"/>
  </r>
  <r>
    <x v="139"/>
    <n v="60"/>
    <x v="1"/>
    <m/>
    <n v="0.13227"/>
    <n v="0.1099"/>
    <n v="9.9900000000000003E-2"/>
    <x v="1"/>
    <n v="11"/>
    <n v="2"/>
    <s v="CA"/>
    <x v="0"/>
    <x v="1"/>
    <n v="0"/>
    <n v="4500"/>
    <n v="0"/>
    <n v="15000"/>
    <x v="53"/>
    <x v="2"/>
    <x v="3"/>
    <n v="326.06"/>
    <n v="410.2"/>
    <n v="185"/>
    <x v="1"/>
  </r>
  <r>
    <x v="543"/>
    <n v="60"/>
    <x v="1"/>
    <m/>
    <n v="0.18135999999999999"/>
    <n v="0.15790000000000001"/>
    <n v="0.1479"/>
    <x v="3"/>
    <n v="5"/>
    <n v="2"/>
    <s v="GA"/>
    <x v="1"/>
    <x v="1"/>
    <n v="0"/>
    <n v="10833.333329999999"/>
    <n v="0"/>
    <n v="8000"/>
    <x v="387"/>
    <x v="3"/>
    <x v="3"/>
    <n v="193.65"/>
    <n v="911.98"/>
    <n v="1"/>
    <x v="1"/>
  </r>
  <r>
    <x v="31"/>
    <n v="36"/>
    <x v="1"/>
    <m/>
    <n v="0.16324"/>
    <n v="0.12740000000000001"/>
    <n v="0.1174"/>
    <x v="3"/>
    <n v="6"/>
    <n v="1"/>
    <s v="TX"/>
    <x v="10"/>
    <x v="1"/>
    <n v="0"/>
    <n v="2500"/>
    <n v="0"/>
    <n v="4000"/>
    <x v="86"/>
    <x v="1"/>
    <x v="1"/>
    <n v="134.28"/>
    <n v="41.883800000000001"/>
    <n v="1"/>
    <x v="1"/>
  </r>
  <r>
    <x v="466"/>
    <n v="36"/>
    <x v="1"/>
    <m/>
    <n v="0.12528"/>
    <n v="9.74E-2"/>
    <n v="8.7400000000000005E-2"/>
    <x v="1"/>
    <n v="8"/>
    <n v="7"/>
    <s v="OH"/>
    <x v="35"/>
    <x v="1"/>
    <n v="0"/>
    <n v="3666.666667"/>
    <n v="0"/>
    <n v="2600"/>
    <x v="498"/>
    <x v="2"/>
    <x v="2"/>
    <n v="83.58"/>
    <n v="248.28"/>
    <n v="48"/>
    <x v="2"/>
  </r>
  <r>
    <x v="544"/>
    <n v="36"/>
    <x v="0"/>
    <d v="2010-03-15T00:00:00"/>
    <n v="0.11749"/>
    <n v="0.1"/>
    <n v="0.09"/>
    <x v="0"/>
    <m/>
    <n v="0"/>
    <s v=""/>
    <x v="1"/>
    <x v="3"/>
    <n v="2190"/>
    <n v="1622.5"/>
    <n v="0"/>
    <n v="1000"/>
    <x v="499"/>
    <x v="3"/>
    <x v="0"/>
    <n v="10.34"/>
    <n v="162.38"/>
    <n v="9"/>
    <x v="2"/>
  </r>
  <r>
    <x v="515"/>
    <n v="36"/>
    <x v="1"/>
    <m/>
    <n v="0.13138"/>
    <n v="0.10340000000000001"/>
    <n v="9.3399999999999997E-2"/>
    <x v="1"/>
    <n v="6"/>
    <n v="1"/>
    <s v="PA"/>
    <x v="1"/>
    <x v="1"/>
    <n v="0"/>
    <n v="7083.3333329999996"/>
    <n v="0"/>
    <n v="15000"/>
    <x v="500"/>
    <x v="3"/>
    <x v="3"/>
    <n v="486.41"/>
    <n v="991.72"/>
    <n v="273"/>
    <x v="2"/>
  </r>
  <r>
    <x v="545"/>
    <n v="60"/>
    <x v="1"/>
    <m/>
    <n v="0.18135999999999999"/>
    <n v="0.15790000000000001"/>
    <n v="0.1479"/>
    <x v="3"/>
    <n v="6"/>
    <n v="2"/>
    <s v="NY"/>
    <x v="0"/>
    <x v="4"/>
    <n v="0"/>
    <n v="4583.3333329999996"/>
    <n v="0"/>
    <n v="15000"/>
    <x v="501"/>
    <x v="3"/>
    <x v="3"/>
    <n v="363.1"/>
    <n v="1526.78"/>
    <n v="235"/>
    <x v="1"/>
  </r>
  <r>
    <x v="486"/>
    <n v="36"/>
    <x v="1"/>
    <m/>
    <n v="0.18275"/>
    <n v="0.14649999999999999"/>
    <n v="0.13650000000000001"/>
    <x v="3"/>
    <n v="4"/>
    <n v="3"/>
    <s v="FL"/>
    <x v="10"/>
    <x v="1"/>
    <n v="0"/>
    <n v="2500"/>
    <n v="0"/>
    <n v="4000"/>
    <x v="264"/>
    <x v="1"/>
    <x v="1"/>
    <n v="137.97999999999999"/>
    <n v="0"/>
    <n v="2"/>
    <x v="1"/>
  </r>
  <r>
    <x v="546"/>
    <n v="36"/>
    <x v="0"/>
    <d v="2006-04-26T00:00:00"/>
    <n v="7.6799999999999993E-2"/>
    <n v="7.0000000000000007E-2"/>
    <n v="6.5000000000000002E-2"/>
    <x v="0"/>
    <m/>
    <n v="0"/>
    <s v=""/>
    <x v="16"/>
    <x v="5"/>
    <m/>
    <n v="8333.3333330000005"/>
    <n v="0"/>
    <n v="6001"/>
    <x v="502"/>
    <x v="1"/>
    <x v="4"/>
    <n v="185.29"/>
    <n v="85.46"/>
    <n v="10"/>
    <x v="2"/>
  </r>
  <r>
    <x v="547"/>
    <n v="36"/>
    <x v="1"/>
    <m/>
    <n v="0.20053000000000001"/>
    <n v="0.16389999999999999"/>
    <n v="0.15390000000000001"/>
    <x v="3"/>
    <n v="5"/>
    <n v="1"/>
    <s v="OH"/>
    <x v="0"/>
    <x v="1"/>
    <n v="0"/>
    <n v="7500"/>
    <n v="0"/>
    <n v="5000"/>
    <x v="503"/>
    <x v="0"/>
    <x v="3"/>
    <n v="176.75"/>
    <n v="450.76"/>
    <n v="61"/>
    <x v="2"/>
  </r>
  <r>
    <x v="210"/>
    <n v="36"/>
    <x v="1"/>
    <m/>
    <n v="0.19858999999999999"/>
    <n v="0.16200000000000001"/>
    <n v="0.152"/>
    <x v="5"/>
    <n v="2"/>
    <n v="1"/>
    <s v="OR"/>
    <x v="25"/>
    <x v="0"/>
    <n v="0"/>
    <n v="6416.6666670000004"/>
    <n v="0"/>
    <n v="15000"/>
    <x v="32"/>
    <x v="2"/>
    <x v="3"/>
    <n v="528.84"/>
    <n v="408.33"/>
    <n v="141"/>
    <x v="2"/>
  </r>
  <r>
    <x v="548"/>
    <n v="60"/>
    <x v="1"/>
    <m/>
    <n v="0.20593"/>
    <n v="0.18190000000000001"/>
    <n v="0.1719"/>
    <x v="3"/>
    <n v="5"/>
    <n v="9"/>
    <s v="MN"/>
    <x v="1"/>
    <x v="1"/>
    <n v="0"/>
    <n v="5833.3333329999996"/>
    <n v="0"/>
    <n v="15000"/>
    <x v="488"/>
    <x v="3"/>
    <x v="3"/>
    <n v="382.45"/>
    <n v="1968.1747"/>
    <n v="1"/>
    <x v="1"/>
  </r>
  <r>
    <x v="549"/>
    <n v="36"/>
    <x v="0"/>
    <d v="2011-03-17T00:00:00"/>
    <n v="8.1820000000000004E-2"/>
    <n v="7.4999999999999997E-2"/>
    <n v="7.4999999999999997E-2"/>
    <x v="0"/>
    <m/>
    <n v="1"/>
    <s v="MN"/>
    <x v="22"/>
    <x v="3"/>
    <n v="0"/>
    <n v="10833.333329999999"/>
    <n v="0"/>
    <n v="9500"/>
    <x v="504"/>
    <x v="1"/>
    <x v="7"/>
    <n v="293.02999999999997"/>
    <n v="1140.83"/>
    <n v="175"/>
    <x v="1"/>
  </r>
  <r>
    <x v="550"/>
    <n v="36"/>
    <x v="0"/>
    <d v="2011-04-04T00:00:00"/>
    <n v="7.4789999999999995E-2"/>
    <n v="7.1400000000000005E-2"/>
    <n v="6.1400000000000003E-2"/>
    <x v="6"/>
    <n v="10"/>
    <n v="1"/>
    <s v="FL"/>
    <x v="31"/>
    <x v="7"/>
    <n v="0"/>
    <n v="1666.666667"/>
    <n v="0"/>
    <n v="1000"/>
    <x v="505"/>
    <x v="3"/>
    <x v="5"/>
    <n v="30.94"/>
    <n v="40.200000000000003"/>
    <n v="18"/>
    <x v="1"/>
  </r>
  <r>
    <x v="551"/>
    <n v="60"/>
    <x v="1"/>
    <m/>
    <n v="0.35837999999999998"/>
    <n v="0.33040000000000003"/>
    <n v="0.32040000000000002"/>
    <x v="4"/>
    <n v="2"/>
    <n v="2"/>
    <s v="MI"/>
    <x v="23"/>
    <x v="3"/>
    <n v="0"/>
    <n v="2250"/>
    <n v="0"/>
    <n v="4000"/>
    <x v="506"/>
    <x v="0"/>
    <x v="2"/>
    <n v="136.97999999999999"/>
    <n v="2019.51"/>
    <n v="28"/>
    <x v="2"/>
  </r>
  <r>
    <x v="493"/>
    <n v="36"/>
    <x v="1"/>
    <m/>
    <n v="0.23438000000000001"/>
    <n v="0.19700000000000001"/>
    <n v="0.187"/>
    <x v="5"/>
    <n v="4"/>
    <n v="7"/>
    <s v="TX"/>
    <x v="0"/>
    <x v="1"/>
    <n v="1217"/>
    <n v="3333"/>
    <n v="0"/>
    <n v="5000"/>
    <x v="507"/>
    <x v="2"/>
    <x v="3"/>
    <n v="185.05"/>
    <n v="235.3914"/>
    <n v="1"/>
    <x v="2"/>
  </r>
  <r>
    <x v="419"/>
    <n v="36"/>
    <x v="0"/>
    <d v="2007-01-02T00:00:00"/>
    <n v="0.29776000000000002"/>
    <n v="0.28999999999999998"/>
    <n v="0.28499999999999998"/>
    <x v="0"/>
    <m/>
    <n v="0"/>
    <s v="UT"/>
    <x v="32"/>
    <x v="2"/>
    <m/>
    <n v="6166.6666670000004"/>
    <n v="0"/>
    <n v="7000"/>
    <x v="508"/>
    <x v="2"/>
    <x v="4"/>
    <n v="293.33999999999997"/>
    <n v="493.1"/>
    <n v="50"/>
    <x v="2"/>
  </r>
  <r>
    <x v="52"/>
    <n v="36"/>
    <x v="4"/>
    <d v="2013-07-11T00:00:00"/>
    <n v="0.25013000000000002"/>
    <n v="0.21240000000000001"/>
    <n v="0.2024"/>
    <x v="5"/>
    <n v="3"/>
    <n v="1"/>
    <s v="WA"/>
    <x v="3"/>
    <x v="1"/>
    <n v="0"/>
    <n v="6500"/>
    <n v="364"/>
    <n v="15000"/>
    <x v="509"/>
    <x v="1"/>
    <x v="3"/>
    <n v="566.98"/>
    <n v="0"/>
    <n v="259"/>
    <x v="2"/>
  </r>
  <r>
    <x v="552"/>
    <n v="36"/>
    <x v="1"/>
    <m/>
    <n v="0.14205999999999999"/>
    <n v="0.1139"/>
    <n v="0.10390000000000001"/>
    <x v="1"/>
    <n v="6"/>
    <n v="1"/>
    <s v="IL"/>
    <x v="5"/>
    <x v="1"/>
    <n v="0"/>
    <n v="6297.6666670000004"/>
    <n v="0"/>
    <n v="10000"/>
    <x v="203"/>
    <x v="2"/>
    <x v="3"/>
    <n v="329.24"/>
    <n v="188.1095"/>
    <n v="1"/>
    <x v="1"/>
  </r>
  <r>
    <x v="463"/>
    <n v="36"/>
    <x v="1"/>
    <m/>
    <n v="0.35797000000000001"/>
    <n v="0.31769999999999998"/>
    <n v="0.30769999999999997"/>
    <x v="7"/>
    <n v="5"/>
    <n v="13"/>
    <s v="FL"/>
    <x v="36"/>
    <x v="1"/>
    <n v="0"/>
    <n v="5583.3333329999996"/>
    <n v="0"/>
    <n v="4000"/>
    <x v="510"/>
    <x v="0"/>
    <x v="2"/>
    <n v="173.71"/>
    <n v="1669.63"/>
    <n v="31"/>
    <x v="1"/>
  </r>
  <r>
    <x v="271"/>
    <n v="36"/>
    <x v="0"/>
    <d v="2013-09-24T00:00:00"/>
    <n v="0.15803"/>
    <n v="0.13650000000000001"/>
    <n v="0.1265"/>
    <x v="3"/>
    <n v="8"/>
    <n v="3"/>
    <s v="GA"/>
    <x v="1"/>
    <x v="1"/>
    <n v="0"/>
    <n v="9083.3333330000005"/>
    <n v="0"/>
    <n v="15000"/>
    <x v="511"/>
    <x v="0"/>
    <x v="5"/>
    <n v="0"/>
    <n v="3364.47"/>
    <n v="315"/>
    <x v="2"/>
  </r>
  <r>
    <x v="553"/>
    <n v="36"/>
    <x v="1"/>
    <m/>
    <n v="0.25258999999999998"/>
    <n v="0.21479999999999999"/>
    <n v="0.20480000000000001"/>
    <x v="5"/>
    <n v="7"/>
    <n v="2"/>
    <s v="WI"/>
    <x v="1"/>
    <x v="1"/>
    <n v="0"/>
    <n v="6416.6666670000004"/>
    <n v="0"/>
    <n v="10000"/>
    <x v="512"/>
    <x v="3"/>
    <x v="2"/>
    <n v="379.22"/>
    <n v="2726.28"/>
    <n v="122"/>
    <x v="1"/>
  </r>
  <r>
    <x v="422"/>
    <n v="60"/>
    <x v="1"/>
    <m/>
    <n v="0.22908000000000001"/>
    <n v="0.20449999999999999"/>
    <n v="0.19450000000000001"/>
    <x v="5"/>
    <n v="7"/>
    <n v="1"/>
    <s v="NH"/>
    <x v="1"/>
    <x v="1"/>
    <n v="0"/>
    <n v="7750"/>
    <n v="0"/>
    <n v="20000"/>
    <x v="134"/>
    <x v="2"/>
    <x v="3"/>
    <n v="534.9"/>
    <n v="1347.0145"/>
    <n v="1"/>
    <x v="1"/>
  </r>
  <r>
    <x v="159"/>
    <n v="36"/>
    <x v="4"/>
    <d v="2009-11-04T00:00:00"/>
    <n v="0.22367999999999999"/>
    <n v="0.20880000000000001"/>
    <n v="0.17879999999999999"/>
    <x v="0"/>
    <m/>
    <n v="0"/>
    <s v=""/>
    <x v="0"/>
    <x v="3"/>
    <n v="0"/>
    <n v="1866.75"/>
    <n v="1711"/>
    <n v="2550"/>
    <x v="151"/>
    <x v="3"/>
    <x v="0"/>
    <n v="95.91"/>
    <n v="721.38"/>
    <n v="62"/>
    <x v="0"/>
  </r>
  <r>
    <x v="554"/>
    <n v="36"/>
    <x v="1"/>
    <m/>
    <n v="0.35643000000000002"/>
    <n v="0.31990000000000002"/>
    <n v="0.30990000000000001"/>
    <x v="7"/>
    <n v="2"/>
    <n v="7"/>
    <s v="TX"/>
    <x v="17"/>
    <x v="1"/>
    <n v="30023"/>
    <n v="4550"/>
    <n v="0"/>
    <n v="4000"/>
    <x v="513"/>
    <x v="2"/>
    <x v="6"/>
    <n v="174.2"/>
    <n v="2126.0500000000002"/>
    <n v="9"/>
    <x v="2"/>
  </r>
  <r>
    <x v="555"/>
    <n v="60"/>
    <x v="1"/>
    <m/>
    <n v="0.17838999999999999"/>
    <n v="0.155"/>
    <n v="0.14499999999999999"/>
    <x v="3"/>
    <n v="6"/>
    <n v="1"/>
    <s v="ID"/>
    <x v="40"/>
    <x v="1"/>
    <n v="0"/>
    <n v="6166.6666670000004"/>
    <n v="0"/>
    <n v="20000"/>
    <x v="514"/>
    <x v="2"/>
    <x v="3"/>
    <n v="481.06"/>
    <n v="764.0068"/>
    <n v="1"/>
    <x v="2"/>
  </r>
  <r>
    <x v="556"/>
    <n v="36"/>
    <x v="0"/>
    <d v="2007-05-11T00:00:00"/>
    <n v="0.16214999999999999"/>
    <n v="0.155"/>
    <n v="0.14499999999999999"/>
    <x v="0"/>
    <m/>
    <n v="0"/>
    <s v=""/>
    <x v="0"/>
    <x v="3"/>
    <n v="0"/>
    <n v="6583.3333329999996"/>
    <n v="0"/>
    <n v="3500"/>
    <x v="515"/>
    <x v="1"/>
    <x v="0"/>
    <n v="122.19"/>
    <n v="70.75"/>
    <n v="44"/>
    <x v="0"/>
  </r>
  <r>
    <x v="557"/>
    <n v="36"/>
    <x v="0"/>
    <d v="2013-05-17T00:00:00"/>
    <n v="0.37452999999999997"/>
    <n v="0.35"/>
    <n v="0.34"/>
    <x v="7"/>
    <n v="5"/>
    <n v="1"/>
    <s v="MO"/>
    <x v="34"/>
    <x v="3"/>
    <n v="0"/>
    <n v="6250"/>
    <n v="0"/>
    <n v="4000"/>
    <x v="516"/>
    <x v="3"/>
    <x v="5"/>
    <n v="176.81"/>
    <n v="2517.98"/>
    <n v="71"/>
    <x v="2"/>
  </r>
  <r>
    <x v="175"/>
    <n v="36"/>
    <x v="4"/>
    <d v="2014-02-01T00:00:00"/>
    <n v="0.18725"/>
    <n v="0.15090000000000001"/>
    <n v="0.1409"/>
    <x v="3"/>
    <n v="6"/>
    <n v="1"/>
    <s v="IL"/>
    <x v="32"/>
    <x v="1"/>
    <n v="99"/>
    <n v="2715.666667"/>
    <n v="159"/>
    <n v="10000"/>
    <x v="517"/>
    <x v="0"/>
    <x v="3"/>
    <n v="347.09"/>
    <n v="166.1558"/>
    <n v="1"/>
    <x v="2"/>
  </r>
  <r>
    <x v="286"/>
    <n v="36"/>
    <x v="0"/>
    <d v="2009-12-06T00:00:00"/>
    <n v="0.13905000000000001"/>
    <n v="0.13200000000000001"/>
    <n v="0.122"/>
    <x v="0"/>
    <m/>
    <n v="0"/>
    <s v=""/>
    <x v="22"/>
    <x v="3"/>
    <n v="0"/>
    <n v="3750"/>
    <n v="0"/>
    <n v="6001"/>
    <x v="518"/>
    <x v="0"/>
    <x v="0"/>
    <n v="202.78"/>
    <n v="1092.28"/>
    <n v="191"/>
    <x v="1"/>
  </r>
  <r>
    <x v="558"/>
    <n v="36"/>
    <x v="0"/>
    <d v="2013-08-20T00:00:00"/>
    <n v="8.3309999999999995E-2"/>
    <n v="7.9899999999999999E-2"/>
    <n v="6.9900000000000004E-2"/>
    <x v="6"/>
    <n v="10"/>
    <n v="1"/>
    <s v="GA"/>
    <x v="0"/>
    <x v="1"/>
    <n v="0"/>
    <n v="10000"/>
    <n v="0"/>
    <n v="14000"/>
    <x v="519"/>
    <x v="0"/>
    <x v="6"/>
    <n v="438.64"/>
    <n v="1599.1"/>
    <n v="143"/>
    <x v="2"/>
  </r>
  <r>
    <x v="559"/>
    <n v="36"/>
    <x v="3"/>
    <d v="2007-11-07T00:00:00"/>
    <n v="0.30596000000000001"/>
    <n v="0.28999999999999998"/>
    <n v="0.27500000000000002"/>
    <x v="0"/>
    <m/>
    <n v="0"/>
    <s v=""/>
    <x v="1"/>
    <x v="2"/>
    <m/>
    <n v="2100"/>
    <n v="168"/>
    <n v="1225"/>
    <x v="38"/>
    <x v="1"/>
    <x v="0"/>
    <n v="51.33"/>
    <n v="109.5"/>
    <n v="7"/>
    <x v="1"/>
  </r>
  <r>
    <x v="560"/>
    <n v="36"/>
    <x v="3"/>
    <d v="2010-02-02T00:00:00"/>
    <n v="0.10582"/>
    <n v="9.8900000000000002E-2"/>
    <n v="9.3899999999999997E-2"/>
    <x v="0"/>
    <m/>
    <n v="0"/>
    <s v="GA"/>
    <x v="34"/>
    <x v="3"/>
    <n v="0"/>
    <n v="2500"/>
    <n v="515"/>
    <n v="4000"/>
    <x v="520"/>
    <x v="0"/>
    <x v="0"/>
    <n v="128.86000000000001"/>
    <n v="580.07000000000005"/>
    <n v="160"/>
    <x v="2"/>
  </r>
  <r>
    <x v="23"/>
    <n v="36"/>
    <x v="1"/>
    <m/>
    <n v="0.13799"/>
    <n v="0.1099"/>
    <n v="9.9900000000000003E-2"/>
    <x v="1"/>
    <n v="8"/>
    <n v="1"/>
    <s v="IL"/>
    <x v="0"/>
    <x v="1"/>
    <n v="117"/>
    <n v="5833.3333329999996"/>
    <n v="0"/>
    <n v="4000"/>
    <x v="130"/>
    <x v="2"/>
    <x v="3"/>
    <n v="130.94"/>
    <n v="69.065600000000003"/>
    <n v="1"/>
    <x v="2"/>
  </r>
  <r>
    <x v="561"/>
    <n v="36"/>
    <x v="0"/>
    <d v="2012-07-03T00:00:00"/>
    <n v="0.25997999999999999"/>
    <n v="0.23710000000000001"/>
    <n v="0.2271"/>
    <x v="5"/>
    <n v="9"/>
    <n v="1"/>
    <s v="CA"/>
    <x v="10"/>
    <x v="3"/>
    <n v="0"/>
    <n v="6250"/>
    <n v="0"/>
    <n v="4500"/>
    <x v="521"/>
    <x v="2"/>
    <x v="8"/>
    <n v="175.86"/>
    <n v="1704.99"/>
    <n v="145"/>
    <x v="2"/>
  </r>
  <r>
    <x v="562"/>
    <n v="36"/>
    <x v="0"/>
    <d v="2011-11-22T00:00:00"/>
    <n v="0.10082000000000001"/>
    <n v="0.08"/>
    <n v="7.0000000000000007E-2"/>
    <x v="0"/>
    <m/>
    <n v="1"/>
    <s v="OH"/>
    <x v="29"/>
    <x v="3"/>
    <n v="0"/>
    <n v="1400"/>
    <n v="0"/>
    <n v="2348"/>
    <x v="522"/>
    <x v="2"/>
    <x v="8"/>
    <n v="73.58"/>
    <n v="265.3"/>
    <n v="120"/>
    <x v="2"/>
  </r>
  <r>
    <x v="563"/>
    <n v="36"/>
    <x v="0"/>
    <d v="2014-02-19T00:00:00"/>
    <n v="0.11766"/>
    <n v="8.9899999999999994E-2"/>
    <n v="7.9899999999999999E-2"/>
    <x v="1"/>
    <n v="8"/>
    <n v="2"/>
    <s v="NC"/>
    <x v="32"/>
    <x v="1"/>
    <n v="0"/>
    <n v="3500"/>
    <n v="0"/>
    <n v="6000"/>
    <x v="344"/>
    <x v="1"/>
    <x v="2"/>
    <n v="190.77"/>
    <n v="757.84"/>
    <n v="53"/>
    <x v="2"/>
  </r>
  <r>
    <x v="564"/>
    <n v="12"/>
    <x v="0"/>
    <d v="2013-03-25T00:00:00"/>
    <n v="0.20784"/>
    <n v="0.13039999999999999"/>
    <n v="0.12039999999999999"/>
    <x v="5"/>
    <n v="2"/>
    <n v="1"/>
    <s v="CA"/>
    <x v="19"/>
    <x v="1"/>
    <n v="33376"/>
    <n v="2625"/>
    <n v="0"/>
    <n v="2000"/>
    <x v="523"/>
    <x v="3"/>
    <x v="2"/>
    <n v="178.67"/>
    <n v="132.55000000000001"/>
    <n v="28"/>
    <x v="2"/>
  </r>
  <r>
    <x v="565"/>
    <n v="36"/>
    <x v="0"/>
    <d v="2012-05-11T00:00:00"/>
    <n v="0.39152999999999999"/>
    <n v="0.35"/>
    <n v="0.34"/>
    <x v="4"/>
    <n v="6"/>
    <n v="3"/>
    <s v="PA"/>
    <x v="1"/>
    <x v="0"/>
    <n v="2368"/>
    <n v="7083.3333329999996"/>
    <n v="0"/>
    <n v="1000"/>
    <x v="524"/>
    <x v="0"/>
    <x v="8"/>
    <n v="45.24"/>
    <n v="618.66"/>
    <n v="5"/>
    <x v="2"/>
  </r>
  <r>
    <x v="503"/>
    <n v="36"/>
    <x v="1"/>
    <m/>
    <n v="9.7360000000000002E-2"/>
    <n v="8.3900000000000002E-2"/>
    <n v="7.3899999999999993E-2"/>
    <x v="6"/>
    <n v="9"/>
    <n v="1"/>
    <s v="CT"/>
    <x v="0"/>
    <x v="1"/>
    <n v="0"/>
    <n v="3166.666667"/>
    <n v="0"/>
    <n v="17500"/>
    <x v="47"/>
    <x v="0"/>
    <x v="2"/>
    <n v="551.54"/>
    <n v="1721.65"/>
    <n v="23"/>
    <x v="2"/>
  </r>
  <r>
    <x v="41"/>
    <n v="36"/>
    <x v="0"/>
    <d v="2010-01-13T00:00:00"/>
    <n v="0.23748"/>
    <n v="0.23"/>
    <n v="0.20499999999999999"/>
    <x v="0"/>
    <m/>
    <n v="0"/>
    <s v="AZ"/>
    <x v="0"/>
    <x v="2"/>
    <m/>
    <n v="2333.333333"/>
    <n v="0"/>
    <n v="3000"/>
    <x v="525"/>
    <x v="1"/>
    <x v="0"/>
    <n v="116.13"/>
    <n v="1040.97"/>
    <n v="28"/>
    <x v="0"/>
  </r>
  <r>
    <x v="566"/>
    <n v="60"/>
    <x v="1"/>
    <m/>
    <n v="0.20039999999999999"/>
    <n v="0.17649999999999999"/>
    <n v="0.16650000000000001"/>
    <x v="5"/>
    <n v="4"/>
    <n v="2"/>
    <s v="KY"/>
    <x v="22"/>
    <x v="1"/>
    <n v="0"/>
    <n v="2850"/>
    <n v="0"/>
    <n v="10000"/>
    <x v="472"/>
    <x v="2"/>
    <x v="3"/>
    <n v="252.03"/>
    <n v="293.43439999999998"/>
    <n v="1"/>
    <x v="2"/>
  </r>
  <r>
    <x v="567"/>
    <n v="36"/>
    <x v="3"/>
    <d v="2009-05-13T00:00:00"/>
    <n v="0.22994999999999999"/>
    <n v="0.2225"/>
    <n v="0.21249999999999999"/>
    <x v="0"/>
    <m/>
    <n v="0"/>
    <s v="ME"/>
    <x v="0"/>
    <x v="3"/>
    <n v="0"/>
    <n v="2833.333333"/>
    <n v="426"/>
    <n v="4000"/>
    <x v="481"/>
    <x v="3"/>
    <x v="0"/>
    <n v="0"/>
    <n v="1102.9000000000001"/>
    <n v="38"/>
    <x v="1"/>
  </r>
  <r>
    <x v="568"/>
    <n v="60"/>
    <x v="1"/>
    <m/>
    <n v="0.16969000000000001"/>
    <n v="0.14649999999999999"/>
    <n v="0.13650000000000001"/>
    <x v="3"/>
    <n v="5"/>
    <n v="1"/>
    <s v="CA"/>
    <x v="0"/>
    <x v="1"/>
    <n v="0"/>
    <n v="5250"/>
    <n v="0"/>
    <n v="20000"/>
    <x v="194"/>
    <x v="2"/>
    <x v="3"/>
    <n v="472.13"/>
    <n v="721.92259999999999"/>
    <n v="1"/>
    <x v="2"/>
  </r>
  <r>
    <x v="396"/>
    <n v="36"/>
    <x v="1"/>
    <m/>
    <n v="0.30131000000000002"/>
    <n v="0.26240000000000002"/>
    <n v="0.25240000000000001"/>
    <x v="4"/>
    <n v="2"/>
    <n v="1"/>
    <s v="CA"/>
    <x v="19"/>
    <x v="1"/>
    <n v="10299"/>
    <n v="7743.6666670000004"/>
    <n v="0"/>
    <n v="4000"/>
    <x v="526"/>
    <x v="2"/>
    <x v="3"/>
    <n v="161.66999999999999"/>
    <n v="259.54000000000002"/>
    <n v="2"/>
    <x v="0"/>
  </r>
  <r>
    <x v="569"/>
    <n v="36"/>
    <x v="0"/>
    <d v="2011-06-10T00:00:00"/>
    <n v="0.14974000000000001"/>
    <n v="0.13550000000000001"/>
    <n v="0.1255"/>
    <x v="0"/>
    <m/>
    <n v="1"/>
    <s v="PA"/>
    <x v="44"/>
    <x v="3"/>
    <n v="0"/>
    <n v="3250"/>
    <n v="0"/>
    <n v="10000"/>
    <x v="527"/>
    <x v="3"/>
    <x v="7"/>
    <n v="337.77"/>
    <n v="2227.06"/>
    <n v="277"/>
    <x v="2"/>
  </r>
  <r>
    <x v="570"/>
    <n v="36"/>
    <x v="1"/>
    <m/>
    <n v="0.35797000000000001"/>
    <n v="0.31769999999999998"/>
    <n v="0.30769999999999997"/>
    <x v="7"/>
    <n v="4"/>
    <n v="19"/>
    <s v="FL"/>
    <x v="0"/>
    <x v="0"/>
    <n v="0"/>
    <n v="4254.1666670000004"/>
    <n v="0"/>
    <n v="4000"/>
    <x v="528"/>
    <x v="2"/>
    <x v="2"/>
    <n v="173.71"/>
    <n v="1448.07"/>
    <n v="85"/>
    <x v="1"/>
  </r>
  <r>
    <x v="115"/>
    <n v="60"/>
    <x v="1"/>
    <m/>
    <n v="0.21165999999999999"/>
    <n v="0.1875"/>
    <n v="0.17749999999999999"/>
    <x v="5"/>
    <n v="5"/>
    <n v="7"/>
    <s v="MD"/>
    <x v="0"/>
    <x v="1"/>
    <n v="0"/>
    <n v="8500"/>
    <n v="0"/>
    <n v="9000"/>
    <x v="111"/>
    <x v="1"/>
    <x v="1"/>
    <n v="232.23"/>
    <n v="0"/>
    <n v="1"/>
    <x v="2"/>
  </r>
  <r>
    <x v="506"/>
    <n v="36"/>
    <x v="1"/>
    <m/>
    <n v="0.14857000000000001"/>
    <n v="0.1203"/>
    <n v="0.1103"/>
    <x v="1"/>
    <n v="8"/>
    <n v="1"/>
    <s v="NY"/>
    <x v="0"/>
    <x v="1"/>
    <n v="0"/>
    <n v="7333.3333329999996"/>
    <n v="0"/>
    <n v="25000"/>
    <x v="460"/>
    <x v="0"/>
    <x v="3"/>
    <n v="830.72"/>
    <n v="1201.17"/>
    <n v="379"/>
    <x v="1"/>
  </r>
  <r>
    <x v="571"/>
    <n v="36"/>
    <x v="0"/>
    <d v="2011-06-13T00:00:00"/>
    <n v="0.12562000000000001"/>
    <n v="0.1045"/>
    <n v="9.4500000000000001E-2"/>
    <x v="0"/>
    <m/>
    <n v="4"/>
    <s v="AL"/>
    <x v="0"/>
    <x v="3"/>
    <n v="0"/>
    <n v="2333.333333"/>
    <n v="0"/>
    <n v="2000"/>
    <x v="529"/>
    <x v="3"/>
    <x v="7"/>
    <n v="45.97"/>
    <n v="342.55"/>
    <n v="38"/>
    <x v="0"/>
  </r>
  <r>
    <x v="200"/>
    <n v="36"/>
    <x v="1"/>
    <m/>
    <n v="0.18214"/>
    <n v="0.1459"/>
    <n v="0.13589999999999999"/>
    <x v="3"/>
    <n v="6"/>
    <n v="1"/>
    <s v="TX"/>
    <x v="17"/>
    <x v="1"/>
    <n v="2742"/>
    <n v="5000"/>
    <n v="0"/>
    <n v="15000"/>
    <x v="530"/>
    <x v="3"/>
    <x v="3"/>
    <n v="516.97"/>
    <n v="1498.49"/>
    <n v="224"/>
    <x v="2"/>
  </r>
  <r>
    <x v="28"/>
    <n v="60"/>
    <x v="1"/>
    <m/>
    <n v="0.21831999999999999"/>
    <n v="0.19400000000000001"/>
    <n v="0.184"/>
    <x v="5"/>
    <n v="4"/>
    <n v="1"/>
    <s v="FL"/>
    <x v="0"/>
    <x v="1"/>
    <n v="0"/>
    <n v="5833.3333329999996"/>
    <n v="0"/>
    <n v="14000"/>
    <x v="156"/>
    <x v="2"/>
    <x v="3"/>
    <n v="366.26"/>
    <n v="444.37"/>
    <n v="1"/>
    <x v="1"/>
  </r>
  <r>
    <x v="572"/>
    <n v="36"/>
    <x v="1"/>
    <m/>
    <n v="9.3329999999999996E-2"/>
    <n v="7.9899999999999999E-2"/>
    <n v="6.9900000000000004E-2"/>
    <x v="6"/>
    <n v="8"/>
    <n v="3"/>
    <s v="MD"/>
    <x v="23"/>
    <x v="1"/>
    <n v="0"/>
    <n v="2083.333333"/>
    <n v="0"/>
    <n v="4000"/>
    <x v="531"/>
    <x v="0"/>
    <x v="3"/>
    <n v="125.33"/>
    <n v="127.27"/>
    <n v="58"/>
    <x v="1"/>
  </r>
  <r>
    <x v="573"/>
    <n v="36"/>
    <x v="0"/>
    <d v="2010-06-28T00:00:00"/>
    <n v="0.12562000000000001"/>
    <n v="0.1045"/>
    <n v="9.4500000000000001E-2"/>
    <x v="0"/>
    <m/>
    <n v="4"/>
    <s v="VA"/>
    <x v="10"/>
    <x v="3"/>
    <n v="0"/>
    <n v="4416.6666670000004"/>
    <n v="0"/>
    <n v="7400"/>
    <x v="532"/>
    <x v="3"/>
    <x v="7"/>
    <n v="240.34"/>
    <n v="1043.3699999999999"/>
    <n v="141"/>
    <x v="2"/>
  </r>
  <r>
    <x v="574"/>
    <n v="36"/>
    <x v="1"/>
    <m/>
    <n v="0.15537999999999999"/>
    <n v="0.127"/>
    <n v="0.11700000000000001"/>
    <x v="1"/>
    <n v="9"/>
    <n v="1"/>
    <s v="NY"/>
    <x v="23"/>
    <x v="1"/>
    <n v="0"/>
    <n v="3000"/>
    <n v="0"/>
    <n v="6000"/>
    <x v="533"/>
    <x v="3"/>
    <x v="2"/>
    <n v="201.3"/>
    <n v="976.81"/>
    <n v="24"/>
    <x v="2"/>
  </r>
  <r>
    <x v="575"/>
    <n v="36"/>
    <x v="0"/>
    <d v="2011-10-24T00:00:00"/>
    <n v="0.22134999999999999"/>
    <n v="0.19900000000000001"/>
    <n v="0.189"/>
    <x v="5"/>
    <n v="9"/>
    <n v="1"/>
    <s v="NE"/>
    <x v="22"/>
    <x v="3"/>
    <n v="0"/>
    <n v="4166.6666670000004"/>
    <n v="0"/>
    <n v="4000"/>
    <x v="534"/>
    <x v="3"/>
    <x v="5"/>
    <n v="148.44999999999999"/>
    <n v="671.78"/>
    <n v="79"/>
    <x v="2"/>
  </r>
  <r>
    <x v="576"/>
    <n v="60"/>
    <x v="1"/>
    <m/>
    <n v="0.23318"/>
    <n v="0.20849999999999999"/>
    <n v="0.19850000000000001"/>
    <x v="2"/>
    <n v="6"/>
    <n v="18"/>
    <s v="MI"/>
    <x v="32"/>
    <x v="1"/>
    <n v="0"/>
    <n v="5416.6666670000004"/>
    <n v="0"/>
    <n v="7000"/>
    <x v="535"/>
    <x v="2"/>
    <x v="3"/>
    <n v="188.78"/>
    <n v="480.76139999999998"/>
    <n v="1"/>
    <x v="2"/>
  </r>
  <r>
    <x v="577"/>
    <n v="36"/>
    <x v="4"/>
    <d v="2009-08-23T00:00:00"/>
    <n v="0.24753"/>
    <n v="0.24"/>
    <n v="0.22500000000000001"/>
    <x v="0"/>
    <m/>
    <n v="0"/>
    <s v="MO"/>
    <x v="48"/>
    <x v="3"/>
    <n v="0"/>
    <n v="2289.583333"/>
    <n v="1781"/>
    <n v="4000"/>
    <x v="536"/>
    <x v="0"/>
    <x v="0"/>
    <n v="156.93"/>
    <n v="1381.94"/>
    <n v="41"/>
    <x v="2"/>
  </r>
  <r>
    <x v="578"/>
    <n v="36"/>
    <x v="1"/>
    <m/>
    <n v="0.27284999999999998"/>
    <n v="0.2346"/>
    <n v="0.22459999999999999"/>
    <x v="2"/>
    <n v="4"/>
    <n v="1"/>
    <s v="TX"/>
    <x v="1"/>
    <x v="1"/>
    <n v="0"/>
    <n v="5130.6666670000004"/>
    <n v="0"/>
    <n v="4000"/>
    <x v="537"/>
    <x v="1"/>
    <x v="3"/>
    <n v="155.80000000000001"/>
    <n v="777.65"/>
    <n v="53"/>
    <x v="2"/>
  </r>
  <r>
    <x v="579"/>
    <n v="36"/>
    <x v="1"/>
    <m/>
    <n v="0.12781999999999999"/>
    <n v="9.9900000000000003E-2"/>
    <n v="8.9899999999999994E-2"/>
    <x v="1"/>
    <n v="9"/>
    <n v="1"/>
    <s v="WA"/>
    <x v="0"/>
    <x v="1"/>
    <n v="0"/>
    <n v="12500"/>
    <n v="0"/>
    <n v="5000"/>
    <x v="389"/>
    <x v="3"/>
    <x v="2"/>
    <n v="161.31"/>
    <n v="673.88"/>
    <n v="82"/>
    <x v="2"/>
  </r>
  <r>
    <x v="580"/>
    <n v="36"/>
    <x v="2"/>
    <m/>
    <n v="0.21024999999999999"/>
    <n v="0.1734"/>
    <n v="0.16339999999999999"/>
    <x v="5"/>
    <n v="6"/>
    <n v="1"/>
    <s v="NY"/>
    <x v="36"/>
    <x v="1"/>
    <n v="0"/>
    <n v="4750"/>
    <n v="13"/>
    <n v="10000"/>
    <x v="538"/>
    <x v="1"/>
    <x v="3"/>
    <n v="358.22"/>
    <n v="1283.24"/>
    <n v="2"/>
    <x v="2"/>
  </r>
  <r>
    <x v="581"/>
    <n v="36"/>
    <x v="0"/>
    <d v="2012-03-02T00:00:00"/>
    <n v="9.7439999999999999E-2"/>
    <n v="9.4E-2"/>
    <n v="8.4000000000000005E-2"/>
    <x v="6"/>
    <n v="9"/>
    <n v="3"/>
    <s v="GA"/>
    <x v="1"/>
    <x v="3"/>
    <n v="0"/>
    <n v="6516.6666670000004"/>
    <n v="0"/>
    <n v="6000"/>
    <x v="539"/>
    <x v="2"/>
    <x v="8"/>
    <n v="191.92"/>
    <n v="862.97"/>
    <n v="251"/>
    <x v="1"/>
  </r>
  <r>
    <x v="70"/>
    <n v="36"/>
    <x v="0"/>
    <d v="2013-12-10T00:00:00"/>
    <n v="0.15833"/>
    <n v="0.12989999999999999"/>
    <n v="0.11990000000000001"/>
    <x v="1"/>
    <n v="7"/>
    <n v="1"/>
    <s v="CA"/>
    <x v="30"/>
    <x v="0"/>
    <n v="0"/>
    <n v="12500"/>
    <n v="0"/>
    <n v="3500"/>
    <x v="65"/>
    <x v="0"/>
    <x v="3"/>
    <n v="117.91"/>
    <n v="170.46440000000001"/>
    <n v="1"/>
    <x v="2"/>
  </r>
  <r>
    <x v="535"/>
    <n v="36"/>
    <x v="0"/>
    <d v="2012-06-21T00:00:00"/>
    <n v="0.34731000000000001"/>
    <n v="0.30730000000000002"/>
    <n v="0.29730000000000001"/>
    <x v="4"/>
    <n v="3"/>
    <n v="1"/>
    <s v="VA"/>
    <x v="11"/>
    <x v="1"/>
    <n v="4650"/>
    <n v="2250"/>
    <n v="0"/>
    <n v="4000"/>
    <x v="540"/>
    <x v="1"/>
    <x v="2"/>
    <n v="171.41"/>
    <n v="474.07"/>
    <n v="54"/>
    <x v="2"/>
  </r>
  <r>
    <x v="582"/>
    <n v="36"/>
    <x v="0"/>
    <d v="2013-03-25T00:00:00"/>
    <n v="0.12528"/>
    <n v="9.74E-2"/>
    <n v="8.7400000000000005E-2"/>
    <x v="1"/>
    <n v="9"/>
    <n v="3"/>
    <s v="WA"/>
    <x v="1"/>
    <x v="1"/>
    <n v="0"/>
    <n v="2583.333333"/>
    <n v="0"/>
    <n v="10000"/>
    <x v="126"/>
    <x v="2"/>
    <x v="2"/>
    <n v="321.45"/>
    <n v="386.21"/>
    <n v="130"/>
    <x v="2"/>
  </r>
  <r>
    <x v="583"/>
    <n v="36"/>
    <x v="0"/>
    <d v="2010-09-19T00:00:00"/>
    <n v="0.127"/>
    <n v="0.12"/>
    <n v="0.11"/>
    <x v="0"/>
    <m/>
    <n v="0"/>
    <s v="MT"/>
    <x v="0"/>
    <x v="3"/>
    <n v="0"/>
    <n v="4291.6666670000004"/>
    <n v="0"/>
    <n v="3500"/>
    <x v="541"/>
    <x v="0"/>
    <x v="0"/>
    <n v="116.25"/>
    <n v="686.03"/>
    <n v="24"/>
    <x v="1"/>
  </r>
  <r>
    <x v="19"/>
    <n v="60"/>
    <x v="1"/>
    <m/>
    <n v="0.23318"/>
    <n v="0.20849999999999999"/>
    <n v="0.19850000000000001"/>
    <x v="2"/>
    <n v="5"/>
    <n v="7"/>
    <s v="NC"/>
    <x v="0"/>
    <x v="1"/>
    <n v="998"/>
    <n v="3500"/>
    <n v="0"/>
    <n v="4950"/>
    <x v="194"/>
    <x v="2"/>
    <x v="3"/>
    <n v="133.5"/>
    <n v="257.58999999999997"/>
    <n v="2"/>
    <x v="2"/>
  </r>
  <r>
    <x v="584"/>
    <n v="60"/>
    <x v="0"/>
    <d v="2013-06-05T00:00:00"/>
    <n v="0.16289000000000001"/>
    <n v="0.14899999999999999"/>
    <n v="0.13900000000000001"/>
    <x v="1"/>
    <n v="8"/>
    <n v="2"/>
    <s v="FL"/>
    <x v="50"/>
    <x v="1"/>
    <n v="0"/>
    <n v="12500"/>
    <n v="0"/>
    <n v="10170"/>
    <x v="542"/>
    <x v="0"/>
    <x v="6"/>
    <n v="241.42"/>
    <n v="2475.62"/>
    <n v="145"/>
    <x v="2"/>
  </r>
  <r>
    <x v="585"/>
    <n v="36"/>
    <x v="0"/>
    <d v="2010-02-02T00:00:00"/>
    <n v="0.17219000000000001"/>
    <n v="0.16500000000000001"/>
    <n v="0.14499999999999999"/>
    <x v="0"/>
    <m/>
    <n v="0"/>
    <s v="CA"/>
    <x v="11"/>
    <x v="2"/>
    <m/>
    <n v="7083.3333329999996"/>
    <n v="0"/>
    <n v="10000"/>
    <x v="543"/>
    <x v="1"/>
    <x v="0"/>
    <n v="354.04"/>
    <n v="2494.46"/>
    <n v="285"/>
    <x v="1"/>
  </r>
  <r>
    <x v="586"/>
    <n v="36"/>
    <x v="1"/>
    <m/>
    <n v="0.20984"/>
    <n v="0.17299999999999999"/>
    <n v="0.16300000000000001"/>
    <x v="5"/>
    <n v="3"/>
    <n v="1"/>
    <s v="FL"/>
    <x v="31"/>
    <x v="1"/>
    <n v="0"/>
    <n v="4333.3333329999996"/>
    <n v="0"/>
    <n v="11000"/>
    <x v="356"/>
    <x v="2"/>
    <x v="3"/>
    <n v="393.82"/>
    <n v="615.35630000000003"/>
    <n v="1"/>
    <x v="1"/>
  </r>
  <r>
    <x v="587"/>
    <n v="36"/>
    <x v="0"/>
    <d v="2011-02-28T00:00:00"/>
    <n v="0.22491"/>
    <n v="0.2"/>
    <n v="0.19"/>
    <x v="7"/>
    <n v="5"/>
    <n v="1"/>
    <s v="AK"/>
    <x v="1"/>
    <x v="3"/>
    <n v="0"/>
    <n v="6250"/>
    <n v="0"/>
    <n v="1500"/>
    <x v="94"/>
    <x v="1"/>
    <x v="5"/>
    <n v="55.75"/>
    <n v="287.14"/>
    <n v="75"/>
    <x v="1"/>
  </r>
  <r>
    <x v="543"/>
    <n v="60"/>
    <x v="1"/>
    <m/>
    <n v="0.16499"/>
    <n v="0.1419"/>
    <n v="0.13189999999999999"/>
    <x v="3"/>
    <n v="6"/>
    <n v="1"/>
    <s v="OH"/>
    <x v="1"/>
    <x v="1"/>
    <n v="0"/>
    <n v="7916.6666670000004"/>
    <n v="0"/>
    <n v="11500"/>
    <x v="500"/>
    <x v="3"/>
    <x v="3"/>
    <n v="268.72000000000003"/>
    <n v="1045.6092000000001"/>
    <n v="1"/>
    <x v="2"/>
  </r>
  <r>
    <x v="405"/>
    <n v="36"/>
    <x v="0"/>
    <d v="2010-02-17T00:00:00"/>
    <n v="0.13209000000000001"/>
    <n v="0.11799999999999999"/>
    <n v="0.108"/>
    <x v="0"/>
    <m/>
    <n v="4"/>
    <s v="AL"/>
    <x v="52"/>
    <x v="7"/>
    <n v="0"/>
    <n v="1250"/>
    <n v="0"/>
    <n v="3500"/>
    <x v="544"/>
    <x v="3"/>
    <x v="7"/>
    <n v="115.92"/>
    <n v="583.16"/>
    <n v="155"/>
    <x v="1"/>
  </r>
  <r>
    <x v="166"/>
    <n v="60"/>
    <x v="1"/>
    <m/>
    <n v="0.15783"/>
    <n v="0.13489999999999999"/>
    <n v="0.1249"/>
    <x v="3"/>
    <n v="8"/>
    <n v="1"/>
    <s v="MI"/>
    <x v="17"/>
    <x v="1"/>
    <n v="0"/>
    <n v="5000"/>
    <n v="0"/>
    <n v="15000"/>
    <x v="360"/>
    <x v="2"/>
    <x v="3"/>
    <n v="345.07"/>
    <n v="498.38619999999997"/>
    <n v="1"/>
    <x v="2"/>
  </r>
  <r>
    <x v="588"/>
    <n v="36"/>
    <x v="1"/>
    <m/>
    <n v="0.20200000000000001"/>
    <n v="0.1799"/>
    <n v="0.1699"/>
    <x v="3"/>
    <n v="8"/>
    <n v="6"/>
    <s v="CO"/>
    <x v="12"/>
    <x v="1"/>
    <n v="4153"/>
    <n v="4666.6666670000004"/>
    <n v="0"/>
    <n v="3000"/>
    <x v="329"/>
    <x v="2"/>
    <x v="6"/>
    <n v="108.44"/>
    <n v="886.7"/>
    <n v="17"/>
    <x v="1"/>
  </r>
  <r>
    <x v="8"/>
    <n v="60"/>
    <x v="1"/>
    <m/>
    <n v="0.15425"/>
    <n v="0.13139999999999999"/>
    <n v="0.12139999999999999"/>
    <x v="3"/>
    <n v="11"/>
    <n v="1"/>
    <s v="WI"/>
    <x v="10"/>
    <x v="1"/>
    <n v="0"/>
    <n v="8458.25"/>
    <n v="0"/>
    <n v="15000"/>
    <x v="104"/>
    <x v="2"/>
    <x v="3"/>
    <n v="342.37"/>
    <n v="332.85"/>
    <n v="76"/>
    <x v="2"/>
  </r>
  <r>
    <x v="523"/>
    <n v="60"/>
    <x v="1"/>
    <m/>
    <n v="0.22140000000000001"/>
    <n v="0.19700000000000001"/>
    <n v="0.187"/>
    <x v="5"/>
    <n v="5"/>
    <n v="1"/>
    <s v="WA"/>
    <x v="3"/>
    <x v="1"/>
    <n v="0"/>
    <n v="7333.3333329999996"/>
    <n v="0"/>
    <n v="24000"/>
    <x v="28"/>
    <x v="1"/>
    <x v="1"/>
    <n v="631.85"/>
    <n v="388.60660000000001"/>
    <n v="1"/>
    <x v="1"/>
  </r>
  <r>
    <x v="171"/>
    <n v="60"/>
    <x v="1"/>
    <m/>
    <n v="0.13941999999999999"/>
    <n v="0.1169"/>
    <n v="0.1069"/>
    <x v="1"/>
    <n v="10"/>
    <n v="3"/>
    <s v="GA"/>
    <x v="0"/>
    <x v="1"/>
    <n v="0"/>
    <n v="2833.333333"/>
    <n v="0"/>
    <n v="7000"/>
    <x v="456"/>
    <x v="0"/>
    <x v="3"/>
    <n v="154.62"/>
    <n v="397.3981"/>
    <n v="1"/>
    <x v="0"/>
  </r>
  <r>
    <x v="589"/>
    <n v="36"/>
    <x v="0"/>
    <d v="2010-03-11T00:00:00"/>
    <n v="0.37733"/>
    <n v="0.35"/>
    <n v="0.34"/>
    <x v="7"/>
    <n v="5"/>
    <n v="2"/>
    <s v="OH"/>
    <x v="32"/>
    <x v="3"/>
    <n v="7964"/>
    <n v="4916.6666670000004"/>
    <n v="0"/>
    <n v="1500"/>
    <x v="545"/>
    <x v="2"/>
    <x v="8"/>
    <n v="67.849999999999994"/>
    <n v="146.56"/>
    <n v="19"/>
    <x v="2"/>
  </r>
  <r>
    <x v="590"/>
    <n v="36"/>
    <x v="1"/>
    <m/>
    <n v="0.22362000000000001"/>
    <n v="0.18990000000000001"/>
    <n v="0.1799"/>
    <x v="5"/>
    <n v="6"/>
    <n v="1"/>
    <s v="IN"/>
    <x v="3"/>
    <x v="3"/>
    <n v="0"/>
    <n v="14833.333329999999"/>
    <n v="0"/>
    <n v="2500"/>
    <x v="546"/>
    <x v="0"/>
    <x v="6"/>
    <n v="91.63"/>
    <n v="781.14"/>
    <n v="6"/>
    <x v="2"/>
  </r>
  <r>
    <x v="591"/>
    <n v="36"/>
    <x v="1"/>
    <m/>
    <n v="0.12274"/>
    <n v="9.4899999999999998E-2"/>
    <n v="8.4900000000000003E-2"/>
    <x v="1"/>
    <n v="9"/>
    <n v="1"/>
    <s v="NY"/>
    <x v="31"/>
    <x v="1"/>
    <n v="0"/>
    <n v="5916.6666670000004"/>
    <n v="0"/>
    <n v="15000"/>
    <x v="133"/>
    <x v="2"/>
    <x v="3"/>
    <n v="480.42"/>
    <n v="455.02"/>
    <n v="286"/>
    <x v="2"/>
  </r>
  <r>
    <x v="592"/>
    <n v="36"/>
    <x v="1"/>
    <m/>
    <n v="0.10038"/>
    <n v="8.6900000000000005E-2"/>
    <n v="7.6899999999999996E-2"/>
    <x v="6"/>
    <n v="11"/>
    <n v="1"/>
    <s v="WA"/>
    <x v="21"/>
    <x v="1"/>
    <n v="0"/>
    <n v="9333.3333330000005"/>
    <n v="0"/>
    <n v="19000"/>
    <x v="547"/>
    <x v="2"/>
    <x v="3"/>
    <n v="601.46"/>
    <n v="405.86"/>
    <n v="246"/>
    <x v="1"/>
  </r>
  <r>
    <x v="593"/>
    <n v="36"/>
    <x v="0"/>
    <d v="2010-12-15T00:00:00"/>
    <n v="0.10491"/>
    <n v="9.8000000000000004E-2"/>
    <n v="9.8000000000000004E-2"/>
    <x v="0"/>
    <m/>
    <n v="1"/>
    <s v="GA"/>
    <x v="0"/>
    <x v="3"/>
    <n v="0"/>
    <n v="0"/>
    <n v="0"/>
    <n v="3500"/>
    <x v="548"/>
    <x v="3"/>
    <x v="7"/>
    <n v="112.61"/>
    <n v="483.84"/>
    <n v="147"/>
    <x v="0"/>
  </r>
  <r>
    <x v="594"/>
    <n v="36"/>
    <x v="1"/>
    <m/>
    <n v="0.12691"/>
    <n v="9.9000000000000005E-2"/>
    <n v="8.8999999999999996E-2"/>
    <x v="1"/>
    <n v="6"/>
    <n v="1"/>
    <s v="IL"/>
    <x v="0"/>
    <x v="1"/>
    <n v="0"/>
    <n v="10000"/>
    <n v="0"/>
    <n v="6000"/>
    <x v="130"/>
    <x v="2"/>
    <x v="3"/>
    <n v="193.32"/>
    <n v="94.93"/>
    <n v="77"/>
    <x v="2"/>
  </r>
  <r>
    <x v="595"/>
    <n v="60"/>
    <x v="1"/>
    <m/>
    <n v="0.16294"/>
    <n v="0.1399"/>
    <n v="0.12989999999999999"/>
    <x v="3"/>
    <n v="9"/>
    <n v="1"/>
    <s v="NJ"/>
    <x v="0"/>
    <x v="1"/>
    <n v="0"/>
    <n v="6666.6666670000004"/>
    <n v="0"/>
    <n v="15500"/>
    <x v="420"/>
    <x v="2"/>
    <x v="3"/>
    <n v="360.58"/>
    <n v="870.61900000000003"/>
    <n v="1"/>
    <x v="2"/>
  </r>
  <r>
    <x v="18"/>
    <n v="60"/>
    <x v="1"/>
    <m/>
    <n v="0.15629000000000001"/>
    <n v="0.13339999999999999"/>
    <n v="0.1234"/>
    <x v="1"/>
    <n v="8"/>
    <n v="1"/>
    <s v="KS"/>
    <x v="1"/>
    <x v="1"/>
    <n v="0"/>
    <n v="6833.3333329999996"/>
    <n v="0"/>
    <n v="10000"/>
    <x v="549"/>
    <x v="0"/>
    <x v="3"/>
    <n v="229.28"/>
    <n v="652.4"/>
    <n v="144"/>
    <x v="1"/>
  </r>
  <r>
    <x v="596"/>
    <n v="36"/>
    <x v="1"/>
    <m/>
    <n v="8.8289999999999993E-2"/>
    <n v="7.4899999999999994E-2"/>
    <n v="6.4899999999999999E-2"/>
    <x v="6"/>
    <n v="10"/>
    <n v="16"/>
    <s v="MN"/>
    <x v="43"/>
    <x v="1"/>
    <n v="0"/>
    <n v="4232.0833329999996"/>
    <n v="0"/>
    <n v="8500"/>
    <x v="550"/>
    <x v="0"/>
    <x v="2"/>
    <n v="264.36"/>
    <n v="770.37"/>
    <n v="172"/>
    <x v="1"/>
  </r>
  <r>
    <x v="597"/>
    <n v="60"/>
    <x v="4"/>
    <d v="2013-12-30T00:00:00"/>
    <n v="0.12992000000000001"/>
    <n v="0.1076"/>
    <n v="9.7600000000000006E-2"/>
    <x v="6"/>
    <n v="9"/>
    <n v="1"/>
    <s v="CA"/>
    <x v="0"/>
    <x v="1"/>
    <n v="15882"/>
    <n v="3791.666667"/>
    <n v="192"/>
    <n v="10000"/>
    <x v="528"/>
    <x v="2"/>
    <x v="2"/>
    <n v="216.23"/>
    <n v="761.1"/>
    <n v="137"/>
    <x v="1"/>
  </r>
  <r>
    <x v="66"/>
    <n v="36"/>
    <x v="1"/>
    <m/>
    <n v="0.12691"/>
    <n v="9.9000000000000005E-2"/>
    <n v="8.8999999999999996E-2"/>
    <x v="1"/>
    <n v="6"/>
    <n v="1"/>
    <s v="WI"/>
    <x v="4"/>
    <x v="1"/>
    <n v="0"/>
    <n v="2666.666667"/>
    <n v="0"/>
    <n v="5000"/>
    <x v="86"/>
    <x v="1"/>
    <x v="1"/>
    <n v="161.1"/>
    <n v="42.04"/>
    <n v="98"/>
    <x v="1"/>
  </r>
  <r>
    <x v="76"/>
    <n v="60"/>
    <x v="1"/>
    <m/>
    <n v="0.18554999999999999"/>
    <n v="0.16200000000000001"/>
    <n v="0.152"/>
    <x v="5"/>
    <n v="9"/>
    <n v="1"/>
    <s v="NY"/>
    <x v="21"/>
    <x v="1"/>
    <n v="0"/>
    <n v="7500"/>
    <n v="0"/>
    <n v="23000"/>
    <x v="28"/>
    <x v="1"/>
    <x v="1"/>
    <n v="561.76"/>
    <n v="306.24180000000001"/>
    <n v="1"/>
    <x v="2"/>
  </r>
  <r>
    <x v="598"/>
    <n v="36"/>
    <x v="0"/>
    <d v="2013-12-20T00:00:00"/>
    <n v="0.33096999999999999"/>
    <n v="0.29499999999999998"/>
    <n v="0.28499999999999998"/>
    <x v="2"/>
    <n v="9"/>
    <n v="7"/>
    <s v="TX"/>
    <x v="17"/>
    <x v="1"/>
    <n v="0"/>
    <n v="3500"/>
    <n v="0"/>
    <n v="2500"/>
    <x v="80"/>
    <x v="2"/>
    <x v="5"/>
    <n v="105.45"/>
    <n v="1297.31"/>
    <n v="64"/>
    <x v="0"/>
  </r>
  <r>
    <x v="599"/>
    <n v="36"/>
    <x v="0"/>
    <d v="2011-04-05T00:00:00"/>
    <n v="0.15862999999999999"/>
    <n v="0.1371"/>
    <n v="0.12709999999999999"/>
    <x v="0"/>
    <m/>
    <n v="3"/>
    <s v="IL"/>
    <x v="15"/>
    <x v="3"/>
    <n v="0"/>
    <n v="2211.166667"/>
    <n v="0"/>
    <n v="1800"/>
    <x v="551"/>
    <x v="3"/>
    <x v="7"/>
    <n v="33.86"/>
    <n v="402.68"/>
    <n v="66"/>
    <x v="2"/>
  </r>
  <r>
    <x v="487"/>
    <n v="36"/>
    <x v="0"/>
    <d v="2010-03-27T00:00:00"/>
    <n v="0.15712999999999999"/>
    <n v="0.15"/>
    <n v="0.14000000000000001"/>
    <x v="0"/>
    <m/>
    <n v="0"/>
    <s v=""/>
    <x v="4"/>
    <x v="3"/>
    <n v="0"/>
    <n v="2250"/>
    <n v="0"/>
    <n v="4500"/>
    <x v="61"/>
    <x v="1"/>
    <x v="0"/>
    <n v="151.04"/>
    <n v="1120.5899999999999"/>
    <n v="90"/>
    <x v="2"/>
  </r>
  <r>
    <x v="600"/>
    <n v="60"/>
    <x v="1"/>
    <m/>
    <n v="0.23052"/>
    <n v="0.2059"/>
    <n v="0.19589999999999999"/>
    <x v="5"/>
    <n v="4"/>
    <n v="1"/>
    <s v="NY"/>
    <x v="15"/>
    <x v="1"/>
    <n v="0"/>
    <n v="2916.666667"/>
    <n v="0"/>
    <n v="10000"/>
    <x v="503"/>
    <x v="0"/>
    <x v="3"/>
    <n v="268.23"/>
    <n v="1171.6288999999999"/>
    <n v="1"/>
    <x v="2"/>
  </r>
  <r>
    <x v="402"/>
    <n v="36"/>
    <x v="4"/>
    <d v="2013-05-22T00:00:00"/>
    <n v="0.15375"/>
    <n v="0.12540000000000001"/>
    <n v="0.1154"/>
    <x v="1"/>
    <n v="8"/>
    <n v="1"/>
    <s v="MO"/>
    <x v="34"/>
    <x v="1"/>
    <n v="0"/>
    <n v="4250"/>
    <n v="414"/>
    <n v="5000"/>
    <x v="155"/>
    <x v="2"/>
    <x v="6"/>
    <n v="167.36"/>
    <n v="546.41999999999996"/>
    <n v="97"/>
    <x v="1"/>
  </r>
  <r>
    <x v="601"/>
    <n v="36"/>
    <x v="4"/>
    <d v="2009-10-08T00:00:00"/>
    <n v="0.37452999999999997"/>
    <n v="0.35"/>
    <n v="0.34"/>
    <x v="0"/>
    <m/>
    <n v="7"/>
    <s v="NY"/>
    <x v="38"/>
    <x v="3"/>
    <n v="0"/>
    <n v="3333.333333"/>
    <n v="1737"/>
    <n v="3000"/>
    <x v="552"/>
    <x v="0"/>
    <x v="7"/>
    <n v="135.71"/>
    <n v="731.87"/>
    <n v="37"/>
    <x v="2"/>
  </r>
  <r>
    <x v="602"/>
    <n v="60"/>
    <x v="1"/>
    <m/>
    <n v="0.17174"/>
    <n v="0.14849999999999999"/>
    <n v="0.13850000000000001"/>
    <x v="3"/>
    <n v="10"/>
    <n v="1"/>
    <s v="MA"/>
    <x v="0"/>
    <x v="1"/>
    <n v="0"/>
    <n v="11250"/>
    <n v="0"/>
    <n v="26000"/>
    <x v="392"/>
    <x v="2"/>
    <x v="3"/>
    <n v="616.49"/>
    <n v="951.37189999999998"/>
    <n v="1"/>
    <x v="2"/>
  </r>
  <r>
    <x v="603"/>
    <n v="60"/>
    <x v="1"/>
    <m/>
    <n v="0.28386"/>
    <n v="0.25790000000000002"/>
    <n v="0.24790000000000001"/>
    <x v="2"/>
    <n v="4"/>
    <n v="14"/>
    <s v="NC"/>
    <x v="0"/>
    <x v="1"/>
    <n v="0"/>
    <n v="4166.6666670000004"/>
    <n v="0"/>
    <n v="10000"/>
    <x v="553"/>
    <x v="1"/>
    <x v="3"/>
    <n v="298.16000000000003"/>
    <n v="2285.61"/>
    <n v="106"/>
    <x v="0"/>
  </r>
  <r>
    <x v="136"/>
    <n v="36"/>
    <x v="1"/>
    <m/>
    <n v="0.31974999999999998"/>
    <n v="0.28000000000000003"/>
    <n v="0.27"/>
    <x v="4"/>
    <n v="3"/>
    <n v="1"/>
    <s v="NE"/>
    <x v="0"/>
    <x v="1"/>
    <n v="0"/>
    <n v="3497.833333"/>
    <n v="0"/>
    <n v="10000"/>
    <x v="30"/>
    <x v="1"/>
    <x v="1"/>
    <n v="413.64"/>
    <n v="0"/>
    <n v="1"/>
    <x v="1"/>
  </r>
  <r>
    <x v="604"/>
    <n v="36"/>
    <x v="4"/>
    <d v="2012-04-24T00:00:00"/>
    <n v="0.35643000000000002"/>
    <n v="0.31990000000000002"/>
    <n v="0.30990000000000001"/>
    <x v="7"/>
    <n v="2"/>
    <n v="3"/>
    <s v="OH"/>
    <x v="13"/>
    <x v="0"/>
    <n v="1975"/>
    <n v="5750"/>
    <n v="807"/>
    <n v="3151"/>
    <x v="554"/>
    <x v="3"/>
    <x v="6"/>
    <n v="137.21"/>
    <n v="444.18"/>
    <n v="55"/>
    <x v="1"/>
  </r>
  <r>
    <x v="573"/>
    <n v="36"/>
    <x v="0"/>
    <d v="2011-05-02T00:00:00"/>
    <n v="7.0449999999999999E-2"/>
    <n v="0.05"/>
    <n v="0.04"/>
    <x v="0"/>
    <m/>
    <n v="4"/>
    <s v="FL"/>
    <x v="17"/>
    <x v="3"/>
    <n v="662"/>
    <n v="3166.666667"/>
    <n v="0"/>
    <n v="1000"/>
    <x v="555"/>
    <x v="3"/>
    <x v="7"/>
    <n v="0"/>
    <n v="98.2"/>
    <n v="1"/>
    <x v="2"/>
  </r>
  <r>
    <x v="248"/>
    <n v="36"/>
    <x v="1"/>
    <m/>
    <n v="0.27060000000000001"/>
    <n v="0.2324"/>
    <n v="0.22239999999999999"/>
    <x v="2"/>
    <n v="6"/>
    <n v="13"/>
    <s v="KY"/>
    <x v="17"/>
    <x v="1"/>
    <n v="0"/>
    <n v="2333.333333"/>
    <n v="0"/>
    <n v="3000"/>
    <x v="235"/>
    <x v="0"/>
    <x v="2"/>
    <n v="116.5"/>
    <n v="853.1"/>
    <n v="8"/>
    <x v="2"/>
  </r>
  <r>
    <x v="605"/>
    <n v="36"/>
    <x v="4"/>
    <d v="2013-08-02T00:00:00"/>
    <n v="0.27060000000000001"/>
    <n v="0.2324"/>
    <n v="0.22239999999999999"/>
    <x v="2"/>
    <n v="3"/>
    <n v="7"/>
    <s v="OH"/>
    <x v="1"/>
    <x v="1"/>
    <n v="443"/>
    <n v="5416.6666670000004"/>
    <n v="342"/>
    <n v="15000"/>
    <x v="353"/>
    <x v="2"/>
    <x v="2"/>
    <n v="582.52"/>
    <n v="1452.21"/>
    <n v="326"/>
    <x v="2"/>
  </r>
  <r>
    <x v="291"/>
    <n v="60"/>
    <x v="1"/>
    <m/>
    <n v="0.19323000000000001"/>
    <n v="0.16950000000000001"/>
    <n v="0.1595"/>
    <x v="5"/>
    <n v="7"/>
    <n v="1"/>
    <s v="MO"/>
    <x v="34"/>
    <x v="1"/>
    <n v="0"/>
    <n v="4583.3333329999996"/>
    <n v="0"/>
    <n v="10000"/>
    <x v="287"/>
    <x v="2"/>
    <x v="3"/>
    <n v="248.26"/>
    <n v="681.78620000000001"/>
    <n v="1"/>
    <x v="1"/>
  </r>
  <r>
    <x v="606"/>
    <n v="36"/>
    <x v="0"/>
    <d v="2010-02-22T00:00:00"/>
    <n v="0.29776000000000002"/>
    <n v="0.28999999999999998"/>
    <n v="0.28499999999999998"/>
    <x v="0"/>
    <m/>
    <n v="0"/>
    <s v=""/>
    <x v="0"/>
    <x v="2"/>
    <m/>
    <n v="115.583333"/>
    <n v="0"/>
    <n v="4000"/>
    <x v="556"/>
    <x v="1"/>
    <x v="0"/>
    <n v="167.62"/>
    <n v="2028.14"/>
    <n v="38"/>
    <x v="1"/>
  </r>
  <r>
    <x v="348"/>
    <n v="36"/>
    <x v="0"/>
    <d v="2011-09-16T00:00:00"/>
    <n v="0.14621000000000001"/>
    <n v="0.13200000000000001"/>
    <n v="0.122"/>
    <x v="0"/>
    <m/>
    <n v="7"/>
    <s v="FL"/>
    <x v="21"/>
    <x v="3"/>
    <n v="0"/>
    <n v="3433.333333"/>
    <n v="0"/>
    <n v="10000"/>
    <x v="116"/>
    <x v="0"/>
    <x v="7"/>
    <n v="337.9"/>
    <n v="2164.2600000000002"/>
    <n v="277"/>
    <x v="2"/>
  </r>
  <r>
    <x v="607"/>
    <n v="36"/>
    <x v="0"/>
    <d v="2011-03-12T00:00:00"/>
    <n v="0.12200999999999999"/>
    <n v="0.108"/>
    <n v="9.8000000000000004E-2"/>
    <x v="0"/>
    <m/>
    <n v="1"/>
    <s v="FL"/>
    <x v="0"/>
    <x v="3"/>
    <n v="0"/>
    <n v="6711"/>
    <n v="0"/>
    <n v="2500"/>
    <x v="557"/>
    <x v="1"/>
    <x v="7"/>
    <n v="61.21"/>
    <n v="443.36"/>
    <n v="156"/>
    <x v="1"/>
  </r>
  <r>
    <x v="608"/>
    <n v="36"/>
    <x v="0"/>
    <d v="2006-12-13T00:00:00"/>
    <n v="0.26913999999999999"/>
    <n v="0.25"/>
    <n v="0.245"/>
    <x v="0"/>
    <m/>
    <n v="0"/>
    <s v=""/>
    <x v="12"/>
    <x v="2"/>
    <m/>
    <n v="1583.333333"/>
    <n v="0"/>
    <n v="1000"/>
    <x v="558"/>
    <x v="2"/>
    <x v="4"/>
    <n v="39.76"/>
    <n v="17.809999999999999"/>
    <n v="2"/>
    <x v="2"/>
  </r>
  <r>
    <x v="609"/>
    <n v="60"/>
    <x v="1"/>
    <m/>
    <n v="0.19364000000000001"/>
    <n v="0.1699"/>
    <n v="0.15989999999999999"/>
    <x v="3"/>
    <n v="6"/>
    <n v="1"/>
    <s v="WY"/>
    <x v="32"/>
    <x v="1"/>
    <n v="0"/>
    <n v="5333.3333329999996"/>
    <n v="0"/>
    <n v="16000"/>
    <x v="440"/>
    <x v="0"/>
    <x v="3"/>
    <n v="397.56"/>
    <n v="1493.6922999999999"/>
    <n v="1"/>
    <x v="2"/>
  </r>
  <r>
    <x v="36"/>
    <n v="36"/>
    <x v="1"/>
    <m/>
    <n v="0.14815999999999999"/>
    <n v="0.11990000000000001"/>
    <n v="0.1099"/>
    <x v="1"/>
    <n v="8"/>
    <n v="1"/>
    <s v="CA"/>
    <x v="19"/>
    <x v="1"/>
    <n v="0"/>
    <n v="10833.333329999999"/>
    <n v="0"/>
    <n v="12000"/>
    <x v="4"/>
    <x v="0"/>
    <x v="3"/>
    <n v="398.51"/>
    <n v="574.63"/>
    <n v="19"/>
    <x v="0"/>
  </r>
  <r>
    <x v="610"/>
    <n v="36"/>
    <x v="4"/>
    <d v="2009-08-16T00:00:00"/>
    <n v="0.22489000000000001"/>
    <n v="0.21"/>
    <n v="0.2"/>
    <x v="0"/>
    <m/>
    <n v="0"/>
    <s v=""/>
    <x v="0"/>
    <x v="3"/>
    <n v="0"/>
    <n v="5750"/>
    <n v="1790"/>
    <n v="5000"/>
    <x v="559"/>
    <x v="1"/>
    <x v="0"/>
    <n v="188.38"/>
    <n v="1562.17"/>
    <n v="132"/>
    <x v="1"/>
  </r>
  <r>
    <x v="611"/>
    <n v="36"/>
    <x v="1"/>
    <m/>
    <n v="0.35355999999999999"/>
    <n v="0.31340000000000001"/>
    <n v="0.3034"/>
    <x v="7"/>
    <n v="2"/>
    <n v="19"/>
    <s v="TX"/>
    <x v="4"/>
    <x v="1"/>
    <n v="0"/>
    <n v="2750"/>
    <n v="0"/>
    <n v="4000"/>
    <x v="560"/>
    <x v="3"/>
    <x v="3"/>
    <n v="172.76"/>
    <n v="1041.05"/>
    <n v="56"/>
    <x v="2"/>
  </r>
  <r>
    <x v="612"/>
    <n v="36"/>
    <x v="3"/>
    <d v="2007-04-26T00:00:00"/>
    <n v="0.29776000000000002"/>
    <n v="0.28999999999999998"/>
    <n v="0.28000000000000003"/>
    <x v="0"/>
    <m/>
    <n v="0"/>
    <s v="MO"/>
    <x v="59"/>
    <x v="2"/>
    <m/>
    <n v="960"/>
    <n v="156"/>
    <n v="2500"/>
    <x v="561"/>
    <x v="2"/>
    <x v="4"/>
    <n v="104.76"/>
    <n v="60.51"/>
    <n v="1"/>
    <x v="2"/>
  </r>
  <r>
    <x v="532"/>
    <n v="60"/>
    <x v="0"/>
    <d v="2012-11-28T00:00:00"/>
    <n v="0.31374999999999997"/>
    <n v="0.28699999999999998"/>
    <n v="0.27700000000000002"/>
    <x v="2"/>
    <n v="5"/>
    <n v="13"/>
    <s v="CO"/>
    <x v="0"/>
    <x v="1"/>
    <n v="0"/>
    <n v="8250"/>
    <n v="0"/>
    <n v="9500"/>
    <x v="510"/>
    <x v="0"/>
    <x v="2"/>
    <n v="299.82"/>
    <n v="973.75"/>
    <n v="18"/>
    <x v="2"/>
  </r>
  <r>
    <x v="613"/>
    <n v="36"/>
    <x v="0"/>
    <d v="2011-09-13T00:00:00"/>
    <n v="0.30531999999999998"/>
    <n v="0.26989999999999997"/>
    <n v="0.25990000000000002"/>
    <x v="2"/>
    <n v="6"/>
    <n v="7"/>
    <s v="KS"/>
    <x v="0"/>
    <x v="1"/>
    <n v="0"/>
    <n v="3833.333333"/>
    <n v="0"/>
    <n v="2000"/>
    <x v="60"/>
    <x v="3"/>
    <x v="6"/>
    <n v="81.64"/>
    <n v="113.57"/>
    <n v="32"/>
    <x v="1"/>
  </r>
  <r>
    <x v="28"/>
    <n v="36"/>
    <x v="1"/>
    <m/>
    <n v="0.16324"/>
    <n v="0.12740000000000001"/>
    <n v="0.1174"/>
    <x v="3"/>
    <n v="4"/>
    <n v="1"/>
    <s v="TX"/>
    <x v="29"/>
    <x v="1"/>
    <n v="0"/>
    <n v="3083.333333"/>
    <n v="0"/>
    <n v="5110"/>
    <x v="74"/>
    <x v="1"/>
    <x v="1"/>
    <n v="171.54"/>
    <n v="79.69"/>
    <n v="57"/>
    <x v="2"/>
  </r>
  <r>
    <x v="614"/>
    <n v="60"/>
    <x v="1"/>
    <m/>
    <n v="0.16661999999999999"/>
    <n v="0.14349999999999999"/>
    <n v="0.13350000000000001"/>
    <x v="3"/>
    <n v="9"/>
    <n v="1"/>
    <s v="VA"/>
    <x v="1"/>
    <x v="1"/>
    <n v="0"/>
    <n v="8070"/>
    <n v="0"/>
    <n v="13000"/>
    <x v="562"/>
    <x v="1"/>
    <x v="1"/>
    <n v="304.85000000000002"/>
    <n v="289.83"/>
    <n v="1"/>
    <x v="2"/>
  </r>
  <r>
    <x v="615"/>
    <n v="36"/>
    <x v="0"/>
    <d v="2010-10-26T00:00:00"/>
    <n v="0.127"/>
    <n v="0.12"/>
    <n v="0.115"/>
    <x v="0"/>
    <m/>
    <n v="0"/>
    <s v="MI"/>
    <x v="23"/>
    <x v="3"/>
    <n v="0"/>
    <n v="2500"/>
    <n v="0"/>
    <n v="5000"/>
    <x v="563"/>
    <x v="2"/>
    <x v="0"/>
    <n v="166.07"/>
    <n v="980.53"/>
    <n v="61"/>
    <x v="1"/>
  </r>
  <r>
    <x v="616"/>
    <n v="36"/>
    <x v="1"/>
    <m/>
    <n v="0.22711999999999999"/>
    <n v="0.18990000000000001"/>
    <n v="0.1799"/>
    <x v="5"/>
    <n v="4"/>
    <n v="2"/>
    <s v="TX"/>
    <x v="17"/>
    <x v="1"/>
    <n v="0"/>
    <n v="5291.6666670000004"/>
    <n v="0"/>
    <n v="3000"/>
    <x v="237"/>
    <x v="3"/>
    <x v="3"/>
    <n v="109.95"/>
    <n v="352.05919999999998"/>
    <n v="1"/>
    <x v="2"/>
  </r>
  <r>
    <x v="617"/>
    <n v="36"/>
    <x v="0"/>
    <d v="2011-12-21T00:00:00"/>
    <n v="0.11296"/>
    <n v="9.1999999999999998E-2"/>
    <n v="8.2000000000000003E-2"/>
    <x v="1"/>
    <n v="9"/>
    <n v="2"/>
    <s v="TX"/>
    <x v="1"/>
    <x v="3"/>
    <n v="0"/>
    <n v="2583.333333"/>
    <n v="0"/>
    <n v="3000"/>
    <x v="564"/>
    <x v="3"/>
    <x v="5"/>
    <n v="95.68"/>
    <n v="323.83"/>
    <n v="59"/>
    <x v="2"/>
  </r>
  <r>
    <x v="574"/>
    <n v="60"/>
    <x v="0"/>
    <d v="2014-01-22T00:00:00"/>
    <n v="0.23318"/>
    <n v="0.20849999999999999"/>
    <n v="0.19850000000000001"/>
    <x v="3"/>
    <n v="8"/>
    <n v="1"/>
    <s v="HI"/>
    <x v="12"/>
    <x v="1"/>
    <n v="0"/>
    <n v="3500"/>
    <n v="0"/>
    <n v="7000"/>
    <x v="565"/>
    <x v="3"/>
    <x v="2"/>
    <n v="188.78"/>
    <n v="2078.46"/>
    <n v="95"/>
    <x v="2"/>
  </r>
  <r>
    <x v="618"/>
    <n v="36"/>
    <x v="1"/>
    <m/>
    <n v="0.30131000000000002"/>
    <n v="0.26240000000000002"/>
    <n v="0.25240000000000001"/>
    <x v="4"/>
    <n v="2"/>
    <n v="1"/>
    <s v="MD"/>
    <x v="0"/>
    <x v="1"/>
    <n v="0"/>
    <n v="5243.4166670000004"/>
    <n v="0"/>
    <n v="4000"/>
    <x v="203"/>
    <x v="2"/>
    <x v="3"/>
    <n v="161.66999999999999"/>
    <n v="154.02440000000001"/>
    <n v="1"/>
    <x v="2"/>
  </r>
  <r>
    <x v="378"/>
    <n v="36"/>
    <x v="1"/>
    <m/>
    <n v="0.15833"/>
    <n v="0.12989999999999999"/>
    <n v="0.11990000000000001"/>
    <x v="1"/>
    <n v="7"/>
    <n v="14"/>
    <s v="RI"/>
    <x v="0"/>
    <x v="4"/>
    <n v="0"/>
    <n v="2592.333333"/>
    <n v="0"/>
    <n v="10000"/>
    <x v="470"/>
    <x v="2"/>
    <x v="3"/>
    <n v="336.89"/>
    <n v="419.09109999999998"/>
    <n v="1"/>
    <x v="2"/>
  </r>
  <r>
    <x v="619"/>
    <n v="36"/>
    <x v="0"/>
    <d v="2007-10-11T00:00:00"/>
    <n v="0.13453000000000001"/>
    <n v="0.1275"/>
    <n v="0.115"/>
    <x v="0"/>
    <m/>
    <n v="0"/>
    <s v="OR"/>
    <x v="0"/>
    <x v="2"/>
    <m/>
    <n v="5500"/>
    <n v="0"/>
    <n v="19000"/>
    <x v="543"/>
    <x v="1"/>
    <x v="0"/>
    <n v="637.9"/>
    <n v="1441.16"/>
    <n v="360"/>
    <x v="1"/>
  </r>
  <r>
    <x v="620"/>
    <n v="36"/>
    <x v="1"/>
    <m/>
    <n v="8.9300000000000004E-2"/>
    <n v="7.5899999999999995E-2"/>
    <n v="6.59E-2"/>
    <x v="6"/>
    <n v="8"/>
    <n v="1"/>
    <s v="OR"/>
    <x v="0"/>
    <x v="1"/>
    <n v="23754"/>
    <n v="6416.6666670000004"/>
    <n v="0"/>
    <n v="3000"/>
    <x v="501"/>
    <x v="3"/>
    <x v="3"/>
    <n v="93.44"/>
    <n v="139.38"/>
    <n v="57"/>
    <x v="0"/>
  </r>
  <r>
    <x v="621"/>
    <n v="36"/>
    <x v="1"/>
    <m/>
    <n v="0.19108"/>
    <n v="0.16209999999999999"/>
    <n v="0.15210000000000001"/>
    <x v="3"/>
    <n v="8"/>
    <n v="2"/>
    <s v="WI"/>
    <x v="1"/>
    <x v="1"/>
    <n v="0"/>
    <n v="4583.3333329999996"/>
    <n v="0"/>
    <n v="6000"/>
    <x v="155"/>
    <x v="2"/>
    <x v="6"/>
    <n v="211.56"/>
    <n v="1471.38"/>
    <n v="9"/>
    <x v="2"/>
  </r>
  <r>
    <x v="622"/>
    <n v="36"/>
    <x v="3"/>
    <d v="2007-09-06T00:00:00"/>
    <n v="0.21437999999999999"/>
    <n v="0.20699999999999999"/>
    <n v="0.187"/>
    <x v="0"/>
    <m/>
    <n v="0"/>
    <s v="CA"/>
    <x v="11"/>
    <x v="2"/>
    <m/>
    <n v="2416.666667"/>
    <n v="280"/>
    <n v="8500"/>
    <x v="310"/>
    <x v="1"/>
    <x v="0"/>
    <n v="318.93"/>
    <n v="260.8"/>
    <n v="124"/>
    <x v="2"/>
  </r>
  <r>
    <x v="37"/>
    <n v="60"/>
    <x v="1"/>
    <m/>
    <n v="0.20080999999999999"/>
    <n v="0.1769"/>
    <n v="0.16689999999999999"/>
    <x v="3"/>
    <n v="5"/>
    <n v="1"/>
    <s v="MI"/>
    <x v="3"/>
    <x v="1"/>
    <n v="0"/>
    <n v="8583.3333330000005"/>
    <n v="0"/>
    <n v="25000"/>
    <x v="566"/>
    <x v="0"/>
    <x v="3"/>
    <n v="630.63"/>
    <n v="2170.1999999999998"/>
    <n v="119"/>
    <x v="1"/>
  </r>
  <r>
    <x v="623"/>
    <n v="36"/>
    <x v="0"/>
    <d v="2013-02-08T00:00:00"/>
    <n v="0.28370000000000001"/>
    <n v="0.2452"/>
    <n v="0.23519999999999999"/>
    <x v="2"/>
    <n v="6"/>
    <n v="18"/>
    <s v="GA"/>
    <x v="0"/>
    <x v="4"/>
    <n v="0"/>
    <n v="2000"/>
    <n v="0"/>
    <n v="2000"/>
    <x v="567"/>
    <x v="1"/>
    <x v="2"/>
    <n v="79.010000000000005"/>
    <n v="380.53"/>
    <n v="1"/>
    <x v="0"/>
  </r>
  <r>
    <x v="624"/>
    <n v="36"/>
    <x v="4"/>
    <d v="2009-08-03T00:00:00"/>
    <n v="0.26751999999999998"/>
    <n v="0.25990000000000002"/>
    <n v="0.2399"/>
    <x v="0"/>
    <m/>
    <n v="0"/>
    <s v="MN"/>
    <x v="30"/>
    <x v="3"/>
    <n v="0"/>
    <n v="3333.333333"/>
    <n v="1803"/>
    <n v="3000"/>
    <x v="568"/>
    <x v="0"/>
    <x v="0"/>
    <n v="120.86"/>
    <n v="1000.37"/>
    <n v="10"/>
    <x v="2"/>
  </r>
  <r>
    <x v="625"/>
    <n v="36"/>
    <x v="0"/>
    <d v="2009-10-19T00:00:00"/>
    <n v="0.13202"/>
    <n v="0.125"/>
    <n v="0.115"/>
    <x v="0"/>
    <m/>
    <n v="0"/>
    <s v="WI"/>
    <x v="0"/>
    <x v="2"/>
    <m/>
    <n v="6666.6666670000004"/>
    <n v="0"/>
    <n v="5000"/>
    <x v="569"/>
    <x v="1"/>
    <x v="0"/>
    <n v="167.27"/>
    <n v="959.01"/>
    <n v="135"/>
    <x v="2"/>
  </r>
  <r>
    <x v="626"/>
    <n v="36"/>
    <x v="0"/>
    <d v="2008-09-09T00:00:00"/>
    <n v="0.10033"/>
    <n v="8.6499999999999994E-2"/>
    <n v="7.6499999999999999E-2"/>
    <x v="0"/>
    <m/>
    <n v="2"/>
    <s v="CO"/>
    <x v="55"/>
    <x v="3"/>
    <n v="0"/>
    <n v="6250"/>
    <n v="0"/>
    <n v="4500"/>
    <x v="570"/>
    <x v="0"/>
    <x v="7"/>
    <n v="142.37"/>
    <n v="14.93"/>
    <n v="230"/>
    <x v="2"/>
  </r>
  <r>
    <x v="429"/>
    <n v="36"/>
    <x v="1"/>
    <m/>
    <n v="0.27284999999999998"/>
    <n v="0.2346"/>
    <n v="0.22459999999999999"/>
    <x v="2"/>
    <n v="4"/>
    <n v="1"/>
    <s v="CA"/>
    <x v="31"/>
    <x v="1"/>
    <n v="0"/>
    <n v="3166.666667"/>
    <n v="0"/>
    <n v="6000"/>
    <x v="571"/>
    <x v="0"/>
    <x v="3"/>
    <n v="233.7"/>
    <n v="674.39"/>
    <n v="15"/>
    <x v="2"/>
  </r>
  <r>
    <x v="89"/>
    <n v="36"/>
    <x v="1"/>
    <m/>
    <n v="0.17358999999999999"/>
    <n v="0.1449"/>
    <n v="0.13489999999999999"/>
    <x v="3"/>
    <n v="9"/>
    <n v="17"/>
    <s v="FL"/>
    <x v="4"/>
    <x v="1"/>
    <n v="0"/>
    <n v="4083.333333"/>
    <n v="0"/>
    <n v="5000"/>
    <x v="572"/>
    <x v="1"/>
    <x v="2"/>
    <n v="172.08"/>
    <n v="1020.54"/>
    <n v="96"/>
    <x v="2"/>
  </r>
  <r>
    <x v="279"/>
    <n v="36"/>
    <x v="4"/>
    <d v="2011-02-06T00:00:00"/>
    <n v="0.18726000000000001"/>
    <n v="0.18"/>
    <n v="0.17"/>
    <x v="0"/>
    <m/>
    <n v="0"/>
    <s v="AZ"/>
    <x v="3"/>
    <x v="3"/>
    <n v="0"/>
    <n v="7916.6666670000004"/>
    <n v="1250"/>
    <n v="25000"/>
    <x v="573"/>
    <x v="2"/>
    <x v="0"/>
    <n v="903.81"/>
    <n v="7472.28"/>
    <n v="408"/>
    <x v="2"/>
  </r>
  <r>
    <x v="393"/>
    <n v="60"/>
    <x v="1"/>
    <m/>
    <n v="0.26128000000000001"/>
    <n v="0.2359"/>
    <n v="0.22589999999999999"/>
    <x v="2"/>
    <n v="3"/>
    <n v="1"/>
    <s v="NY"/>
    <x v="0"/>
    <x v="1"/>
    <n v="0"/>
    <n v="3148.333333"/>
    <n v="0"/>
    <n v="10000"/>
    <x v="566"/>
    <x v="0"/>
    <x v="3"/>
    <n v="285.3"/>
    <n v="1155.9469999999999"/>
    <n v="1"/>
    <x v="0"/>
  </r>
  <r>
    <x v="627"/>
    <n v="36"/>
    <x v="0"/>
    <d v="2008-09-19T00:00:00"/>
    <n v="0.15428"/>
    <n v="0.14000000000000001"/>
    <n v="0.13"/>
    <x v="0"/>
    <m/>
    <n v="1"/>
    <s v="WA"/>
    <x v="0"/>
    <x v="3"/>
    <n v="0"/>
    <n v="3750"/>
    <n v="0"/>
    <n v="10000"/>
    <x v="574"/>
    <x v="1"/>
    <x v="7"/>
    <n v="341.78"/>
    <n v="779.18"/>
    <n v="183"/>
    <x v="1"/>
  </r>
  <r>
    <x v="628"/>
    <n v="36"/>
    <x v="0"/>
    <d v="2010-09-28T00:00:00"/>
    <n v="0.18726000000000001"/>
    <n v="0.18"/>
    <n v="0.17"/>
    <x v="0"/>
    <m/>
    <n v="0"/>
    <s v="MN"/>
    <x v="0"/>
    <x v="7"/>
    <n v="0"/>
    <n v="1437"/>
    <n v="0"/>
    <n v="4600"/>
    <x v="411"/>
    <x v="2"/>
    <x v="0"/>
    <n v="166.3"/>
    <n v="1381.99"/>
    <n v="46"/>
    <x v="1"/>
  </r>
  <r>
    <x v="283"/>
    <n v="36"/>
    <x v="1"/>
    <m/>
    <n v="0.28850999999999999"/>
    <n v="0.24990000000000001"/>
    <n v="0.2399"/>
    <x v="2"/>
    <n v="6"/>
    <n v="18"/>
    <s v="NJ"/>
    <x v="10"/>
    <x v="1"/>
    <n v="372"/>
    <n v="10125"/>
    <n v="0"/>
    <n v="15000"/>
    <x v="495"/>
    <x v="3"/>
    <x v="2"/>
    <n v="596.32000000000005"/>
    <n v="4983.26"/>
    <n v="3"/>
    <x v="2"/>
  </r>
  <r>
    <x v="80"/>
    <n v="36"/>
    <x v="1"/>
    <m/>
    <n v="0.18214"/>
    <n v="0.1459"/>
    <n v="0.13589999999999999"/>
    <x v="3"/>
    <n v="4"/>
    <n v="1"/>
    <s v="FL"/>
    <x v="0"/>
    <x v="4"/>
    <n v="24364"/>
    <n v="2688.166667"/>
    <n v="0"/>
    <n v="8000"/>
    <x v="575"/>
    <x v="0"/>
    <x v="3"/>
    <n v="275.72000000000003"/>
    <n v="462.3322"/>
    <n v="1"/>
    <x v="1"/>
  </r>
  <r>
    <x v="629"/>
    <n v="36"/>
    <x v="0"/>
    <d v="2009-04-10T00:00:00"/>
    <n v="8.9849999999999999E-2"/>
    <n v="8.3000000000000004E-2"/>
    <n v="8.3000000000000004E-2"/>
    <x v="0"/>
    <m/>
    <n v="0"/>
    <s v="VA"/>
    <x v="3"/>
    <x v="3"/>
    <n v="0"/>
    <n v="15000"/>
    <n v="0"/>
    <n v="4900"/>
    <x v="231"/>
    <x v="2"/>
    <x v="0"/>
    <n v="154.22999999999999"/>
    <n v="437.67"/>
    <n v="163"/>
    <x v="1"/>
  </r>
  <r>
    <x v="287"/>
    <n v="36"/>
    <x v="1"/>
    <m/>
    <n v="9.2319999999999999E-2"/>
    <n v="7.8899999999999998E-2"/>
    <n v="6.8900000000000003E-2"/>
    <x v="6"/>
    <n v="9"/>
    <n v="1"/>
    <s v="IL"/>
    <x v="0"/>
    <x v="1"/>
    <n v="0"/>
    <n v="7500"/>
    <n v="0"/>
    <n v="20000"/>
    <x v="576"/>
    <x v="2"/>
    <x v="2"/>
    <n v="625.71"/>
    <n v="1776.28"/>
    <n v="433"/>
    <x v="2"/>
  </r>
  <r>
    <x v="58"/>
    <n v="36"/>
    <x v="1"/>
    <m/>
    <n v="0.22466"/>
    <n v="0.1875"/>
    <n v="0.17749999999999999"/>
    <x v="5"/>
    <n v="4"/>
    <n v="1"/>
    <s v="SC"/>
    <x v="16"/>
    <x v="4"/>
    <n v="0"/>
    <n v="4887.5"/>
    <n v="0"/>
    <n v="15000"/>
    <x v="90"/>
    <x v="2"/>
    <x v="3"/>
    <n v="547.95000000000005"/>
    <n v="472.82"/>
    <n v="1"/>
    <x v="0"/>
  </r>
  <r>
    <x v="630"/>
    <n v="36"/>
    <x v="1"/>
    <m/>
    <n v="0.29537000000000002"/>
    <n v="0.25659999999999999"/>
    <n v="0.24660000000000001"/>
    <x v="2"/>
    <n v="2"/>
    <n v="7"/>
    <s v="FL"/>
    <x v="0"/>
    <x v="4"/>
    <n v="0"/>
    <n v="4500"/>
    <n v="0"/>
    <n v="4000"/>
    <x v="43"/>
    <x v="0"/>
    <x v="3"/>
    <n v="160.44"/>
    <n v="492.6"/>
    <n v="38"/>
    <x v="1"/>
  </r>
  <r>
    <x v="631"/>
    <n v="36"/>
    <x v="1"/>
    <m/>
    <n v="0.35797000000000001"/>
    <n v="0.31769999999999998"/>
    <n v="0.30769999999999997"/>
    <x v="7"/>
    <n v="4"/>
    <n v="15"/>
    <s v="PA"/>
    <x v="0"/>
    <x v="1"/>
    <n v="0"/>
    <n v="2240"/>
    <n v="0"/>
    <n v="2500"/>
    <x v="523"/>
    <x v="3"/>
    <x v="2"/>
    <n v="108.57"/>
    <n v="1114.6500000000001"/>
    <n v="8"/>
    <x v="2"/>
  </r>
  <r>
    <x v="632"/>
    <n v="36"/>
    <x v="3"/>
    <d v="2008-04-09T00:00:00"/>
    <n v="0.22051000000000001"/>
    <n v="0.21310000000000001"/>
    <n v="0.2031"/>
    <x v="0"/>
    <m/>
    <n v="0"/>
    <s v="CA"/>
    <x v="27"/>
    <x v="3"/>
    <n v="3337"/>
    <n v="4166.6666670000004"/>
    <n v="1945"/>
    <n v="10000"/>
    <x v="577"/>
    <x v="2"/>
    <x v="0"/>
    <n v="378.34"/>
    <n v="180.99"/>
    <n v="94"/>
    <x v="2"/>
  </r>
  <r>
    <x v="633"/>
    <n v="36"/>
    <x v="4"/>
    <d v="2009-06-25T00:00:00"/>
    <n v="0.25746999999999998"/>
    <n v="0.2475"/>
    <n v="0.23"/>
    <x v="0"/>
    <m/>
    <n v="0"/>
    <s v="WA"/>
    <x v="16"/>
    <x v="5"/>
    <m/>
    <n v="5416.6666670000004"/>
    <n v="1840"/>
    <n v="1900"/>
    <x v="578"/>
    <x v="0"/>
    <x v="4"/>
    <n v="75.290000000000006"/>
    <n v="769.67"/>
    <n v="18"/>
    <x v="1"/>
  </r>
  <r>
    <x v="72"/>
    <n v="36"/>
    <x v="1"/>
    <m/>
    <n v="0.15833"/>
    <n v="0.12989999999999999"/>
    <n v="0.11990000000000001"/>
    <x v="1"/>
    <n v="7"/>
    <n v="1"/>
    <s v="WA"/>
    <x v="19"/>
    <x v="1"/>
    <n v="0"/>
    <n v="12500"/>
    <n v="0"/>
    <n v="20000"/>
    <x v="579"/>
    <x v="3"/>
    <x v="3"/>
    <n v="673.78"/>
    <n v="1593.9422"/>
    <n v="1"/>
    <x v="2"/>
  </r>
  <r>
    <x v="210"/>
    <n v="36"/>
    <x v="1"/>
    <m/>
    <n v="0.22466"/>
    <n v="0.1875"/>
    <n v="0.17749999999999999"/>
    <x v="5"/>
    <n v="4"/>
    <n v="1"/>
    <s v="MO"/>
    <x v="32"/>
    <x v="1"/>
    <n v="0"/>
    <n v="7500"/>
    <n v="0"/>
    <n v="12000"/>
    <x v="472"/>
    <x v="2"/>
    <x v="3"/>
    <n v="438.36"/>
    <n v="378.26"/>
    <n v="1"/>
    <x v="0"/>
  </r>
  <r>
    <x v="634"/>
    <n v="36"/>
    <x v="0"/>
    <d v="2013-02-13T00:00:00"/>
    <n v="0.23682"/>
    <n v="0.19900000000000001"/>
    <n v="0.189"/>
    <x v="5"/>
    <n v="10"/>
    <n v="7"/>
    <s v="OH"/>
    <x v="1"/>
    <x v="3"/>
    <n v="0"/>
    <n v="5416.6666670000004"/>
    <n v="0"/>
    <n v="1000"/>
    <x v="580"/>
    <x v="0"/>
    <x v="5"/>
    <n v="37.11"/>
    <n v="325.14"/>
    <n v="20"/>
    <x v="1"/>
  </r>
  <r>
    <x v="505"/>
    <n v="60"/>
    <x v="1"/>
    <m/>
    <n v="0.17532"/>
    <n v="0.152"/>
    <n v="0.14199999999999999"/>
    <x v="3"/>
    <n v="8"/>
    <n v="1"/>
    <s v="NJ"/>
    <x v="13"/>
    <x v="1"/>
    <n v="0"/>
    <n v="7408.3333329999996"/>
    <n v="0"/>
    <n v="25000"/>
    <x v="470"/>
    <x v="2"/>
    <x v="3"/>
    <n v="597.38"/>
    <n v="1248.529"/>
    <n v="1"/>
    <x v="2"/>
  </r>
  <r>
    <x v="635"/>
    <n v="36"/>
    <x v="1"/>
    <m/>
    <n v="9.5339999999999994E-2"/>
    <n v="8.1900000000000001E-2"/>
    <n v="7.1900000000000006E-2"/>
    <x v="6"/>
    <n v="8"/>
    <n v="3"/>
    <s v="CA"/>
    <x v="24"/>
    <x v="0"/>
    <n v="0"/>
    <n v="2708.333333"/>
    <n v="0"/>
    <n v="10000"/>
    <x v="259"/>
    <x v="2"/>
    <x v="3"/>
    <n v="314.24"/>
    <n v="179.81"/>
    <n v="103"/>
    <x v="0"/>
  </r>
  <r>
    <x v="636"/>
    <n v="36"/>
    <x v="3"/>
    <d v="2007-04-08T00:00:00"/>
    <n v="0.24859000000000001"/>
    <n v="0.23749999999999999"/>
    <n v="0.23250000000000001"/>
    <x v="0"/>
    <m/>
    <n v="0"/>
    <s v="AZ"/>
    <x v="16"/>
    <x v="5"/>
    <m/>
    <n v="1871.666667"/>
    <n v="174"/>
    <n v="1700"/>
    <x v="268"/>
    <x v="3"/>
    <x v="4"/>
    <n v="66.47"/>
    <n v="179.46"/>
    <n v="12"/>
    <x v="1"/>
  </r>
  <r>
    <x v="637"/>
    <n v="36"/>
    <x v="1"/>
    <m/>
    <n v="0.35643000000000002"/>
    <n v="0.31990000000000002"/>
    <n v="0.30990000000000001"/>
    <x v="4"/>
    <n v="4"/>
    <n v="1"/>
    <s v="CA"/>
    <x v="2"/>
    <x v="1"/>
    <n v="0"/>
    <n v="4416.6666670000004"/>
    <n v="0"/>
    <n v="2500"/>
    <x v="581"/>
    <x v="1"/>
    <x v="6"/>
    <n v="108.87"/>
    <n v="1437.85"/>
    <n v="41"/>
    <x v="2"/>
  </r>
  <r>
    <x v="152"/>
    <n v="36"/>
    <x v="1"/>
    <m/>
    <n v="0.2354"/>
    <n v="0.19800000000000001"/>
    <n v="0.188"/>
    <x v="5"/>
    <n v="4"/>
    <n v="1"/>
    <s v="NJ"/>
    <x v="28"/>
    <x v="1"/>
    <n v="0"/>
    <n v="11666.666670000001"/>
    <n v="0"/>
    <n v="25000"/>
    <x v="24"/>
    <x v="2"/>
    <x v="3"/>
    <n v="926.54"/>
    <n v="1207.9684"/>
    <n v="1"/>
    <x v="2"/>
  </r>
  <r>
    <x v="378"/>
    <n v="60"/>
    <x v="0"/>
    <d v="2014-02-12T00:00:00"/>
    <n v="0.13941999999999999"/>
    <n v="0.1169"/>
    <n v="0.1069"/>
    <x v="1"/>
    <n v="9"/>
    <n v="1"/>
    <s v="NY"/>
    <x v="11"/>
    <x v="0"/>
    <n v="0"/>
    <n v="5000"/>
    <n v="0"/>
    <n v="10000"/>
    <x v="395"/>
    <x v="0"/>
    <x v="3"/>
    <n v="220.88"/>
    <n v="621.41"/>
    <n v="113"/>
    <x v="0"/>
  </r>
  <r>
    <x v="638"/>
    <n v="36"/>
    <x v="0"/>
    <d v="2011-04-07T00:00:00"/>
    <n v="0.27306000000000002"/>
    <n v="0.25"/>
    <n v="0.24"/>
    <x v="3"/>
    <n v="8"/>
    <n v="3"/>
    <s v="TX"/>
    <x v="33"/>
    <x v="1"/>
    <n v="0"/>
    <n v="3166.666667"/>
    <n v="0"/>
    <n v="15000"/>
    <x v="95"/>
    <x v="2"/>
    <x v="5"/>
    <n v="596.4"/>
    <n v="1272.95"/>
    <n v="330"/>
    <x v="1"/>
  </r>
  <r>
    <x v="639"/>
    <n v="36"/>
    <x v="0"/>
    <d v="2013-01-09T00:00:00"/>
    <n v="0.13270999999999999"/>
    <n v="0.1115"/>
    <n v="0.10150000000000001"/>
    <x v="1"/>
    <n v="9"/>
    <n v="1"/>
    <s v="MA"/>
    <x v="3"/>
    <x v="1"/>
    <n v="0"/>
    <n v="25000"/>
    <n v="0"/>
    <n v="10000"/>
    <x v="582"/>
    <x v="0"/>
    <x v="5"/>
    <n v="328.1"/>
    <n v="1667.52"/>
    <n v="281"/>
    <x v="1"/>
  </r>
  <r>
    <x v="640"/>
    <n v="60"/>
    <x v="1"/>
    <m/>
    <n v="0.26333000000000001"/>
    <n v="0.2379"/>
    <n v="0.22789999999999999"/>
    <x v="2"/>
    <n v="4"/>
    <n v="1"/>
    <s v="GA"/>
    <x v="1"/>
    <x v="1"/>
    <n v="0"/>
    <n v="7186.1666670000004"/>
    <n v="0"/>
    <n v="15000"/>
    <x v="392"/>
    <x v="2"/>
    <x v="3"/>
    <n v="429.69"/>
    <n v="891.33"/>
    <n v="57"/>
    <x v="1"/>
  </r>
  <r>
    <x v="641"/>
    <n v="36"/>
    <x v="0"/>
    <d v="2012-06-12T00:00:00"/>
    <n v="7.4389999999999998E-2"/>
    <n v="7.0999999999999994E-2"/>
    <n v="6.0999999999999999E-2"/>
    <x v="6"/>
    <n v="10"/>
    <n v="1"/>
    <s v="UT"/>
    <x v="52"/>
    <x v="7"/>
    <n v="0"/>
    <n v="800"/>
    <n v="0"/>
    <n v="1000"/>
    <x v="583"/>
    <x v="0"/>
    <x v="5"/>
    <n v="30.92"/>
    <n v="96.64"/>
    <n v="29"/>
    <x v="1"/>
  </r>
  <r>
    <x v="642"/>
    <n v="36"/>
    <x v="1"/>
    <m/>
    <n v="0.12528"/>
    <n v="9.74E-2"/>
    <n v="8.7400000000000005E-2"/>
    <x v="1"/>
    <n v="8"/>
    <n v="1"/>
    <s v="CA"/>
    <x v="1"/>
    <x v="1"/>
    <n v="0"/>
    <n v="8658.3333330000005"/>
    <n v="0"/>
    <n v="13800"/>
    <x v="584"/>
    <x v="2"/>
    <x v="2"/>
    <n v="443.6"/>
    <n v="1459.8"/>
    <n v="119"/>
    <x v="2"/>
  </r>
  <r>
    <x v="58"/>
    <n v="60"/>
    <x v="1"/>
    <m/>
    <n v="0.19220999999999999"/>
    <n v="0.16850000000000001"/>
    <n v="0.1585"/>
    <x v="5"/>
    <n v="6"/>
    <n v="1"/>
    <s v="IN"/>
    <x v="5"/>
    <x v="1"/>
    <n v="0"/>
    <n v="2250"/>
    <n v="0"/>
    <n v="2500"/>
    <x v="54"/>
    <x v="2"/>
    <x v="3"/>
    <n v="61.93"/>
    <n v="70.025899999999993"/>
    <n v="1"/>
    <x v="1"/>
  </r>
  <r>
    <x v="643"/>
    <n v="36"/>
    <x v="0"/>
    <d v="2010-02-22T00:00:00"/>
    <n v="0.15712999999999999"/>
    <n v="0.15"/>
    <n v="0.14000000000000001"/>
    <x v="0"/>
    <m/>
    <n v="0"/>
    <s v="NH"/>
    <x v="1"/>
    <x v="2"/>
    <m/>
    <n v="8858.1666669999995"/>
    <n v="0"/>
    <n v="25000"/>
    <x v="556"/>
    <x v="1"/>
    <x v="0"/>
    <n v="866.63"/>
    <n v="5980.08"/>
    <n v="226"/>
    <x v="2"/>
  </r>
  <r>
    <x v="644"/>
    <n v="36"/>
    <x v="0"/>
    <d v="2008-02-26T00:00:00"/>
    <n v="0.30081000000000002"/>
    <n v="0.28999999999999998"/>
    <n v="0.28499999999999998"/>
    <x v="0"/>
    <m/>
    <n v="0"/>
    <s v=""/>
    <x v="16"/>
    <x v="5"/>
    <m/>
    <n v="2500"/>
    <n v="0"/>
    <n v="1800"/>
    <x v="585"/>
    <x v="1"/>
    <x v="0"/>
    <n v="75.430000000000007"/>
    <n v="281.89999999999998"/>
    <n v="20"/>
    <x v="0"/>
  </r>
  <r>
    <x v="49"/>
    <n v="60"/>
    <x v="1"/>
    <m/>
    <n v="0.14657999999999999"/>
    <n v="0.1239"/>
    <n v="0.1139"/>
    <x v="1"/>
    <n v="11"/>
    <n v="1"/>
    <s v="TX"/>
    <x v="1"/>
    <x v="1"/>
    <n v="0"/>
    <n v="5416.6666670000004"/>
    <n v="0"/>
    <n v="15000"/>
    <x v="363"/>
    <x v="2"/>
    <x v="3"/>
    <n v="336.63"/>
    <n v="313.81"/>
    <n v="198"/>
    <x v="2"/>
  </r>
  <r>
    <x v="645"/>
    <n v="36"/>
    <x v="0"/>
    <d v="2012-07-31T00:00:00"/>
    <n v="0.30531999999999998"/>
    <n v="0.26989999999999997"/>
    <n v="0.25990000000000002"/>
    <x v="2"/>
    <n v="6"/>
    <n v="1"/>
    <s v="NJ"/>
    <x v="12"/>
    <x v="1"/>
    <n v="0"/>
    <n v="4750"/>
    <n v="0"/>
    <n v="12000"/>
    <x v="586"/>
    <x v="0"/>
    <x v="6"/>
    <n v="489.84"/>
    <n v="2985.15"/>
    <n v="110"/>
    <x v="1"/>
  </r>
  <r>
    <x v="646"/>
    <n v="36"/>
    <x v="1"/>
    <m/>
    <n v="0.19236"/>
    <n v="0.15590000000000001"/>
    <n v="0.1459"/>
    <x v="3"/>
    <n v="6"/>
    <n v="1"/>
    <s v="FL"/>
    <x v="0"/>
    <x v="1"/>
    <n v="7137"/>
    <n v="2500"/>
    <n v="0"/>
    <n v="4000"/>
    <x v="239"/>
    <x v="3"/>
    <x v="3"/>
    <n v="139.82"/>
    <n v="428.96"/>
    <n v="72"/>
    <x v="1"/>
  </r>
  <r>
    <x v="595"/>
    <n v="36"/>
    <x v="1"/>
    <m/>
    <n v="0.2354"/>
    <n v="0.19800000000000001"/>
    <n v="0.188"/>
    <x v="5"/>
    <n v="5"/>
    <n v="1"/>
    <s v="OH"/>
    <x v="2"/>
    <x v="1"/>
    <n v="0"/>
    <n v="3166.666667"/>
    <n v="0"/>
    <n v="3000"/>
    <x v="4"/>
    <x v="0"/>
    <x v="3"/>
    <n v="111.19"/>
    <n v="236.87260000000001"/>
    <n v="1"/>
    <x v="2"/>
  </r>
  <r>
    <x v="647"/>
    <n v="36"/>
    <x v="0"/>
    <d v="2012-05-30T00:00:00"/>
    <n v="0.21121999999999999"/>
    <n v="0.189"/>
    <n v="0.17899999999999999"/>
    <x v="5"/>
    <n v="6"/>
    <n v="2"/>
    <s v="IL"/>
    <x v="17"/>
    <x v="3"/>
    <n v="0"/>
    <n v="6000"/>
    <n v="0"/>
    <n v="10000"/>
    <x v="587"/>
    <x v="0"/>
    <x v="8"/>
    <n v="366.05"/>
    <n v="2870.16"/>
    <n v="347"/>
    <x v="2"/>
  </r>
  <r>
    <x v="648"/>
    <n v="36"/>
    <x v="3"/>
    <d v="2010-08-04T00:00:00"/>
    <n v="0.17018"/>
    <n v="0.14849999999999999"/>
    <n v="0.13850000000000001"/>
    <x v="0"/>
    <m/>
    <n v="4"/>
    <s v="VA"/>
    <x v="3"/>
    <x v="3"/>
    <n v="0"/>
    <n v="9166.6666669999995"/>
    <n v="848"/>
    <n v="7000"/>
    <x v="484"/>
    <x v="3"/>
    <x v="7"/>
    <n v="242.14"/>
    <n v="1514.83"/>
    <n v="146"/>
    <x v="1"/>
  </r>
  <r>
    <x v="345"/>
    <n v="36"/>
    <x v="1"/>
    <m/>
    <n v="0.17191999999999999"/>
    <n v="0.13589999999999999"/>
    <n v="0.12590000000000001"/>
    <x v="3"/>
    <n v="6"/>
    <n v="1"/>
    <s v="MN"/>
    <x v="31"/>
    <x v="1"/>
    <n v="0"/>
    <n v="3166.666667"/>
    <n v="0"/>
    <n v="7000"/>
    <x v="318"/>
    <x v="3"/>
    <x v="3"/>
    <n v="237.85"/>
    <n v="723.9"/>
    <n v="144"/>
    <x v="2"/>
  </r>
  <r>
    <x v="272"/>
    <n v="36"/>
    <x v="0"/>
    <d v="2013-04-05T00:00:00"/>
    <n v="9.7360000000000002E-2"/>
    <n v="8.3900000000000002E-2"/>
    <n v="7.3899999999999993E-2"/>
    <x v="6"/>
    <n v="8"/>
    <n v="1"/>
    <s v="GA"/>
    <x v="13"/>
    <x v="1"/>
    <n v="0"/>
    <n v="8375"/>
    <n v="0"/>
    <n v="6000"/>
    <x v="349"/>
    <x v="0"/>
    <x v="2"/>
    <n v="189.1"/>
    <n v="243.72"/>
    <n v="118"/>
    <x v="2"/>
  </r>
  <r>
    <x v="649"/>
    <n v="36"/>
    <x v="0"/>
    <d v="2009-10-27T00:00:00"/>
    <n v="0.19905999999999999"/>
    <n v="0.17699999999999999"/>
    <n v="0.16700000000000001"/>
    <x v="0"/>
    <m/>
    <n v="4"/>
    <s v="RI"/>
    <x v="0"/>
    <x v="3"/>
    <n v="0"/>
    <n v="1590"/>
    <n v="0"/>
    <n v="7500"/>
    <x v="529"/>
    <x v="3"/>
    <x v="7"/>
    <n v="270.02"/>
    <n v="1483.68"/>
    <n v="175"/>
    <x v="2"/>
  </r>
  <r>
    <x v="650"/>
    <n v="36"/>
    <x v="1"/>
    <m/>
    <n v="0.35797000000000001"/>
    <n v="0.31769999999999998"/>
    <n v="0.30769999999999997"/>
    <x v="7"/>
    <n v="6"/>
    <n v="11"/>
    <s v="NJ"/>
    <x v="0"/>
    <x v="1"/>
    <n v="0"/>
    <n v="8333.3333330000005"/>
    <n v="0"/>
    <n v="4000"/>
    <x v="588"/>
    <x v="0"/>
    <x v="2"/>
    <n v="173.71"/>
    <n v="1545.77"/>
    <n v="39"/>
    <x v="2"/>
  </r>
  <r>
    <x v="592"/>
    <n v="60"/>
    <x v="1"/>
    <m/>
    <n v="0.22140000000000001"/>
    <n v="0.19700000000000001"/>
    <n v="0.187"/>
    <x v="5"/>
    <n v="7"/>
    <n v="1"/>
    <s v="CO"/>
    <x v="0"/>
    <x v="1"/>
    <n v="0"/>
    <n v="5583.3333329999996"/>
    <n v="0"/>
    <n v="13000"/>
    <x v="562"/>
    <x v="1"/>
    <x v="1"/>
    <n v="342.25"/>
    <n v="412.09"/>
    <n v="26"/>
    <x v="2"/>
  </r>
  <r>
    <x v="651"/>
    <n v="36"/>
    <x v="0"/>
    <d v="2009-10-05T00:00:00"/>
    <n v="7.9810000000000006E-2"/>
    <n v="7.2999999999999995E-2"/>
    <n v="7.2999999999999995E-2"/>
    <x v="0"/>
    <m/>
    <n v="4"/>
    <s v="NY"/>
    <x v="10"/>
    <x v="3"/>
    <n v="0"/>
    <n v="11666.666670000001"/>
    <n v="0"/>
    <n v="2690"/>
    <x v="589"/>
    <x v="1"/>
    <x v="7"/>
    <n v="83.43"/>
    <n v="205.79"/>
    <n v="95"/>
    <x v="1"/>
  </r>
  <r>
    <x v="425"/>
    <n v="36"/>
    <x v="1"/>
    <m/>
    <n v="0.19858999999999999"/>
    <n v="0.16200000000000001"/>
    <n v="0.152"/>
    <x v="5"/>
    <n v="3"/>
    <n v="1"/>
    <s v="NY"/>
    <x v="21"/>
    <x v="1"/>
    <n v="0"/>
    <n v="3725"/>
    <n v="0"/>
    <n v="10000"/>
    <x v="590"/>
    <x v="1"/>
    <x v="1"/>
    <n v="352.56"/>
    <n v="128.71"/>
    <n v="16"/>
    <x v="2"/>
  </r>
  <r>
    <x v="652"/>
    <n v="36"/>
    <x v="1"/>
    <m/>
    <n v="0.20462"/>
    <n v="0.16789999999999999"/>
    <n v="0.15790000000000001"/>
    <x v="3"/>
    <n v="6"/>
    <n v="15"/>
    <s v="CA"/>
    <x v="31"/>
    <x v="3"/>
    <n v="0"/>
    <n v="3706.333333"/>
    <n v="0"/>
    <n v="9500"/>
    <x v="261"/>
    <x v="3"/>
    <x v="3"/>
    <n v="337.71"/>
    <n v="1099.03"/>
    <n v="160"/>
    <x v="1"/>
  </r>
  <r>
    <x v="653"/>
    <n v="36"/>
    <x v="0"/>
    <d v="2011-08-20T00:00:00"/>
    <n v="0.13588"/>
    <n v="0.1182"/>
    <n v="0.1082"/>
    <x v="0"/>
    <m/>
    <n v="7"/>
    <s v="IN"/>
    <x v="0"/>
    <x v="3"/>
    <n v="0"/>
    <n v="1500"/>
    <n v="0"/>
    <n v="1000"/>
    <x v="591"/>
    <x v="0"/>
    <x v="7"/>
    <n v="33.130000000000003"/>
    <n v="192.68"/>
    <n v="35"/>
    <x v="1"/>
  </r>
  <r>
    <x v="616"/>
    <n v="36"/>
    <x v="1"/>
    <m/>
    <n v="0.2878"/>
    <n v="0.2492"/>
    <n v="0.2392"/>
    <x v="2"/>
    <n v="3"/>
    <n v="1"/>
    <s v="VA"/>
    <x v="3"/>
    <x v="1"/>
    <n v="0"/>
    <n v="6250"/>
    <n v="0"/>
    <n v="4000"/>
    <x v="67"/>
    <x v="0"/>
    <x v="3"/>
    <n v="158.87"/>
    <n v="616.01900000000001"/>
    <n v="1"/>
    <x v="2"/>
  </r>
  <r>
    <x v="273"/>
    <n v="36"/>
    <x v="1"/>
    <m/>
    <n v="0.32446000000000003"/>
    <n v="0.28499999999999998"/>
    <n v="0.27500000000000002"/>
    <x v="4"/>
    <n v="2"/>
    <n v="1"/>
    <s v="IL"/>
    <x v="9"/>
    <x v="1"/>
    <n v="0"/>
    <n v="2961.666667"/>
    <n v="0"/>
    <n v="7000"/>
    <x v="472"/>
    <x v="2"/>
    <x v="3"/>
    <n v="291.44"/>
    <n v="335.93"/>
    <n v="2"/>
    <x v="2"/>
  </r>
  <r>
    <x v="147"/>
    <n v="36"/>
    <x v="1"/>
    <m/>
    <n v="0.14713999999999999"/>
    <n v="0.11890000000000001"/>
    <n v="0.1089"/>
    <x v="1"/>
    <n v="6"/>
    <n v="1"/>
    <s v="NJ"/>
    <x v="53"/>
    <x v="1"/>
    <n v="0"/>
    <n v="9083.3333330000005"/>
    <n v="0"/>
    <n v="17000"/>
    <x v="562"/>
    <x v="1"/>
    <x v="1"/>
    <n v="563.75"/>
    <n v="323.14999999999998"/>
    <n v="257"/>
    <x v="2"/>
  </r>
  <r>
    <x v="603"/>
    <n v="60"/>
    <x v="1"/>
    <m/>
    <n v="0.19364000000000001"/>
    <n v="0.1699"/>
    <n v="0.15989999999999999"/>
    <x v="3"/>
    <n v="5"/>
    <n v="15"/>
    <s v="NJ"/>
    <x v="31"/>
    <x v="1"/>
    <n v="63"/>
    <n v="5213.8333329999996"/>
    <n v="0"/>
    <n v="3100"/>
    <x v="398"/>
    <x v="1"/>
    <x v="3"/>
    <n v="77.03"/>
    <n v="494.41"/>
    <n v="44"/>
    <x v="0"/>
  </r>
  <r>
    <x v="654"/>
    <n v="36"/>
    <x v="0"/>
    <d v="2011-02-15T00:00:00"/>
    <n v="0.32357999999999998"/>
    <n v="0.29980000000000001"/>
    <n v="0.2898"/>
    <x v="0"/>
    <m/>
    <n v="1"/>
    <s v="UT"/>
    <x v="34"/>
    <x v="3"/>
    <n v="671"/>
    <n v="2333.333333"/>
    <n v="0"/>
    <n v="3000"/>
    <x v="592"/>
    <x v="1"/>
    <x v="7"/>
    <n v="102.89"/>
    <n v="1534.64"/>
    <n v="62"/>
    <x v="2"/>
  </r>
  <r>
    <x v="49"/>
    <n v="60"/>
    <x v="1"/>
    <m/>
    <n v="0.22140000000000001"/>
    <n v="0.19700000000000001"/>
    <n v="0.187"/>
    <x v="5"/>
    <n v="4"/>
    <n v="1"/>
    <s v="OR"/>
    <x v="0"/>
    <x v="0"/>
    <n v="0"/>
    <n v="2416.666667"/>
    <n v="0"/>
    <n v="4000"/>
    <x v="5"/>
    <x v="2"/>
    <x v="3"/>
    <n v="105.31"/>
    <n v="133.21"/>
    <n v="1"/>
    <x v="2"/>
  </r>
  <r>
    <x v="4"/>
    <n v="60"/>
    <x v="1"/>
    <m/>
    <n v="0.16713"/>
    <n v="0.14399999999999999"/>
    <n v="0.13400000000000001"/>
    <x v="3"/>
    <n v="5"/>
    <n v="1"/>
    <s v="AL"/>
    <x v="1"/>
    <x v="1"/>
    <n v="0"/>
    <n v="3833.333333"/>
    <n v="0"/>
    <n v="15000"/>
    <x v="593"/>
    <x v="0"/>
    <x v="3"/>
    <n v="352.14"/>
    <n v="928.32"/>
    <n v="213"/>
    <x v="2"/>
  </r>
  <r>
    <x v="167"/>
    <n v="36"/>
    <x v="0"/>
    <d v="2013-01-04T00:00:00"/>
    <n v="0.15537999999999999"/>
    <n v="0.127"/>
    <n v="0.11700000000000001"/>
    <x v="1"/>
    <n v="8"/>
    <n v="11"/>
    <s v="CA"/>
    <x v="32"/>
    <x v="1"/>
    <n v="0"/>
    <n v="8333.3333330000005"/>
    <n v="0"/>
    <n v="12500"/>
    <x v="594"/>
    <x v="3"/>
    <x v="2"/>
    <n v="419.37"/>
    <n v="831.87"/>
    <n v="132"/>
    <x v="1"/>
  </r>
  <r>
    <x v="655"/>
    <n v="36"/>
    <x v="1"/>
    <m/>
    <n v="0.13138"/>
    <n v="0.10340000000000001"/>
    <n v="9.3399999999999997E-2"/>
    <x v="1"/>
    <n v="9"/>
    <n v="2"/>
    <s v="MN"/>
    <x v="22"/>
    <x v="1"/>
    <n v="0"/>
    <n v="3204.166667"/>
    <n v="0"/>
    <n v="13000"/>
    <x v="595"/>
    <x v="1"/>
    <x v="3"/>
    <n v="421.55"/>
    <n v="1236.28"/>
    <n v="280"/>
    <x v="1"/>
  </r>
  <r>
    <x v="605"/>
    <n v="36"/>
    <x v="0"/>
    <d v="2013-03-29T00:00:00"/>
    <n v="0.31627"/>
    <n v="0.27700000000000002"/>
    <n v="0.26700000000000002"/>
    <x v="4"/>
    <n v="1"/>
    <n v="19"/>
    <s v="TX"/>
    <x v="0"/>
    <x v="1"/>
    <n v="0"/>
    <n v="6000"/>
    <n v="0"/>
    <n v="3000"/>
    <x v="353"/>
    <x v="2"/>
    <x v="2"/>
    <n v="123.61"/>
    <n v="299.66000000000003"/>
    <n v="17"/>
    <x v="1"/>
  </r>
  <r>
    <x v="656"/>
    <n v="36"/>
    <x v="1"/>
    <m/>
    <n v="0.35797000000000001"/>
    <n v="0.31769999999999998"/>
    <n v="0.30769999999999997"/>
    <x v="7"/>
    <n v="5"/>
    <n v="1"/>
    <s v="CA"/>
    <x v="17"/>
    <x v="1"/>
    <n v="46"/>
    <n v="9166.6666669999995"/>
    <n v="0"/>
    <n v="4000"/>
    <x v="596"/>
    <x v="1"/>
    <x v="2"/>
    <n v="173.71"/>
    <n v="1986.57"/>
    <n v="3"/>
    <x v="2"/>
  </r>
  <r>
    <x v="494"/>
    <n v="36"/>
    <x v="0"/>
    <d v="2011-06-28T00:00:00"/>
    <n v="0.22237000000000001"/>
    <n v="0.2"/>
    <n v="0.19"/>
    <x v="0"/>
    <m/>
    <n v="5"/>
    <s v="WA"/>
    <x v="7"/>
    <x v="3"/>
    <n v="0"/>
    <n v="5416.6666670000004"/>
    <n v="0"/>
    <n v="1000"/>
    <x v="108"/>
    <x v="0"/>
    <x v="7"/>
    <n v="0"/>
    <n v="350.03"/>
    <n v="53"/>
    <x v="2"/>
  </r>
  <r>
    <x v="657"/>
    <n v="36"/>
    <x v="4"/>
    <d v="2012-05-04T00:00:00"/>
    <n v="0.35132000000000002"/>
    <n v="0.31490000000000001"/>
    <n v="0.3049"/>
    <x v="4"/>
    <n v="5"/>
    <n v="3"/>
    <s v="GA"/>
    <x v="0"/>
    <x v="1"/>
    <n v="0"/>
    <n v="12000"/>
    <n v="797"/>
    <n v="6000"/>
    <x v="513"/>
    <x v="2"/>
    <x v="6"/>
    <n v="259.63"/>
    <n v="160.47"/>
    <n v="13"/>
    <x v="2"/>
  </r>
  <r>
    <x v="523"/>
    <n v="60"/>
    <x v="1"/>
    <m/>
    <n v="0.20347000000000001"/>
    <n v="0.17949999999999999"/>
    <n v="0.16950000000000001"/>
    <x v="5"/>
    <n v="7"/>
    <n v="1"/>
    <s v="GA"/>
    <x v="1"/>
    <x v="1"/>
    <n v="0"/>
    <n v="8333.3333330000005"/>
    <n v="0"/>
    <n v="15000"/>
    <x v="147"/>
    <x v="1"/>
    <x v="1"/>
    <n v="380.49"/>
    <n v="0"/>
    <n v="1"/>
    <x v="2"/>
  </r>
  <r>
    <x v="658"/>
    <n v="36"/>
    <x v="1"/>
    <m/>
    <n v="0.20932999999999999"/>
    <n v="0.17249999999999999"/>
    <n v="0.16250000000000001"/>
    <x v="5"/>
    <n v="6"/>
    <n v="1"/>
    <s v="NY"/>
    <x v="3"/>
    <x v="1"/>
    <n v="0"/>
    <n v="4750"/>
    <n v="0"/>
    <n v="10000"/>
    <x v="105"/>
    <x v="1"/>
    <x v="1"/>
    <n v="357.77"/>
    <n v="61.433999999999997"/>
    <n v="1"/>
    <x v="1"/>
  </r>
  <r>
    <x v="512"/>
    <n v="36"/>
    <x v="2"/>
    <m/>
    <n v="0.20053000000000001"/>
    <n v="0.16389999999999999"/>
    <n v="0.15390000000000001"/>
    <x v="3"/>
    <n v="4"/>
    <n v="1"/>
    <s v="MO"/>
    <x v="17"/>
    <x v="1"/>
    <n v="0"/>
    <n v="5000"/>
    <n v="6"/>
    <n v="15000"/>
    <x v="597"/>
    <x v="3"/>
    <x v="3"/>
    <n v="530.25"/>
    <n v="1673.82"/>
    <n v="75"/>
    <x v="1"/>
  </r>
  <r>
    <x v="535"/>
    <n v="36"/>
    <x v="0"/>
    <d v="2013-04-10T00:00:00"/>
    <n v="0.19108"/>
    <n v="0.16209999999999999"/>
    <n v="0.15210000000000001"/>
    <x v="3"/>
    <n v="8"/>
    <n v="14"/>
    <s v="OR"/>
    <x v="2"/>
    <x v="1"/>
    <n v="0"/>
    <n v="1690.416667"/>
    <n v="0"/>
    <n v="2000"/>
    <x v="598"/>
    <x v="1"/>
    <x v="2"/>
    <n v="70.52"/>
    <n v="321.38"/>
    <n v="43"/>
    <x v="1"/>
  </r>
  <r>
    <x v="659"/>
    <n v="60"/>
    <x v="1"/>
    <m/>
    <n v="0.26877000000000001"/>
    <n v="0.2432"/>
    <n v="0.23319999999999999"/>
    <x v="2"/>
    <n v="4"/>
    <n v="1"/>
    <s v="MS"/>
    <x v="9"/>
    <x v="1"/>
    <n v="426"/>
    <n v="2083.333333"/>
    <n v="0"/>
    <n v="4000"/>
    <x v="42"/>
    <x v="0"/>
    <x v="3"/>
    <n v="115.82"/>
    <n v="505.65480000000002"/>
    <n v="1"/>
    <x v="2"/>
  </r>
  <r>
    <x v="459"/>
    <n v="36"/>
    <x v="1"/>
    <m/>
    <n v="0.15223"/>
    <n v="0.1239"/>
    <n v="0.1139"/>
    <x v="1"/>
    <n v="4"/>
    <n v="1"/>
    <s v="UT"/>
    <x v="16"/>
    <x v="4"/>
    <n v="0"/>
    <n v="2504.333333"/>
    <n v="0"/>
    <n v="7500"/>
    <x v="491"/>
    <x v="2"/>
    <x v="3"/>
    <n v="250.51"/>
    <n v="221.50409999999999"/>
    <n v="1"/>
    <x v="2"/>
  </r>
  <r>
    <x v="660"/>
    <n v="36"/>
    <x v="4"/>
    <d v="2010-01-19T00:00:00"/>
    <n v="0.14960000000000001"/>
    <n v="0.14249999999999999"/>
    <n v="0.13500000000000001"/>
    <x v="0"/>
    <m/>
    <n v="0"/>
    <s v="MA"/>
    <x v="32"/>
    <x v="2"/>
    <m/>
    <n v="3333.333333"/>
    <n v="1632"/>
    <n v="24000"/>
    <x v="599"/>
    <x v="2"/>
    <x v="4"/>
    <n v="823.18"/>
    <n v="5448.21"/>
    <n v="366"/>
    <x v="2"/>
  </r>
  <r>
    <x v="161"/>
    <n v="36"/>
    <x v="1"/>
    <m/>
    <n v="9.0300000000000005E-2"/>
    <n v="7.6899999999999996E-2"/>
    <n v="6.6900000000000001E-2"/>
    <x v="6"/>
    <n v="7"/>
    <n v="1"/>
    <s v="AL"/>
    <x v="37"/>
    <x v="1"/>
    <n v="0"/>
    <n v="6666.6666670000004"/>
    <n v="0"/>
    <n v="15000"/>
    <x v="407"/>
    <x v="1"/>
    <x v="1"/>
    <n v="467.9"/>
    <n v="97.97"/>
    <n v="192"/>
    <x v="0"/>
  </r>
  <r>
    <x v="401"/>
    <n v="60"/>
    <x v="1"/>
    <m/>
    <n v="0.15425"/>
    <n v="0.13139999999999999"/>
    <n v="0.12139999999999999"/>
    <x v="3"/>
    <n v="11"/>
    <n v="3"/>
    <s v="VA"/>
    <x v="0"/>
    <x v="1"/>
    <n v="0"/>
    <n v="14333.333329999999"/>
    <n v="0"/>
    <n v="25000"/>
    <x v="600"/>
    <x v="1"/>
    <x v="1"/>
    <n v="570.62"/>
    <n v="270"/>
    <n v="1"/>
    <x v="1"/>
  </r>
  <r>
    <x v="661"/>
    <n v="60"/>
    <x v="1"/>
    <m/>
    <n v="0.13227"/>
    <n v="0.1099"/>
    <n v="9.9900000000000003E-2"/>
    <x v="1"/>
    <n v="7"/>
    <n v="1"/>
    <s v="NE"/>
    <x v="1"/>
    <x v="1"/>
    <n v="0"/>
    <n v="5583.3333329999996"/>
    <n v="0"/>
    <n v="15000"/>
    <x v="196"/>
    <x v="0"/>
    <x v="3"/>
    <n v="326.06"/>
    <n v="804.62"/>
    <n v="272"/>
    <x v="0"/>
  </r>
  <r>
    <x v="160"/>
    <n v="36"/>
    <x v="1"/>
    <m/>
    <n v="0.19645000000000001"/>
    <n v="0.15989999999999999"/>
    <n v="0.14990000000000001"/>
    <x v="3"/>
    <n v="6"/>
    <n v="9"/>
    <s v="CA"/>
    <x v="0"/>
    <x v="1"/>
    <n v="0"/>
    <n v="20833.333330000001"/>
    <n v="0"/>
    <n v="20000"/>
    <x v="266"/>
    <x v="1"/>
    <x v="3"/>
    <n v="703.04"/>
    <n v="2967.06"/>
    <n v="386"/>
    <x v="1"/>
  </r>
  <r>
    <x v="662"/>
    <n v="36"/>
    <x v="4"/>
    <d v="2012-02-21T00:00:00"/>
    <n v="0.27467000000000003"/>
    <n v="0.2399"/>
    <n v="0.22989999999999999"/>
    <x v="2"/>
    <n v="4"/>
    <n v="7"/>
    <s v="OH"/>
    <x v="27"/>
    <x v="3"/>
    <n v="9778"/>
    <n v="4130.4166670000004"/>
    <n v="870"/>
    <n v="2200"/>
    <x v="601"/>
    <x v="0"/>
    <x v="6"/>
    <n v="86.3"/>
    <n v="5.78"/>
    <n v="2"/>
    <x v="0"/>
  </r>
  <r>
    <x v="663"/>
    <n v="36"/>
    <x v="1"/>
    <m/>
    <n v="0.19858999999999999"/>
    <n v="0.16200000000000001"/>
    <n v="0.152"/>
    <x v="3"/>
    <n v="5"/>
    <n v="7"/>
    <s v="RI"/>
    <x v="9"/>
    <x v="1"/>
    <n v="0"/>
    <n v="5000"/>
    <n v="0"/>
    <n v="3600"/>
    <x v="602"/>
    <x v="2"/>
    <x v="3"/>
    <n v="126.92"/>
    <n v="142.15219999999999"/>
    <n v="1"/>
    <x v="2"/>
  </r>
  <r>
    <x v="29"/>
    <n v="36"/>
    <x v="4"/>
    <d v="2013-08-02T00:00:00"/>
    <n v="0.35797000000000001"/>
    <n v="0.31769999999999998"/>
    <n v="0.30769999999999997"/>
    <x v="7"/>
    <n v="4"/>
    <n v="13"/>
    <s v="FL"/>
    <x v="6"/>
    <x v="0"/>
    <n v="0"/>
    <n v="14.583333"/>
    <n v="342"/>
    <n v="4000"/>
    <x v="603"/>
    <x v="1"/>
    <x v="2"/>
    <n v="173.71"/>
    <n v="1239.8699999999999"/>
    <n v="1"/>
    <x v="2"/>
  </r>
  <r>
    <x v="161"/>
    <n v="36"/>
    <x v="1"/>
    <m/>
    <n v="0.24562999999999999"/>
    <n v="0.20799999999999999"/>
    <n v="0.19800000000000001"/>
    <x v="2"/>
    <n v="4"/>
    <n v="1"/>
    <s v="NY"/>
    <x v="32"/>
    <x v="1"/>
    <n v="0"/>
    <n v="5000"/>
    <n v="0"/>
    <n v="10000"/>
    <x v="600"/>
    <x v="1"/>
    <x v="1"/>
    <n v="375.72"/>
    <n v="170.9614"/>
    <n v="1"/>
    <x v="2"/>
  </r>
  <r>
    <x v="664"/>
    <n v="36"/>
    <x v="0"/>
    <d v="2011-06-03T00:00:00"/>
    <n v="0.16461000000000001"/>
    <n v="0.14299999999999999"/>
    <n v="0.13300000000000001"/>
    <x v="0"/>
    <m/>
    <n v="1"/>
    <s v="DC"/>
    <x v="0"/>
    <x v="3"/>
    <n v="0"/>
    <n v="3500"/>
    <n v="0"/>
    <n v="7500"/>
    <x v="473"/>
    <x v="3"/>
    <x v="7"/>
    <n v="256.26"/>
    <n v="1768.64"/>
    <n v="225"/>
    <x v="1"/>
  </r>
  <r>
    <x v="665"/>
    <n v="36"/>
    <x v="0"/>
    <d v="2011-12-02T00:00:00"/>
    <n v="0.32575999999999999"/>
    <n v="0.28989999999999999"/>
    <n v="0.27989999999999998"/>
    <x v="4"/>
    <n v="2"/>
    <n v="1"/>
    <s v="CA"/>
    <x v="1"/>
    <x v="1"/>
    <n v="0"/>
    <n v="9166.6666669999995"/>
    <n v="0"/>
    <n v="7500"/>
    <x v="604"/>
    <x v="3"/>
    <x v="6"/>
    <n v="314.25"/>
    <n v="1090.33"/>
    <n v="35"/>
    <x v="2"/>
  </r>
  <r>
    <x v="666"/>
    <n v="60"/>
    <x v="1"/>
    <m/>
    <n v="0.20879"/>
    <n v="0.1847"/>
    <n v="0.17469999999999999"/>
    <x v="3"/>
    <n v="7"/>
    <n v="1"/>
    <s v="OK"/>
    <x v="19"/>
    <x v="1"/>
    <n v="0"/>
    <n v="4333.3333329999996"/>
    <n v="0"/>
    <n v="20000"/>
    <x v="364"/>
    <x v="1"/>
    <x v="3"/>
    <n v="513"/>
    <n v="3469.78"/>
    <n v="289"/>
    <x v="2"/>
  </r>
  <r>
    <x v="161"/>
    <n v="60"/>
    <x v="1"/>
    <m/>
    <n v="0.17685000000000001"/>
    <n v="0.1535"/>
    <n v="0.14349999999999999"/>
    <x v="3"/>
    <n v="8"/>
    <n v="1"/>
    <s v="TX"/>
    <x v="3"/>
    <x v="1"/>
    <n v="0"/>
    <n v="8600"/>
    <n v="0"/>
    <n v="10000"/>
    <x v="605"/>
    <x v="1"/>
    <x v="1"/>
    <n v="239.74"/>
    <n v="126.1645"/>
    <n v="1"/>
    <x v="0"/>
  </r>
  <r>
    <x v="23"/>
    <n v="60"/>
    <x v="1"/>
    <m/>
    <n v="0.13636000000000001"/>
    <n v="0.1139"/>
    <n v="0.10390000000000001"/>
    <x v="1"/>
    <n v="11"/>
    <n v="2"/>
    <s v="AL"/>
    <x v="1"/>
    <x v="1"/>
    <n v="0"/>
    <n v="16666.666669999999"/>
    <n v="0"/>
    <n v="23695"/>
    <x v="104"/>
    <x v="2"/>
    <x v="3"/>
    <n v="519.80999999999995"/>
    <n v="448.23590000000002"/>
    <n v="1"/>
    <x v="1"/>
  </r>
  <r>
    <x v="123"/>
    <n v="36"/>
    <x v="4"/>
    <d v="2009-07-01T00:00:00"/>
    <n v="0.37452999999999997"/>
    <n v="0.35"/>
    <n v="0.34"/>
    <x v="0"/>
    <m/>
    <n v="3"/>
    <s v="MO"/>
    <x v="38"/>
    <x v="3"/>
    <n v="107"/>
    <n v="4166.6666670000004"/>
    <n v="1714"/>
    <n v="5000"/>
    <x v="606"/>
    <x v="3"/>
    <x v="7"/>
    <n v="226.18"/>
    <n v="975.93"/>
    <n v="61"/>
    <x v="0"/>
  </r>
  <r>
    <x v="427"/>
    <n v="60"/>
    <x v="1"/>
    <m/>
    <n v="0.22600999999999999"/>
    <n v="0.20150000000000001"/>
    <n v="0.1915"/>
    <x v="5"/>
    <n v="4"/>
    <n v="2"/>
    <s v="PA"/>
    <x v="9"/>
    <x v="1"/>
    <n v="0"/>
    <n v="10000"/>
    <n v="0"/>
    <n v="15000"/>
    <x v="392"/>
    <x v="2"/>
    <x v="3"/>
    <n v="398.66"/>
    <n v="745.92920000000004"/>
    <n v="1"/>
    <x v="2"/>
  </r>
  <r>
    <x v="667"/>
    <n v="36"/>
    <x v="0"/>
    <d v="2012-01-04T00:00:00"/>
    <n v="8.8819999999999996E-2"/>
    <n v="8.5400000000000004E-2"/>
    <n v="7.5399999999999995E-2"/>
    <x v="6"/>
    <n v="10"/>
    <n v="1"/>
    <s v="CA"/>
    <x v="22"/>
    <x v="1"/>
    <n v="0"/>
    <n v="7750"/>
    <n v="0"/>
    <n v="7900"/>
    <x v="607"/>
    <x v="2"/>
    <x v="6"/>
    <n v="249.53"/>
    <n v="125.21"/>
    <n v="92"/>
    <x v="1"/>
  </r>
  <r>
    <x v="668"/>
    <n v="36"/>
    <x v="0"/>
    <d v="2007-01-26T00:00:00"/>
    <n v="0.15914"/>
    <n v="0.152"/>
    <n v="0.14699999999999999"/>
    <x v="0"/>
    <m/>
    <n v="0"/>
    <s v=""/>
    <x v="16"/>
    <x v="5"/>
    <m/>
    <n v="3333.333333"/>
    <n v="0"/>
    <n v="5000"/>
    <x v="608"/>
    <x v="3"/>
    <x v="4"/>
    <n v="173.82"/>
    <n v="447.59"/>
    <n v="83"/>
    <x v="2"/>
  </r>
  <r>
    <x v="669"/>
    <n v="60"/>
    <x v="1"/>
    <m/>
    <n v="0.29998000000000002"/>
    <n v="0.27360000000000001"/>
    <n v="0.2636"/>
    <x v="2"/>
    <n v="3"/>
    <n v="1"/>
    <s v="GA"/>
    <x v="17"/>
    <x v="1"/>
    <n v="0"/>
    <n v="4166.6666670000004"/>
    <n v="0"/>
    <n v="4000"/>
    <x v="415"/>
    <x v="0"/>
    <x v="3"/>
    <n v="123"/>
    <n v="626.12159999999994"/>
    <n v="1"/>
    <x v="2"/>
  </r>
  <r>
    <x v="401"/>
    <n v="36"/>
    <x v="1"/>
    <m/>
    <n v="0.18990000000000001"/>
    <n v="0.1535"/>
    <n v="0.14349999999999999"/>
    <x v="3"/>
    <n v="5"/>
    <n v="1"/>
    <s v="AL"/>
    <x v="16"/>
    <x v="4"/>
    <n v="0"/>
    <n v="1629.166667"/>
    <n v="0"/>
    <n v="4000"/>
    <x v="467"/>
    <x v="1"/>
    <x v="1"/>
    <n v="139.35"/>
    <n v="52.15"/>
    <n v="61"/>
    <x v="2"/>
  </r>
  <r>
    <x v="511"/>
    <n v="36"/>
    <x v="1"/>
    <m/>
    <n v="0.12726999999999999"/>
    <n v="9.9000000000000005E-2"/>
    <n v="8.8999999999999996E-2"/>
    <x v="1"/>
    <n v="6"/>
    <n v="1"/>
    <s v="NY"/>
    <x v="0"/>
    <x v="1"/>
    <n v="0"/>
    <n v="7833.3333329999996"/>
    <n v="0"/>
    <n v="15000"/>
    <x v="609"/>
    <x v="1"/>
    <x v="1"/>
    <n v="483.3"/>
    <n v="0"/>
    <n v="1"/>
    <x v="2"/>
  </r>
  <r>
    <x v="670"/>
    <n v="36"/>
    <x v="1"/>
    <m/>
    <n v="0.34752"/>
    <n v="0.3075"/>
    <n v="0.29749999999999999"/>
    <x v="7"/>
    <n v="3"/>
    <n v="1"/>
    <s v="LA"/>
    <x v="0"/>
    <x v="1"/>
    <n v="0"/>
    <n v="8250"/>
    <n v="0"/>
    <n v="4000"/>
    <x v="118"/>
    <x v="2"/>
    <x v="3"/>
    <n v="171.45"/>
    <n v="403.69"/>
    <n v="25"/>
    <x v="1"/>
  </r>
  <r>
    <x v="671"/>
    <n v="36"/>
    <x v="1"/>
    <m/>
    <n v="0.2878"/>
    <n v="0.2492"/>
    <n v="0.2392"/>
    <x v="2"/>
    <n v="3"/>
    <n v="1"/>
    <s v="MI"/>
    <x v="11"/>
    <x v="1"/>
    <n v="0"/>
    <n v="6666.6666670000004"/>
    <n v="0"/>
    <n v="5000"/>
    <x v="487"/>
    <x v="0"/>
    <x v="3"/>
    <n v="198.59"/>
    <n v="501.93"/>
    <n v="54"/>
    <x v="2"/>
  </r>
  <r>
    <x v="672"/>
    <n v="36"/>
    <x v="1"/>
    <m/>
    <n v="0.33552999999999999"/>
    <n v="0.29580000000000001"/>
    <n v="0.2858"/>
    <x v="4"/>
    <n v="6"/>
    <n v="1"/>
    <s v="ID"/>
    <x v="0"/>
    <x v="1"/>
    <n v="0"/>
    <n v="2666.666667"/>
    <n v="0"/>
    <n v="4000"/>
    <x v="523"/>
    <x v="3"/>
    <x v="2"/>
    <n v="168.89"/>
    <n v="1650.26"/>
    <n v="29"/>
    <x v="2"/>
  </r>
  <r>
    <x v="673"/>
    <n v="36"/>
    <x v="3"/>
    <d v="2007-11-18T00:00:00"/>
    <n v="0.27276"/>
    <n v="0.26"/>
    <n v="0.245"/>
    <x v="0"/>
    <m/>
    <n v="0"/>
    <s v="IL"/>
    <x v="15"/>
    <x v="2"/>
    <m/>
    <n v="2316.666667"/>
    <n v="158"/>
    <n v="1500"/>
    <x v="610"/>
    <x v="2"/>
    <x v="4"/>
    <n v="60.44"/>
    <n v="205.09"/>
    <n v="11"/>
    <x v="2"/>
  </r>
  <r>
    <x v="73"/>
    <n v="12"/>
    <x v="0"/>
    <d v="2012-02-25T00:00:00"/>
    <n v="5.9270000000000003E-2"/>
    <n v="4.99E-2"/>
    <n v="3.9899999999999998E-2"/>
    <x v="6"/>
    <n v="10"/>
    <n v="7"/>
    <s v="VA"/>
    <x v="10"/>
    <x v="1"/>
    <n v="0"/>
    <n v="10833.333329999999"/>
    <n v="0"/>
    <n v="5000"/>
    <x v="611"/>
    <x v="1"/>
    <x v="6"/>
    <n v="428.01"/>
    <n v="134.97"/>
    <n v="98"/>
    <x v="2"/>
  </r>
  <r>
    <x v="184"/>
    <n v="36"/>
    <x v="1"/>
    <m/>
    <n v="0.13300999999999999"/>
    <n v="0.105"/>
    <n v="9.5000000000000001E-2"/>
    <x v="1"/>
    <n v="8"/>
    <n v="1"/>
    <s v="CA"/>
    <x v="30"/>
    <x v="1"/>
    <n v="0"/>
    <n v="4083.333333"/>
    <n v="0"/>
    <n v="10000"/>
    <x v="612"/>
    <x v="0"/>
    <x v="3"/>
    <n v="325.02"/>
    <n v="416.02330000000001"/>
    <n v="1"/>
    <x v="2"/>
  </r>
  <r>
    <x v="474"/>
    <n v="36"/>
    <x v="1"/>
    <m/>
    <n v="0.17358999999999999"/>
    <n v="0.1449"/>
    <n v="0.13489999999999999"/>
    <x v="3"/>
    <n v="8"/>
    <n v="15"/>
    <s v="MA"/>
    <x v="35"/>
    <x v="1"/>
    <n v="66"/>
    <n v="4333.3333329999996"/>
    <n v="0"/>
    <n v="5500"/>
    <x v="613"/>
    <x v="1"/>
    <x v="2"/>
    <n v="189.29"/>
    <n v="1122.58"/>
    <n v="1"/>
    <x v="1"/>
  </r>
  <r>
    <x v="674"/>
    <n v="36"/>
    <x v="0"/>
    <d v="2008-10-01T00:00:00"/>
    <n v="7.0319999999999994E-2"/>
    <n v="5.8999999999999997E-2"/>
    <n v="4.9000000000000002E-2"/>
    <x v="0"/>
    <m/>
    <n v="3"/>
    <s v="PA"/>
    <x v="21"/>
    <x v="3"/>
    <n v="0"/>
    <n v="9166.6666669999995"/>
    <n v="0"/>
    <n v="1500"/>
    <x v="468"/>
    <x v="3"/>
    <x v="7"/>
    <n v="45.56"/>
    <n v="29.11"/>
    <n v="41"/>
    <x v="2"/>
  </r>
  <r>
    <x v="265"/>
    <n v="36"/>
    <x v="0"/>
    <d v="2009-08-15T00:00:00"/>
    <n v="0.15712999999999999"/>
    <n v="0.15"/>
    <n v="0.14249999999999999"/>
    <x v="0"/>
    <m/>
    <n v="0"/>
    <s v=""/>
    <x v="0"/>
    <x v="2"/>
    <m/>
    <n v="0"/>
    <n v="0"/>
    <n v="8000"/>
    <x v="614"/>
    <x v="0"/>
    <x v="4"/>
    <n v="274.24"/>
    <n v="1953.49"/>
    <n v="63"/>
    <x v="2"/>
  </r>
  <r>
    <x v="675"/>
    <n v="36"/>
    <x v="0"/>
    <d v="2007-09-05T00:00:00"/>
    <n v="0.16838"/>
    <n v="0.15939999999999999"/>
    <n v="0.15440000000000001"/>
    <x v="0"/>
    <m/>
    <n v="0"/>
    <s v=""/>
    <x v="0"/>
    <x v="2"/>
    <m/>
    <n v="1333.333333"/>
    <n v="0"/>
    <n v="2000"/>
    <x v="615"/>
    <x v="1"/>
    <x v="0"/>
    <n v="70.25"/>
    <n v="105.09"/>
    <n v="82"/>
    <x v="1"/>
  </r>
  <r>
    <x v="676"/>
    <n v="36"/>
    <x v="1"/>
    <m/>
    <n v="0.12528"/>
    <n v="9.74E-2"/>
    <n v="8.7400000000000005E-2"/>
    <x v="1"/>
    <n v="8"/>
    <n v="1"/>
    <s v="CA"/>
    <x v="35"/>
    <x v="1"/>
    <n v="0"/>
    <n v="3583.333333"/>
    <n v="0"/>
    <n v="14500"/>
    <x v="349"/>
    <x v="0"/>
    <x v="2"/>
    <n v="466.11"/>
    <n v="1601.43"/>
    <n v="257"/>
    <x v="2"/>
  </r>
  <r>
    <x v="677"/>
    <n v="36"/>
    <x v="3"/>
    <d v="2007-06-05T00:00:00"/>
    <n v="0.28017999999999998"/>
    <n v="0.27250000000000002"/>
    <n v="0.255"/>
    <x v="0"/>
    <m/>
    <n v="0"/>
    <s v="TX"/>
    <x v="1"/>
    <x v="2"/>
    <m/>
    <n v="10416.666670000001"/>
    <n v="204"/>
    <n v="9500"/>
    <x v="616"/>
    <x v="0"/>
    <x v="4"/>
    <n v="389.11"/>
    <n v="995.41"/>
    <n v="28"/>
    <x v="1"/>
  </r>
  <r>
    <x v="678"/>
    <n v="36"/>
    <x v="5"/>
    <m/>
    <n v="0.35797000000000001"/>
    <n v="0.31769999999999998"/>
    <n v="0.30769999999999997"/>
    <x v="7"/>
    <n v="6"/>
    <n v="1"/>
    <s v="OH"/>
    <x v="0"/>
    <x v="4"/>
    <n v="0"/>
    <n v="1666.666667"/>
    <n v="29"/>
    <n v="4000"/>
    <x v="617"/>
    <x v="0"/>
    <x v="2"/>
    <n v="173.71"/>
    <n v="1523.37"/>
    <n v="78"/>
    <x v="1"/>
  </r>
  <r>
    <x v="649"/>
    <n v="36"/>
    <x v="0"/>
    <d v="2011-06-12T00:00:00"/>
    <n v="0.11142000000000001"/>
    <n v="9.7500000000000003E-2"/>
    <n v="8.7499999999999994E-2"/>
    <x v="0"/>
    <m/>
    <n v="4"/>
    <s v="MN"/>
    <x v="0"/>
    <x v="3"/>
    <n v="0"/>
    <n v="4233.3333329999996"/>
    <n v="0"/>
    <n v="2000"/>
    <x v="618"/>
    <x v="3"/>
    <x v="7"/>
    <n v="64.3"/>
    <n v="307.47000000000003"/>
    <n v="72"/>
    <x v="2"/>
  </r>
  <r>
    <x v="679"/>
    <n v="36"/>
    <x v="0"/>
    <d v="2013-12-01T00:00:00"/>
    <n v="0.17069000000000001"/>
    <n v="0.14899999999999999"/>
    <n v="0.13900000000000001"/>
    <x v="3"/>
    <n v="8"/>
    <n v="2"/>
    <s v="TN"/>
    <x v="19"/>
    <x v="1"/>
    <n v="0"/>
    <n v="4083.333333"/>
    <n v="0"/>
    <n v="7500"/>
    <x v="619"/>
    <x v="2"/>
    <x v="5"/>
    <n v="240.77"/>
    <n v="1850.18"/>
    <n v="192"/>
    <x v="2"/>
  </r>
  <r>
    <x v="680"/>
    <n v="36"/>
    <x v="1"/>
    <m/>
    <n v="0.15833"/>
    <n v="0.12989999999999999"/>
    <n v="0.11990000000000001"/>
    <x v="1"/>
    <n v="5"/>
    <n v="1"/>
    <s v="IL"/>
    <x v="5"/>
    <x v="1"/>
    <n v="0"/>
    <n v="2833.333333"/>
    <n v="0"/>
    <n v="10000"/>
    <x v="360"/>
    <x v="2"/>
    <x v="3"/>
    <n v="336.89"/>
    <n v="287.44110000000001"/>
    <n v="1"/>
    <x v="2"/>
  </r>
  <r>
    <x v="681"/>
    <n v="36"/>
    <x v="3"/>
    <d v="2010-01-26T00:00:00"/>
    <n v="0.19228000000000001"/>
    <n v="0.185"/>
    <n v="0.16500000000000001"/>
    <x v="0"/>
    <m/>
    <n v="0"/>
    <s v=""/>
    <x v="0"/>
    <x v="8"/>
    <n v="47"/>
    <n v="5283.3333329999996"/>
    <n v="294"/>
    <n v="13000"/>
    <x v="620"/>
    <x v="3"/>
    <x v="0"/>
    <n v="473.25"/>
    <n v="3686.61"/>
    <n v="328"/>
    <x v="1"/>
  </r>
  <r>
    <x v="446"/>
    <n v="36"/>
    <x v="1"/>
    <m/>
    <n v="0.20216999999999999"/>
    <n v="0.16550000000000001"/>
    <n v="0.1555"/>
    <x v="5"/>
    <n v="4"/>
    <n v="1"/>
    <s v="NJ"/>
    <x v="11"/>
    <x v="1"/>
    <n v="0"/>
    <n v="8333.3333330000005"/>
    <n v="0"/>
    <n v="13000"/>
    <x v="203"/>
    <x v="2"/>
    <x v="3"/>
    <n v="460.58"/>
    <n v="361.55"/>
    <n v="1"/>
    <x v="1"/>
  </r>
  <r>
    <x v="682"/>
    <n v="36"/>
    <x v="0"/>
    <d v="2010-04-06T00:00:00"/>
    <n v="0.10739"/>
    <n v="9.35E-2"/>
    <n v="8.3500000000000005E-2"/>
    <x v="0"/>
    <m/>
    <n v="4"/>
    <s v="PA"/>
    <x v="0"/>
    <x v="8"/>
    <n v="0"/>
    <n v="2416.666667"/>
    <n v="0"/>
    <n v="3000"/>
    <x v="621"/>
    <x v="3"/>
    <x v="7"/>
    <n v="95.89"/>
    <n v="306.11"/>
    <n v="78"/>
    <x v="1"/>
  </r>
  <r>
    <x v="665"/>
    <n v="36"/>
    <x v="3"/>
    <d v="2011-12-31T00:00:00"/>
    <n v="0.35643000000000002"/>
    <n v="0.31990000000000002"/>
    <n v="0.30990000000000001"/>
    <x v="4"/>
    <n v="5"/>
    <n v="3"/>
    <s v="NY"/>
    <x v="0"/>
    <x v="4"/>
    <n v="0"/>
    <n v="5833.3333329999996"/>
    <n v="121"/>
    <n v="5404"/>
    <x v="622"/>
    <x v="3"/>
    <x v="6"/>
    <n v="235.35"/>
    <n v="286.39999999999998"/>
    <n v="108"/>
    <x v="2"/>
  </r>
  <r>
    <x v="262"/>
    <n v="36"/>
    <x v="1"/>
    <m/>
    <n v="0.30181999999999998"/>
    <n v="0.26290000000000002"/>
    <n v="0.25290000000000001"/>
    <x v="4"/>
    <n v="2"/>
    <n v="7"/>
    <s v="FL"/>
    <x v="17"/>
    <x v="1"/>
    <n v="0"/>
    <n v="3750"/>
    <n v="0"/>
    <n v="3000"/>
    <x v="244"/>
    <x v="2"/>
    <x v="3"/>
    <n v="121.34"/>
    <n v="256.3"/>
    <n v="46"/>
    <x v="2"/>
  </r>
  <r>
    <x v="490"/>
    <n v="36"/>
    <x v="1"/>
    <m/>
    <n v="0.30131000000000002"/>
    <n v="0.26240000000000002"/>
    <n v="0.25240000000000001"/>
    <x v="4"/>
    <n v="4"/>
    <n v="1"/>
    <s v="LA"/>
    <x v="21"/>
    <x v="1"/>
    <n v="0"/>
    <n v="6666.6666670000004"/>
    <n v="0"/>
    <n v="5000"/>
    <x v="600"/>
    <x v="1"/>
    <x v="1"/>
    <n v="202.09"/>
    <n v="111.43"/>
    <n v="6"/>
    <x v="2"/>
  </r>
  <r>
    <x v="585"/>
    <n v="36"/>
    <x v="0"/>
    <d v="2008-09-25T00:00:00"/>
    <n v="0.29222999999999999"/>
    <n v="0.28449999999999998"/>
    <n v="0.25950000000000001"/>
    <x v="0"/>
    <m/>
    <n v="0"/>
    <s v="GA"/>
    <x v="12"/>
    <x v="2"/>
    <m/>
    <n v="2166.666667"/>
    <n v="0"/>
    <n v="3050"/>
    <x v="543"/>
    <x v="1"/>
    <x v="0"/>
    <n v="126.9"/>
    <n v="1072.03"/>
    <n v="40"/>
    <x v="2"/>
  </r>
  <r>
    <x v="669"/>
    <n v="60"/>
    <x v="1"/>
    <m/>
    <n v="0.23871999999999999"/>
    <n v="0.21390000000000001"/>
    <n v="0.2039"/>
    <x v="5"/>
    <n v="4"/>
    <n v="1"/>
    <s v="FL"/>
    <x v="31"/>
    <x v="1"/>
    <n v="0"/>
    <n v="3583.333333"/>
    <n v="0"/>
    <n v="10000"/>
    <x v="12"/>
    <x v="0"/>
    <x v="3"/>
    <n v="272.73"/>
    <n v="1217.9797000000001"/>
    <n v="1"/>
    <x v="2"/>
  </r>
  <r>
    <x v="683"/>
    <n v="36"/>
    <x v="1"/>
    <m/>
    <n v="0.15323999999999999"/>
    <n v="0.1249"/>
    <n v="0.1149"/>
    <x v="1"/>
    <n v="5"/>
    <n v="1"/>
    <s v="OH"/>
    <x v="24"/>
    <x v="1"/>
    <n v="0"/>
    <n v="5416.6666670000004"/>
    <n v="0"/>
    <n v="7400"/>
    <x v="526"/>
    <x v="2"/>
    <x v="3"/>
    <n v="247.52"/>
    <n v="223.51779999999999"/>
    <n v="1"/>
    <x v="1"/>
  </r>
  <r>
    <x v="684"/>
    <n v="36"/>
    <x v="4"/>
    <d v="2008-04-23T00:00:00"/>
    <n v="0.15612999999999999"/>
    <n v="0.14899999999999999"/>
    <n v="0.13900000000000001"/>
    <x v="0"/>
    <m/>
    <n v="0"/>
    <s v="FL"/>
    <x v="1"/>
    <x v="3"/>
    <n v="959"/>
    <n v="6599.6666670000004"/>
    <n v="2268"/>
    <n v="20000"/>
    <x v="385"/>
    <x v="3"/>
    <x v="0"/>
    <n v="692.33"/>
    <n v="1628.11"/>
    <n v="362"/>
    <x v="2"/>
  </r>
  <r>
    <x v="685"/>
    <n v="36"/>
    <x v="0"/>
    <d v="2008-05-06T00:00:00"/>
    <n v="6.6879999999999995E-2"/>
    <n v="4.99E-2"/>
    <n v="4.99E-2"/>
    <x v="0"/>
    <m/>
    <n v="4"/>
    <s v="CA"/>
    <x v="0"/>
    <x v="3"/>
    <n v="0"/>
    <n v="9000"/>
    <n v="0"/>
    <n v="1000"/>
    <x v="623"/>
    <x v="1"/>
    <x v="7"/>
    <n v="29.97"/>
    <n v="5.3"/>
    <n v="27"/>
    <x v="0"/>
  </r>
  <r>
    <x v="115"/>
    <n v="60"/>
    <x v="1"/>
    <m/>
    <n v="0.14147000000000001"/>
    <n v="0.11890000000000001"/>
    <n v="0.1089"/>
    <x v="1"/>
    <n v="10"/>
    <n v="1"/>
    <s v="NY"/>
    <x v="0"/>
    <x v="1"/>
    <n v="0"/>
    <n v="6666.6666670000004"/>
    <n v="0"/>
    <n v="25000"/>
    <x v="111"/>
    <x v="1"/>
    <x v="1"/>
    <n v="554.72"/>
    <n v="0"/>
    <n v="1"/>
    <x v="2"/>
  </r>
  <r>
    <x v="686"/>
    <n v="36"/>
    <x v="1"/>
    <m/>
    <n v="9.4339999999999993E-2"/>
    <n v="8.09E-2"/>
    <n v="7.0900000000000005E-2"/>
    <x v="6"/>
    <n v="8"/>
    <n v="1"/>
    <s v="CA"/>
    <x v="10"/>
    <x v="1"/>
    <n v="0"/>
    <n v="5666.6666670000004"/>
    <n v="0"/>
    <n v="15000"/>
    <x v="467"/>
    <x v="1"/>
    <x v="1"/>
    <n v="470.67"/>
    <n v="99.735299999999995"/>
    <n v="1"/>
    <x v="0"/>
  </r>
  <r>
    <x v="5"/>
    <n v="36"/>
    <x v="1"/>
    <m/>
    <n v="0.19858999999999999"/>
    <n v="0.16200000000000001"/>
    <n v="0.152"/>
    <x v="5"/>
    <n v="5"/>
    <n v="18"/>
    <s v="CA"/>
    <x v="5"/>
    <x v="1"/>
    <n v="0"/>
    <n v="3250"/>
    <n v="0"/>
    <n v="3500"/>
    <x v="21"/>
    <x v="2"/>
    <x v="3"/>
    <n v="123.4"/>
    <n v="95.28"/>
    <n v="1"/>
    <x v="1"/>
  </r>
  <r>
    <x v="687"/>
    <n v="36"/>
    <x v="0"/>
    <d v="2013-10-22T00:00:00"/>
    <n v="0.29509999999999997"/>
    <n v="0.25990000000000002"/>
    <n v="0.24990000000000001"/>
    <x v="2"/>
    <n v="7"/>
    <n v="1"/>
    <s v="OH"/>
    <x v="5"/>
    <x v="1"/>
    <n v="0"/>
    <n v="3833.333333"/>
    <n v="0"/>
    <n v="3000"/>
    <x v="624"/>
    <x v="3"/>
    <x v="6"/>
    <n v="120.86"/>
    <n v="1299.01"/>
    <n v="33"/>
    <x v="2"/>
  </r>
  <r>
    <x v="688"/>
    <n v="36"/>
    <x v="1"/>
    <m/>
    <n v="0.23530000000000001"/>
    <n v="0.19789999999999999"/>
    <n v="0.18790000000000001"/>
    <x v="5"/>
    <n v="3"/>
    <n v="1"/>
    <s v="TX"/>
    <x v="17"/>
    <x v="1"/>
    <n v="0"/>
    <n v="6083.3333329999996"/>
    <n v="0"/>
    <n v="10000"/>
    <x v="571"/>
    <x v="0"/>
    <x v="3"/>
    <n v="370.57"/>
    <n v="945.33"/>
    <n v="26"/>
    <x v="2"/>
  </r>
  <r>
    <x v="689"/>
    <n v="36"/>
    <x v="0"/>
    <d v="2007-10-05T00:00:00"/>
    <n v="0.13705000000000001"/>
    <n v="0.13"/>
    <n v="0.12"/>
    <x v="0"/>
    <m/>
    <n v="0"/>
    <s v="MO"/>
    <x v="15"/>
    <x v="3"/>
    <n v="0"/>
    <n v="4600"/>
    <n v="0"/>
    <n v="6000"/>
    <x v="625"/>
    <x v="0"/>
    <x v="0"/>
    <n v="202.16"/>
    <n v="82.18"/>
    <n v="38"/>
    <x v="1"/>
  </r>
  <r>
    <x v="690"/>
    <n v="12"/>
    <x v="0"/>
    <d v="2012-07-20T00:00:00"/>
    <n v="0.34105000000000002"/>
    <n v="0.24990000000000001"/>
    <n v="0.2399"/>
    <x v="2"/>
    <n v="7"/>
    <n v="7"/>
    <s v="CA"/>
    <x v="60"/>
    <x v="1"/>
    <n v="0"/>
    <n v="8583.3333330000005"/>
    <n v="0"/>
    <n v="4500"/>
    <x v="313"/>
    <x v="0"/>
    <x v="6"/>
    <n v="423.4"/>
    <n v="636.44000000000005"/>
    <n v="78"/>
    <x v="2"/>
  </r>
  <r>
    <x v="691"/>
    <n v="60"/>
    <x v="1"/>
    <m/>
    <n v="0.23318"/>
    <n v="0.20849999999999999"/>
    <n v="0.19850000000000001"/>
    <x v="3"/>
    <n v="8"/>
    <n v="1"/>
    <s v="MO"/>
    <x v="1"/>
    <x v="1"/>
    <n v="0"/>
    <n v="9416.6666669999995"/>
    <n v="0"/>
    <n v="13000"/>
    <x v="626"/>
    <x v="0"/>
    <x v="2"/>
    <n v="350.6"/>
    <n v="4061.38"/>
    <n v="19"/>
    <x v="2"/>
  </r>
  <r>
    <x v="692"/>
    <n v="36"/>
    <x v="3"/>
    <d v="2007-10-16T00:00:00"/>
    <n v="0.17671000000000001"/>
    <n v="0.16950000000000001"/>
    <n v="0.14949999999999999"/>
    <x v="0"/>
    <m/>
    <n v="0"/>
    <s v=""/>
    <x v="0"/>
    <x v="2"/>
    <m/>
    <n v="1015.833333"/>
    <n v="191"/>
    <n v="2500"/>
    <x v="2"/>
    <x v="1"/>
    <x v="0"/>
    <n v="89.07"/>
    <n v="178.16"/>
    <n v="121"/>
    <x v="1"/>
  </r>
  <r>
    <x v="4"/>
    <n v="36"/>
    <x v="1"/>
    <m/>
    <n v="0.21290000000000001"/>
    <n v="0.17599999999999999"/>
    <n v="0.16600000000000001"/>
    <x v="5"/>
    <n v="4"/>
    <n v="1"/>
    <s v="CT"/>
    <x v="12"/>
    <x v="1"/>
    <n v="0"/>
    <n v="4250"/>
    <n v="0"/>
    <n v="7000"/>
    <x v="49"/>
    <x v="0"/>
    <x v="3"/>
    <n v="251.66"/>
    <n v="493.96"/>
    <n v="104"/>
    <x v="2"/>
  </r>
  <r>
    <x v="693"/>
    <n v="36"/>
    <x v="4"/>
    <d v="2009-06-10T00:00:00"/>
    <n v="0.12911"/>
    <n v="0.1221"/>
    <n v="0.11210000000000001"/>
    <x v="0"/>
    <m/>
    <n v="0"/>
    <s v="MN"/>
    <x v="1"/>
    <x v="3"/>
    <n v="0"/>
    <n v="5000"/>
    <n v="1855"/>
    <n v="5000"/>
    <x v="627"/>
    <x v="2"/>
    <x v="0"/>
    <n v="166.57"/>
    <n v="602.08000000000004"/>
    <n v="104"/>
    <x v="2"/>
  </r>
  <r>
    <x v="694"/>
    <n v="36"/>
    <x v="1"/>
    <m/>
    <n v="0.12427000000000001"/>
    <n v="9.64E-2"/>
    <n v="8.6400000000000005E-2"/>
    <x v="1"/>
    <n v="9"/>
    <n v="13"/>
    <s v="FL"/>
    <x v="30"/>
    <x v="3"/>
    <n v="0"/>
    <n v="3750"/>
    <n v="0"/>
    <n v="8000"/>
    <x v="565"/>
    <x v="3"/>
    <x v="2"/>
    <n v="256.79000000000002"/>
    <n v="979.12"/>
    <n v="3"/>
    <x v="2"/>
  </r>
  <r>
    <x v="352"/>
    <n v="36"/>
    <x v="0"/>
    <d v="2009-07-13T00:00:00"/>
    <n v="0.1477"/>
    <n v="0.12989999999999999"/>
    <n v="0.1249"/>
    <x v="0"/>
    <m/>
    <n v="0"/>
    <s v=""/>
    <x v="57"/>
    <x v="2"/>
    <m/>
    <n v="0"/>
    <n v="0"/>
    <n v="1000"/>
    <x v="628"/>
    <x v="2"/>
    <x v="4"/>
    <n v="33.69"/>
    <n v="206.41"/>
    <n v="37"/>
    <x v="1"/>
  </r>
  <r>
    <x v="48"/>
    <n v="36"/>
    <x v="1"/>
    <m/>
    <n v="0.31031999999999998"/>
    <n v="0.2712"/>
    <n v="0.26119999999999999"/>
    <x v="4"/>
    <n v="2"/>
    <n v="1"/>
    <s v="CA"/>
    <x v="12"/>
    <x v="1"/>
    <n v="0"/>
    <n v="12916.666670000001"/>
    <n v="0"/>
    <n v="4000"/>
    <x v="196"/>
    <x v="0"/>
    <x v="3"/>
    <n v="163.56"/>
    <n v="521.22"/>
    <n v="61"/>
    <x v="2"/>
  </r>
  <r>
    <x v="695"/>
    <n v="36"/>
    <x v="0"/>
    <d v="2012-09-11T00:00:00"/>
    <n v="0.12461"/>
    <n v="0.10349999999999999"/>
    <n v="9.35E-2"/>
    <x v="1"/>
    <n v="9"/>
    <n v="1"/>
    <s v="OK"/>
    <x v="29"/>
    <x v="3"/>
    <n v="0"/>
    <n v="4000"/>
    <n v="0"/>
    <n v="10000"/>
    <x v="629"/>
    <x v="0"/>
    <x v="8"/>
    <n v="324.32"/>
    <n v="1674.34"/>
    <n v="392"/>
    <x v="2"/>
  </r>
  <r>
    <x v="696"/>
    <n v="36"/>
    <x v="0"/>
    <d v="2014-02-11T00:00:00"/>
    <n v="0.35797000000000001"/>
    <n v="0.31769999999999998"/>
    <n v="0.30769999999999997"/>
    <x v="7"/>
    <n v="2"/>
    <n v="3"/>
    <s v="OH"/>
    <x v="0"/>
    <x v="0"/>
    <n v="0"/>
    <n v="4000"/>
    <n v="0"/>
    <n v="4000"/>
    <x v="630"/>
    <x v="3"/>
    <x v="2"/>
    <n v="173.71"/>
    <n v="1807.27"/>
    <n v="32"/>
    <x v="1"/>
  </r>
  <r>
    <x v="697"/>
    <n v="36"/>
    <x v="0"/>
    <d v="2013-04-16T00:00:00"/>
    <n v="0.26680999999999999"/>
    <n v="0.22869999999999999"/>
    <n v="0.21870000000000001"/>
    <x v="2"/>
    <n v="6"/>
    <n v="1"/>
    <s v="NY"/>
    <x v="1"/>
    <x v="1"/>
    <n v="0"/>
    <n v="10333.333329999999"/>
    <n v="0"/>
    <n v="15000"/>
    <x v="631"/>
    <x v="3"/>
    <x v="2"/>
    <n v="579.63"/>
    <n v="1863.03"/>
    <n v="9"/>
    <x v="2"/>
  </r>
  <r>
    <x v="262"/>
    <n v="36"/>
    <x v="1"/>
    <m/>
    <n v="0.24204999999999999"/>
    <n v="0.20449999999999999"/>
    <n v="0.19450000000000001"/>
    <x v="5"/>
    <n v="5"/>
    <n v="1"/>
    <s v="CT"/>
    <x v="4"/>
    <x v="1"/>
    <n v="105"/>
    <n v="3500"/>
    <n v="0"/>
    <n v="8000"/>
    <x v="632"/>
    <x v="2"/>
    <x v="3"/>
    <n v="299.14999999999998"/>
    <n v="517.09780000000001"/>
    <n v="1"/>
    <x v="1"/>
  </r>
  <r>
    <x v="129"/>
    <n v="36"/>
    <x v="0"/>
    <d v="2010-02-24T00:00:00"/>
    <n v="0.27766999999999997"/>
    <n v="0.27"/>
    <n v="0.26"/>
    <x v="0"/>
    <m/>
    <n v="3"/>
    <s v="MO"/>
    <x v="53"/>
    <x v="3"/>
    <n v="0"/>
    <n v="0"/>
    <n v="0"/>
    <n v="7500"/>
    <x v="621"/>
    <x v="3"/>
    <x v="7"/>
    <n v="306.19"/>
    <n v="2972.05"/>
    <n v="116"/>
    <x v="1"/>
  </r>
  <r>
    <x v="698"/>
    <n v="36"/>
    <x v="0"/>
    <d v="2008-11-10T00:00:00"/>
    <n v="0.10739"/>
    <n v="0.09"/>
    <n v="8.5000000000000006E-2"/>
    <x v="0"/>
    <m/>
    <n v="0"/>
    <s v="OH"/>
    <x v="0"/>
    <x v="3"/>
    <n v="0"/>
    <n v="5000"/>
    <n v="0"/>
    <n v="1000"/>
    <x v="518"/>
    <x v="0"/>
    <x v="0"/>
    <n v="31.8"/>
    <n v="74.47"/>
    <n v="44"/>
    <x v="2"/>
  </r>
  <r>
    <x v="427"/>
    <n v="36"/>
    <x v="1"/>
    <m/>
    <n v="0.23233000000000001"/>
    <n v="0.19500000000000001"/>
    <n v="0.185"/>
    <x v="5"/>
    <n v="2"/>
    <n v="2"/>
    <s v="MA"/>
    <x v="4"/>
    <x v="1"/>
    <n v="0"/>
    <n v="8333.3333330000005"/>
    <n v="0"/>
    <n v="15000"/>
    <x v="633"/>
    <x v="2"/>
    <x v="3"/>
    <n v="553.64"/>
    <n v="713.73630000000003"/>
    <n v="1"/>
    <x v="2"/>
  </r>
  <r>
    <x v="699"/>
    <n v="36"/>
    <x v="0"/>
    <d v="2008-01-15T00:00:00"/>
    <n v="8.6169999999999997E-2"/>
    <n v="6.9000000000000006E-2"/>
    <n v="6.4000000000000001E-2"/>
    <x v="0"/>
    <m/>
    <n v="0"/>
    <s v="AR"/>
    <x v="10"/>
    <x v="2"/>
    <m/>
    <n v="4333.3333329999996"/>
    <n v="0"/>
    <n v="1000"/>
    <x v="634"/>
    <x v="2"/>
    <x v="4"/>
    <n v="30.83"/>
    <n v="61.76"/>
    <n v="39"/>
    <x v="1"/>
  </r>
  <r>
    <x v="700"/>
    <n v="36"/>
    <x v="1"/>
    <m/>
    <n v="0.24246000000000001"/>
    <n v="0.2049"/>
    <n v="0.19489999999999999"/>
    <x v="5"/>
    <n v="7"/>
    <n v="13"/>
    <s v="SC"/>
    <x v="25"/>
    <x v="1"/>
    <n v="0"/>
    <n v="4583.3333329999996"/>
    <n v="0"/>
    <n v="3000"/>
    <x v="246"/>
    <x v="1"/>
    <x v="2"/>
    <n v="112.24"/>
    <n v="883.76"/>
    <n v="61"/>
    <x v="2"/>
  </r>
  <r>
    <x v="701"/>
    <n v="36"/>
    <x v="0"/>
    <d v="2013-04-24T00:00:00"/>
    <n v="0.35797000000000001"/>
    <n v="0.31769999999999998"/>
    <n v="0.30769999999999997"/>
    <x v="7"/>
    <n v="5"/>
    <n v="2"/>
    <s v="IN"/>
    <x v="31"/>
    <x v="1"/>
    <n v="0"/>
    <n v="8333.3333330000005"/>
    <n v="0"/>
    <n v="4000"/>
    <x v="635"/>
    <x v="1"/>
    <x v="2"/>
    <n v="173.71"/>
    <n v="1188.25"/>
    <n v="10"/>
    <x v="2"/>
  </r>
  <r>
    <x v="694"/>
    <n v="36"/>
    <x v="0"/>
    <d v="2013-03-14T00:00:00"/>
    <n v="0.35797000000000001"/>
    <n v="0.31769999999999998"/>
    <n v="0.30769999999999997"/>
    <x v="7"/>
    <n v="5"/>
    <n v="20"/>
    <s v="MD"/>
    <x v="0"/>
    <x v="1"/>
    <n v="1720"/>
    <n v="5416.6666670000004"/>
    <n v="0"/>
    <n v="4000"/>
    <x v="626"/>
    <x v="0"/>
    <x v="2"/>
    <n v="173.71"/>
    <n v="830.07"/>
    <n v="15"/>
    <x v="2"/>
  </r>
  <r>
    <x v="702"/>
    <n v="36"/>
    <x v="1"/>
    <m/>
    <n v="0.19539999999999999"/>
    <n v="0.1585"/>
    <n v="0.14849999999999999"/>
    <x v="5"/>
    <n v="4"/>
    <n v="1"/>
    <s v="IN"/>
    <x v="4"/>
    <x v="1"/>
    <n v="0"/>
    <n v="3250"/>
    <n v="0"/>
    <n v="4500"/>
    <x v="636"/>
    <x v="1"/>
    <x v="1"/>
    <n v="157.87"/>
    <n v="0"/>
    <n v="1"/>
    <x v="2"/>
  </r>
  <r>
    <x v="703"/>
    <n v="36"/>
    <x v="3"/>
    <d v="2010-01-25T00:00:00"/>
    <n v="0.17444999999999999"/>
    <n v="0.16"/>
    <n v="0.15"/>
    <x v="0"/>
    <m/>
    <n v="1"/>
    <s v="WA"/>
    <x v="11"/>
    <x v="0"/>
    <n v="0"/>
    <n v="10833.333329999999"/>
    <n v="1047"/>
    <n v="14000"/>
    <x v="320"/>
    <x v="0"/>
    <x v="7"/>
    <n v="492.2"/>
    <n v="2285.41"/>
    <n v="381"/>
    <x v="2"/>
  </r>
  <r>
    <x v="704"/>
    <n v="36"/>
    <x v="1"/>
    <m/>
    <n v="0.15833"/>
    <n v="0.12989999999999999"/>
    <n v="0.11990000000000001"/>
    <x v="1"/>
    <n v="8"/>
    <n v="1"/>
    <s v="NY"/>
    <x v="12"/>
    <x v="1"/>
    <n v="0"/>
    <n v="10000"/>
    <n v="0"/>
    <n v="3000"/>
    <x v="530"/>
    <x v="3"/>
    <x v="3"/>
    <n v="101.07"/>
    <n v="266.23"/>
    <n v="29"/>
    <x v="1"/>
  </r>
  <r>
    <x v="568"/>
    <n v="36"/>
    <x v="1"/>
    <m/>
    <n v="0.16324"/>
    <n v="0.12740000000000001"/>
    <n v="0.1174"/>
    <x v="3"/>
    <n v="7"/>
    <n v="1"/>
    <s v="TN"/>
    <x v="35"/>
    <x v="1"/>
    <n v="0"/>
    <n v="4583.3333329999996"/>
    <n v="0"/>
    <n v="15000"/>
    <x v="507"/>
    <x v="2"/>
    <x v="3"/>
    <n v="503.53"/>
    <n v="460.8"/>
    <n v="146"/>
    <x v="2"/>
  </r>
  <r>
    <x v="110"/>
    <n v="36"/>
    <x v="1"/>
    <m/>
    <n v="0.26149"/>
    <n v="0.2235"/>
    <n v="0.2135"/>
    <x v="2"/>
    <n v="2"/>
    <n v="1"/>
    <s v="TX"/>
    <x v="19"/>
    <x v="1"/>
    <n v="0"/>
    <n v="7916.6666670000004"/>
    <n v="0"/>
    <n v="8500"/>
    <x v="600"/>
    <x v="1"/>
    <x v="1"/>
    <n v="326.16000000000003"/>
    <n v="161.35"/>
    <n v="2"/>
    <x v="1"/>
  </r>
  <r>
    <x v="705"/>
    <n v="60"/>
    <x v="1"/>
    <m/>
    <n v="0.13227"/>
    <n v="0.1099"/>
    <n v="9.9900000000000003E-2"/>
    <x v="1"/>
    <n v="8"/>
    <n v="1"/>
    <s v="CA"/>
    <x v="10"/>
    <x v="1"/>
    <n v="0"/>
    <n v="10416.666670000001"/>
    <n v="0"/>
    <n v="18500"/>
    <x v="637"/>
    <x v="3"/>
    <x v="3"/>
    <n v="402.14"/>
    <n v="1458.71"/>
    <n v="329"/>
    <x v="1"/>
  </r>
  <r>
    <x v="94"/>
    <n v="60"/>
    <x v="1"/>
    <m/>
    <n v="0.21822"/>
    <n v="0.19389999999999999"/>
    <n v="0.18390000000000001"/>
    <x v="3"/>
    <n v="7"/>
    <n v="2"/>
    <s v="NE"/>
    <x v="17"/>
    <x v="1"/>
    <n v="0"/>
    <n v="5833.3333329999996"/>
    <n v="0"/>
    <n v="13000"/>
    <x v="22"/>
    <x v="1"/>
    <x v="3"/>
    <n v="340.02"/>
    <n v="2371.0500000000002"/>
    <n v="215"/>
    <x v="0"/>
  </r>
  <r>
    <x v="706"/>
    <n v="60"/>
    <x v="1"/>
    <m/>
    <n v="0.15844"/>
    <n v="0.13550000000000001"/>
    <n v="0.1255"/>
    <x v="3"/>
    <n v="7"/>
    <n v="1"/>
    <s v="GA"/>
    <x v="34"/>
    <x v="1"/>
    <n v="0"/>
    <n v="4583.3333329999996"/>
    <n v="0"/>
    <n v="15000"/>
    <x v="21"/>
    <x v="2"/>
    <x v="3"/>
    <n v="345.53"/>
    <n v="343.25"/>
    <n v="1"/>
    <x v="1"/>
  </r>
  <r>
    <x v="707"/>
    <n v="60"/>
    <x v="1"/>
    <m/>
    <n v="0.26128000000000001"/>
    <n v="0.2359"/>
    <n v="0.22589999999999999"/>
    <x v="2"/>
    <n v="3"/>
    <n v="1"/>
    <s v="VA"/>
    <x v="33"/>
    <x v="1"/>
    <n v="0"/>
    <n v="3000"/>
    <n v="0"/>
    <n v="10000"/>
    <x v="421"/>
    <x v="0"/>
    <x v="3"/>
    <n v="285.3"/>
    <n v="1156.24"/>
    <n v="19"/>
    <x v="1"/>
  </r>
  <r>
    <x v="708"/>
    <n v="60"/>
    <x v="1"/>
    <m/>
    <n v="0.28704000000000002"/>
    <n v="0.26100000000000001"/>
    <n v="0.251"/>
    <x v="2"/>
    <n v="3"/>
    <n v="1"/>
    <s v="VA"/>
    <x v="12"/>
    <x v="1"/>
    <n v="3893"/>
    <n v="5525"/>
    <n v="0"/>
    <n v="13000"/>
    <x v="482"/>
    <x v="0"/>
    <x v="2"/>
    <n v="390"/>
    <n v="4940.4799999999996"/>
    <n v="11"/>
    <x v="1"/>
  </r>
  <r>
    <x v="709"/>
    <n v="36"/>
    <x v="1"/>
    <m/>
    <n v="0.29537000000000002"/>
    <n v="0.25659999999999999"/>
    <n v="0.24660000000000001"/>
    <x v="2"/>
    <n v="2"/>
    <n v="3"/>
    <s v="IL"/>
    <x v="13"/>
    <x v="1"/>
    <n v="706"/>
    <n v="7916.6666670000004"/>
    <n v="0"/>
    <n v="4000"/>
    <x v="65"/>
    <x v="0"/>
    <x v="3"/>
    <n v="160.44"/>
    <n v="566.97789999999998"/>
    <n v="1"/>
    <x v="1"/>
  </r>
  <r>
    <x v="710"/>
    <n v="36"/>
    <x v="0"/>
    <d v="2013-06-26T00:00:00"/>
    <n v="0.35797000000000001"/>
    <n v="0.31769999999999998"/>
    <n v="0.30769999999999997"/>
    <x v="7"/>
    <n v="4"/>
    <n v="13"/>
    <s v="PA"/>
    <x v="13"/>
    <x v="1"/>
    <n v="0"/>
    <n v="3687.5"/>
    <n v="0"/>
    <n v="4000"/>
    <x v="638"/>
    <x v="0"/>
    <x v="2"/>
    <n v="173.71"/>
    <n v="1049.21"/>
    <n v="24"/>
    <x v="2"/>
  </r>
  <r>
    <x v="711"/>
    <n v="12"/>
    <x v="0"/>
    <d v="2013-09-24T00:00:00"/>
    <n v="0.30460999999999999"/>
    <n v="0.22539999999999999"/>
    <n v="0.21540000000000001"/>
    <x v="4"/>
    <n v="6"/>
    <n v="7"/>
    <s v="MN"/>
    <x v="0"/>
    <x v="6"/>
    <n v="5421"/>
    <n v="0"/>
    <n v="0"/>
    <n v="2000"/>
    <x v="639"/>
    <x v="0"/>
    <x v="2"/>
    <n v="187.71"/>
    <n v="246.21"/>
    <n v="35"/>
    <x v="2"/>
  </r>
  <r>
    <x v="712"/>
    <n v="36"/>
    <x v="0"/>
    <d v="2013-03-08T00:00:00"/>
    <n v="0.35355999999999999"/>
    <n v="0.31340000000000001"/>
    <n v="0.3034"/>
    <x v="7"/>
    <n v="3"/>
    <n v="18"/>
    <s v="CA"/>
    <x v="12"/>
    <x v="1"/>
    <n v="0"/>
    <n v="3583.333333"/>
    <n v="0"/>
    <n v="2000"/>
    <x v="152"/>
    <x v="1"/>
    <x v="3"/>
    <n v="86.38"/>
    <n v="73.510000000000005"/>
    <n v="35"/>
    <x v="2"/>
  </r>
  <r>
    <x v="467"/>
    <n v="36"/>
    <x v="3"/>
    <d v="2007-03-20T00:00:00"/>
    <n v="0.14910000000000001"/>
    <n v="0.14199999999999999"/>
    <n v="0.1295"/>
    <x v="0"/>
    <m/>
    <n v="0"/>
    <s v="MO"/>
    <x v="16"/>
    <x v="5"/>
    <m/>
    <n v="8333.3333330000005"/>
    <n v="193"/>
    <n v="13500"/>
    <x v="640"/>
    <x v="3"/>
    <x v="4"/>
    <n v="462.71"/>
    <n v="726.83"/>
    <n v="170"/>
    <x v="2"/>
  </r>
  <r>
    <x v="713"/>
    <n v="36"/>
    <x v="1"/>
    <m/>
    <n v="0.18214"/>
    <n v="0.1459"/>
    <n v="0.13589999999999999"/>
    <x v="3"/>
    <n v="4"/>
    <n v="1"/>
    <s v="NJ"/>
    <x v="32"/>
    <x v="1"/>
    <n v="0"/>
    <n v="8333.3333330000005"/>
    <n v="0"/>
    <n v="15000"/>
    <x v="641"/>
    <x v="0"/>
    <x v="3"/>
    <n v="516.97"/>
    <n v="1034.7841000000001"/>
    <n v="1"/>
    <x v="1"/>
  </r>
  <r>
    <x v="714"/>
    <n v="36"/>
    <x v="0"/>
    <d v="2012-12-30T00:00:00"/>
    <n v="9.7939999999999999E-2"/>
    <n v="9.4500000000000001E-2"/>
    <n v="8.4500000000000006E-2"/>
    <x v="6"/>
    <n v="6"/>
    <n v="1"/>
    <s v="IN"/>
    <x v="1"/>
    <x v="3"/>
    <n v="0"/>
    <n v="6666.6666670000004"/>
    <n v="0"/>
    <n v="25000"/>
    <x v="642"/>
    <x v="2"/>
    <x v="8"/>
    <n v="800.24"/>
    <n v="3807.71"/>
    <n v="782"/>
    <x v="1"/>
  </r>
  <r>
    <x v="23"/>
    <n v="60"/>
    <x v="1"/>
    <m/>
    <n v="0.22549"/>
    <n v="0.20100000000000001"/>
    <n v="0.191"/>
    <x v="2"/>
    <n v="6"/>
    <n v="1"/>
    <s v="NJ"/>
    <x v="0"/>
    <x v="1"/>
    <n v="0"/>
    <n v="6833.3333329999996"/>
    <n v="0"/>
    <n v="15000"/>
    <x v="8"/>
    <x v="2"/>
    <x v="3"/>
    <n v="398.24"/>
    <n v="509.71"/>
    <n v="243"/>
    <x v="0"/>
  </r>
  <r>
    <x v="715"/>
    <n v="60"/>
    <x v="1"/>
    <m/>
    <n v="0.24302000000000001"/>
    <n v="0.21809999999999999"/>
    <n v="0.20810000000000001"/>
    <x v="5"/>
    <n v="8"/>
    <n v="1"/>
    <s v="NC"/>
    <x v="2"/>
    <x v="1"/>
    <n v="0"/>
    <n v="4583.3333329999996"/>
    <n v="0"/>
    <n v="11500"/>
    <x v="588"/>
    <x v="0"/>
    <x v="2"/>
    <n v="316.38"/>
    <n v="3266.06"/>
    <n v="3"/>
    <x v="1"/>
  </r>
  <r>
    <x v="72"/>
    <n v="60"/>
    <x v="0"/>
    <d v="2013-12-23T00:00:00"/>
    <n v="0.20593"/>
    <n v="0.18190000000000001"/>
    <n v="0.1719"/>
    <x v="3"/>
    <n v="3"/>
    <n v="2"/>
    <s v="MA"/>
    <x v="0"/>
    <x v="1"/>
    <n v="0"/>
    <n v="3916.666667"/>
    <n v="0"/>
    <n v="8500"/>
    <x v="501"/>
    <x v="3"/>
    <x v="3"/>
    <n v="216.72"/>
    <n v="738.60400000000004"/>
    <n v="1"/>
    <x v="1"/>
  </r>
  <r>
    <x v="492"/>
    <n v="60"/>
    <x v="1"/>
    <m/>
    <n v="0.28899000000000002"/>
    <n v="0.26290000000000002"/>
    <n v="0.25290000000000001"/>
    <x v="4"/>
    <n v="4"/>
    <n v="1"/>
    <s v="CA"/>
    <x v="2"/>
    <x v="1"/>
    <n v="0"/>
    <n v="2500"/>
    <n v="0"/>
    <n v="4000"/>
    <x v="16"/>
    <x v="2"/>
    <x v="3"/>
    <n v="120.45"/>
    <n v="350.03"/>
    <n v="4"/>
    <x v="1"/>
  </r>
  <r>
    <x v="716"/>
    <n v="36"/>
    <x v="0"/>
    <d v="2011-06-29T00:00:00"/>
    <n v="0.31052999999999997"/>
    <n v="0.27500000000000002"/>
    <n v="0.26500000000000001"/>
    <x v="2"/>
    <n v="6"/>
    <n v="1"/>
    <s v="IL"/>
    <x v="10"/>
    <x v="3"/>
    <n v="0"/>
    <n v="6875"/>
    <n v="0"/>
    <n v="6500"/>
    <x v="643"/>
    <x v="0"/>
    <x v="5"/>
    <n v="267.11"/>
    <n v="1461.48"/>
    <n v="187"/>
    <x v="2"/>
  </r>
  <r>
    <x v="150"/>
    <n v="36"/>
    <x v="4"/>
    <d v="2009-11-01T00:00:00"/>
    <n v="0.24210000000000001"/>
    <n v="0.2346"/>
    <n v="0.21460000000000001"/>
    <x v="0"/>
    <m/>
    <n v="0"/>
    <s v="WA"/>
    <x v="7"/>
    <x v="3"/>
    <n v="30"/>
    <n v="5583.3333329999996"/>
    <n v="1711"/>
    <n v="15000"/>
    <x v="644"/>
    <x v="0"/>
    <x v="0"/>
    <n v="584.25"/>
    <n v="7043.69"/>
    <n v="142"/>
    <x v="2"/>
  </r>
  <r>
    <x v="717"/>
    <n v="36"/>
    <x v="1"/>
    <m/>
    <n v="6.8279999999999993E-2"/>
    <n v="6.4899999999999999E-2"/>
    <n v="5.4899999999999997E-2"/>
    <x v="6"/>
    <n v="10"/>
    <n v="1"/>
    <s v="WA"/>
    <x v="15"/>
    <x v="1"/>
    <n v="0"/>
    <n v="3500"/>
    <n v="0"/>
    <n v="5000"/>
    <x v="177"/>
    <x v="1"/>
    <x v="2"/>
    <n v="153.22"/>
    <n v="453.02"/>
    <n v="107"/>
    <x v="1"/>
  </r>
  <r>
    <x v="328"/>
    <n v="60"/>
    <x v="1"/>
    <m/>
    <n v="0.31847999999999999"/>
    <n v="0.29160000000000003"/>
    <n v="0.28160000000000002"/>
    <x v="4"/>
    <n v="5"/>
    <n v="2"/>
    <s v="WI"/>
    <x v="1"/>
    <x v="1"/>
    <n v="0"/>
    <n v="5373.3333329999996"/>
    <n v="0"/>
    <n v="4000"/>
    <x v="280"/>
    <x v="0"/>
    <x v="3"/>
    <n v="127.36"/>
    <n v="543.37440000000004"/>
    <n v="1"/>
    <x v="2"/>
  </r>
  <r>
    <x v="459"/>
    <n v="60"/>
    <x v="1"/>
    <m/>
    <n v="0.17685000000000001"/>
    <n v="0.1535"/>
    <n v="0.14349999999999999"/>
    <x v="3"/>
    <n v="7"/>
    <n v="1"/>
    <s v="GA"/>
    <x v="10"/>
    <x v="1"/>
    <n v="0"/>
    <n v="6750"/>
    <n v="0"/>
    <n v="15000"/>
    <x v="194"/>
    <x v="2"/>
    <x v="3"/>
    <n v="359.61"/>
    <n v="567.44179999999994"/>
    <n v="1"/>
    <x v="2"/>
  </r>
  <r>
    <x v="718"/>
    <n v="36"/>
    <x v="0"/>
    <d v="2010-12-10T00:00:00"/>
    <n v="0.15651000000000001"/>
    <n v="0.13500000000000001"/>
    <n v="0.125"/>
    <x v="3"/>
    <n v="8"/>
    <n v="1"/>
    <s v="VA"/>
    <x v="38"/>
    <x v="3"/>
    <n v="0"/>
    <n v="9311.0833330000005"/>
    <n v="0"/>
    <n v="2500"/>
    <x v="645"/>
    <x v="3"/>
    <x v="5"/>
    <n v="84.84"/>
    <n v="145.72"/>
    <n v="125"/>
    <x v="1"/>
  </r>
  <r>
    <x v="719"/>
    <n v="36"/>
    <x v="0"/>
    <d v="2011-08-22T00:00:00"/>
    <n v="0.38442999999999999"/>
    <n v="0.32200000000000001"/>
    <n v="0.312"/>
    <x v="4"/>
    <n v="5"/>
    <n v="7"/>
    <s v="CA"/>
    <x v="0"/>
    <x v="6"/>
    <n v="0"/>
    <n v="0"/>
    <n v="0"/>
    <n v="1000"/>
    <x v="646"/>
    <x v="2"/>
    <x v="5"/>
    <n v="43.67"/>
    <n v="202.77"/>
    <n v="29"/>
    <x v="2"/>
  </r>
  <r>
    <x v="1"/>
    <n v="60"/>
    <x v="1"/>
    <m/>
    <n v="0.19142999999999999"/>
    <n v="0.16750000000000001"/>
    <n v="0.1575"/>
    <x v="5"/>
    <n v="4"/>
    <n v="1"/>
    <s v="NJ"/>
    <x v="0"/>
    <x v="1"/>
    <n v="0"/>
    <n v="4666.6666670000004"/>
    <n v="0"/>
    <n v="15000"/>
    <x v="417"/>
    <x v="1"/>
    <x v="1"/>
    <n v="370.78"/>
    <n v="0"/>
    <n v="1"/>
    <x v="2"/>
  </r>
  <r>
    <x v="720"/>
    <n v="60"/>
    <x v="0"/>
    <d v="2013-07-09T00:00:00"/>
    <n v="0.21392"/>
    <n v="0.18970000000000001"/>
    <n v="0.1797"/>
    <x v="3"/>
    <n v="8"/>
    <n v="1"/>
    <s v="WA"/>
    <x v="1"/>
    <x v="1"/>
    <n v="0"/>
    <n v="10000"/>
    <n v="0"/>
    <n v="17500"/>
    <x v="137"/>
    <x v="0"/>
    <x v="2"/>
    <n v="453.67"/>
    <n v="2583.5100000000002"/>
    <n v="8"/>
    <x v="1"/>
  </r>
  <r>
    <x v="721"/>
    <n v="12"/>
    <x v="0"/>
    <d v="2014-03-01T00:00:00"/>
    <n v="0.16803000000000001"/>
    <n v="0.1109"/>
    <n v="0.1009"/>
    <x v="3"/>
    <n v="4"/>
    <n v="1"/>
    <s v="OH"/>
    <x v="10"/>
    <x v="1"/>
    <n v="0"/>
    <n v="6416.6666670000004"/>
    <n v="0"/>
    <n v="4981"/>
    <x v="647"/>
    <x v="1"/>
    <x v="3"/>
    <n v="440.46"/>
    <n v="306"/>
    <n v="75"/>
    <x v="0"/>
  </r>
  <r>
    <x v="248"/>
    <n v="36"/>
    <x v="0"/>
    <d v="2013-12-16T00:00:00"/>
    <n v="0.35797000000000001"/>
    <n v="0.31769999999999998"/>
    <n v="0.30769999999999997"/>
    <x v="7"/>
    <n v="4"/>
    <n v="7"/>
    <s v="OH"/>
    <x v="61"/>
    <x v="1"/>
    <n v="0"/>
    <n v="4833.3333329999996"/>
    <n v="0"/>
    <n v="2000"/>
    <x v="270"/>
    <x v="2"/>
    <x v="2"/>
    <n v="86.85"/>
    <n v="576.16"/>
    <n v="5"/>
    <x v="2"/>
  </r>
  <r>
    <x v="722"/>
    <n v="36"/>
    <x v="1"/>
    <m/>
    <n v="0.13300999999999999"/>
    <n v="0.105"/>
    <n v="9.5000000000000001E-2"/>
    <x v="1"/>
    <n v="4"/>
    <n v="1"/>
    <s v="TX"/>
    <x v="30"/>
    <x v="0"/>
    <n v="0"/>
    <n v="5833.3333329999996"/>
    <n v="0"/>
    <n v="15000"/>
    <x v="48"/>
    <x v="2"/>
    <x v="3"/>
    <n v="487.54"/>
    <n v="495.25490000000002"/>
    <n v="1"/>
    <x v="2"/>
  </r>
  <r>
    <x v="84"/>
    <n v="36"/>
    <x v="2"/>
    <m/>
    <n v="0.35797000000000001"/>
    <n v="0.31769999999999998"/>
    <n v="0.30769999999999997"/>
    <x v="7"/>
    <n v="5"/>
    <n v="13"/>
    <s v="KY"/>
    <x v="3"/>
    <x v="1"/>
    <n v="0"/>
    <n v="3333.333333"/>
    <n v="6"/>
    <n v="4000"/>
    <x v="648"/>
    <x v="3"/>
    <x v="2"/>
    <n v="173.71"/>
    <n v="1749.78"/>
    <n v="11"/>
    <x v="1"/>
  </r>
  <r>
    <x v="492"/>
    <n v="36"/>
    <x v="1"/>
    <m/>
    <n v="0.35355999999999999"/>
    <n v="0.31340000000000001"/>
    <n v="0.3034"/>
    <x v="7"/>
    <n v="2"/>
    <n v="1"/>
    <s v="NJ"/>
    <x v="35"/>
    <x v="1"/>
    <n v="0"/>
    <n v="3333.333333"/>
    <n v="0"/>
    <n v="4000"/>
    <x v="649"/>
    <x v="2"/>
    <x v="3"/>
    <n v="172.76"/>
    <n v="497.55549999999999"/>
    <n v="1"/>
    <x v="2"/>
  </r>
  <r>
    <x v="723"/>
    <n v="36"/>
    <x v="0"/>
    <d v="2012-03-19T00:00:00"/>
    <n v="0.15894"/>
    <n v="0.13739999999999999"/>
    <n v="0.12740000000000001"/>
    <x v="1"/>
    <n v="9"/>
    <n v="3"/>
    <s v="FL"/>
    <x v="19"/>
    <x v="0"/>
    <n v="0"/>
    <n v="14166.666670000001"/>
    <n v="0"/>
    <n v="3000"/>
    <x v="650"/>
    <x v="1"/>
    <x v="5"/>
    <n v="102.15"/>
    <n v="577.01"/>
    <n v="107"/>
    <x v="2"/>
  </r>
  <r>
    <x v="568"/>
    <n v="36"/>
    <x v="1"/>
    <m/>
    <n v="0.26855000000000001"/>
    <n v="0.23039999999999999"/>
    <n v="0.22040000000000001"/>
    <x v="2"/>
    <n v="3"/>
    <n v="1"/>
    <s v="NY"/>
    <x v="37"/>
    <x v="1"/>
    <n v="0"/>
    <n v="6166.6666670000004"/>
    <n v="0"/>
    <n v="10000"/>
    <x v="17"/>
    <x v="2"/>
    <x v="3"/>
    <n v="387.31"/>
    <n v="560.11770000000001"/>
    <n v="1"/>
    <x v="2"/>
  </r>
  <r>
    <x v="724"/>
    <n v="60"/>
    <x v="1"/>
    <m/>
    <n v="0.17710000000000001"/>
    <n v="0.1535"/>
    <n v="0.14349999999999999"/>
    <x v="3"/>
    <n v="6"/>
    <n v="1"/>
    <s v="MD"/>
    <x v="0"/>
    <x v="1"/>
    <n v="0"/>
    <n v="3750"/>
    <n v="0"/>
    <n v="10000"/>
    <x v="195"/>
    <x v="1"/>
    <x v="1"/>
    <n v="239.74"/>
    <n v="0"/>
    <n v="1"/>
    <x v="1"/>
  </r>
  <r>
    <x v="724"/>
    <n v="60"/>
    <x v="1"/>
    <m/>
    <n v="0.17710000000000001"/>
    <n v="0.1535"/>
    <n v="0.14349999999999999"/>
    <x v="3"/>
    <n v="7"/>
    <n v="1"/>
    <s v="MD"/>
    <x v="0"/>
    <x v="1"/>
    <n v="0"/>
    <n v="3750"/>
    <n v="0"/>
    <n v="10000"/>
    <x v="195"/>
    <x v="1"/>
    <x v="1"/>
    <n v="239.74"/>
    <n v="0"/>
    <n v="1"/>
    <x v="1"/>
  </r>
  <r>
    <x v="58"/>
    <n v="36"/>
    <x v="1"/>
    <m/>
    <n v="0.18275"/>
    <n v="0.14649999999999999"/>
    <n v="0.13650000000000001"/>
    <x v="3"/>
    <n v="6"/>
    <n v="1"/>
    <s v="MO"/>
    <x v="9"/>
    <x v="1"/>
    <n v="0"/>
    <n v="1666.666667"/>
    <n v="0"/>
    <n v="4000"/>
    <x v="54"/>
    <x v="2"/>
    <x v="3"/>
    <n v="137.97999999999999"/>
    <n v="96.834500000000006"/>
    <n v="1"/>
    <x v="1"/>
  </r>
  <r>
    <x v="724"/>
    <n v="36"/>
    <x v="1"/>
    <m/>
    <n v="0.19500999999999999"/>
    <n v="0.1585"/>
    <n v="0.14849999999999999"/>
    <x v="5"/>
    <n v="6"/>
    <n v="1"/>
    <s v="WA"/>
    <x v="1"/>
    <x v="1"/>
    <n v="0"/>
    <n v="6666.6666670000004"/>
    <n v="0"/>
    <n v="25000"/>
    <x v="5"/>
    <x v="2"/>
    <x v="3"/>
    <n v="877.08"/>
    <n v="654.94380000000001"/>
    <n v="1"/>
    <x v="2"/>
  </r>
  <r>
    <x v="725"/>
    <n v="36"/>
    <x v="1"/>
    <m/>
    <n v="0.24757999999999999"/>
    <n v="0.2099"/>
    <n v="0.19989999999999999"/>
    <x v="5"/>
    <n v="7"/>
    <n v="6"/>
    <s v="IL"/>
    <x v="8"/>
    <x v="1"/>
    <n v="0"/>
    <n v="2000"/>
    <n v="0"/>
    <n v="2000"/>
    <x v="132"/>
    <x v="0"/>
    <x v="2"/>
    <n v="75.34"/>
    <n v="512.19000000000005"/>
    <n v="16"/>
    <x v="0"/>
  </r>
  <r>
    <x v="407"/>
    <n v="36"/>
    <x v="1"/>
    <m/>
    <n v="0.13799"/>
    <n v="0.1099"/>
    <n v="9.9900000000000003E-2"/>
    <x v="1"/>
    <n v="10"/>
    <n v="2"/>
    <s v="LA"/>
    <x v="9"/>
    <x v="0"/>
    <n v="0"/>
    <n v="41666.666669999999"/>
    <n v="0"/>
    <n v="4000"/>
    <x v="612"/>
    <x v="0"/>
    <x v="3"/>
    <n v="130.94"/>
    <n v="174.23560000000001"/>
    <n v="1"/>
    <x v="2"/>
  </r>
  <r>
    <x v="726"/>
    <n v="36"/>
    <x v="3"/>
    <d v="2009-01-27T00:00:00"/>
    <n v="0.26291999999999999"/>
    <n v="0.24"/>
    <n v="0.23"/>
    <x v="0"/>
    <m/>
    <n v="1"/>
    <s v="WA"/>
    <x v="0"/>
    <x v="3"/>
    <n v="0"/>
    <n v="2833.333333"/>
    <n v="446"/>
    <n v="1500"/>
    <x v="651"/>
    <x v="1"/>
    <x v="7"/>
    <n v="58.85"/>
    <n v="261.58999999999997"/>
    <n v="5"/>
    <x v="2"/>
  </r>
  <r>
    <x v="472"/>
    <n v="36"/>
    <x v="0"/>
    <d v="2010-10-14T00:00:00"/>
    <n v="0.15792999999999999"/>
    <n v="0.13639999999999999"/>
    <n v="0.12640000000000001"/>
    <x v="0"/>
    <m/>
    <n v="4"/>
    <s v="MA"/>
    <x v="10"/>
    <x v="3"/>
    <n v="0"/>
    <n v="5833.3333329999996"/>
    <n v="0"/>
    <n v="6001"/>
    <x v="435"/>
    <x v="3"/>
    <x v="7"/>
    <n v="45.88"/>
    <n v="1298.92"/>
    <n v="248"/>
    <x v="2"/>
  </r>
  <r>
    <x v="727"/>
    <n v="36"/>
    <x v="0"/>
    <d v="2011-07-08T00:00:00"/>
    <n v="6.8879999999999997E-2"/>
    <n v="6.5500000000000003E-2"/>
    <n v="5.5500000000000001E-2"/>
    <x v="6"/>
    <n v="10"/>
    <n v="6"/>
    <s v="WV"/>
    <x v="17"/>
    <x v="1"/>
    <n v="0"/>
    <n v="3000"/>
    <n v="0"/>
    <n v="2500"/>
    <x v="652"/>
    <x v="1"/>
    <x v="6"/>
    <n v="76.680000000000007"/>
    <n v="68.19"/>
    <n v="44"/>
    <x v="2"/>
  </r>
  <r>
    <x v="486"/>
    <n v="36"/>
    <x v="1"/>
    <m/>
    <n v="0.28594999999999998"/>
    <n v="0.24740000000000001"/>
    <n v="0.2374"/>
    <x v="4"/>
    <n v="4"/>
    <n v="1"/>
    <s v="OH"/>
    <x v="12"/>
    <x v="1"/>
    <n v="0"/>
    <n v="4916.6666670000004"/>
    <n v="0"/>
    <n v="5000"/>
    <x v="178"/>
    <x v="1"/>
    <x v="1"/>
    <n v="198.11"/>
    <n v="101.67100000000001"/>
    <n v="1"/>
    <x v="2"/>
  </r>
  <r>
    <x v="728"/>
    <n v="36"/>
    <x v="1"/>
    <m/>
    <n v="0.18173"/>
    <n v="0.15989999999999999"/>
    <n v="0.14990000000000001"/>
    <x v="3"/>
    <n v="9"/>
    <n v="2"/>
    <s v="MO"/>
    <x v="0"/>
    <x v="1"/>
    <n v="0"/>
    <n v="5000"/>
    <n v="0"/>
    <n v="6567"/>
    <x v="653"/>
    <x v="3"/>
    <x v="6"/>
    <n v="230.83"/>
    <n v="1717.19"/>
    <n v="112"/>
    <x v="2"/>
  </r>
  <r>
    <x v="729"/>
    <n v="36"/>
    <x v="0"/>
    <d v="2011-04-26T00:00:00"/>
    <n v="0.34887000000000001"/>
    <n v="0.3125"/>
    <n v="0.30249999999999999"/>
    <x v="7"/>
    <n v="4"/>
    <n v="7"/>
    <s v="TX"/>
    <x v="1"/>
    <x v="1"/>
    <n v="0"/>
    <n v="6833.3333329999996"/>
    <n v="0"/>
    <n v="3000"/>
    <x v="654"/>
    <x v="3"/>
    <x v="6"/>
    <n v="129.41999999999999"/>
    <n v="35.96"/>
    <n v="30"/>
    <x v="2"/>
  </r>
  <r>
    <x v="730"/>
    <n v="36"/>
    <x v="1"/>
    <m/>
    <n v="0.2878"/>
    <n v="0.2492"/>
    <n v="0.2392"/>
    <x v="2"/>
    <n v="7"/>
    <n v="7"/>
    <s v="FL"/>
    <x v="27"/>
    <x v="1"/>
    <n v="0"/>
    <n v="4000"/>
    <n v="0"/>
    <n v="7500"/>
    <x v="655"/>
    <x v="2"/>
    <x v="2"/>
    <n v="297.88"/>
    <n v="1859.23"/>
    <n v="115"/>
    <x v="2"/>
  </r>
  <r>
    <x v="22"/>
    <n v="36"/>
    <x v="1"/>
    <m/>
    <n v="0.2878"/>
    <n v="0.2492"/>
    <n v="0.2392"/>
    <x v="2"/>
    <n v="2"/>
    <n v="1"/>
    <s v="PA"/>
    <x v="3"/>
    <x v="0"/>
    <n v="0"/>
    <n v="16666.666669999999"/>
    <n v="0"/>
    <n v="4000"/>
    <x v="216"/>
    <x v="3"/>
    <x v="3"/>
    <n v="158.87"/>
    <n v="758.09"/>
    <n v="1"/>
    <x v="2"/>
  </r>
  <r>
    <x v="136"/>
    <n v="36"/>
    <x v="1"/>
    <m/>
    <n v="9.0649999999999994E-2"/>
    <n v="7.6899999999999996E-2"/>
    <n v="6.6900000000000001E-2"/>
    <x v="6"/>
    <n v="9"/>
    <n v="1"/>
    <s v="OH"/>
    <x v="2"/>
    <x v="1"/>
    <n v="0"/>
    <n v="5000"/>
    <n v="0"/>
    <n v="13000"/>
    <x v="148"/>
    <x v="1"/>
    <x v="1"/>
    <n v="405.52"/>
    <n v="0"/>
    <n v="1"/>
    <x v="2"/>
  </r>
  <r>
    <x v="731"/>
    <n v="36"/>
    <x v="0"/>
    <d v="2011-03-23T00:00:00"/>
    <n v="7.3389999999999997E-2"/>
    <n v="7.0000000000000007E-2"/>
    <n v="0.06"/>
    <x v="6"/>
    <n v="10"/>
    <n v="3"/>
    <s v="WY"/>
    <x v="3"/>
    <x v="3"/>
    <n v="0"/>
    <n v="5000"/>
    <n v="0"/>
    <n v="1000"/>
    <x v="656"/>
    <x v="2"/>
    <x v="8"/>
    <n v="30.88"/>
    <n v="60.11"/>
    <n v="47"/>
    <x v="1"/>
  </r>
  <r>
    <x v="732"/>
    <n v="36"/>
    <x v="1"/>
    <m/>
    <n v="0.24757999999999999"/>
    <n v="0.2099"/>
    <n v="0.19989999999999999"/>
    <x v="5"/>
    <n v="6"/>
    <n v="3"/>
    <s v="NV"/>
    <x v="0"/>
    <x v="6"/>
    <n v="0"/>
    <n v="0"/>
    <n v="0"/>
    <n v="15000"/>
    <x v="657"/>
    <x v="0"/>
    <x v="2"/>
    <n v="565.04999999999995"/>
    <n v="3999.41"/>
    <n v="278"/>
    <x v="2"/>
  </r>
  <r>
    <x v="733"/>
    <n v="60"/>
    <x v="1"/>
    <m/>
    <n v="0.27461999999999998"/>
    <n v="0.24890000000000001"/>
    <n v="0.2389"/>
    <x v="5"/>
    <n v="7"/>
    <n v="15"/>
    <s v="MT"/>
    <x v="1"/>
    <x v="1"/>
    <n v="0"/>
    <n v="2250"/>
    <n v="0"/>
    <n v="7000"/>
    <x v="92"/>
    <x v="3"/>
    <x v="2"/>
    <n v="205.01"/>
    <n v="2872.15"/>
    <n v="10"/>
    <x v="1"/>
  </r>
  <r>
    <x v="396"/>
    <n v="36"/>
    <x v="1"/>
    <m/>
    <n v="0.20524000000000001"/>
    <n v="0.16850000000000001"/>
    <n v="0.1585"/>
    <x v="5"/>
    <n v="4"/>
    <n v="1"/>
    <s v="IL"/>
    <x v="0"/>
    <x v="1"/>
    <n v="0"/>
    <n v="3707.583333"/>
    <n v="0"/>
    <n v="7000"/>
    <x v="436"/>
    <x v="2"/>
    <x v="3"/>
    <n v="249.05"/>
    <n v="287.55849999999998"/>
    <n v="1"/>
    <x v="2"/>
  </r>
  <r>
    <x v="403"/>
    <n v="36"/>
    <x v="1"/>
    <m/>
    <n v="7.9570000000000002E-2"/>
    <n v="6.59E-2"/>
    <n v="5.5899999999999998E-2"/>
    <x v="6"/>
    <n v="11"/>
    <n v="1"/>
    <s v="NY"/>
    <x v="16"/>
    <x v="4"/>
    <n v="0"/>
    <n v="4666.6666670000004"/>
    <n v="0"/>
    <n v="15000"/>
    <x v="289"/>
    <x v="1"/>
    <x v="1"/>
    <n v="460.35"/>
    <n v="0"/>
    <n v="270"/>
    <x v="2"/>
  </r>
  <r>
    <x v="734"/>
    <n v="36"/>
    <x v="0"/>
    <d v="2013-12-13T00:00:00"/>
    <n v="0.28338999999999998"/>
    <n v="0.24490000000000001"/>
    <n v="0.2349"/>
    <x v="2"/>
    <n v="7"/>
    <n v="13"/>
    <s v="PA"/>
    <x v="1"/>
    <x v="1"/>
    <n v="3606"/>
    <n v="4166.6666670000004"/>
    <n v="0"/>
    <n v="9000"/>
    <x v="658"/>
    <x v="0"/>
    <x v="2"/>
    <n v="355.42"/>
    <n v="2086.23"/>
    <n v="181"/>
    <x v="1"/>
  </r>
  <r>
    <x v="548"/>
    <n v="36"/>
    <x v="1"/>
    <m/>
    <n v="0.30285000000000001"/>
    <n v="0.26390000000000002"/>
    <n v="0.25390000000000001"/>
    <x v="4"/>
    <n v="2"/>
    <n v="2"/>
    <s v="LA"/>
    <x v="22"/>
    <x v="1"/>
    <n v="0"/>
    <n v="3166.666667"/>
    <n v="0"/>
    <n v="4000"/>
    <x v="488"/>
    <x v="3"/>
    <x v="3"/>
    <n v="161.99"/>
    <n v="715.82"/>
    <n v="69"/>
    <x v="1"/>
  </r>
  <r>
    <x v="735"/>
    <n v="36"/>
    <x v="0"/>
    <d v="2011-01-06T00:00:00"/>
    <n v="0.14419000000000001"/>
    <n v="0.13"/>
    <n v="0.12"/>
    <x v="0"/>
    <m/>
    <n v="4"/>
    <s v="NC"/>
    <x v="13"/>
    <x v="3"/>
    <n v="71"/>
    <n v="8416.6666669999995"/>
    <n v="0"/>
    <n v="4500"/>
    <x v="659"/>
    <x v="3"/>
    <x v="7"/>
    <n v="151.62"/>
    <n v="940.07"/>
    <n v="208"/>
    <x v="2"/>
  </r>
  <r>
    <x v="680"/>
    <n v="36"/>
    <x v="1"/>
    <m/>
    <n v="0.26917000000000002"/>
    <n v="0.23100000000000001"/>
    <n v="0.221"/>
    <x v="2"/>
    <n v="3"/>
    <n v="1"/>
    <s v="WI"/>
    <x v="5"/>
    <x v="1"/>
    <n v="0"/>
    <n v="2666.666667"/>
    <n v="0"/>
    <n v="10000"/>
    <x v="354"/>
    <x v="2"/>
    <x v="3"/>
    <n v="387.62"/>
    <n v="666.26"/>
    <n v="74"/>
    <x v="2"/>
  </r>
  <r>
    <x v="736"/>
    <n v="36"/>
    <x v="0"/>
    <d v="2012-11-27T00:00:00"/>
    <n v="0.12511"/>
    <n v="0.104"/>
    <n v="9.4E-2"/>
    <x v="1"/>
    <n v="9"/>
    <n v="7"/>
    <s v="IL"/>
    <x v="0"/>
    <x v="3"/>
    <n v="0"/>
    <n v="3416.666667"/>
    <n v="0"/>
    <n v="5000"/>
    <x v="545"/>
    <x v="2"/>
    <x v="8"/>
    <n v="162.28"/>
    <n v="841.15"/>
    <n v="158"/>
    <x v="1"/>
  </r>
  <r>
    <x v="737"/>
    <n v="36"/>
    <x v="0"/>
    <d v="2006-05-16T00:00:00"/>
    <n v="8.6840000000000001E-2"/>
    <n v="0.08"/>
    <n v="7.4999999999999997E-2"/>
    <x v="0"/>
    <m/>
    <n v="0"/>
    <s v=""/>
    <x v="16"/>
    <x v="5"/>
    <m/>
    <n v="8333.3333330000005"/>
    <n v="0"/>
    <n v="5000"/>
    <x v="660"/>
    <x v="3"/>
    <x v="4"/>
    <n v="156.68"/>
    <n v="32.630000000000003"/>
    <n v="51"/>
    <x v="2"/>
  </r>
  <r>
    <x v="189"/>
    <n v="36"/>
    <x v="4"/>
    <d v="2013-08-25T00:00:00"/>
    <n v="0.26680999999999999"/>
    <n v="0.22869999999999999"/>
    <n v="0.21870000000000001"/>
    <x v="2"/>
    <n v="3"/>
    <n v="13"/>
    <s v="NJ"/>
    <x v="31"/>
    <x v="3"/>
    <n v="0"/>
    <n v="2033.333333"/>
    <n v="319"/>
    <n v="2000"/>
    <x v="314"/>
    <x v="3"/>
    <x v="2"/>
    <n v="77.28"/>
    <n v="478.97"/>
    <n v="41"/>
    <x v="2"/>
  </r>
  <r>
    <x v="344"/>
    <n v="60"/>
    <x v="4"/>
    <d v="2014-01-28T00:00:00"/>
    <n v="0.29464000000000001"/>
    <n v="0.26840000000000003"/>
    <n v="0.25840000000000002"/>
    <x v="2"/>
    <n v="6"/>
    <n v="1"/>
    <s v="NC"/>
    <x v="1"/>
    <x v="1"/>
    <n v="0"/>
    <n v="3583.333333"/>
    <n v="163"/>
    <n v="11500"/>
    <x v="349"/>
    <x v="0"/>
    <x v="2"/>
    <n v="350.06"/>
    <n v="2701.31"/>
    <n v="177"/>
    <x v="2"/>
  </r>
  <r>
    <x v="61"/>
    <n v="60"/>
    <x v="1"/>
    <m/>
    <n v="0.24754000000000001"/>
    <n v="0.2225"/>
    <n v="0.21249999999999999"/>
    <x v="2"/>
    <n v="8"/>
    <n v="3"/>
    <s v="UT"/>
    <x v="19"/>
    <x v="1"/>
    <n v="0"/>
    <n v="3333.333333"/>
    <n v="0"/>
    <n v="10000"/>
    <x v="33"/>
    <x v="0"/>
    <x v="3"/>
    <n v="277.61"/>
    <n v="919.95"/>
    <n v="55"/>
    <x v="1"/>
  </r>
  <r>
    <x v="333"/>
    <n v="60"/>
    <x v="1"/>
    <m/>
    <n v="0.19323000000000001"/>
    <n v="0.16950000000000001"/>
    <n v="0.1595"/>
    <x v="5"/>
    <n v="6"/>
    <n v="1"/>
    <s v="MA"/>
    <x v="0"/>
    <x v="1"/>
    <n v="0"/>
    <n v="3633.333333"/>
    <n v="0"/>
    <n v="10000"/>
    <x v="201"/>
    <x v="2"/>
    <x v="3"/>
    <n v="248.26"/>
    <n v="557.36620000000005"/>
    <n v="1"/>
    <x v="1"/>
  </r>
  <r>
    <x v="738"/>
    <n v="36"/>
    <x v="0"/>
    <d v="2013-03-23T00:00:00"/>
    <n v="0.26282"/>
    <n v="0.2399"/>
    <n v="0.22989999999999999"/>
    <x v="2"/>
    <n v="7"/>
    <n v="1"/>
    <s v="AL"/>
    <x v="56"/>
    <x v="3"/>
    <n v="0"/>
    <n v="2840.083333"/>
    <n v="0"/>
    <n v="3500"/>
    <x v="661"/>
    <x v="1"/>
    <x v="5"/>
    <n v="131.5"/>
    <n v="1448.61"/>
    <n v="209"/>
    <x v="1"/>
  </r>
  <r>
    <x v="456"/>
    <n v="36"/>
    <x v="1"/>
    <m/>
    <n v="0.18725"/>
    <n v="0.15090000000000001"/>
    <n v="0.1409"/>
    <x v="3"/>
    <n v="7"/>
    <n v="1"/>
    <s v="FL"/>
    <x v="0"/>
    <x v="1"/>
    <n v="0"/>
    <n v="12916.666670000001"/>
    <n v="0"/>
    <n v="30000"/>
    <x v="662"/>
    <x v="0"/>
    <x v="3"/>
    <n v="1041.28"/>
    <n v="2153.83"/>
    <n v="202"/>
    <x v="2"/>
  </r>
  <r>
    <x v="739"/>
    <n v="36"/>
    <x v="1"/>
    <m/>
    <n v="0.24246000000000001"/>
    <n v="0.2049"/>
    <n v="0.19489999999999999"/>
    <x v="5"/>
    <n v="7"/>
    <n v="1"/>
    <s v="CA"/>
    <x v="0"/>
    <x v="1"/>
    <n v="0"/>
    <n v="4750"/>
    <n v="0"/>
    <n v="15000"/>
    <x v="177"/>
    <x v="1"/>
    <x v="2"/>
    <n v="561.21"/>
    <n v="4510.8500000000004"/>
    <n v="291"/>
    <x v="0"/>
  </r>
  <r>
    <x v="470"/>
    <n v="60"/>
    <x v="1"/>
    <m/>
    <n v="0.21831999999999999"/>
    <n v="0.19400000000000001"/>
    <n v="0.184"/>
    <x v="5"/>
    <n v="4"/>
    <n v="1"/>
    <s v="NJ"/>
    <x v="3"/>
    <x v="1"/>
    <n v="0"/>
    <n v="5500"/>
    <n v="0"/>
    <n v="5000"/>
    <x v="32"/>
    <x v="2"/>
    <x v="3"/>
    <n v="130.81"/>
    <n v="163.97"/>
    <n v="1"/>
    <x v="1"/>
  </r>
  <r>
    <x v="740"/>
    <n v="36"/>
    <x v="0"/>
    <d v="2011-10-06T00:00:00"/>
    <n v="0.19855"/>
    <n v="0.17649999999999999"/>
    <n v="0.16650000000000001"/>
    <x v="0"/>
    <m/>
    <n v="1"/>
    <s v="SC"/>
    <x v="31"/>
    <x v="3"/>
    <n v="0"/>
    <n v="1666.666667"/>
    <n v="0"/>
    <n v="5000"/>
    <x v="663"/>
    <x v="2"/>
    <x v="7"/>
    <n v="179.89"/>
    <n v="1475.7"/>
    <n v="176"/>
    <x v="2"/>
  </r>
  <r>
    <x v="741"/>
    <n v="60"/>
    <x v="1"/>
    <m/>
    <n v="0.29371000000000003"/>
    <n v="0.26989999999999997"/>
    <n v="0.25990000000000002"/>
    <x v="2"/>
    <n v="5"/>
    <n v="2"/>
    <s v="AK"/>
    <x v="15"/>
    <x v="3"/>
    <n v="0"/>
    <n v="2681"/>
    <n v="0"/>
    <n v="10000"/>
    <x v="664"/>
    <x v="0"/>
    <x v="6"/>
    <n v="305.29000000000002"/>
    <n v="5777.86"/>
    <n v="148"/>
    <x v="2"/>
  </r>
  <r>
    <x v="742"/>
    <n v="36"/>
    <x v="0"/>
    <d v="2009-12-27T00:00:00"/>
    <n v="0.10692"/>
    <n v="0.1"/>
    <n v="9.5000000000000001E-2"/>
    <x v="0"/>
    <m/>
    <n v="0"/>
    <s v="TX"/>
    <x v="10"/>
    <x v="2"/>
    <m/>
    <n v="4160"/>
    <n v="0"/>
    <n v="19500"/>
    <x v="634"/>
    <x v="2"/>
    <x v="4"/>
    <n v="626.6"/>
    <n v="3154.17"/>
    <n v="30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D4FC1B-6327-4102-99F7-137D372AC7D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48:A249" firstHeaderRow="1" firstDataRow="1" firstDataCol="0"/>
  <pivotFields count="27">
    <pivotField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showAll="0">
      <items count="10">
        <item h="1" x="6"/>
        <item x="4"/>
        <item x="0"/>
        <item x="1"/>
        <item h="1" x="3"/>
        <item h="1" x="2"/>
        <item h="1" x="5"/>
        <item h="1" x="8"/>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showAll="0"/>
    <pivotField showAll="0"/>
    <pivotField showAll="0"/>
    <pivotField showAll="0"/>
    <pivotField showAll="0"/>
    <pivotField showAll="0"/>
    <pivotField showAll="0" defaultSubtotal="0"/>
    <pivotField showAll="0" defaultSubtotal="0"/>
    <pivotField showAll="0" defaultSubtotal="0">
      <items count="11">
        <item x="0"/>
        <item x="1"/>
        <item x="2"/>
        <item x="3"/>
        <item x="4"/>
        <item x="5"/>
        <item x="6"/>
        <item x="7"/>
        <item x="8"/>
        <item x="9"/>
        <item x="10"/>
      </items>
    </pivotField>
  </pivotFields>
  <rowItems count="1">
    <i/>
  </rowItems>
  <colItems count="1">
    <i/>
  </colItems>
  <dataFields count="1">
    <dataField name="Count of LoanOriginationDate"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98656F-1801-4E85-A465-5FDAE5A4B63B}"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60:B71" firstHeaderRow="1" firstDataRow="1" firstDataCol="1"/>
  <pivotFields count="27">
    <pivotField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showAll="0">
      <items count="10">
        <item h="1" x="6"/>
        <item x="4"/>
        <item x="0"/>
        <item x="1"/>
        <item h="1" x="3"/>
        <item h="1" x="2"/>
        <item h="1" x="5"/>
        <item h="1" x="8"/>
        <item h="1" x="7"/>
        <item t="default"/>
      </items>
    </pivotField>
    <pivotField showAll="0"/>
    <pivotField showAll="0"/>
    <pivotField showAll="0"/>
    <pivotField showAll="0"/>
    <pivotField showAll="0"/>
    <pivotField showAll="0"/>
    <pivotField showAll="0"/>
    <pivotField showAll="0"/>
    <pivotField axis="axisRow" showAll="0" measureFilter="1">
      <items count="63">
        <item x="16"/>
        <item x="19"/>
        <item x="31"/>
        <item x="22"/>
        <item x="44"/>
        <item x="20"/>
        <item x="61"/>
        <item x="47"/>
        <item x="51"/>
        <item x="38"/>
        <item x="18"/>
        <item x="15"/>
        <item x="10"/>
        <item x="9"/>
        <item x="42"/>
        <item x="50"/>
        <item x="49"/>
        <item x="43"/>
        <item x="13"/>
        <item x="3"/>
        <item x="7"/>
        <item x="26"/>
        <item x="6"/>
        <item x="29"/>
        <item x="57"/>
        <item x="24"/>
        <item x="5"/>
        <item x="45"/>
        <item x="35"/>
        <item x="14"/>
        <item x="28"/>
        <item x="27"/>
        <item x="21"/>
        <item x="23"/>
        <item x="0"/>
        <item x="39"/>
        <item x="55"/>
        <item x="32"/>
        <item x="37"/>
        <item x="53"/>
        <item x="1"/>
        <item x="36"/>
        <item x="60"/>
        <item x="25"/>
        <item x="56"/>
        <item x="12"/>
        <item x="11"/>
        <item x="4"/>
        <item x="41"/>
        <item x="2"/>
        <item x="33"/>
        <item x="58"/>
        <item x="52"/>
        <item x="59"/>
        <item x="17"/>
        <item x="54"/>
        <item x="46"/>
        <item x="40"/>
        <item x="34"/>
        <item x="48"/>
        <item x="30"/>
        <item x="8"/>
        <item t="default"/>
      </items>
    </pivotField>
    <pivotField showAll="0"/>
    <pivotField showAll="0"/>
    <pivotField dataField="1" showAll="0"/>
    <pivotField showAll="0"/>
    <pivotField showAll="0"/>
    <pivotField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showAll="0"/>
    <pivotField showAll="0"/>
    <pivotField showAll="0"/>
    <pivotField showAll="0"/>
    <pivotField showAll="0"/>
    <pivotField showAll="0"/>
    <pivotField showAll="0" defaultSubtotal="0"/>
    <pivotField showAll="0" defaultSubtotal="0"/>
    <pivotField showAll="0" defaultSubtotal="0">
      <items count="11">
        <item x="0"/>
        <item x="1"/>
        <item x="2"/>
        <item x="3"/>
        <item x="4"/>
        <item x="5"/>
        <item x="6"/>
        <item x="7"/>
        <item x="8"/>
        <item x="9"/>
        <item x="10"/>
      </items>
    </pivotField>
  </pivotFields>
  <rowFields count="1">
    <field x="11"/>
  </rowFields>
  <rowItems count="11">
    <i>
      <x v="5"/>
    </i>
    <i>
      <x v="14"/>
    </i>
    <i>
      <x v="15"/>
    </i>
    <i>
      <x v="16"/>
    </i>
    <i>
      <x v="17"/>
    </i>
    <i>
      <x v="19"/>
    </i>
    <i>
      <x v="35"/>
    </i>
    <i>
      <x v="42"/>
    </i>
    <i>
      <x v="43"/>
    </i>
    <i>
      <x v="48"/>
    </i>
    <i t="grand">
      <x/>
    </i>
  </rowItems>
  <colItems count="1">
    <i/>
  </colItems>
  <dataFields count="1">
    <dataField name="Average of StatedMonthlyIncome" fld="14" subtotal="average" baseField="11" baseItem="1" numFmtId="2"/>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5EE181-E8E2-4B11-9E9F-4E28EB21DF70}"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83:B124" firstHeaderRow="1" firstDataRow="1" firstDataCol="1"/>
  <pivotFields count="27">
    <pivotField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showAll="0">
      <items count="10">
        <item h="1" x="6"/>
        <item x="4"/>
        <item x="0"/>
        <item x="1"/>
        <item h="1" x="3"/>
        <item h="1" x="2"/>
        <item h="1" x="5"/>
        <item h="1" x="8"/>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axis="axisRow" showAll="0">
      <items count="5">
        <item x="1"/>
        <item x="3"/>
        <item x="0"/>
        <item x="2"/>
        <item t="default"/>
      </items>
    </pivotField>
    <pivotField axis="axisRow" showAll="0">
      <items count="10">
        <item x="4"/>
        <item x="0"/>
        <item x="7"/>
        <item x="8"/>
        <item x="5"/>
        <item x="6"/>
        <item x="2"/>
        <item x="3"/>
        <item x="1"/>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2">
    <field x="19"/>
    <field x="18"/>
  </rowFields>
  <rowItems count="41">
    <i>
      <x/>
    </i>
    <i r="1">
      <x/>
    </i>
    <i r="1">
      <x v="1"/>
    </i>
    <i r="1">
      <x v="2"/>
    </i>
    <i r="1">
      <x v="3"/>
    </i>
    <i>
      <x v="1"/>
    </i>
    <i r="1">
      <x/>
    </i>
    <i r="1">
      <x v="1"/>
    </i>
    <i r="1">
      <x v="2"/>
    </i>
    <i r="1">
      <x v="3"/>
    </i>
    <i>
      <x v="2"/>
    </i>
    <i r="1">
      <x/>
    </i>
    <i r="1">
      <x v="1"/>
    </i>
    <i r="1">
      <x v="2"/>
    </i>
    <i r="1">
      <x v="3"/>
    </i>
    <i>
      <x v="3"/>
    </i>
    <i r="1">
      <x v="2"/>
    </i>
    <i r="1">
      <x v="3"/>
    </i>
    <i>
      <x v="4"/>
    </i>
    <i r="1">
      <x/>
    </i>
    <i r="1">
      <x v="1"/>
    </i>
    <i r="1">
      <x v="2"/>
    </i>
    <i r="1">
      <x v="3"/>
    </i>
    <i>
      <x v="5"/>
    </i>
    <i r="1">
      <x/>
    </i>
    <i r="1">
      <x v="1"/>
    </i>
    <i r="1">
      <x v="2"/>
    </i>
    <i r="1">
      <x v="3"/>
    </i>
    <i>
      <x v="6"/>
    </i>
    <i r="1">
      <x/>
    </i>
    <i r="1">
      <x v="1"/>
    </i>
    <i r="1">
      <x v="2"/>
    </i>
    <i r="1">
      <x v="3"/>
    </i>
    <i>
      <x v="7"/>
    </i>
    <i r="1">
      <x/>
    </i>
    <i r="1">
      <x v="1"/>
    </i>
    <i r="1">
      <x v="2"/>
    </i>
    <i r="1">
      <x v="3"/>
    </i>
    <i>
      <x v="8"/>
    </i>
    <i r="1">
      <x/>
    </i>
    <i t="grand">
      <x/>
    </i>
  </rowItems>
  <colItems count="1">
    <i/>
  </colItems>
  <dataFields count="1">
    <dataField name="Sum of LoanOriginalAmount"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D5B268-1BF3-4C2A-AC57-C40CD2F35704}"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46:C55" firstHeaderRow="0" firstDataRow="1" firstDataCol="1"/>
  <pivotFields count="27">
    <pivotField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showAll="0">
      <items count="10">
        <item h="1" x="6"/>
        <item x="4"/>
        <item x="0"/>
        <item x="1"/>
        <item h="1" x="3"/>
        <item h="1" x="2"/>
        <item h="1" x="5"/>
        <item h="1" x="8"/>
        <item h="1" x="7"/>
        <item t="default"/>
      </items>
    </pivotField>
    <pivotField showAll="0"/>
    <pivotField showAll="0"/>
    <pivotField showAll="0"/>
    <pivotField showAll="0"/>
    <pivotField showAll="0">
      <items count="9">
        <item h="1" x="0"/>
        <item x="1"/>
        <item x="6"/>
        <item x="3"/>
        <item x="5"/>
        <item x="2"/>
        <item x="4"/>
        <item x="7"/>
        <item t="default"/>
      </items>
    </pivotField>
    <pivotField showAll="0"/>
    <pivotField showAll="0"/>
    <pivotField showAll="0"/>
    <pivotField showAll="0"/>
    <pivotField axis="axisRow" showAll="0">
      <items count="10">
        <item h="1" x="5"/>
        <item x="1"/>
        <item x="3"/>
        <item x="2"/>
        <item x="6"/>
        <item x="4"/>
        <item x="7"/>
        <item x="8"/>
        <item x="0"/>
        <item t="default"/>
      </items>
    </pivotField>
    <pivotField showAll="0"/>
    <pivotField dataField="1" showAll="0"/>
    <pivotField showAll="0"/>
    <pivotField showAll="0"/>
    <pivotField dataField="1"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showAll="0"/>
    <pivotField showAll="0"/>
    <pivotField showAll="0"/>
    <pivotField showAll="0"/>
    <pivotField showAll="0"/>
    <pivotField showAll="0">
      <items count="4">
        <item x="0"/>
        <item x="1"/>
        <item x="2"/>
        <item t="default"/>
      </items>
    </pivotField>
    <pivotField showAll="0" defaultSubtotal="0"/>
    <pivotField showAll="0" defaultSubtotal="0"/>
    <pivotField showAll="0" defaultSubtotal="0">
      <items count="11">
        <item x="0"/>
        <item x="1"/>
        <item x="2"/>
        <item x="3"/>
        <item x="4"/>
        <item x="5"/>
        <item x="6"/>
        <item x="7"/>
        <item x="8"/>
        <item x="9"/>
        <item x="10"/>
      </items>
    </pivotField>
  </pivotFields>
  <rowFields count="1">
    <field x="12"/>
  </rowFields>
  <rowItems count="9">
    <i>
      <x v="1"/>
    </i>
    <i>
      <x v="2"/>
    </i>
    <i>
      <x v="3"/>
    </i>
    <i>
      <x v="4"/>
    </i>
    <i>
      <x v="5"/>
    </i>
    <i>
      <x v="6"/>
    </i>
    <i>
      <x v="7"/>
    </i>
    <i>
      <x v="8"/>
    </i>
    <i t="grand">
      <x/>
    </i>
  </rowItems>
  <colFields count="1">
    <field x="-2"/>
  </colFields>
  <colItems count="2">
    <i>
      <x/>
    </i>
    <i i="1">
      <x v="1"/>
    </i>
  </colItems>
  <dataFields count="2">
    <dataField name="Count of LoanOriginationDate" fld="17" subtotal="count" baseField="0" baseItem="0"/>
    <dataField name="Average of StatedMonthlyIncome" fld="14" subtotal="average" baseField="12"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DA985-EDF1-410C-B0F3-00D831306597}"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234:B238" firstHeaderRow="1" firstDataRow="1" firstDataCol="1"/>
  <pivotFields count="27">
    <pivotField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axis="axisRow" dataField="1" showAll="0">
      <items count="10">
        <item h="1" x="6"/>
        <item x="4"/>
        <item x="0"/>
        <item x="1"/>
        <item h="1" x="3"/>
        <item h="1" x="2"/>
        <item h="1" x="5"/>
        <item h="1" x="8"/>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showAll="0"/>
    <pivotField showAll="0"/>
    <pivotField showAll="0"/>
    <pivotField showAll="0"/>
    <pivotField showAll="0"/>
    <pivotField showAll="0"/>
    <pivotField showAll="0" defaultSubtotal="0"/>
    <pivotField showAll="0" defaultSubtotal="0"/>
    <pivotField showAll="0" defaultSubtotal="0">
      <items count="11">
        <item x="0"/>
        <item x="1"/>
        <item x="2"/>
        <item x="3"/>
        <item x="4"/>
        <item x="5"/>
        <item x="6"/>
        <item x="7"/>
        <item x="8"/>
        <item x="9"/>
        <item x="10"/>
      </items>
    </pivotField>
  </pivotFields>
  <rowFields count="1">
    <field x="2"/>
  </rowFields>
  <rowItems count="4">
    <i>
      <x v="1"/>
    </i>
    <i>
      <x v="2"/>
    </i>
    <i>
      <x v="3"/>
    </i>
    <i t="grand">
      <x/>
    </i>
  </rowItems>
  <colItems count="1">
    <i/>
  </colItems>
  <dataFields count="1">
    <dataField name="Count of LoanStatus" fld="2" subtotal="count" baseField="0" baseItem="0"/>
  </dataFields>
  <chartFormats count="2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2">
          <reference field="4294967294" count="1" selected="0">
            <x v="0"/>
          </reference>
          <reference field="2" count="1" selected="0">
            <x v="2"/>
          </reference>
        </references>
      </pivotArea>
    </chartFormat>
    <chartFormat chart="2" format="8">
      <pivotArea type="data" outline="0" fieldPosition="0">
        <references count="2">
          <reference field="4294967294" count="1" selected="0">
            <x v="0"/>
          </reference>
          <reference field="2" count="1" selected="0">
            <x v="3"/>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3" format="7">
      <pivotArea type="data" outline="0" fieldPosition="0">
        <references count="2">
          <reference field="4294967294" count="1" selected="0">
            <x v="0"/>
          </reference>
          <reference field="2" count="1" selected="0">
            <x v="2"/>
          </reference>
        </references>
      </pivotArea>
    </chartFormat>
    <chartFormat chart="3" format="8">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3" format="9">
      <pivotArea type="data" outline="0" fieldPosition="0">
        <references count="2">
          <reference field="4294967294" count="1" selected="0">
            <x v="0"/>
          </reference>
          <reference field="2" count="1" selected="0">
            <x v="8"/>
          </reference>
        </references>
      </pivotArea>
    </chartFormat>
    <chartFormat chart="3" format="10">
      <pivotArea type="data" outline="0" fieldPosition="0">
        <references count="2">
          <reference field="4294967294" count="1" selected="0">
            <x v="0"/>
          </reference>
          <reference field="2" count="1" selected="0">
            <x v="7"/>
          </reference>
        </references>
      </pivotArea>
    </chartFormat>
    <chartFormat chart="3" format="11">
      <pivotArea type="data" outline="0" fieldPosition="0">
        <references count="2">
          <reference field="4294967294" count="1" selected="0">
            <x v="0"/>
          </reference>
          <reference field="2" count="1" selected="0">
            <x v="6"/>
          </reference>
        </references>
      </pivotArea>
    </chartFormat>
    <chartFormat chart="3" format="12">
      <pivotArea type="data" outline="0" fieldPosition="0">
        <references count="2">
          <reference field="4294967294" count="1" selected="0">
            <x v="0"/>
          </reference>
          <reference field="2" count="1" selected="0">
            <x v="5"/>
          </reference>
        </references>
      </pivotArea>
    </chartFormat>
    <chartFormat chart="3" format="13">
      <pivotArea type="data" outline="0" fieldPosition="0">
        <references count="2">
          <reference field="4294967294" count="1" selected="0">
            <x v="0"/>
          </reference>
          <reference field="2" count="1" selected="0">
            <x v="4"/>
          </reference>
        </references>
      </pivotArea>
    </chartFormat>
    <chartFormat chart="3" format="14">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2"/>
          </reference>
        </references>
      </pivotArea>
    </chartFormat>
    <chartFormat chart="8" format="12">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AE59DC-E586-40FC-9013-2F25415A6F6B}"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18:A219" firstHeaderRow="1" firstDataRow="1" firstDataCol="0"/>
  <pivotFields count="27">
    <pivotField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showAll="0">
      <items count="10">
        <item h="1" x="6"/>
        <item x="4"/>
        <item x="0"/>
        <item x="1"/>
        <item h="1" x="3"/>
        <item h="1" x="2"/>
        <item h="1" x="5"/>
        <item h="1" x="8"/>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showAll="0"/>
    <pivotField showAll="0"/>
    <pivotField showAll="0"/>
    <pivotField showAll="0"/>
    <pivotField showAll="0"/>
    <pivotField showAll="0"/>
    <pivotField showAll="0" defaultSubtotal="0"/>
    <pivotField showAll="0" defaultSubtotal="0"/>
    <pivotField showAll="0" defaultSubtotal="0">
      <items count="11">
        <item x="0"/>
        <item x="1"/>
        <item x="2"/>
        <item x="3"/>
        <item x="4"/>
        <item x="5"/>
        <item x="6"/>
        <item x="7"/>
        <item x="8"/>
        <item x="9"/>
        <item x="10"/>
      </items>
    </pivotField>
  </pivotFields>
  <rowItems count="1">
    <i/>
  </rowItems>
  <colItems count="1">
    <i/>
  </colItems>
  <dataFields count="1">
    <dataField name="Sum of LoanOriginalAm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A3B7B8-3A51-4690-9D2C-43B69BD3021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3:B41" firstHeaderRow="1" firstDataRow="1" firstDataCol="1"/>
  <pivotFields count="27">
    <pivotField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showAll="0">
      <items count="10">
        <item h="1" x="6"/>
        <item x="4"/>
        <item x="0"/>
        <item x="1"/>
        <item h="1" x="3"/>
        <item h="1" x="2"/>
        <item h="1" x="5"/>
        <item h="1" x="8"/>
        <item h="1" x="7"/>
        <item t="default"/>
      </items>
    </pivotField>
    <pivotField showAll="0"/>
    <pivotField showAll="0"/>
    <pivotField showAll="0"/>
    <pivotField showAll="0"/>
    <pivotField axis="axisRow" showAll="0">
      <items count="9">
        <item h="1" x="0"/>
        <item x="1"/>
        <item x="6"/>
        <item x="3"/>
        <item x="5"/>
        <item x="2"/>
        <item x="4"/>
        <item x="7"/>
        <item t="default"/>
      </items>
    </pivotField>
    <pivotField dataField="1" showAll="0"/>
    <pivotField showAll="0"/>
    <pivotField showAll="0"/>
    <pivotField showAll="0"/>
    <pivotField showAll="0"/>
    <pivotField showAll="0"/>
    <pivotField showAll="0"/>
    <pivotField showAll="0"/>
    <pivotField showAll="0"/>
    <pivotField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showAll="0"/>
    <pivotField showAll="0"/>
    <pivotField showAll="0"/>
    <pivotField showAll="0"/>
    <pivotField showAll="0"/>
    <pivotField showAll="0">
      <items count="4">
        <item x="0"/>
        <item x="1"/>
        <item x="2"/>
        <item t="default"/>
      </items>
    </pivotField>
    <pivotField showAll="0" defaultSubtotal="0"/>
    <pivotField showAll="0" defaultSubtotal="0"/>
    <pivotField showAll="0" defaultSubtotal="0">
      <items count="11">
        <item x="0"/>
        <item x="1"/>
        <item x="2"/>
        <item x="3"/>
        <item x="4"/>
        <item x="5"/>
        <item x="6"/>
        <item x="7"/>
        <item x="8"/>
        <item x="9"/>
        <item x="10"/>
      </items>
    </pivotField>
  </pivotFields>
  <rowFields count="1">
    <field x="7"/>
  </rowFields>
  <rowItems count="8">
    <i>
      <x v="1"/>
    </i>
    <i>
      <x v="2"/>
    </i>
    <i>
      <x v="3"/>
    </i>
    <i>
      <x v="4"/>
    </i>
    <i>
      <x v="5"/>
    </i>
    <i>
      <x v="6"/>
    </i>
    <i>
      <x v="7"/>
    </i>
    <i t="grand">
      <x/>
    </i>
  </rowItems>
  <colItems count="1">
    <i/>
  </colItems>
  <dataFields count="1">
    <dataField name="Average of ProsperScore" fld="8" subtotal="average" baseField="7"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5AF471-E0FD-44CE-BB23-E2F6AB3BAF8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07:B211" firstHeaderRow="1" firstDataRow="1" firstDataCol="1"/>
  <pivotFields count="27">
    <pivotField dataField="1"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axis="axisRow" showAll="0">
      <items count="10">
        <item h="1" x="6"/>
        <item x="4"/>
        <item x="0"/>
        <item x="1"/>
        <item h="1" x="3"/>
        <item h="1" x="2"/>
        <item h="1" x="5"/>
        <item h="1" x="8"/>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showAll="0"/>
    <pivotField showAll="0"/>
    <pivotField showAll="0"/>
    <pivotField showAll="0"/>
    <pivotField showAll="0"/>
    <pivotField showAll="0"/>
    <pivotField showAll="0" defaultSubtotal="0"/>
    <pivotField showAll="0" defaultSubtotal="0"/>
    <pivotField showAll="0" defaultSubtotal="0">
      <items count="11">
        <item x="0"/>
        <item x="1"/>
        <item x="2"/>
        <item x="3"/>
        <item x="4"/>
        <item x="5"/>
        <item x="6"/>
        <item x="7"/>
        <item x="8"/>
        <item x="9"/>
        <item x="10"/>
      </items>
    </pivotField>
  </pivotFields>
  <rowFields count="1">
    <field x="2"/>
  </rowFields>
  <rowItems count="4">
    <i>
      <x v="1"/>
    </i>
    <i>
      <x v="2"/>
    </i>
    <i>
      <x v="3"/>
    </i>
    <i t="grand">
      <x/>
    </i>
  </rowItems>
  <colItems count="1">
    <i/>
  </colItems>
  <dataFields count="1">
    <dataField name="Count of ListingCreation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A5FCAA-6391-4163-93FD-3C6D9A4E2EBC}"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40:B201" firstHeaderRow="1" firstDataRow="1" firstDataCol="1"/>
  <pivotFields count="27">
    <pivotField dataField="1"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showAll="0">
      <items count="10">
        <item h="1" x="6"/>
        <item x="4"/>
        <item x="0"/>
        <item x="1"/>
        <item h="1" x="3"/>
        <item h="1" x="2"/>
        <item h="1" x="5"/>
        <item h="1" x="8"/>
        <item h="1" x="7"/>
        <item t="default"/>
      </items>
    </pivotField>
    <pivotField showAll="0"/>
    <pivotField showAll="0"/>
    <pivotField showAll="0"/>
    <pivotField showAll="0"/>
    <pivotField showAll="0"/>
    <pivotField showAll="0"/>
    <pivotField showAll="0"/>
    <pivotField showAll="0"/>
    <pivotField axis="axisRow" showAll="0">
      <items count="63">
        <item h="1" x="16"/>
        <item x="19"/>
        <item x="31"/>
        <item x="22"/>
        <item x="44"/>
        <item x="20"/>
        <item x="61"/>
        <item x="47"/>
        <item x="51"/>
        <item x="38"/>
        <item x="18"/>
        <item x="15"/>
        <item x="10"/>
        <item x="9"/>
        <item x="42"/>
        <item x="50"/>
        <item x="49"/>
        <item x="43"/>
        <item x="13"/>
        <item x="3"/>
        <item x="7"/>
        <item x="26"/>
        <item x="6"/>
        <item x="29"/>
        <item x="57"/>
        <item x="24"/>
        <item x="5"/>
        <item x="45"/>
        <item x="35"/>
        <item x="14"/>
        <item x="28"/>
        <item x="27"/>
        <item x="21"/>
        <item x="23"/>
        <item x="0"/>
        <item x="39"/>
        <item x="55"/>
        <item x="32"/>
        <item x="37"/>
        <item x="53"/>
        <item x="1"/>
        <item x="36"/>
        <item x="60"/>
        <item x="25"/>
        <item x="56"/>
        <item x="12"/>
        <item x="11"/>
        <item x="4"/>
        <item x="41"/>
        <item x="2"/>
        <item x="33"/>
        <item x="58"/>
        <item x="52"/>
        <item x="59"/>
        <item x="17"/>
        <item x="54"/>
        <item x="46"/>
        <item x="40"/>
        <item x="34"/>
        <item x="48"/>
        <item x="30"/>
        <item x="8"/>
        <item t="default"/>
      </items>
    </pivotField>
    <pivotField showAll="0"/>
    <pivotField showAll="0"/>
    <pivotField showAll="0"/>
    <pivotField showAll="0"/>
    <pivotField showAll="0"/>
    <pivotField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showAll="0"/>
    <pivotField showAll="0"/>
    <pivotField showAll="0"/>
    <pivotField showAll="0"/>
    <pivotField showAll="0"/>
    <pivotField showAll="0"/>
    <pivotField showAll="0" defaultSubtotal="0"/>
    <pivotField showAll="0" defaultSubtotal="0"/>
    <pivotField showAll="0" defaultSubtotal="0">
      <items count="11">
        <item x="0"/>
        <item x="1"/>
        <item x="2"/>
        <item x="3"/>
        <item x="4"/>
        <item x="5"/>
        <item x="6"/>
        <item x="7"/>
        <item x="8"/>
        <item x="9"/>
        <item x="10"/>
      </items>
    </pivotField>
  </pivotFields>
  <rowFields count="1">
    <field x="11"/>
  </rowFields>
  <rowItems count="6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4"/>
    </i>
    <i>
      <x v="55"/>
    </i>
    <i>
      <x v="56"/>
    </i>
    <i>
      <x v="57"/>
    </i>
    <i>
      <x v="58"/>
    </i>
    <i>
      <x v="59"/>
    </i>
    <i>
      <x v="60"/>
    </i>
    <i>
      <x v="61"/>
    </i>
    <i t="grand">
      <x/>
    </i>
  </rowItems>
  <colItems count="1">
    <i/>
  </colItems>
  <dataFields count="1">
    <dataField name="Count of ListingCreationDate" fld="0" subtotal="count"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5299ED-1836-4A42-8CD3-9903C05C8028}"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36:A137" firstHeaderRow="1" firstDataRow="1" firstDataCol="0"/>
  <pivotFields count="27">
    <pivotField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showAll="0">
      <items count="10">
        <item h="1" x="6"/>
        <item x="4"/>
        <item x="0"/>
        <item x="1"/>
        <item h="1" x="3"/>
        <item h="1" x="2"/>
        <item h="1" x="5"/>
        <item h="1" x="8"/>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showAll="0"/>
    <pivotField showAll="0"/>
    <pivotField showAll="0"/>
    <pivotField showAll="0"/>
    <pivotField showAll="0"/>
    <pivotField showAll="0"/>
    <pivotField showAll="0" defaultSubtotal="0"/>
    <pivotField showAll="0" defaultSubtotal="0"/>
    <pivotField showAll="0" defaultSubtotal="0">
      <items count="11">
        <item x="0"/>
        <item x="1"/>
        <item x="2"/>
        <item x="3"/>
        <item x="4"/>
        <item x="5"/>
        <item x="6"/>
        <item x="7"/>
        <item x="8"/>
        <item x="9"/>
        <item x="10"/>
      </items>
    </pivotField>
  </pivotFields>
  <rowItems count="1">
    <i/>
  </rowItems>
  <colItems count="1">
    <i/>
  </colItems>
  <dataFields count="1">
    <dataField name="Sum of LoanOriginalAm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0B0832-297B-4D61-9FF3-75A7D3C5F06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3" firstHeaderRow="1" firstDataRow="1" firstDataCol="1"/>
  <pivotFields count="27">
    <pivotField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showAll="0">
      <items count="10">
        <item h="1" x="6"/>
        <item x="4"/>
        <item x="0"/>
        <item x="1"/>
        <item h="1" x="3"/>
        <item h="1" x="2"/>
        <item h="1" x="5"/>
        <item h="1" x="8"/>
        <item h="1" x="7"/>
        <item t="default"/>
      </items>
    </pivotField>
    <pivotField showAll="0"/>
    <pivotField showAll="0"/>
    <pivotField showAll="0"/>
    <pivotField showAll="0"/>
    <pivotField showAll="0"/>
    <pivotField showAll="0"/>
    <pivotField showAll="0"/>
    <pivotField showAll="0"/>
    <pivotField showAll="0"/>
    <pivotField showAll="0">
      <items count="10">
        <item x="5"/>
        <item x="1"/>
        <item x="3"/>
        <item x="2"/>
        <item x="6"/>
        <item x="4"/>
        <item x="7"/>
        <item x="8"/>
        <item x="0"/>
        <item t="default"/>
      </items>
    </pivotField>
    <pivotField showAll="0"/>
    <pivotField showAll="0"/>
    <pivotField showAll="0"/>
    <pivotField showAll="0"/>
    <pivotField dataField="1"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showAll="0"/>
    <pivotField axis="axisRow" showAll="0">
      <items count="10">
        <item x="4"/>
        <item x="0"/>
        <item x="7"/>
        <item x="8"/>
        <item x="5"/>
        <item x="6"/>
        <item x="2"/>
        <item x="3"/>
        <item x="1"/>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s>
  <rowFields count="1">
    <field x="19"/>
  </rowFields>
  <rowItems count="10">
    <i>
      <x/>
    </i>
    <i>
      <x v="1"/>
    </i>
    <i>
      <x v="2"/>
    </i>
    <i>
      <x v="3"/>
    </i>
    <i>
      <x v="4"/>
    </i>
    <i>
      <x v="5"/>
    </i>
    <i>
      <x v="6"/>
    </i>
    <i>
      <x v="7"/>
    </i>
    <i>
      <x v="8"/>
    </i>
    <i t="grand">
      <x/>
    </i>
  </rowItems>
  <colItems count="1">
    <i/>
  </colItems>
  <dataFields count="1">
    <dataField name="Count of LoanOriginationDate" fld="1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BBF6C4-EB0F-4423-8FE2-B80ED52FAB0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0:B24" firstHeaderRow="1" firstDataRow="1" firstDataCol="1"/>
  <pivotFields count="27">
    <pivotField showAll="0">
      <items count="744">
        <item x="546"/>
        <item x="338"/>
        <item x="187"/>
        <item x="737"/>
        <item x="290"/>
        <item x="475"/>
        <item x="519"/>
        <item x="467"/>
        <item x="479"/>
        <item x="668"/>
        <item x="636"/>
        <item x="285"/>
        <item x="176"/>
        <item x="148"/>
        <item x="386"/>
        <item x="221"/>
        <item x="311"/>
        <item x="276"/>
        <item x="112"/>
        <item x="87"/>
        <item x="319"/>
        <item x="38"/>
        <item x="158"/>
        <item x="218"/>
        <item x="633"/>
        <item x="677"/>
        <item x="502"/>
        <item x="415"/>
        <item x="265"/>
        <item x="16"/>
        <item x="133"/>
        <item x="349"/>
        <item x="243"/>
        <item x="419"/>
        <item x="420"/>
        <item x="60"/>
        <item x="612"/>
        <item x="222"/>
        <item x="174"/>
        <item x="85"/>
        <item x="117"/>
        <item x="608"/>
        <item x="673"/>
        <item x="168"/>
        <item x="294"/>
        <item x="196"/>
        <item x="660"/>
        <item x="223"/>
        <item x="451"/>
        <item x="742"/>
        <item x="352"/>
        <item x="163"/>
        <item x="194"/>
        <item x="699"/>
        <item x="443"/>
        <item x="692"/>
        <item x="2"/>
        <item x="398"/>
        <item x="326"/>
        <item x="675"/>
        <item x="619"/>
        <item x="527"/>
        <item x="644"/>
        <item x="323"/>
        <item x="220"/>
        <item x="585"/>
        <item x="337"/>
        <item x="622"/>
        <item x="559"/>
        <item x="41"/>
        <item x="643"/>
        <item x="625"/>
        <item x="606"/>
        <item x="105"/>
        <item x="192"/>
        <item x="478"/>
        <item x="203"/>
        <item x="431"/>
        <item x="610"/>
        <item x="65"/>
        <item x="487"/>
        <item x="556"/>
        <item x="159"/>
        <item x="274"/>
        <item x="304"/>
        <item x="544"/>
        <item x="199"/>
        <item x="508"/>
        <item x="59"/>
        <item x="334"/>
        <item x="63"/>
        <item x="684"/>
        <item x="469"/>
        <item x="421"/>
        <item x="410"/>
        <item x="321"/>
        <item x="296"/>
        <item x="260"/>
        <item x="531"/>
        <item x="567"/>
        <item x="681"/>
        <item x="150"/>
        <item x="242"/>
        <item x="698"/>
        <item x="286"/>
        <item x="624"/>
        <item x="351"/>
        <item x="395"/>
        <item x="347"/>
        <item x="191"/>
        <item x="379"/>
        <item x="560"/>
        <item x="520"/>
        <item x="295"/>
        <item x="335"/>
        <item x="577"/>
        <item x="530"/>
        <item x="106"/>
        <item x="689"/>
        <item x="0"/>
        <item x="183"/>
        <item x="583"/>
        <item x="57"/>
        <item x="632"/>
        <item x="10"/>
        <item x="615"/>
        <item x="389"/>
        <item x="172"/>
        <item x="453"/>
        <item x="693"/>
        <item x="628"/>
        <item x="445"/>
        <item x="434"/>
        <item x="510"/>
        <item x="279"/>
        <item x="382"/>
        <item x="20"/>
        <item x="629"/>
        <item x="201"/>
        <item x="240"/>
        <item x="353"/>
        <item x="438"/>
        <item x="518"/>
        <item x="651"/>
        <item x="365"/>
        <item x="111"/>
        <item x="462"/>
        <item x="654"/>
        <item x="229"/>
        <item x="627"/>
        <item x="726"/>
        <item x="302"/>
        <item x="607"/>
        <item x="481"/>
        <item x="121"/>
        <item x="549"/>
        <item x="108"/>
        <item x="116"/>
        <item x="685"/>
        <item x="674"/>
        <item x="405"/>
        <item x="507"/>
        <item x="411"/>
        <item x="472"/>
        <item x="599"/>
        <item x="593"/>
        <item x="331"/>
        <item x="129"/>
        <item x="397"/>
        <item x="682"/>
        <item x="320"/>
        <item x="573"/>
        <item x="504"/>
        <item x="562"/>
        <item x="569"/>
        <item x="101"/>
        <item x="371"/>
        <item x="315"/>
        <item x="735"/>
        <item x="664"/>
        <item x="517"/>
        <item x="513"/>
        <item x="648"/>
        <item x="406"/>
        <item x="534"/>
        <item x="649"/>
        <item x="571"/>
        <item x="537"/>
        <item x="228"/>
        <item x="367"/>
        <item x="137"/>
        <item x="447"/>
        <item x="123"/>
        <item x="516"/>
        <item x="74"/>
        <item x="288"/>
        <item x="214"/>
        <item x="325"/>
        <item x="284"/>
        <item x="601"/>
        <item x="45"/>
        <item x="653"/>
        <item x="498"/>
        <item x="626"/>
        <item x="231"/>
        <item x="282"/>
        <item x="142"/>
        <item x="322"/>
        <item x="374"/>
        <item x="343"/>
        <item x="113"/>
        <item x="494"/>
        <item x="298"/>
        <item x="120"/>
        <item x="703"/>
        <item x="348"/>
        <item x="373"/>
        <item x="740"/>
        <item x="455"/>
        <item x="440"/>
        <item x="647"/>
        <item x="565"/>
        <item x="695"/>
        <item x="96"/>
        <item x="102"/>
        <item x="134"/>
        <item x="127"/>
        <item x="581"/>
        <item x="561"/>
        <item x="309"/>
        <item x="450"/>
        <item x="219"/>
        <item x="461"/>
        <item x="369"/>
        <item x="589"/>
        <item x="736"/>
        <item x="301"/>
        <item x="731"/>
        <item x="226"/>
        <item x="714"/>
        <item x="587"/>
        <item x="539"/>
        <item x="198"/>
        <item x="448"/>
        <item x="412"/>
        <item x="521"/>
        <item x="723"/>
        <item x="354"/>
        <item x="357"/>
        <item x="324"/>
        <item x="145"/>
        <item x="738"/>
        <item x="157"/>
        <item x="151"/>
        <item x="575"/>
        <item x="501"/>
        <item x="238"/>
        <item x="557"/>
        <item x="718"/>
        <item x="550"/>
        <item x="268"/>
        <item x="26"/>
        <item x="489"/>
        <item x="617"/>
        <item x="341"/>
        <item x="641"/>
        <item x="634"/>
        <item x="428"/>
        <item x="716"/>
        <item x="169"/>
        <item x="180"/>
        <item x="418"/>
        <item x="359"/>
        <item x="271"/>
        <item x="639"/>
        <item x="32"/>
        <item x="224"/>
        <item x="366"/>
        <item x="679"/>
        <item x="435"/>
        <item x="439"/>
        <item x="281"/>
        <item x="330"/>
        <item x="376"/>
        <item x="103"/>
        <item x="638"/>
        <item x="719"/>
        <item x="215"/>
        <item x="598"/>
        <item x="86"/>
        <item x="496"/>
        <item x="542"/>
        <item x="483"/>
        <item x="727"/>
        <item x="465"/>
        <item x="269"/>
        <item x="73"/>
        <item x="409"/>
        <item x="299"/>
        <item x="241"/>
        <item x="71"/>
        <item x="416"/>
        <item x="372"/>
        <item x="388"/>
        <item x="637"/>
        <item x="64"/>
        <item x="729"/>
        <item x="687"/>
        <item x="380"/>
        <item x="69"/>
        <item x="444"/>
        <item x="665"/>
        <item x="375"/>
        <item x="314"/>
        <item x="114"/>
        <item x="266"/>
        <item x="558"/>
        <item x="332"/>
        <item x="236"/>
        <item x="604"/>
        <item x="728"/>
        <item x="584"/>
        <item x="613"/>
        <item x="313"/>
        <item x="645"/>
        <item x="257"/>
        <item x="426"/>
        <item x="690"/>
        <item x="662"/>
        <item x="590"/>
        <item x="482"/>
        <item x="98"/>
        <item x="741"/>
        <item x="392"/>
        <item x="251"/>
        <item x="460"/>
        <item x="275"/>
        <item x="477"/>
        <item x="182"/>
        <item x="533"/>
        <item x="254"/>
        <item x="509"/>
        <item x="317"/>
        <item x="454"/>
        <item x="230"/>
        <item x="177"/>
        <item x="358"/>
        <item x="385"/>
        <item x="667"/>
        <item x="657"/>
        <item x="437"/>
        <item x="554"/>
        <item x="50"/>
        <item x="588"/>
        <item x="99"/>
        <item x="255"/>
        <item x="83"/>
        <item x="387"/>
        <item x="55"/>
        <item x="402"/>
        <item x="34"/>
        <item x="621"/>
        <item x="164"/>
        <item x="179"/>
        <item x="308"/>
        <item x="471"/>
        <item x="535"/>
        <item x="656"/>
        <item x="249"/>
        <item x="377"/>
        <item x="29"/>
        <item x="307"/>
        <item x="170"/>
        <item x="464"/>
        <item x="739"/>
        <item x="717"/>
        <item x="185"/>
        <item x="316"/>
        <item x="701"/>
        <item x="312"/>
        <item x="563"/>
        <item x="263"/>
        <item x="623"/>
        <item x="474"/>
        <item x="89"/>
        <item x="700"/>
        <item x="212"/>
        <item x="264"/>
        <item x="355"/>
        <item x="125"/>
        <item x="104"/>
        <item x="293"/>
        <item x="126"/>
        <item x="100"/>
        <item x="579"/>
        <item x="252"/>
        <item x="289"/>
        <item x="109"/>
        <item x="14"/>
        <item x="414"/>
        <item x="156"/>
        <item x="514"/>
        <item x="97"/>
        <item x="733"/>
        <item x="167"/>
        <item x="696"/>
        <item x="528"/>
        <item x="141"/>
        <item x="336"/>
        <item x="368"/>
        <item x="672"/>
        <item x="162"/>
        <item x="9"/>
        <item x="232"/>
        <item x="564"/>
        <item x="235"/>
        <item x="631"/>
        <item x="213"/>
        <item x="340"/>
        <item x="463"/>
        <item x="189"/>
        <item x="40"/>
        <item x="84"/>
        <item x="697"/>
        <item x="79"/>
        <item x="88"/>
        <item x="553"/>
        <item x="283"/>
        <item x="305"/>
        <item x="541"/>
        <item x="574"/>
        <item x="694"/>
        <item x="234"/>
        <item x="270"/>
        <item x="216"/>
        <item x="691"/>
        <item x="551"/>
        <item x="732"/>
        <item x="532"/>
        <item x="310"/>
        <item x="480"/>
        <item x="356"/>
        <item x="708"/>
        <item x="239"/>
        <item x="350"/>
        <item x="710"/>
        <item x="526"/>
        <item x="404"/>
        <item x="596"/>
        <item x="678"/>
        <item x="433"/>
        <item x="339"/>
        <item x="259"/>
        <item x="122"/>
        <item x="91"/>
        <item x="458"/>
        <item x="143"/>
        <item x="138"/>
        <item x="725"/>
        <item x="53"/>
        <item x="248"/>
        <item x="441"/>
        <item x="503"/>
        <item x="247"/>
        <item x="390"/>
        <item x="399"/>
        <item x="650"/>
        <item x="720"/>
        <item x="734"/>
        <item x="344"/>
        <item x="491"/>
        <item x="711"/>
        <item x="676"/>
        <item x="715"/>
        <item x="361"/>
        <item x="272"/>
        <item x="30"/>
        <item x="529"/>
        <item x="287"/>
        <item x="605"/>
        <item x="237"/>
        <item x="582"/>
        <item x="642"/>
        <item x="131"/>
        <item x="570"/>
        <item x="597"/>
        <item x="178"/>
        <item x="3"/>
        <item x="68"/>
        <item x="202"/>
        <item x="92"/>
        <item x="244"/>
        <item x="488"/>
        <item x="77"/>
        <item x="149"/>
        <item x="730"/>
        <item x="476"/>
        <item x="207"/>
        <item x="233"/>
        <item x="466"/>
        <item x="362"/>
        <item x="468"/>
        <item x="712"/>
        <item x="655"/>
        <item x="160"/>
        <item x="94"/>
        <item x="424"/>
        <item x="21"/>
        <item x="52"/>
        <item x="666"/>
        <item x="430"/>
        <item x="484"/>
        <item x="25"/>
        <item x="17"/>
        <item x="292"/>
        <item x="721"/>
        <item x="603"/>
        <item x="432"/>
        <item x="197"/>
        <item x="580"/>
        <item x="394"/>
        <item x="370"/>
        <item x="217"/>
        <item x="51"/>
        <item x="578"/>
        <item x="408"/>
        <item x="417"/>
        <item x="44"/>
        <item x="611"/>
        <item x="457"/>
        <item x="6"/>
        <item x="75"/>
        <item x="705"/>
        <item x="13"/>
        <item x="345"/>
        <item x="22"/>
        <item x="225"/>
        <item x="46"/>
        <item x="267"/>
        <item x="423"/>
        <item x="7"/>
        <item x="543"/>
        <item x="195"/>
        <item x="118"/>
        <item x="329"/>
        <item x="253"/>
        <item x="524"/>
        <item x="646"/>
        <item x="363"/>
        <item x="250"/>
        <item x="652"/>
        <item x="200"/>
        <item x="536"/>
        <item x="548"/>
        <item x="512"/>
        <item x="704"/>
        <item x="515"/>
        <item x="300"/>
        <item x="364"/>
        <item x="175"/>
        <item x="616"/>
        <item x="540"/>
        <item x="545"/>
        <item x="193"/>
        <item x="72"/>
        <item x="620"/>
        <item x="43"/>
        <item x="67"/>
        <item x="499"/>
        <item x="609"/>
        <item x="211"/>
        <item x="522"/>
        <item x="190"/>
        <item x="547"/>
        <item x="485"/>
        <item x="600"/>
        <item x="452"/>
        <item x="669"/>
        <item x="709"/>
        <item x="12"/>
        <item x="15"/>
        <item x="70"/>
        <item x="78"/>
        <item x="208"/>
        <item x="56"/>
        <item x="378"/>
        <item x="688"/>
        <item x="497"/>
        <item x="429"/>
        <item x="128"/>
        <item x="713"/>
        <item x="661"/>
        <item x="205"/>
        <item x="48"/>
        <item x="227"/>
        <item x="500"/>
        <item x="297"/>
        <item x="328"/>
        <item x="630"/>
        <item x="37"/>
        <item x="393"/>
        <item x="171"/>
        <item x="586"/>
        <item x="659"/>
        <item x="346"/>
        <item x="47"/>
        <item x="18"/>
        <item x="456"/>
        <item x="360"/>
        <item x="449"/>
        <item x="707"/>
        <item x="80"/>
        <item x="132"/>
        <item x="572"/>
        <item x="93"/>
        <item x="506"/>
        <item x="525"/>
        <item x="407"/>
        <item x="671"/>
        <item x="119"/>
        <item x="154"/>
        <item x="184"/>
        <item x="4"/>
        <item x="36"/>
        <item x="595"/>
        <item x="342"/>
        <item x="278"/>
        <item x="61"/>
        <item x="291"/>
        <item x="576"/>
        <item x="492"/>
        <item x="24"/>
        <item x="505"/>
        <item x="495"/>
        <item x="140"/>
        <item x="333"/>
        <item x="42"/>
        <item x="670"/>
        <item x="209"/>
        <item x="318"/>
        <item x="261"/>
        <item x="422"/>
        <item x="383"/>
        <item x="54"/>
        <item x="262"/>
        <item x="107"/>
        <item x="381"/>
        <item x="555"/>
        <item x="591"/>
        <item x="722"/>
        <item x="27"/>
        <item x="139"/>
        <item x="152"/>
        <item x="391"/>
        <item x="427"/>
        <item x="635"/>
        <item x="663"/>
        <item x="680"/>
        <item x="640"/>
        <item x="592"/>
        <item x="602"/>
        <item x="446"/>
        <item x="166"/>
        <item x="683"/>
        <item x="473"/>
        <item x="396"/>
        <item x="493"/>
        <item x="19"/>
        <item x="459"/>
        <item x="568"/>
        <item x="35"/>
        <item x="303"/>
        <item x="552"/>
        <item x="470"/>
        <item x="8"/>
        <item x="23"/>
        <item x="384"/>
        <item x="58"/>
        <item x="706"/>
        <item x="566"/>
        <item x="210"/>
        <item x="273"/>
        <item x="436"/>
        <item x="49"/>
        <item x="165"/>
        <item x="5"/>
        <item x="11"/>
        <item x="618"/>
        <item x="28"/>
        <item x="724"/>
        <item x="614"/>
        <item x="147"/>
        <item x="594"/>
        <item x="135"/>
        <item x="538"/>
        <item x="173"/>
        <item x="124"/>
        <item x="81"/>
        <item x="130"/>
        <item x="658"/>
        <item x="413"/>
        <item x="280"/>
        <item x="161"/>
        <item x="110"/>
        <item x="31"/>
        <item x="327"/>
        <item x="490"/>
        <item x="401"/>
        <item x="686"/>
        <item x="523"/>
        <item x="76"/>
        <item x="442"/>
        <item x="206"/>
        <item x="186"/>
        <item x="486"/>
        <item x="66"/>
        <item x="90"/>
        <item x="39"/>
        <item x="425"/>
        <item x="146"/>
        <item x="204"/>
        <item x="256"/>
        <item x="82"/>
        <item x="153"/>
        <item x="115"/>
        <item x="246"/>
        <item x="511"/>
        <item x="144"/>
        <item x="188"/>
        <item x="258"/>
        <item x="181"/>
        <item x="245"/>
        <item x="702"/>
        <item x="33"/>
        <item x="136"/>
        <item x="277"/>
        <item x="1"/>
        <item x="400"/>
        <item x="155"/>
        <item x="62"/>
        <item x="403"/>
        <item x="306"/>
        <item x="95"/>
        <item t="default"/>
      </items>
    </pivotField>
    <pivotField showAll="0"/>
    <pivotField showAll="0">
      <items count="10">
        <item h="1" x="6"/>
        <item x="4"/>
        <item x="0"/>
        <item x="1"/>
        <item h="1" x="3"/>
        <item h="1" x="2"/>
        <item h="1" x="5"/>
        <item h="1" x="8"/>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4" showAll="0">
      <items count="666">
        <item x="502"/>
        <item x="311"/>
        <item x="179"/>
        <item x="660"/>
        <item x="273"/>
        <item x="640"/>
        <item x="429"/>
        <item x="439"/>
        <item x="476"/>
        <item x="608"/>
        <item x="268"/>
        <item x="167"/>
        <item x="142"/>
        <item x="212"/>
        <item x="293"/>
        <item x="257"/>
        <item x="107"/>
        <item x="81"/>
        <item x="298"/>
        <item x="35"/>
        <item x="68"/>
        <item x="578"/>
        <item x="209"/>
        <item x="150"/>
        <item x="616"/>
        <item x="380"/>
        <item x="614"/>
        <item x="247"/>
        <item x="14"/>
        <item x="128"/>
        <item x="321"/>
        <item x="233"/>
        <item x="508"/>
        <item x="383"/>
        <item x="384"/>
        <item x="56"/>
        <item x="561"/>
        <item x="165"/>
        <item x="399"/>
        <item x="213"/>
        <item x="79"/>
        <item x="113"/>
        <item x="558"/>
        <item x="610"/>
        <item x="160"/>
        <item x="276"/>
        <item x="185"/>
        <item x="628"/>
        <item x="599"/>
        <item x="214"/>
        <item x="634"/>
        <item x="154"/>
        <item x="409"/>
        <item x="184"/>
        <item x="304"/>
        <item x="2"/>
        <item x="478"/>
        <item x="615"/>
        <item x="211"/>
        <item x="585"/>
        <item x="301"/>
        <item x="543"/>
        <item x="310"/>
        <item x="38"/>
        <item x="525"/>
        <item x="569"/>
        <item x="556"/>
        <item x="98"/>
        <item x="193"/>
        <item x="351"/>
        <item x="397"/>
        <item x="559"/>
        <item x="515"/>
        <item x="61"/>
        <item x="255"/>
        <item x="432"/>
        <item x="449"/>
        <item x="151"/>
        <item x="499"/>
        <item x="286"/>
        <item x="188"/>
        <item x="59"/>
        <item x="462"/>
        <item x="385"/>
        <item x="431"/>
        <item x="55"/>
        <item x="375"/>
        <item x="279"/>
        <item x="243"/>
        <item x="481"/>
        <item x="144"/>
        <item x="620"/>
        <item x="568"/>
        <item x="644"/>
        <item x="269"/>
        <item x="518"/>
        <item x="323"/>
        <item x="319"/>
        <item x="520"/>
        <item x="182"/>
        <item x="477"/>
        <item x="278"/>
        <item x="308"/>
        <item x="536"/>
        <item x="625"/>
        <item x="99"/>
        <item x="0"/>
        <item x="174"/>
        <item x="541"/>
        <item x="52"/>
        <item x="577"/>
        <item x="10"/>
        <item x="410"/>
        <item x="563"/>
        <item x="225"/>
        <item x="327"/>
        <item x="163"/>
        <item x="416"/>
        <item x="627"/>
        <item x="411"/>
        <item x="400"/>
        <item x="464"/>
        <item x="573"/>
        <item x="260"/>
        <item x="328"/>
        <item x="18"/>
        <item x="231"/>
        <item x="190"/>
        <item x="324"/>
        <item x="404"/>
        <item x="88"/>
        <item x="474"/>
        <item x="589"/>
        <item x="425"/>
        <item x="106"/>
        <item x="334"/>
        <item x="220"/>
        <item x="574"/>
        <item x="592"/>
        <item x="651"/>
        <item x="284"/>
        <item x="557"/>
        <item x="504"/>
        <item x="102"/>
        <item x="112"/>
        <item x="442"/>
        <item x="623"/>
        <item x="369"/>
        <item x="461"/>
        <item x="544"/>
        <item x="551"/>
        <item x="376"/>
        <item x="435"/>
        <item x="548"/>
        <item x="306"/>
        <item x="125"/>
        <item x="621"/>
        <item x="299"/>
        <item x="361"/>
        <item x="555"/>
        <item x="459"/>
        <item x="532"/>
        <item x="93"/>
        <item x="339"/>
        <item x="378"/>
        <item x="296"/>
        <item x="659"/>
        <item x="468"/>
        <item x="473"/>
        <item x="484"/>
        <item x="371"/>
        <item x="527"/>
        <item x="618"/>
        <item x="529"/>
        <item x="489"/>
        <item x="336"/>
        <item x="219"/>
        <item x="606"/>
        <item x="119"/>
        <item x="285"/>
        <item x="70"/>
        <item x="271"/>
        <item x="303"/>
        <item x="267"/>
        <item x="552"/>
        <item x="41"/>
        <item x="591"/>
        <item x="455"/>
        <item x="570"/>
        <item x="222"/>
        <item x="263"/>
        <item x="300"/>
        <item x="343"/>
        <item x="136"/>
        <item x="452"/>
        <item x="108"/>
        <item x="281"/>
        <item x="116"/>
        <item x="320"/>
        <item x="663"/>
        <item x="341"/>
        <item x="419"/>
        <item x="587"/>
        <item x="524"/>
        <item x="629"/>
        <item x="89"/>
        <item x="129"/>
        <item x="539"/>
        <item x="123"/>
        <item x="521"/>
        <item x="210"/>
        <item x="337"/>
        <item x="522"/>
        <item x="545"/>
        <item x="283"/>
        <item x="656"/>
        <item x="642"/>
        <item x="492"/>
        <item x="217"/>
        <item x="94"/>
        <item x="187"/>
        <item x="413"/>
        <item x="377"/>
        <item x="650"/>
        <item x="302"/>
        <item x="139"/>
        <item x="661"/>
        <item x="149"/>
        <item x="145"/>
        <item x="406"/>
        <item x="534"/>
        <item x="457"/>
        <item x="131"/>
        <item x="229"/>
        <item x="516"/>
        <item x="505"/>
        <item x="401"/>
        <item x="645"/>
        <item x="386"/>
        <item x="250"/>
        <item x="23"/>
        <item x="564"/>
        <item x="450"/>
        <item x="315"/>
        <item x="583"/>
        <item x="580"/>
        <item x="394"/>
        <item x="643"/>
        <item x="161"/>
        <item x="382"/>
        <item x="330"/>
        <item x="253"/>
        <item x="511"/>
        <item x="582"/>
        <item x="215"/>
        <item x="29"/>
        <item x="335"/>
        <item x="402"/>
        <item x="262"/>
        <item x="405"/>
        <item x="291"/>
        <item x="95"/>
        <item x="619"/>
        <item x="206"/>
        <item x="80"/>
        <item x="646"/>
        <item x="453"/>
        <item x="446"/>
        <item x="652"/>
        <item x="427"/>
        <item x="251"/>
        <item x="69"/>
        <item x="611"/>
        <item x="282"/>
        <item x="66"/>
        <item x="340"/>
        <item x="374"/>
        <item x="422"/>
        <item x="352"/>
        <item x="581"/>
        <item x="654"/>
        <item x="624"/>
        <item x="346"/>
        <item x="232"/>
        <item x="248"/>
        <item x="604"/>
        <item x="110"/>
        <item x="64"/>
        <item x="622"/>
        <item x="307"/>
        <item x="227"/>
        <item x="554"/>
        <item x="60"/>
        <item x="653"/>
        <item x="295"/>
        <item x="542"/>
        <item x="242"/>
        <item x="586"/>
        <item x="313"/>
        <item x="601"/>
        <item x="391"/>
        <item x="496"/>
        <item x="546"/>
        <item x="519"/>
        <item x="445"/>
        <item x="664"/>
        <item x="91"/>
        <item x="238"/>
        <item x="424"/>
        <item x="256"/>
        <item x="483"/>
        <item x="173"/>
        <item x="463"/>
        <item x="297"/>
        <item x="240"/>
        <item x="418"/>
        <item x="221"/>
        <item x="168"/>
        <item x="607"/>
        <item x="348"/>
        <item x="403"/>
        <item x="513"/>
        <item x="45"/>
        <item x="329"/>
        <item x="77"/>
        <item x="350"/>
        <item x="241"/>
        <item x="365"/>
        <item x="155"/>
        <item x="31"/>
        <item x="171"/>
        <item x="451"/>
        <item x="433"/>
        <item x="540"/>
        <item x="486"/>
        <item x="598"/>
        <item x="50"/>
        <item x="345"/>
        <item x="236"/>
        <item x="596"/>
        <item x="603"/>
        <item x="290"/>
        <item x="26"/>
        <item x="177"/>
        <item x="426"/>
        <item x="162"/>
        <item x="497"/>
        <item x="458"/>
        <item x="635"/>
        <item x="245"/>
        <item x="344"/>
        <item x="567"/>
        <item x="437"/>
        <item x="83"/>
        <item x="613"/>
        <item x="246"/>
        <item x="204"/>
        <item x="572"/>
        <item x="325"/>
        <item x="359"/>
        <item x="121"/>
        <item x="96"/>
        <item x="122"/>
        <item x="183"/>
        <item x="389"/>
        <item x="97"/>
        <item x="272"/>
        <item x="13"/>
        <item x="92"/>
        <item x="469"/>
        <item x="103"/>
        <item x="594"/>
        <item x="630"/>
        <item x="135"/>
        <item x="158"/>
        <item x="479"/>
        <item x="443"/>
        <item x="309"/>
        <item x="153"/>
        <item x="223"/>
        <item x="9"/>
        <item x="523"/>
        <item x="314"/>
        <item x="205"/>
        <item x="76"/>
        <item x="648"/>
        <item x="181"/>
        <item x="37"/>
        <item x="631"/>
        <item x="72"/>
        <item x="78"/>
        <item x="82"/>
        <item x="512"/>
        <item x="288"/>
        <item x="265"/>
        <item x="495"/>
        <item x="565"/>
        <item x="533"/>
        <item x="252"/>
        <item x="626"/>
        <item x="226"/>
        <item x="506"/>
        <item x="208"/>
        <item x="657"/>
        <item x="292"/>
        <item x="444"/>
        <item x="326"/>
        <item x="510"/>
        <item x="482"/>
        <item x="493"/>
        <item x="638"/>
        <item x="485"/>
        <item x="367"/>
        <item x="550"/>
        <item x="412"/>
        <item x="322"/>
        <item x="312"/>
        <item x="117"/>
        <item x="617"/>
        <item x="84"/>
        <item x="230"/>
        <item x="423"/>
        <item x="132"/>
        <item x="235"/>
        <item x="47"/>
        <item x="234"/>
        <item x="362"/>
        <item x="658"/>
        <item x="137"/>
        <item x="588"/>
        <item x="317"/>
        <item x="639"/>
        <item x="254"/>
        <item x="27"/>
        <item x="349"/>
        <item x="576"/>
        <item x="353"/>
        <item x="277"/>
        <item x="480"/>
        <item x="228"/>
        <item x="584"/>
        <item x="126"/>
        <item x="270"/>
        <item x="170"/>
        <item x="528"/>
        <item x="192"/>
        <item x="3"/>
        <item x="85"/>
        <item x="63"/>
        <item x="159"/>
        <item x="143"/>
        <item x="71"/>
        <item x="438"/>
        <item x="655"/>
        <item x="199"/>
        <item x="224"/>
        <item x="498"/>
        <item x="428"/>
        <item x="332"/>
        <item x="430"/>
        <item x="152"/>
        <item x="595"/>
        <item x="87"/>
        <item x="266"/>
        <item x="19"/>
        <item x="388"/>
        <item x="364"/>
        <item x="509"/>
        <item x="396"/>
        <item x="447"/>
        <item x="379"/>
        <item x="22"/>
        <item x="275"/>
        <item x="398"/>
        <item x="647"/>
        <item x="553"/>
        <item x="15"/>
        <item x="357"/>
        <item x="186"/>
        <item x="338"/>
        <item x="538"/>
        <item x="46"/>
        <item x="537"/>
        <item x="40"/>
        <item x="381"/>
        <item x="560"/>
        <item x="6"/>
        <item x="372"/>
        <item x="318"/>
        <item x="20"/>
        <item x="216"/>
        <item x="637"/>
        <item x="387"/>
        <item x="114"/>
        <item x="7"/>
        <item x="368"/>
        <item x="169"/>
        <item x="305"/>
        <item x="239"/>
        <item x="261"/>
        <item x="358"/>
        <item x="189"/>
        <item x="488"/>
        <item x="530"/>
        <item x="249"/>
        <item x="471"/>
        <item x="465"/>
        <item x="597"/>
        <item x="408"/>
        <item x="500"/>
        <item x="237"/>
        <item x="475"/>
        <item x="494"/>
        <item x="166"/>
        <item x="579"/>
        <item x="207"/>
        <item x="501"/>
        <item x="39"/>
        <item x="175"/>
        <item x="67"/>
        <item x="517"/>
        <item x="62"/>
        <item x="440"/>
        <item x="448"/>
        <item x="415"/>
        <item x="503"/>
        <item x="12"/>
        <item x="65"/>
        <item x="355"/>
        <item x="51"/>
        <item x="200"/>
        <item x="395"/>
        <item x="454"/>
        <item x="571"/>
        <item x="393"/>
        <item x="124"/>
        <item x="196"/>
        <item x="641"/>
        <item x="218"/>
        <item x="280"/>
        <item x="333"/>
        <item x="566"/>
        <item x="456"/>
        <item x="43"/>
        <item x="34"/>
        <item x="549"/>
        <item x="662"/>
        <item x="109"/>
        <item x="42"/>
        <item x="421"/>
        <item x="414"/>
        <item x="73"/>
        <item x="531"/>
        <item x="575"/>
        <item x="487"/>
        <item x="460"/>
        <item x="127"/>
        <item x="115"/>
        <item x="176"/>
        <item x="294"/>
        <item x="612"/>
        <item x="49"/>
        <item x="4"/>
        <item x="593"/>
        <item x="434"/>
        <item x="316"/>
        <item x="490"/>
        <item x="33"/>
        <item x="287"/>
        <item x="274"/>
        <item x="649"/>
        <item x="420"/>
        <item x="535"/>
        <item x="356"/>
        <item x="57"/>
        <item x="16"/>
        <item x="373"/>
        <item x="342"/>
        <item x="331"/>
        <item x="470"/>
        <item x="201"/>
        <item x="466"/>
        <item x="134"/>
        <item x="101"/>
        <item x="118"/>
        <item x="244"/>
        <item x="133"/>
        <item x="48"/>
        <item x="632"/>
        <item x="514"/>
        <item x="146"/>
        <item x="53"/>
        <item x="202"/>
        <item x="633"/>
        <item x="24"/>
        <item x="354"/>
        <item x="602"/>
        <item x="259"/>
        <item x="392"/>
        <item x="157"/>
        <item x="547"/>
        <item x="526"/>
        <item x="360"/>
        <item x="436"/>
        <item x="194"/>
        <item x="17"/>
        <item x="507"/>
        <item x="491"/>
        <item x="370"/>
        <item x="104"/>
        <item x="100"/>
        <item x="54"/>
        <item x="32"/>
        <item x="8"/>
        <item x="472"/>
        <item x="90"/>
        <item x="203"/>
        <item x="21"/>
        <item x="44"/>
        <item x="363"/>
        <item x="347"/>
        <item x="5"/>
        <item x="141"/>
        <item x="441"/>
        <item x="156"/>
        <item x="130"/>
        <item x="562"/>
        <item x="164"/>
        <item x="74"/>
        <item x="11"/>
        <item x="120"/>
        <item x="605"/>
        <item x="105"/>
        <item x="191"/>
        <item x="25"/>
        <item x="600"/>
        <item x="467"/>
        <item x="28"/>
        <item x="198"/>
        <item x="407"/>
        <item x="178"/>
        <item x="86"/>
        <item x="36"/>
        <item x="590"/>
        <item x="197"/>
        <item x="140"/>
        <item x="75"/>
        <item x="390"/>
        <item x="147"/>
        <item x="111"/>
        <item x="195"/>
        <item x="264"/>
        <item x="138"/>
        <item x="172"/>
        <item x="180"/>
        <item x="636"/>
        <item x="30"/>
        <item x="609"/>
        <item x="1"/>
        <item x="417"/>
        <item x="258"/>
        <item x="148"/>
        <item x="58"/>
        <item x="366"/>
        <item x="289"/>
        <item t="default"/>
      </items>
    </pivotField>
    <pivotField showAll="0"/>
    <pivotField showAll="0"/>
    <pivotField showAll="0"/>
    <pivotField showAll="0"/>
    <pivotField showAll="0"/>
    <pivotField axis="axisRow" showAll="0">
      <items count="4">
        <item x="0"/>
        <item x="1"/>
        <item x="2"/>
        <item t="default"/>
      </items>
    </pivotField>
    <pivotField showAll="0" defaultSubtotal="0"/>
    <pivotField showAll="0" defaultSubtotal="0"/>
    <pivotField showAll="0" defaultSubtotal="0">
      <items count="11">
        <item x="0"/>
        <item x="1"/>
        <item x="2"/>
        <item x="3"/>
        <item x="4"/>
        <item x="5"/>
        <item x="6"/>
        <item x="7"/>
        <item x="8"/>
        <item x="9"/>
        <item x="10"/>
      </items>
    </pivotField>
  </pivotFields>
  <rowFields count="1">
    <field x="23"/>
  </rowFields>
  <rowItems count="4">
    <i>
      <x/>
    </i>
    <i>
      <x v="1"/>
    </i>
    <i>
      <x v="2"/>
    </i>
    <i t="grand">
      <x/>
    </i>
  </rowItems>
  <colItems count="1">
    <i/>
  </colItems>
  <dataFields count="1">
    <dataField name="Count of LoanOriginationDate" fld="17"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3" count="1" selected="0">
            <x v="0"/>
          </reference>
        </references>
      </pivotArea>
    </chartFormat>
    <chartFormat chart="0" format="2">
      <pivotArea type="data" outline="0" fieldPosition="0">
        <references count="2">
          <reference field="4294967294" count="1" selected="0">
            <x v="0"/>
          </reference>
          <reference field="23" count="1" selected="0">
            <x v="1"/>
          </reference>
        </references>
      </pivotArea>
    </chartFormat>
    <chartFormat chart="0" format="3">
      <pivotArea type="data" outline="0" fieldPosition="0">
        <references count="2">
          <reference field="4294967294" count="1" selected="0">
            <x v="0"/>
          </reference>
          <reference field="2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3" count="1" selected="0">
            <x v="0"/>
          </reference>
        </references>
      </pivotArea>
    </chartFormat>
    <chartFormat chart="3" format="10">
      <pivotArea type="data" outline="0" fieldPosition="0">
        <references count="2">
          <reference field="4294967294" count="1" selected="0">
            <x v="0"/>
          </reference>
          <reference field="23" count="1" selected="0">
            <x v="1"/>
          </reference>
        </references>
      </pivotArea>
    </chartFormat>
    <chartFormat chart="3" format="11">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C7A238A-B889-4FE2-B021-60B4119EC0B8}" autoFormatId="16" applyNumberFormats="0" applyBorderFormats="0" applyFontFormats="0" applyPatternFormats="0" applyAlignmentFormats="0" applyWidthHeightFormats="0">
  <queryTableRefresh nextId="25">
    <queryTableFields count="24">
      <queryTableField id="1" name="ListingCreationDate" tableColumnId="1"/>
      <queryTableField id="2" name="Term" tableColumnId="2"/>
      <queryTableField id="3" name="LoanStatus" tableColumnId="3"/>
      <queryTableField id="4" name="ClosedDate" tableColumnId="4"/>
      <queryTableField id="5" name="BorrowerAPR" tableColumnId="5"/>
      <queryTableField id="6" name="BorrowerRate" tableColumnId="6"/>
      <queryTableField id="7" name="LenderYield" tableColumnId="7"/>
      <queryTableField id="8" name="ProsperRating(Alpha)" tableColumnId="8"/>
      <queryTableField id="9" name="ProsperScore" tableColumnId="9"/>
      <queryTableField id="10" name="ListingCategory(numeric)" tableColumnId="10"/>
      <queryTableField id="11" name="BorrowerState" tableColumnId="11"/>
      <queryTableField id="12" name="Occupation" tableColumnId="12"/>
      <queryTableField id="13" name="EmploymentStatus" tableColumnId="13"/>
      <queryTableField id="14" name="AmountDelinquent" tableColumnId="14"/>
      <queryTableField id="15" name="StatedMonthlyIncome" tableColumnId="15"/>
      <queryTableField id="16" name="LoanCurrentDaysDelinquent" tableColumnId="16"/>
      <queryTableField id="17" name="LoanOriginalAmount" tableColumnId="17"/>
      <queryTableField id="18" name="LoanOriginationDate" tableColumnId="18"/>
      <queryTableField id="19" name="LoanOriginationQuarter" tableColumnId="19"/>
      <queryTableField id="20" name="Loanoriginationyear" tableColumnId="20"/>
      <queryTableField id="21" name="MonthlyLoanPayment" tableColumnId="21"/>
      <queryTableField id="22" name="LP_InterestandFees" tableColumnId="22"/>
      <queryTableField id="23" name="Investors" tableColumnId="23"/>
      <queryTableField id="24" name="Loan category"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Status" xr10:uid="{7284F4BE-D407-4F89-A799-C05B7A065A27}" sourceName="LoanStatus">
  <pivotTables>
    <pivotTable tabId="4" name="PivotTable1"/>
    <pivotTable tabId="4" name="PivotTable10"/>
    <pivotTable tabId="4" name="PivotTable11"/>
    <pivotTable tabId="4" name="PivotTable13"/>
    <pivotTable tabId="4" name="PivotTable14"/>
    <pivotTable tabId="4" name="PivotTable15"/>
    <pivotTable tabId="4" name="PivotTable16"/>
    <pivotTable tabId="4" name="PivotTable2"/>
    <pivotTable tabId="4" name="PivotTable5"/>
    <pivotTable tabId="4" name="PivotTable6"/>
    <pivotTable tabId="4" name="PivotTable9"/>
    <pivotTable tabId="4" name="PivotTable3"/>
  </pivotTables>
  <data>
    <tabular pivotCacheId="261448232">
      <items count="9">
        <i x="6"/>
        <i x="4" s="1"/>
        <i x="0" s="1"/>
        <i x="1" s="1"/>
        <i x="3"/>
        <i x="2"/>
        <i x="5"/>
        <i x="8"/>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 xr10:uid="{A8BFB571-60BC-4BD9-AE49-241B4B328903}" sourceName="EmploymentStatus">
  <pivotTables>
    <pivotTable tabId="4" name="PivotTable1"/>
  </pivotTables>
  <data>
    <tabular pivotCacheId="261448232">
      <items count="9">
        <i x="5" s="1"/>
        <i x="1" s="1"/>
        <i x="3" s="1"/>
        <i x="2" s="1"/>
        <i x="6" s="1"/>
        <i x="4"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Status" xr10:uid="{BC9C1E5B-A2C0-4DBA-A153-939F4E19F7D2}" cache="Slicer_LoanStatus" caption="LoanStatus" startItem="3" style="Slicer Style 2" rowHeight="241300"/>
  <slicer name="EmploymentStatus" xr10:uid="{955F2644-0CBF-4219-B10E-5C5506843863}" cache="Slicer_EmploymentStatus" caption="EmploymentStatus" startItem="1"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1EE15B-7A9C-4D39-AE7C-F4CD3517204B}" name="Table_Pri_Load_895255" displayName="Table_Pri_Load_895255" ref="A1:X1036" tableType="queryTable" totalsRowShown="0">
  <autoFilter ref="A1:X1036" xr:uid="{A21EE15B-7A9C-4D39-AE7C-F4CD3517204B}">
    <filterColumn colId="23">
      <filters>
        <filter val="High Loan"/>
      </filters>
    </filterColumn>
  </autoFilter>
  <tableColumns count="24">
    <tableColumn id="1" xr3:uid="{BB81EE57-5C8F-4588-9605-19E88DD809F8}" uniqueName="1" name="ListingCreationDate" queryTableFieldId="1" dataDxfId="16"/>
    <tableColumn id="2" xr3:uid="{DA895F04-C66D-442A-844F-3DC8E58EB60D}" uniqueName="2" name="Term" queryTableFieldId="2"/>
    <tableColumn id="3" xr3:uid="{913227C8-95D9-4EAE-B7AA-DBA84D3EC521}" uniqueName="3" name="LoanStatus" queryTableFieldId="3" dataDxfId="15"/>
    <tableColumn id="4" xr3:uid="{46F3F380-E800-4118-B14C-CCF5032ED579}" uniqueName="4" name="ClosedDate" queryTableFieldId="4" dataDxfId="14"/>
    <tableColumn id="5" xr3:uid="{525D8477-626A-4EF5-AA5A-6C43180EB967}" uniqueName="5" name="BorrowerAPR" queryTableFieldId="5"/>
    <tableColumn id="6" xr3:uid="{DCF00826-AD50-4BF6-BB05-BEE8448DDF6C}" uniqueName="6" name="BorrowerRate" queryTableFieldId="6"/>
    <tableColumn id="7" xr3:uid="{B43BB6FA-073E-4CB9-A1B4-277D59BE73BD}" uniqueName="7" name="LenderYield" queryTableFieldId="7"/>
    <tableColumn id="8" xr3:uid="{2C1A9466-CA8E-4E08-BBFF-40C47CF6CCF9}" uniqueName="8" name="ProsperRating(Alpha)" queryTableFieldId="8" dataDxfId="13"/>
    <tableColumn id="9" xr3:uid="{8B6BA262-FD07-458F-8B0F-29DC9AC8B50F}" uniqueName="9" name="ProsperScore" queryTableFieldId="9"/>
    <tableColumn id="10" xr3:uid="{3CE6B0F3-3AF5-47B0-84F8-F29084FE93C5}" uniqueName="10" name="ListingCategory(numeric)" queryTableFieldId="10"/>
    <tableColumn id="11" xr3:uid="{E2A8BD97-9B7F-4E3A-9575-91919DFA747C}" uniqueName="11" name="BorrowerState" queryTableFieldId="11" dataDxfId="12"/>
    <tableColumn id="12" xr3:uid="{14E72C84-5574-4E3D-BD6B-820DA64803B9}" uniqueName="12" name="Occupation" queryTableFieldId="12" dataDxfId="11"/>
    <tableColumn id="13" xr3:uid="{E7D9DB6B-0276-4567-9199-8F45C6FBF110}" uniqueName="13" name="EmploymentStatus" queryTableFieldId="13" dataDxfId="10"/>
    <tableColumn id="14" xr3:uid="{27BC63F9-119A-4965-8A24-195BA1689018}" uniqueName="14" name="AmountDelinquent" queryTableFieldId="14"/>
    <tableColumn id="15" xr3:uid="{740E7932-01B1-46D3-93FB-70552CF30800}" uniqueName="15" name="StatedMonthlyIncome" queryTableFieldId="15"/>
    <tableColumn id="16" xr3:uid="{0157B717-32BF-4542-85FC-60CC61BB73D7}" uniqueName="16" name="LoanCurrentDaysDelinquent" queryTableFieldId="16"/>
    <tableColumn id="17" xr3:uid="{956DA6B1-5C88-4EA9-B0A0-031076B0DB11}" uniqueName="17" name="LoanOriginalAmount" queryTableFieldId="17"/>
    <tableColumn id="18" xr3:uid="{A2EB0CC8-B403-45D1-8533-8373590466B9}" uniqueName="18" name="LoanOriginationDate" queryTableFieldId="18" dataDxfId="9"/>
    <tableColumn id="19" xr3:uid="{1C0FE954-AEB2-4A0C-8E94-EB55F3EF33A7}" uniqueName="19" name="LoanOriginationQuarter" queryTableFieldId="19"/>
    <tableColumn id="20" xr3:uid="{AC0833AC-B79D-4F9F-B093-9930D53A9E4E}" uniqueName="20" name="Loanoriginationyear" queryTableFieldId="20"/>
    <tableColumn id="21" xr3:uid="{DA69B3C8-F1C9-440C-BF0D-CF464CE9A055}" uniqueName="21" name="MonthlyLoanPayment" queryTableFieldId="21"/>
    <tableColumn id="22" xr3:uid="{7E072372-66E6-4017-83AC-F51976FBD1D6}" uniqueName="22" name="LP_InterestandFees" queryTableFieldId="22"/>
    <tableColumn id="23" xr3:uid="{A1A86073-7673-41D6-928A-FDD436BAAF05}" uniqueName="23" name="Investors" queryTableFieldId="23"/>
    <tableColumn id="24" xr3:uid="{1A800FAE-34ED-4978-B34A-D14E753D124D}" uniqueName="24" name="Loan category" queryTableFieldId="24"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LoanOriginationDate1" xr10:uid="{32B29FE5-374F-4A37-B00C-2BBAD1C6DC3C}" sourceName="LoanOriginationDate">
  <pivotTables>
    <pivotTable tabId="4" name="PivotTable1"/>
    <pivotTable tabId="4" name="PivotTable10"/>
    <pivotTable tabId="4" name="PivotTable11"/>
    <pivotTable tabId="4" name="PivotTable13"/>
    <pivotTable tabId="4" name="PivotTable14"/>
    <pivotTable tabId="4" name="PivotTable15"/>
    <pivotTable tabId="4" name="PivotTable16"/>
    <pivotTable tabId="4" name="PivotTable2"/>
    <pivotTable tabId="4" name="PivotTable5"/>
    <pivotTable tabId="4" name="PivotTable6"/>
    <pivotTable tabId="4" name="PivotTable9"/>
    <pivotTable tabId="4" name="PivotTable3"/>
  </pivotTables>
  <state minimalRefreshVersion="6" lastRefreshVersion="6" pivotCacheId="261448232" filterType="unknown">
    <bounds startDate="2006-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oanOriginationDate" xr10:uid="{C9CC63FC-FF4B-44E1-96E6-5D9ADECB34EC}" cache="NativeTimeline_LoanOriginationDate1" caption="LoanOriginationDate" level="0" selectionLevel="0" scrollPosition="2006-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oanOriginationDate 1" xr10:uid="{FF2B222B-02D2-4228-8BDC-760023C75AE7}" cache="NativeTimeline_LoanOriginationDate1" caption="LoanOriginationDate" level="1" selectionLevel="1" scrollPosition="2006-01-01T00:00:00" style="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FEDB2-D2EB-47E6-AFBC-A868BB5C301F}">
  <dimension ref="A1:X1036"/>
  <sheetViews>
    <sheetView workbookViewId="0"/>
  </sheetViews>
  <sheetFormatPr defaultRowHeight="15" x14ac:dyDescent="0.25"/>
  <cols>
    <col min="1" max="1" width="21" bestFit="1" customWidth="1"/>
    <col min="2" max="2" width="7.85546875" bestFit="1" customWidth="1"/>
    <col min="3" max="3" width="20" bestFit="1" customWidth="1"/>
    <col min="4" max="4" width="13.42578125" bestFit="1" customWidth="1"/>
    <col min="5" max="5" width="15.140625" bestFit="1" customWidth="1"/>
    <col min="6" max="6" width="15.7109375" bestFit="1" customWidth="1"/>
    <col min="7" max="7" width="14" bestFit="1" customWidth="1"/>
    <col min="8" max="8" width="22.5703125" bestFit="1" customWidth="1"/>
    <col min="9" max="9" width="15" bestFit="1" customWidth="1"/>
    <col min="10" max="10" width="26" bestFit="1" customWidth="1"/>
    <col min="11" max="11" width="16.28515625" bestFit="1" customWidth="1"/>
    <col min="12" max="12" width="33" bestFit="1" customWidth="1"/>
    <col min="13" max="13" width="20.28515625" bestFit="1" customWidth="1"/>
    <col min="14" max="14" width="20.7109375" bestFit="1" customWidth="1"/>
    <col min="15" max="15" width="23.42578125" bestFit="1" customWidth="1"/>
    <col min="16" max="16" width="28.85546875" bestFit="1" customWidth="1"/>
    <col min="17" max="18" width="21.85546875" bestFit="1" customWidth="1"/>
    <col min="19" max="19" width="24.7109375" bestFit="1" customWidth="1"/>
    <col min="20" max="20" width="21.28515625" bestFit="1" customWidth="1"/>
    <col min="21" max="21" width="23.140625" bestFit="1" customWidth="1"/>
    <col min="22" max="22" width="21" bestFit="1" customWidth="1"/>
    <col min="23" max="23" width="11.42578125" bestFit="1" customWidth="1"/>
    <col min="24" max="24" width="15.5703125"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s="1">
        <v>39320</v>
      </c>
      <c r="B2">
        <v>36</v>
      </c>
      <c r="C2" t="s">
        <v>24</v>
      </c>
      <c r="D2" s="1">
        <v>40039</v>
      </c>
      <c r="E2">
        <v>0.16516</v>
      </c>
      <c r="F2">
        <v>0.158</v>
      </c>
      <c r="G2">
        <v>0.13800000000000001</v>
      </c>
      <c r="H2" t="s">
        <v>25</v>
      </c>
      <c r="J2">
        <v>0</v>
      </c>
      <c r="K2" t="s">
        <v>26</v>
      </c>
      <c r="L2" t="s">
        <v>27</v>
      </c>
      <c r="M2" t="s">
        <v>28</v>
      </c>
      <c r="N2">
        <v>472</v>
      </c>
      <c r="O2">
        <v>3083.333333</v>
      </c>
      <c r="P2">
        <v>0</v>
      </c>
      <c r="Q2">
        <v>9425</v>
      </c>
      <c r="R2" s="1">
        <v>39337</v>
      </c>
      <c r="S2">
        <v>3</v>
      </c>
      <c r="T2">
        <v>2007</v>
      </c>
      <c r="U2">
        <v>330.43</v>
      </c>
      <c r="V2">
        <v>1971.14</v>
      </c>
      <c r="W2">
        <v>258</v>
      </c>
      <c r="X2" t="s">
        <v>29</v>
      </c>
    </row>
    <row r="3" spans="1:24" hidden="1" x14ac:dyDescent="0.25">
      <c r="A3" s="1">
        <v>41697</v>
      </c>
      <c r="B3">
        <v>36</v>
      </c>
      <c r="C3" t="s">
        <v>30</v>
      </c>
      <c r="D3" s="1"/>
      <c r="E3">
        <v>0.12016</v>
      </c>
      <c r="F3">
        <v>9.1999999999999998E-2</v>
      </c>
      <c r="G3">
        <v>8.2000000000000003E-2</v>
      </c>
      <c r="H3" t="s">
        <v>31</v>
      </c>
      <c r="I3">
        <v>7</v>
      </c>
      <c r="J3">
        <v>2</v>
      </c>
      <c r="K3" t="s">
        <v>26</v>
      </c>
      <c r="L3" t="s">
        <v>32</v>
      </c>
      <c r="M3" t="s">
        <v>33</v>
      </c>
      <c r="N3">
        <v>0</v>
      </c>
      <c r="O3">
        <v>6125</v>
      </c>
      <c r="P3">
        <v>0</v>
      </c>
      <c r="Q3">
        <v>10000</v>
      </c>
      <c r="R3" s="1">
        <v>41701</v>
      </c>
      <c r="S3">
        <v>1</v>
      </c>
      <c r="T3">
        <v>2014</v>
      </c>
      <c r="U3">
        <v>318.93</v>
      </c>
      <c r="V3">
        <v>0</v>
      </c>
      <c r="W3">
        <v>1</v>
      </c>
      <c r="X3" t="s">
        <v>34</v>
      </c>
    </row>
    <row r="4" spans="1:24" hidden="1" x14ac:dyDescent="0.25">
      <c r="A4" s="1">
        <v>39087</v>
      </c>
      <c r="B4">
        <v>36</v>
      </c>
      <c r="C4" t="s">
        <v>24</v>
      </c>
      <c r="D4" s="1">
        <v>40164</v>
      </c>
      <c r="E4">
        <v>0.28269</v>
      </c>
      <c r="F4">
        <v>0.27500000000000002</v>
      </c>
      <c r="G4">
        <v>0.24</v>
      </c>
      <c r="H4" t="s">
        <v>25</v>
      </c>
      <c r="J4">
        <v>0</v>
      </c>
      <c r="K4" t="s">
        <v>35</v>
      </c>
      <c r="L4" t="s">
        <v>27</v>
      </c>
      <c r="M4" t="s">
        <v>36</v>
      </c>
      <c r="O4">
        <v>2083.333333</v>
      </c>
      <c r="P4">
        <v>0</v>
      </c>
      <c r="Q4">
        <v>3001</v>
      </c>
      <c r="R4" s="1">
        <v>39099</v>
      </c>
      <c r="S4">
        <v>1</v>
      </c>
      <c r="T4">
        <v>2007</v>
      </c>
      <c r="U4">
        <v>123.32</v>
      </c>
      <c r="V4">
        <v>1185.6300000000001</v>
      </c>
      <c r="W4">
        <v>41</v>
      </c>
      <c r="X4" t="s">
        <v>34</v>
      </c>
    </row>
    <row r="5" spans="1:24" hidden="1" x14ac:dyDescent="0.25">
      <c r="A5" s="1">
        <v>41204</v>
      </c>
      <c r="B5">
        <v>36</v>
      </c>
      <c r="C5" t="s">
        <v>30</v>
      </c>
      <c r="D5" s="1"/>
      <c r="E5">
        <v>0.12528</v>
      </c>
      <c r="F5">
        <v>9.74E-2</v>
      </c>
      <c r="G5">
        <v>8.7400000000000005E-2</v>
      </c>
      <c r="H5" t="s">
        <v>31</v>
      </c>
      <c r="I5">
        <v>9</v>
      </c>
      <c r="J5">
        <v>16</v>
      </c>
      <c r="K5" t="s">
        <v>35</v>
      </c>
      <c r="L5" t="s">
        <v>37</v>
      </c>
      <c r="M5" t="s">
        <v>33</v>
      </c>
      <c r="N5">
        <v>10056</v>
      </c>
      <c r="O5">
        <v>2875</v>
      </c>
      <c r="P5">
        <v>0</v>
      </c>
      <c r="Q5">
        <v>10000</v>
      </c>
      <c r="R5" s="1">
        <v>41214</v>
      </c>
      <c r="S5">
        <v>4</v>
      </c>
      <c r="T5">
        <v>2012</v>
      </c>
      <c r="U5">
        <v>321.45</v>
      </c>
      <c r="V5">
        <v>1052.1099999999999</v>
      </c>
      <c r="W5">
        <v>158</v>
      </c>
      <c r="X5" t="s">
        <v>38</v>
      </c>
    </row>
    <row r="6" spans="1:24" hidden="1" x14ac:dyDescent="0.25">
      <c r="A6" s="1">
        <v>41531</v>
      </c>
      <c r="B6">
        <v>36</v>
      </c>
      <c r="C6" t="s">
        <v>30</v>
      </c>
      <c r="D6" s="1"/>
      <c r="E6">
        <v>0.24614</v>
      </c>
      <c r="F6">
        <v>0.20849999999999999</v>
      </c>
      <c r="G6">
        <v>0.19850000000000001</v>
      </c>
      <c r="H6" t="s">
        <v>39</v>
      </c>
      <c r="I6">
        <v>4</v>
      </c>
      <c r="J6">
        <v>2</v>
      </c>
      <c r="K6" t="s">
        <v>40</v>
      </c>
      <c r="L6" t="s">
        <v>41</v>
      </c>
      <c r="M6" t="s">
        <v>33</v>
      </c>
      <c r="N6">
        <v>0</v>
      </c>
      <c r="O6">
        <v>9583.3333330000005</v>
      </c>
      <c r="P6">
        <v>0</v>
      </c>
      <c r="Q6">
        <v>15000</v>
      </c>
      <c r="R6" s="1">
        <v>41537</v>
      </c>
      <c r="S6">
        <v>3</v>
      </c>
      <c r="T6">
        <v>2013</v>
      </c>
      <c r="U6">
        <v>563.97</v>
      </c>
      <c r="V6">
        <v>1256.6300000000001</v>
      </c>
      <c r="W6">
        <v>20</v>
      </c>
      <c r="X6" t="s">
        <v>34</v>
      </c>
    </row>
    <row r="7" spans="1:24" hidden="1" x14ac:dyDescent="0.25">
      <c r="A7" s="1">
        <v>41622</v>
      </c>
      <c r="B7">
        <v>60</v>
      </c>
      <c r="C7" t="s">
        <v>30</v>
      </c>
      <c r="D7" s="1"/>
      <c r="E7">
        <v>0.15425</v>
      </c>
      <c r="F7">
        <v>0.13139999999999999</v>
      </c>
      <c r="G7">
        <v>0.12139999999999999</v>
      </c>
      <c r="H7" t="s">
        <v>42</v>
      </c>
      <c r="I7">
        <v>10</v>
      </c>
      <c r="J7">
        <v>1</v>
      </c>
      <c r="K7" t="s">
        <v>43</v>
      </c>
      <c r="L7" t="s">
        <v>32</v>
      </c>
      <c r="M7" t="s">
        <v>33</v>
      </c>
      <c r="N7">
        <v>0</v>
      </c>
      <c r="O7">
        <v>8333.3333330000005</v>
      </c>
      <c r="P7">
        <v>0</v>
      </c>
      <c r="Q7">
        <v>15000</v>
      </c>
      <c r="R7" s="1">
        <v>41632</v>
      </c>
      <c r="S7">
        <v>4</v>
      </c>
      <c r="T7">
        <v>2013</v>
      </c>
      <c r="U7">
        <v>342.37</v>
      </c>
      <c r="V7">
        <v>327.45</v>
      </c>
      <c r="W7">
        <v>1</v>
      </c>
      <c r="X7" t="s">
        <v>34</v>
      </c>
    </row>
    <row r="8" spans="1:24" hidden="1" x14ac:dyDescent="0.25">
      <c r="A8" s="1">
        <v>41376</v>
      </c>
      <c r="B8">
        <v>36</v>
      </c>
      <c r="C8" t="s">
        <v>30</v>
      </c>
      <c r="D8" s="1"/>
      <c r="E8">
        <v>0.31031999999999998</v>
      </c>
      <c r="F8">
        <v>0.2712</v>
      </c>
      <c r="G8">
        <v>0.26119999999999999</v>
      </c>
      <c r="H8" t="s">
        <v>44</v>
      </c>
      <c r="I8">
        <v>2</v>
      </c>
      <c r="J8">
        <v>1</v>
      </c>
      <c r="K8" t="s">
        <v>45</v>
      </c>
      <c r="L8" t="s">
        <v>46</v>
      </c>
      <c r="M8" t="s">
        <v>33</v>
      </c>
      <c r="N8">
        <v>0</v>
      </c>
      <c r="O8">
        <v>2083.333333</v>
      </c>
      <c r="P8">
        <v>0</v>
      </c>
      <c r="Q8">
        <v>3000</v>
      </c>
      <c r="R8" s="1">
        <v>41382</v>
      </c>
      <c r="S8">
        <v>2</v>
      </c>
      <c r="T8">
        <v>2013</v>
      </c>
      <c r="U8">
        <v>122.67</v>
      </c>
      <c r="V8">
        <v>622.45000000000005</v>
      </c>
      <c r="W8">
        <v>1</v>
      </c>
      <c r="X8" t="s">
        <v>34</v>
      </c>
    </row>
    <row r="9" spans="1:24" hidden="1" x14ac:dyDescent="0.25">
      <c r="A9" s="1">
        <v>41399</v>
      </c>
      <c r="B9">
        <v>36</v>
      </c>
      <c r="C9" t="s">
        <v>30</v>
      </c>
      <c r="D9" s="1"/>
      <c r="E9">
        <v>0.23938999999999999</v>
      </c>
      <c r="F9">
        <v>0.2019</v>
      </c>
      <c r="G9">
        <v>0.19189999999999999</v>
      </c>
      <c r="H9" t="s">
        <v>47</v>
      </c>
      <c r="I9">
        <v>4</v>
      </c>
      <c r="J9">
        <v>2</v>
      </c>
      <c r="K9" t="s">
        <v>48</v>
      </c>
      <c r="L9" t="s">
        <v>49</v>
      </c>
      <c r="M9" t="s">
        <v>33</v>
      </c>
      <c r="N9">
        <v>0</v>
      </c>
      <c r="O9">
        <v>3355.75</v>
      </c>
      <c r="P9">
        <v>0</v>
      </c>
      <c r="Q9">
        <v>10000</v>
      </c>
      <c r="R9" s="1">
        <v>41407</v>
      </c>
      <c r="S9">
        <v>2</v>
      </c>
      <c r="T9">
        <v>2013</v>
      </c>
      <c r="U9">
        <v>372.6</v>
      </c>
      <c r="V9">
        <v>1397.51</v>
      </c>
      <c r="W9">
        <v>1</v>
      </c>
      <c r="X9" t="s">
        <v>38</v>
      </c>
    </row>
    <row r="10" spans="1:24" hidden="1" x14ac:dyDescent="0.25">
      <c r="A10" s="1">
        <v>41610</v>
      </c>
      <c r="B10">
        <v>36</v>
      </c>
      <c r="C10" t="s">
        <v>30</v>
      </c>
      <c r="D10" s="1"/>
      <c r="E10">
        <v>7.6200000000000004E-2</v>
      </c>
      <c r="F10">
        <v>6.2899999999999998E-2</v>
      </c>
      <c r="G10">
        <v>5.2900000000000003E-2</v>
      </c>
      <c r="H10" t="s">
        <v>50</v>
      </c>
      <c r="I10">
        <v>9</v>
      </c>
      <c r="J10">
        <v>7</v>
      </c>
      <c r="K10" t="s">
        <v>51</v>
      </c>
      <c r="L10" t="s">
        <v>52</v>
      </c>
      <c r="M10" t="s">
        <v>33</v>
      </c>
      <c r="N10">
        <v>0</v>
      </c>
      <c r="O10">
        <v>3333.333333</v>
      </c>
      <c r="P10">
        <v>0</v>
      </c>
      <c r="Q10">
        <v>10000</v>
      </c>
      <c r="R10" s="1">
        <v>41620</v>
      </c>
      <c r="S10">
        <v>4</v>
      </c>
      <c r="T10">
        <v>2013</v>
      </c>
      <c r="U10">
        <v>305.54000000000002</v>
      </c>
      <c r="V10">
        <v>105.5</v>
      </c>
      <c r="W10">
        <v>1</v>
      </c>
      <c r="X10" t="s">
        <v>34</v>
      </c>
    </row>
    <row r="11" spans="1:24" hidden="1" x14ac:dyDescent="0.25">
      <c r="A11" s="1">
        <v>41610</v>
      </c>
      <c r="B11">
        <v>36</v>
      </c>
      <c r="C11" t="s">
        <v>30</v>
      </c>
      <c r="D11" s="1"/>
      <c r="E11">
        <v>7.6200000000000004E-2</v>
      </c>
      <c r="F11">
        <v>6.2899999999999998E-2</v>
      </c>
      <c r="G11">
        <v>5.2900000000000003E-2</v>
      </c>
      <c r="H11" t="s">
        <v>50</v>
      </c>
      <c r="I11">
        <v>11</v>
      </c>
      <c r="J11">
        <v>7</v>
      </c>
      <c r="K11" t="s">
        <v>51</v>
      </c>
      <c r="L11" t="s">
        <v>52</v>
      </c>
      <c r="M11" t="s">
        <v>33</v>
      </c>
      <c r="N11">
        <v>0</v>
      </c>
      <c r="O11">
        <v>3333.333333</v>
      </c>
      <c r="P11">
        <v>0</v>
      </c>
      <c r="Q11">
        <v>10000</v>
      </c>
      <c r="R11" s="1">
        <v>41620</v>
      </c>
      <c r="S11">
        <v>4</v>
      </c>
      <c r="T11">
        <v>2013</v>
      </c>
      <c r="U11">
        <v>305.54000000000002</v>
      </c>
      <c r="V11">
        <v>105.5</v>
      </c>
      <c r="W11">
        <v>1</v>
      </c>
      <c r="X11" t="s">
        <v>34</v>
      </c>
    </row>
    <row r="12" spans="1:24" hidden="1" x14ac:dyDescent="0.25">
      <c r="A12" s="1">
        <v>41039</v>
      </c>
      <c r="B12">
        <v>60</v>
      </c>
      <c r="C12" t="s">
        <v>30</v>
      </c>
      <c r="D12" s="1"/>
      <c r="E12">
        <v>0.27461999999999998</v>
      </c>
      <c r="F12">
        <v>0.24890000000000001</v>
      </c>
      <c r="G12">
        <v>0.2389</v>
      </c>
      <c r="H12" t="s">
        <v>47</v>
      </c>
      <c r="I12">
        <v>7</v>
      </c>
      <c r="J12">
        <v>1</v>
      </c>
      <c r="K12" t="s">
        <v>53</v>
      </c>
      <c r="L12" t="s">
        <v>54</v>
      </c>
      <c r="M12" t="s">
        <v>33</v>
      </c>
      <c r="N12">
        <v>253</v>
      </c>
      <c r="O12">
        <v>7500</v>
      </c>
      <c r="P12">
        <v>0</v>
      </c>
      <c r="Q12">
        <v>13500</v>
      </c>
      <c r="R12" s="1">
        <v>41046</v>
      </c>
      <c r="S12">
        <v>2</v>
      </c>
      <c r="T12">
        <v>2012</v>
      </c>
      <c r="U12">
        <v>395.37</v>
      </c>
      <c r="V12">
        <v>5327.53</v>
      </c>
      <c r="W12">
        <v>19</v>
      </c>
      <c r="X12" t="s">
        <v>34</v>
      </c>
    </row>
    <row r="13" spans="1:24" hidden="1" x14ac:dyDescent="0.25">
      <c r="A13" s="1">
        <v>39364</v>
      </c>
      <c r="B13">
        <v>36</v>
      </c>
      <c r="C13" t="s">
        <v>24</v>
      </c>
      <c r="D13" s="1">
        <v>39454</v>
      </c>
      <c r="E13">
        <v>0.15032999999999999</v>
      </c>
      <c r="F13">
        <v>0.13250000000000001</v>
      </c>
      <c r="G13">
        <v>0.1225</v>
      </c>
      <c r="H13" t="s">
        <v>25</v>
      </c>
      <c r="J13">
        <v>0</v>
      </c>
      <c r="K13" t="s">
        <v>25</v>
      </c>
      <c r="L13" t="s">
        <v>55</v>
      </c>
      <c r="M13" t="s">
        <v>56</v>
      </c>
      <c r="N13">
        <v>2224</v>
      </c>
      <c r="O13">
        <v>1666.666667</v>
      </c>
      <c r="P13">
        <v>0</v>
      </c>
      <c r="Q13">
        <v>1000</v>
      </c>
      <c r="R13" s="1">
        <v>39373</v>
      </c>
      <c r="S13">
        <v>4</v>
      </c>
      <c r="T13">
        <v>2007</v>
      </c>
      <c r="U13">
        <v>33.81</v>
      </c>
      <c r="V13">
        <v>11.65</v>
      </c>
      <c r="W13">
        <v>53</v>
      </c>
      <c r="X13" t="s">
        <v>34</v>
      </c>
    </row>
    <row r="14" spans="1:24" hidden="1" x14ac:dyDescent="0.25">
      <c r="A14" s="1">
        <v>41623</v>
      </c>
      <c r="B14">
        <v>36</v>
      </c>
      <c r="C14" t="s">
        <v>57</v>
      </c>
      <c r="D14" s="1"/>
      <c r="E14">
        <v>0.17968999999999999</v>
      </c>
      <c r="F14">
        <v>0.14349999999999999</v>
      </c>
      <c r="G14">
        <v>0.13350000000000001</v>
      </c>
      <c r="H14" t="s">
        <v>42</v>
      </c>
      <c r="I14">
        <v>4</v>
      </c>
      <c r="J14">
        <v>1</v>
      </c>
      <c r="K14" t="s">
        <v>58</v>
      </c>
      <c r="L14" t="s">
        <v>46</v>
      </c>
      <c r="M14" t="s">
        <v>33</v>
      </c>
      <c r="N14">
        <v>0</v>
      </c>
      <c r="O14">
        <v>2416.666667</v>
      </c>
      <c r="P14">
        <v>3</v>
      </c>
      <c r="Q14">
        <v>4000</v>
      </c>
      <c r="R14" s="1">
        <v>41646</v>
      </c>
      <c r="S14">
        <v>1</v>
      </c>
      <c r="T14">
        <v>2014</v>
      </c>
      <c r="U14">
        <v>137.38999999999999</v>
      </c>
      <c r="V14">
        <v>47.177399999999999</v>
      </c>
      <c r="W14">
        <v>1</v>
      </c>
      <c r="X14" t="s">
        <v>38</v>
      </c>
    </row>
    <row r="15" spans="1:24" hidden="1" x14ac:dyDescent="0.25">
      <c r="A15" s="1">
        <v>41470</v>
      </c>
      <c r="B15">
        <v>36</v>
      </c>
      <c r="C15" t="s">
        <v>30</v>
      </c>
      <c r="D15" s="1"/>
      <c r="E15">
        <v>0.13138</v>
      </c>
      <c r="F15">
        <v>0.10340000000000001</v>
      </c>
      <c r="G15">
        <v>9.3399999999999997E-2</v>
      </c>
      <c r="H15" t="s">
        <v>31</v>
      </c>
      <c r="I15">
        <v>8</v>
      </c>
      <c r="J15">
        <v>1</v>
      </c>
      <c r="K15" t="s">
        <v>59</v>
      </c>
      <c r="L15" t="s">
        <v>60</v>
      </c>
      <c r="M15" t="s">
        <v>33</v>
      </c>
      <c r="N15">
        <v>0</v>
      </c>
      <c r="O15">
        <v>5833.3333329999996</v>
      </c>
      <c r="P15">
        <v>0</v>
      </c>
      <c r="Q15">
        <v>8500</v>
      </c>
      <c r="R15" s="1">
        <v>41473</v>
      </c>
      <c r="S15">
        <v>3</v>
      </c>
      <c r="T15">
        <v>2013</v>
      </c>
      <c r="U15">
        <v>275.63</v>
      </c>
      <c r="V15">
        <v>480</v>
      </c>
      <c r="W15">
        <v>171</v>
      </c>
      <c r="X15" t="s">
        <v>38</v>
      </c>
    </row>
    <row r="16" spans="1:24" hidden="1" x14ac:dyDescent="0.25">
      <c r="A16" s="1">
        <v>41383</v>
      </c>
      <c r="B16">
        <v>60</v>
      </c>
      <c r="C16" t="s">
        <v>30</v>
      </c>
      <c r="D16" s="1"/>
      <c r="E16">
        <v>0.11695</v>
      </c>
      <c r="F16">
        <v>9.4899999999999998E-2</v>
      </c>
      <c r="G16">
        <v>8.4900000000000003E-2</v>
      </c>
      <c r="H16" t="s">
        <v>31</v>
      </c>
      <c r="I16">
        <v>8</v>
      </c>
      <c r="J16">
        <v>1</v>
      </c>
      <c r="K16" t="s">
        <v>61</v>
      </c>
      <c r="L16" t="s">
        <v>62</v>
      </c>
      <c r="M16" t="s">
        <v>33</v>
      </c>
      <c r="N16">
        <v>0</v>
      </c>
      <c r="O16">
        <v>10833.333329999999</v>
      </c>
      <c r="P16">
        <v>0</v>
      </c>
      <c r="Q16">
        <v>19330</v>
      </c>
      <c r="R16" s="1">
        <v>41407</v>
      </c>
      <c r="S16">
        <v>2</v>
      </c>
      <c r="T16">
        <v>2013</v>
      </c>
      <c r="U16">
        <v>415.37</v>
      </c>
      <c r="V16">
        <v>1310.23</v>
      </c>
      <c r="W16">
        <v>371</v>
      </c>
      <c r="X16" t="s">
        <v>34</v>
      </c>
    </row>
    <row r="17" spans="1:24" x14ac:dyDescent="0.25">
      <c r="A17" s="1">
        <v>41009</v>
      </c>
      <c r="B17">
        <v>36</v>
      </c>
      <c r="C17" t="s">
        <v>63</v>
      </c>
      <c r="D17" s="1">
        <v>41262</v>
      </c>
      <c r="E17">
        <v>0.35797000000000001</v>
      </c>
      <c r="F17">
        <v>0.31769999999999998</v>
      </c>
      <c r="G17">
        <v>0.30769999999999997</v>
      </c>
      <c r="H17" t="s">
        <v>64</v>
      </c>
      <c r="I17">
        <v>5</v>
      </c>
      <c r="J17">
        <v>13</v>
      </c>
      <c r="K17" t="s">
        <v>65</v>
      </c>
      <c r="L17" t="s">
        <v>27</v>
      </c>
      <c r="M17" t="s">
        <v>27</v>
      </c>
      <c r="N17">
        <v>0</v>
      </c>
      <c r="O17">
        <v>5500</v>
      </c>
      <c r="P17">
        <v>140</v>
      </c>
      <c r="Q17">
        <v>4000</v>
      </c>
      <c r="R17" s="1">
        <v>41018</v>
      </c>
      <c r="S17">
        <v>2</v>
      </c>
      <c r="T17">
        <v>2012</v>
      </c>
      <c r="U17">
        <v>173.71</v>
      </c>
      <c r="V17">
        <v>311.38</v>
      </c>
      <c r="W17">
        <v>10</v>
      </c>
      <c r="X17" t="s">
        <v>29</v>
      </c>
    </row>
    <row r="18" spans="1:24" hidden="1" x14ac:dyDescent="0.25">
      <c r="A18" s="1">
        <v>41471</v>
      </c>
      <c r="B18">
        <v>60</v>
      </c>
      <c r="C18" t="s">
        <v>30</v>
      </c>
      <c r="D18" s="1"/>
      <c r="E18">
        <v>0.30747999999999998</v>
      </c>
      <c r="F18">
        <v>0.28089999999999998</v>
      </c>
      <c r="G18">
        <v>0.27089999999999997</v>
      </c>
      <c r="H18" t="s">
        <v>44</v>
      </c>
      <c r="I18">
        <v>4</v>
      </c>
      <c r="J18">
        <v>6</v>
      </c>
      <c r="K18" t="s">
        <v>48</v>
      </c>
      <c r="L18" t="s">
        <v>32</v>
      </c>
      <c r="M18" t="s">
        <v>56</v>
      </c>
      <c r="N18">
        <v>2469</v>
      </c>
      <c r="O18">
        <v>8291.6666669999995</v>
      </c>
      <c r="P18">
        <v>0</v>
      </c>
      <c r="Q18">
        <v>4000</v>
      </c>
      <c r="R18" s="1">
        <v>41473</v>
      </c>
      <c r="S18">
        <v>3</v>
      </c>
      <c r="T18">
        <v>2013</v>
      </c>
      <c r="U18">
        <v>124.76</v>
      </c>
      <c r="V18">
        <v>646.25</v>
      </c>
      <c r="W18">
        <v>8</v>
      </c>
      <c r="X18" t="s">
        <v>38</v>
      </c>
    </row>
    <row r="19" spans="1:24" hidden="1" x14ac:dyDescent="0.25">
      <c r="A19" s="1">
        <v>38944</v>
      </c>
      <c r="B19">
        <v>36</v>
      </c>
      <c r="C19" t="s">
        <v>66</v>
      </c>
      <c r="D19" s="1">
        <v>39590</v>
      </c>
      <c r="E19">
        <v>0.13202</v>
      </c>
      <c r="F19">
        <v>0.125</v>
      </c>
      <c r="G19">
        <v>0.11749999999999999</v>
      </c>
      <c r="H19" t="s">
        <v>25</v>
      </c>
      <c r="J19">
        <v>0</v>
      </c>
      <c r="K19" t="s">
        <v>25</v>
      </c>
      <c r="L19" t="s">
        <v>32</v>
      </c>
      <c r="M19" t="s">
        <v>36</v>
      </c>
      <c r="O19">
        <v>5833.3333329999996</v>
      </c>
      <c r="P19">
        <v>2239</v>
      </c>
      <c r="Q19">
        <v>10000</v>
      </c>
      <c r="R19" s="1">
        <v>38951</v>
      </c>
      <c r="S19">
        <v>3</v>
      </c>
      <c r="T19">
        <v>2006</v>
      </c>
      <c r="U19">
        <v>334.54</v>
      </c>
      <c r="V19">
        <v>1338</v>
      </c>
      <c r="W19">
        <v>85</v>
      </c>
      <c r="X19" t="s">
        <v>38</v>
      </c>
    </row>
    <row r="20" spans="1:24" hidden="1" x14ac:dyDescent="0.25">
      <c r="A20" s="1">
        <v>41325</v>
      </c>
      <c r="B20">
        <v>36</v>
      </c>
      <c r="C20" t="s">
        <v>30</v>
      </c>
      <c r="D20" s="1"/>
      <c r="E20">
        <v>0.12528</v>
      </c>
      <c r="F20">
        <v>9.74E-2</v>
      </c>
      <c r="G20">
        <v>8.7400000000000005E-2</v>
      </c>
      <c r="H20" t="s">
        <v>31</v>
      </c>
      <c r="I20">
        <v>7</v>
      </c>
      <c r="J20">
        <v>1</v>
      </c>
      <c r="K20" t="s">
        <v>67</v>
      </c>
      <c r="L20" t="s">
        <v>68</v>
      </c>
      <c r="M20" t="s">
        <v>33</v>
      </c>
      <c r="N20">
        <v>0</v>
      </c>
      <c r="O20">
        <v>6250</v>
      </c>
      <c r="P20">
        <v>0</v>
      </c>
      <c r="Q20">
        <v>15000</v>
      </c>
      <c r="R20" s="1">
        <v>41344</v>
      </c>
      <c r="S20">
        <v>1</v>
      </c>
      <c r="T20">
        <v>2013</v>
      </c>
      <c r="U20">
        <v>482.18</v>
      </c>
      <c r="V20">
        <v>1182.94</v>
      </c>
      <c r="W20">
        <v>303</v>
      </c>
      <c r="X20" t="s">
        <v>34</v>
      </c>
    </row>
    <row r="21" spans="1:24" hidden="1" x14ac:dyDescent="0.25">
      <c r="A21" s="1">
        <v>41507</v>
      </c>
      <c r="B21">
        <v>60</v>
      </c>
      <c r="C21" t="s">
        <v>30</v>
      </c>
      <c r="D21" s="1"/>
      <c r="E21">
        <v>0.24754000000000001</v>
      </c>
      <c r="F21">
        <v>0.2225</v>
      </c>
      <c r="G21">
        <v>0.21249999999999999</v>
      </c>
      <c r="H21" t="s">
        <v>39</v>
      </c>
      <c r="I21">
        <v>8</v>
      </c>
      <c r="J21">
        <v>1</v>
      </c>
      <c r="K21" t="s">
        <v>69</v>
      </c>
      <c r="L21" t="s">
        <v>49</v>
      </c>
      <c r="M21" t="s">
        <v>33</v>
      </c>
      <c r="N21">
        <v>0</v>
      </c>
      <c r="O21">
        <v>3075</v>
      </c>
      <c r="P21">
        <v>0</v>
      </c>
      <c r="Q21">
        <v>6500</v>
      </c>
      <c r="R21" s="1">
        <v>41557</v>
      </c>
      <c r="S21">
        <v>4</v>
      </c>
      <c r="T21">
        <v>2013</v>
      </c>
      <c r="U21">
        <v>180.45</v>
      </c>
      <c r="V21">
        <v>476.67770000000002</v>
      </c>
      <c r="W21">
        <v>1</v>
      </c>
      <c r="X21" t="s">
        <v>34</v>
      </c>
    </row>
    <row r="22" spans="1:24" hidden="1" x14ac:dyDescent="0.25">
      <c r="A22" s="1">
        <v>41600</v>
      </c>
      <c r="B22">
        <v>36</v>
      </c>
      <c r="C22" t="s">
        <v>30</v>
      </c>
      <c r="D22" s="1"/>
      <c r="E22">
        <v>0.16732</v>
      </c>
      <c r="F22">
        <v>0.13139999999999999</v>
      </c>
      <c r="G22">
        <v>0.12139999999999999</v>
      </c>
      <c r="H22" t="s">
        <v>42</v>
      </c>
      <c r="I22">
        <v>7</v>
      </c>
      <c r="J22">
        <v>1</v>
      </c>
      <c r="K22" t="s">
        <v>40</v>
      </c>
      <c r="L22" t="s">
        <v>70</v>
      </c>
      <c r="M22" t="s">
        <v>33</v>
      </c>
      <c r="N22">
        <v>0</v>
      </c>
      <c r="O22">
        <v>5166.6666670000004</v>
      </c>
      <c r="P22">
        <v>0</v>
      </c>
      <c r="Q22">
        <v>14000</v>
      </c>
      <c r="R22" s="1">
        <v>41607</v>
      </c>
      <c r="S22">
        <v>4</v>
      </c>
      <c r="T22">
        <v>2013</v>
      </c>
      <c r="U22">
        <v>472.66</v>
      </c>
      <c r="V22">
        <v>443.08</v>
      </c>
      <c r="W22">
        <v>1</v>
      </c>
      <c r="X22" t="s">
        <v>38</v>
      </c>
    </row>
    <row r="23" spans="1:24" hidden="1" x14ac:dyDescent="0.25">
      <c r="A23" s="1">
        <v>39416</v>
      </c>
      <c r="B23">
        <v>36</v>
      </c>
      <c r="C23" t="s">
        <v>24</v>
      </c>
      <c r="D23" s="1">
        <v>40524</v>
      </c>
      <c r="E23">
        <v>0.21487999999999999</v>
      </c>
      <c r="F23">
        <v>0.20749999999999999</v>
      </c>
      <c r="G23">
        <v>0.19750000000000001</v>
      </c>
      <c r="H23" t="s">
        <v>25</v>
      </c>
      <c r="J23">
        <v>0</v>
      </c>
      <c r="K23" t="s">
        <v>71</v>
      </c>
      <c r="L23" t="s">
        <v>32</v>
      </c>
      <c r="M23" t="s">
        <v>56</v>
      </c>
      <c r="N23">
        <v>5200</v>
      </c>
      <c r="O23">
        <v>3750</v>
      </c>
      <c r="P23">
        <v>0</v>
      </c>
      <c r="Q23">
        <v>3000</v>
      </c>
      <c r="R23" s="1">
        <v>39428</v>
      </c>
      <c r="S23">
        <v>4</v>
      </c>
      <c r="T23">
        <v>2007</v>
      </c>
      <c r="U23">
        <v>112.64</v>
      </c>
      <c r="V23">
        <v>1061.05</v>
      </c>
      <c r="W23">
        <v>53</v>
      </c>
      <c r="X23" t="s">
        <v>34</v>
      </c>
    </row>
    <row r="24" spans="1:24" hidden="1" x14ac:dyDescent="0.25">
      <c r="A24" s="1">
        <v>41304</v>
      </c>
      <c r="B24">
        <v>36</v>
      </c>
      <c r="C24" t="s">
        <v>30</v>
      </c>
      <c r="D24" s="1"/>
      <c r="E24">
        <v>0.35355999999999999</v>
      </c>
      <c r="F24">
        <v>0.31340000000000001</v>
      </c>
      <c r="G24">
        <v>0.3034</v>
      </c>
      <c r="H24" t="s">
        <v>64</v>
      </c>
      <c r="I24">
        <v>2</v>
      </c>
      <c r="J24">
        <v>1</v>
      </c>
      <c r="K24" t="s">
        <v>72</v>
      </c>
      <c r="L24" t="s">
        <v>27</v>
      </c>
      <c r="M24" t="s">
        <v>27</v>
      </c>
      <c r="N24">
        <v>0</v>
      </c>
      <c r="O24">
        <v>118.333333</v>
      </c>
      <c r="P24">
        <v>0</v>
      </c>
      <c r="Q24">
        <v>4000</v>
      </c>
      <c r="R24" s="1">
        <v>41310</v>
      </c>
      <c r="S24">
        <v>1</v>
      </c>
      <c r="T24">
        <v>2013</v>
      </c>
      <c r="U24">
        <v>172.76</v>
      </c>
      <c r="V24">
        <v>1122.1199999999999</v>
      </c>
      <c r="W24">
        <v>94</v>
      </c>
      <c r="X24" t="s">
        <v>38</v>
      </c>
    </row>
    <row r="25" spans="1:24" hidden="1" x14ac:dyDescent="0.25">
      <c r="A25" s="1">
        <v>41386</v>
      </c>
      <c r="B25">
        <v>36</v>
      </c>
      <c r="C25" t="s">
        <v>63</v>
      </c>
      <c r="D25" s="1">
        <v>41634</v>
      </c>
      <c r="E25">
        <v>0.28032000000000001</v>
      </c>
      <c r="F25">
        <v>0.2419</v>
      </c>
      <c r="G25">
        <v>0.2319</v>
      </c>
      <c r="H25" t="s">
        <v>39</v>
      </c>
      <c r="I25">
        <v>5</v>
      </c>
      <c r="J25">
        <v>15</v>
      </c>
      <c r="K25" t="s">
        <v>51</v>
      </c>
      <c r="L25" t="s">
        <v>37</v>
      </c>
      <c r="M25" t="s">
        <v>33</v>
      </c>
      <c r="N25">
        <v>0</v>
      </c>
      <c r="O25">
        <v>2500</v>
      </c>
      <c r="P25">
        <v>193</v>
      </c>
      <c r="Q25">
        <v>2000</v>
      </c>
      <c r="R25" s="1">
        <v>41390</v>
      </c>
      <c r="S25">
        <v>2</v>
      </c>
      <c r="T25">
        <v>2013</v>
      </c>
      <c r="U25">
        <v>78.67</v>
      </c>
      <c r="V25">
        <v>118.28</v>
      </c>
      <c r="W25">
        <v>30</v>
      </c>
      <c r="X25" t="s">
        <v>38</v>
      </c>
    </row>
    <row r="26" spans="1:24" hidden="1" x14ac:dyDescent="0.25">
      <c r="A26" s="1">
        <v>41611</v>
      </c>
      <c r="B26">
        <v>36</v>
      </c>
      <c r="C26" t="s">
        <v>30</v>
      </c>
      <c r="D26" s="1"/>
      <c r="E26">
        <v>0.19858999999999999</v>
      </c>
      <c r="F26">
        <v>0.16200000000000001</v>
      </c>
      <c r="G26">
        <v>0.152</v>
      </c>
      <c r="H26" t="s">
        <v>47</v>
      </c>
      <c r="I26">
        <v>5</v>
      </c>
      <c r="J26">
        <v>1</v>
      </c>
      <c r="K26" t="s">
        <v>73</v>
      </c>
      <c r="L26" t="s">
        <v>27</v>
      </c>
      <c r="M26" t="s">
        <v>33</v>
      </c>
      <c r="N26">
        <v>0</v>
      </c>
      <c r="O26">
        <v>2333.333333</v>
      </c>
      <c r="P26">
        <v>0</v>
      </c>
      <c r="Q26">
        <v>4000</v>
      </c>
      <c r="R26" s="1">
        <v>41626</v>
      </c>
      <c r="S26">
        <v>4</v>
      </c>
      <c r="T26">
        <v>2013</v>
      </c>
      <c r="U26">
        <v>141.02000000000001</v>
      </c>
      <c r="V26">
        <v>107.1147</v>
      </c>
      <c r="W26">
        <v>1</v>
      </c>
      <c r="X26" t="s">
        <v>38</v>
      </c>
    </row>
    <row r="27" spans="1:24" hidden="1" x14ac:dyDescent="0.25">
      <c r="A27" s="1">
        <v>41549</v>
      </c>
      <c r="B27">
        <v>36</v>
      </c>
      <c r="C27" t="s">
        <v>30</v>
      </c>
      <c r="D27" s="1"/>
      <c r="E27">
        <v>0.30181999999999998</v>
      </c>
      <c r="F27">
        <v>0.26290000000000002</v>
      </c>
      <c r="G27">
        <v>0.25290000000000001</v>
      </c>
      <c r="H27" t="s">
        <v>44</v>
      </c>
      <c r="I27">
        <v>3</v>
      </c>
      <c r="J27">
        <v>15</v>
      </c>
      <c r="K27" t="s">
        <v>48</v>
      </c>
      <c r="L27" t="s">
        <v>74</v>
      </c>
      <c r="M27" t="s">
        <v>33</v>
      </c>
      <c r="N27">
        <v>0</v>
      </c>
      <c r="O27">
        <v>6974</v>
      </c>
      <c r="P27">
        <v>0</v>
      </c>
      <c r="Q27">
        <v>4000</v>
      </c>
      <c r="R27" s="1">
        <v>41557</v>
      </c>
      <c r="S27">
        <v>4</v>
      </c>
      <c r="T27">
        <v>2013</v>
      </c>
      <c r="U27">
        <v>161.78</v>
      </c>
      <c r="V27">
        <v>344.45</v>
      </c>
      <c r="W27">
        <v>3</v>
      </c>
      <c r="X27" t="s">
        <v>38</v>
      </c>
    </row>
    <row r="28" spans="1:24" hidden="1" x14ac:dyDescent="0.25">
      <c r="A28" s="1">
        <v>41317</v>
      </c>
      <c r="B28">
        <v>60</v>
      </c>
      <c r="C28" t="s">
        <v>24</v>
      </c>
      <c r="D28" s="1">
        <v>41569</v>
      </c>
      <c r="E28">
        <v>0.30747999999999998</v>
      </c>
      <c r="F28">
        <v>0.28089999999999998</v>
      </c>
      <c r="G28">
        <v>0.27089999999999997</v>
      </c>
      <c r="H28" t="s">
        <v>44</v>
      </c>
      <c r="I28">
        <v>3</v>
      </c>
      <c r="J28">
        <v>1</v>
      </c>
      <c r="K28" t="s">
        <v>72</v>
      </c>
      <c r="L28" t="s">
        <v>68</v>
      </c>
      <c r="M28" t="s">
        <v>33</v>
      </c>
      <c r="N28">
        <v>0</v>
      </c>
      <c r="O28">
        <v>3885.916667</v>
      </c>
      <c r="P28">
        <v>0</v>
      </c>
      <c r="Q28">
        <v>4000</v>
      </c>
      <c r="R28" s="1">
        <v>41326</v>
      </c>
      <c r="S28">
        <v>1</v>
      </c>
      <c r="T28">
        <v>2013</v>
      </c>
      <c r="U28">
        <v>124.76</v>
      </c>
      <c r="V28">
        <v>725.35</v>
      </c>
      <c r="W28">
        <v>37</v>
      </c>
      <c r="X28" t="s">
        <v>38</v>
      </c>
    </row>
    <row r="29" spans="1:24" hidden="1" x14ac:dyDescent="0.25">
      <c r="A29" s="1">
        <v>40345</v>
      </c>
      <c r="B29">
        <v>36</v>
      </c>
      <c r="C29" t="s">
        <v>24</v>
      </c>
      <c r="D29" s="1">
        <v>41458</v>
      </c>
      <c r="E29">
        <v>0.11296</v>
      </c>
      <c r="F29">
        <v>9.1999999999999998E-2</v>
      </c>
      <c r="G29">
        <v>8.2000000000000003E-2</v>
      </c>
      <c r="H29" t="s">
        <v>31</v>
      </c>
      <c r="I29">
        <v>9</v>
      </c>
      <c r="J29">
        <v>1</v>
      </c>
      <c r="K29" t="s">
        <v>26</v>
      </c>
      <c r="L29" t="s">
        <v>41</v>
      </c>
      <c r="M29" t="s">
        <v>56</v>
      </c>
      <c r="N29">
        <v>0</v>
      </c>
      <c r="O29">
        <v>6666.6666670000004</v>
      </c>
      <c r="P29">
        <v>0</v>
      </c>
      <c r="Q29">
        <v>4000</v>
      </c>
      <c r="R29" s="1">
        <v>40353</v>
      </c>
      <c r="S29">
        <v>2</v>
      </c>
      <c r="T29">
        <v>2010</v>
      </c>
      <c r="U29">
        <v>0</v>
      </c>
      <c r="V29">
        <v>594.48</v>
      </c>
      <c r="W29">
        <v>121</v>
      </c>
      <c r="X29" t="s">
        <v>38</v>
      </c>
    </row>
    <row r="30" spans="1:24" hidden="1" x14ac:dyDescent="0.25">
      <c r="A30" s="1">
        <v>41580</v>
      </c>
      <c r="B30">
        <v>36</v>
      </c>
      <c r="C30" t="s">
        <v>30</v>
      </c>
      <c r="D30" s="1"/>
      <c r="E30">
        <v>0.20268</v>
      </c>
      <c r="F30">
        <v>0.16600000000000001</v>
      </c>
      <c r="G30">
        <v>0.156</v>
      </c>
      <c r="H30" t="s">
        <v>47</v>
      </c>
      <c r="I30">
        <v>4</v>
      </c>
      <c r="J30">
        <v>2</v>
      </c>
      <c r="K30" t="s">
        <v>67</v>
      </c>
      <c r="L30" t="s">
        <v>75</v>
      </c>
      <c r="M30" t="s">
        <v>33</v>
      </c>
      <c r="N30">
        <v>0</v>
      </c>
      <c r="O30">
        <v>3600</v>
      </c>
      <c r="P30">
        <v>0</v>
      </c>
      <c r="Q30">
        <v>10000</v>
      </c>
      <c r="R30" s="1">
        <v>41591</v>
      </c>
      <c r="S30">
        <v>4</v>
      </c>
      <c r="T30">
        <v>2013</v>
      </c>
      <c r="U30">
        <v>354.54</v>
      </c>
      <c r="V30">
        <v>369.9221</v>
      </c>
      <c r="W30">
        <v>1</v>
      </c>
      <c r="X30" t="s">
        <v>38</v>
      </c>
    </row>
    <row r="31" spans="1:24" hidden="1" x14ac:dyDescent="0.25">
      <c r="A31" s="1">
        <v>41625</v>
      </c>
      <c r="B31">
        <v>36</v>
      </c>
      <c r="C31" t="s">
        <v>30</v>
      </c>
      <c r="D31" s="1"/>
      <c r="E31">
        <v>0.15223</v>
      </c>
      <c r="F31">
        <v>0.1239</v>
      </c>
      <c r="G31">
        <v>0.1139</v>
      </c>
      <c r="H31" t="s">
        <v>31</v>
      </c>
      <c r="I31">
        <v>6</v>
      </c>
      <c r="J31">
        <v>1</v>
      </c>
      <c r="K31" t="s">
        <v>73</v>
      </c>
      <c r="L31" t="s">
        <v>27</v>
      </c>
      <c r="M31" t="s">
        <v>33</v>
      </c>
      <c r="N31">
        <v>0</v>
      </c>
      <c r="O31">
        <v>10416.666670000001</v>
      </c>
      <c r="P31">
        <v>0</v>
      </c>
      <c r="Q31">
        <v>35000</v>
      </c>
      <c r="R31" s="1">
        <v>41655</v>
      </c>
      <c r="S31">
        <v>1</v>
      </c>
      <c r="T31">
        <v>2014</v>
      </c>
      <c r="U31">
        <v>1169.03</v>
      </c>
      <c r="V31">
        <v>356.42919999999998</v>
      </c>
      <c r="W31">
        <v>1</v>
      </c>
      <c r="X31" t="s">
        <v>34</v>
      </c>
    </row>
    <row r="32" spans="1:24" x14ac:dyDescent="0.25">
      <c r="A32" s="1">
        <v>40938</v>
      </c>
      <c r="B32">
        <v>36</v>
      </c>
      <c r="C32" t="s">
        <v>24</v>
      </c>
      <c r="D32" s="1">
        <v>41262</v>
      </c>
      <c r="E32">
        <v>0.12781999999999999</v>
      </c>
      <c r="F32">
        <v>9.9900000000000003E-2</v>
      </c>
      <c r="G32">
        <v>8.9899999999999994E-2</v>
      </c>
      <c r="H32" t="s">
        <v>31</v>
      </c>
      <c r="I32">
        <v>9</v>
      </c>
      <c r="J32">
        <v>20</v>
      </c>
      <c r="K32" t="s">
        <v>48</v>
      </c>
      <c r="L32" t="s">
        <v>27</v>
      </c>
      <c r="M32" t="s">
        <v>33</v>
      </c>
      <c r="N32">
        <v>42488</v>
      </c>
      <c r="O32">
        <v>3750</v>
      </c>
      <c r="P32">
        <v>0</v>
      </c>
      <c r="Q32">
        <v>10000</v>
      </c>
      <c r="R32" s="1">
        <v>40946</v>
      </c>
      <c r="S32">
        <v>1</v>
      </c>
      <c r="T32">
        <v>2012</v>
      </c>
      <c r="U32">
        <v>322.62</v>
      </c>
      <c r="V32">
        <v>686.32</v>
      </c>
      <c r="W32">
        <v>30</v>
      </c>
      <c r="X32" t="s">
        <v>29</v>
      </c>
    </row>
    <row r="33" spans="1:24" hidden="1" x14ac:dyDescent="0.25">
      <c r="A33" s="1">
        <v>41173</v>
      </c>
      <c r="B33">
        <v>36</v>
      </c>
      <c r="C33" t="s">
        <v>30</v>
      </c>
      <c r="D33" s="1"/>
      <c r="E33">
        <v>0.35797000000000001</v>
      </c>
      <c r="F33">
        <v>0.31769999999999998</v>
      </c>
      <c r="G33">
        <v>0.30769999999999997</v>
      </c>
      <c r="H33" t="s">
        <v>64</v>
      </c>
      <c r="I33">
        <v>5</v>
      </c>
      <c r="J33">
        <v>2</v>
      </c>
      <c r="K33" t="s">
        <v>76</v>
      </c>
      <c r="L33" t="s">
        <v>27</v>
      </c>
      <c r="M33" t="s">
        <v>27</v>
      </c>
      <c r="N33">
        <v>0</v>
      </c>
      <c r="O33">
        <v>2250</v>
      </c>
      <c r="P33">
        <v>0</v>
      </c>
      <c r="Q33">
        <v>2000</v>
      </c>
      <c r="R33" s="1">
        <v>41179</v>
      </c>
      <c r="S33">
        <v>3</v>
      </c>
      <c r="T33">
        <v>2012</v>
      </c>
      <c r="U33">
        <v>86.85</v>
      </c>
      <c r="V33">
        <v>760.84</v>
      </c>
      <c r="W33">
        <v>24</v>
      </c>
      <c r="X33" t="s">
        <v>34</v>
      </c>
    </row>
    <row r="34" spans="1:24" hidden="1" x14ac:dyDescent="0.25">
      <c r="A34" s="1">
        <v>41649</v>
      </c>
      <c r="B34">
        <v>36</v>
      </c>
      <c r="C34" t="s">
        <v>30</v>
      </c>
      <c r="D34" s="1"/>
      <c r="E34">
        <v>0.16324</v>
      </c>
      <c r="F34">
        <v>0.12740000000000001</v>
      </c>
      <c r="G34">
        <v>0.1174</v>
      </c>
      <c r="H34" t="s">
        <v>42</v>
      </c>
      <c r="I34">
        <v>8</v>
      </c>
      <c r="J34">
        <v>1</v>
      </c>
      <c r="K34" t="s">
        <v>72</v>
      </c>
      <c r="L34" t="s">
        <v>77</v>
      </c>
      <c r="M34" t="s">
        <v>33</v>
      </c>
      <c r="N34">
        <v>0</v>
      </c>
      <c r="O34">
        <v>7000</v>
      </c>
      <c r="P34">
        <v>0</v>
      </c>
      <c r="Q34">
        <v>25000</v>
      </c>
      <c r="R34" s="1">
        <v>41661</v>
      </c>
      <c r="S34">
        <v>1</v>
      </c>
      <c r="T34">
        <v>2014</v>
      </c>
      <c r="U34">
        <v>839.22</v>
      </c>
      <c r="V34">
        <v>261.78399999999999</v>
      </c>
      <c r="W34">
        <v>1</v>
      </c>
      <c r="X34" t="s">
        <v>38</v>
      </c>
    </row>
    <row r="35" spans="1:24" x14ac:dyDescent="0.25">
      <c r="A35" s="1">
        <v>40461</v>
      </c>
      <c r="B35">
        <v>36</v>
      </c>
      <c r="C35" t="s">
        <v>24</v>
      </c>
      <c r="D35" s="1">
        <v>41264</v>
      </c>
      <c r="E35">
        <v>8.1909999999999997E-2</v>
      </c>
      <c r="F35">
        <v>7.85E-2</v>
      </c>
      <c r="G35">
        <v>6.8500000000000005E-2</v>
      </c>
      <c r="H35" t="s">
        <v>50</v>
      </c>
      <c r="I35">
        <v>10</v>
      </c>
      <c r="J35">
        <v>7</v>
      </c>
      <c r="K35" t="s">
        <v>51</v>
      </c>
      <c r="L35" t="s">
        <v>27</v>
      </c>
      <c r="M35" t="s">
        <v>33</v>
      </c>
      <c r="N35">
        <v>0</v>
      </c>
      <c r="O35">
        <v>13083.333329999999</v>
      </c>
      <c r="P35">
        <v>0</v>
      </c>
      <c r="Q35">
        <v>16000</v>
      </c>
      <c r="R35" s="1">
        <v>40477</v>
      </c>
      <c r="S35">
        <v>4</v>
      </c>
      <c r="T35">
        <v>2010</v>
      </c>
      <c r="U35">
        <v>500.28</v>
      </c>
      <c r="V35">
        <v>1544.95</v>
      </c>
      <c r="W35">
        <v>326</v>
      </c>
      <c r="X35" t="s">
        <v>29</v>
      </c>
    </row>
    <row r="36" spans="1:24" x14ac:dyDescent="0.25">
      <c r="A36" s="1">
        <v>41694</v>
      </c>
      <c r="B36">
        <v>36</v>
      </c>
      <c r="C36" t="s">
        <v>30</v>
      </c>
      <c r="D36" s="1"/>
      <c r="E36">
        <v>0.22966</v>
      </c>
      <c r="F36">
        <v>0.192</v>
      </c>
      <c r="G36">
        <v>0.182</v>
      </c>
      <c r="H36" t="s">
        <v>47</v>
      </c>
      <c r="I36">
        <v>5</v>
      </c>
      <c r="J36">
        <v>1</v>
      </c>
      <c r="K36" t="s">
        <v>35</v>
      </c>
      <c r="L36" t="s">
        <v>25</v>
      </c>
      <c r="M36" t="s">
        <v>27</v>
      </c>
      <c r="N36">
        <v>15543</v>
      </c>
      <c r="O36">
        <v>4058.333333</v>
      </c>
      <c r="P36">
        <v>0</v>
      </c>
      <c r="Q36">
        <v>10000</v>
      </c>
      <c r="R36" s="1">
        <v>41697</v>
      </c>
      <c r="S36">
        <v>1</v>
      </c>
      <c r="T36">
        <v>2014</v>
      </c>
      <c r="U36">
        <v>367.57</v>
      </c>
      <c r="V36">
        <v>0</v>
      </c>
      <c r="W36">
        <v>1</v>
      </c>
      <c r="X36" t="s">
        <v>29</v>
      </c>
    </row>
    <row r="37" spans="1:24" hidden="1" x14ac:dyDescent="0.25">
      <c r="A37" s="1">
        <v>40888</v>
      </c>
      <c r="B37">
        <v>36</v>
      </c>
      <c r="C37" t="s">
        <v>30</v>
      </c>
      <c r="D37" s="1"/>
      <c r="E37">
        <v>0.19108</v>
      </c>
      <c r="F37">
        <v>0.16209999999999999</v>
      </c>
      <c r="G37">
        <v>0.15210000000000001</v>
      </c>
      <c r="H37" t="s">
        <v>42</v>
      </c>
      <c r="I37">
        <v>8</v>
      </c>
      <c r="J37">
        <v>1</v>
      </c>
      <c r="K37" t="s">
        <v>78</v>
      </c>
      <c r="L37" t="s">
        <v>70</v>
      </c>
      <c r="M37" t="s">
        <v>33</v>
      </c>
      <c r="N37">
        <v>0</v>
      </c>
      <c r="O37">
        <v>3833.333333</v>
      </c>
      <c r="P37">
        <v>0</v>
      </c>
      <c r="Q37">
        <v>9000</v>
      </c>
      <c r="R37" s="1">
        <v>40898</v>
      </c>
      <c r="S37">
        <v>4</v>
      </c>
      <c r="T37">
        <v>2011</v>
      </c>
      <c r="U37">
        <v>317.35000000000002</v>
      </c>
      <c r="V37">
        <v>2207</v>
      </c>
      <c r="W37">
        <v>14</v>
      </c>
      <c r="X37" t="s">
        <v>34</v>
      </c>
    </row>
    <row r="38" spans="1:24" hidden="1" x14ac:dyDescent="0.25">
      <c r="A38" s="1">
        <v>41605</v>
      </c>
      <c r="B38">
        <v>36</v>
      </c>
      <c r="C38" t="s">
        <v>30</v>
      </c>
      <c r="D38" s="1"/>
      <c r="E38">
        <v>0.32446000000000003</v>
      </c>
      <c r="F38">
        <v>0.28499999999999998</v>
      </c>
      <c r="G38">
        <v>0.27500000000000002</v>
      </c>
      <c r="H38" t="s">
        <v>44</v>
      </c>
      <c r="I38">
        <v>2</v>
      </c>
      <c r="J38">
        <v>1</v>
      </c>
      <c r="K38" t="s">
        <v>40</v>
      </c>
      <c r="L38" t="s">
        <v>32</v>
      </c>
      <c r="M38" t="s">
        <v>33</v>
      </c>
      <c r="N38">
        <v>0</v>
      </c>
      <c r="O38">
        <v>8750</v>
      </c>
      <c r="P38">
        <v>0</v>
      </c>
      <c r="Q38">
        <v>10000</v>
      </c>
      <c r="R38" s="1">
        <v>41619</v>
      </c>
      <c r="S38">
        <v>4</v>
      </c>
      <c r="T38">
        <v>2013</v>
      </c>
      <c r="U38">
        <v>416.34</v>
      </c>
      <c r="V38">
        <v>479.89</v>
      </c>
      <c r="W38">
        <v>3</v>
      </c>
      <c r="X38" t="s">
        <v>34</v>
      </c>
    </row>
    <row r="39" spans="1:24" hidden="1" x14ac:dyDescent="0.25">
      <c r="A39" s="1">
        <v>41533</v>
      </c>
      <c r="B39">
        <v>36</v>
      </c>
      <c r="C39" t="s">
        <v>30</v>
      </c>
      <c r="D39" s="1"/>
      <c r="E39">
        <v>0.28544000000000003</v>
      </c>
      <c r="F39">
        <v>0.24690000000000001</v>
      </c>
      <c r="G39">
        <v>0.2369</v>
      </c>
      <c r="H39" t="s">
        <v>39</v>
      </c>
      <c r="I39">
        <v>6</v>
      </c>
      <c r="J39">
        <v>15</v>
      </c>
      <c r="K39" t="s">
        <v>79</v>
      </c>
      <c r="L39" t="s">
        <v>80</v>
      </c>
      <c r="M39" t="s">
        <v>33</v>
      </c>
      <c r="N39">
        <v>0</v>
      </c>
      <c r="O39">
        <v>3333.333333</v>
      </c>
      <c r="P39">
        <v>0</v>
      </c>
      <c r="Q39">
        <v>5000</v>
      </c>
      <c r="R39" s="1">
        <v>41547</v>
      </c>
      <c r="S39">
        <v>3</v>
      </c>
      <c r="T39">
        <v>2013</v>
      </c>
      <c r="U39">
        <v>197.98</v>
      </c>
      <c r="V39">
        <v>487.61779999999999</v>
      </c>
      <c r="W39">
        <v>1</v>
      </c>
      <c r="X39" t="s">
        <v>34</v>
      </c>
    </row>
    <row r="40" spans="1:24" hidden="1" x14ac:dyDescent="0.25">
      <c r="A40" s="1">
        <v>41499</v>
      </c>
      <c r="B40">
        <v>36</v>
      </c>
      <c r="C40" t="s">
        <v>30</v>
      </c>
      <c r="D40" s="1"/>
      <c r="E40">
        <v>8.9300000000000004E-2</v>
      </c>
      <c r="F40">
        <v>7.5899999999999995E-2</v>
      </c>
      <c r="G40">
        <v>6.59E-2</v>
      </c>
      <c r="H40" t="s">
        <v>50</v>
      </c>
      <c r="I40">
        <v>9</v>
      </c>
      <c r="J40">
        <v>1</v>
      </c>
      <c r="K40" t="s">
        <v>51</v>
      </c>
      <c r="L40" t="s">
        <v>27</v>
      </c>
      <c r="M40" t="s">
        <v>27</v>
      </c>
      <c r="N40">
        <v>0</v>
      </c>
      <c r="O40">
        <v>6000</v>
      </c>
      <c r="P40">
        <v>0</v>
      </c>
      <c r="Q40">
        <v>7000</v>
      </c>
      <c r="R40" s="1">
        <v>41508</v>
      </c>
      <c r="S40">
        <v>3</v>
      </c>
      <c r="T40">
        <v>2013</v>
      </c>
      <c r="U40">
        <v>218.03</v>
      </c>
      <c r="V40">
        <v>251.05</v>
      </c>
      <c r="W40">
        <v>151</v>
      </c>
      <c r="X40" t="s">
        <v>38</v>
      </c>
    </row>
    <row r="41" spans="1:24" hidden="1" x14ac:dyDescent="0.25">
      <c r="A41" s="1">
        <v>38909</v>
      </c>
      <c r="B41">
        <v>36</v>
      </c>
      <c r="C41" t="s">
        <v>24</v>
      </c>
      <c r="D41" s="1">
        <v>40108</v>
      </c>
      <c r="E41">
        <v>0.15211</v>
      </c>
      <c r="F41">
        <v>0.14499999999999999</v>
      </c>
      <c r="G41">
        <v>0.14000000000000001</v>
      </c>
      <c r="H41" t="s">
        <v>25</v>
      </c>
      <c r="J41">
        <v>0</v>
      </c>
      <c r="K41" t="s">
        <v>25</v>
      </c>
      <c r="L41" t="s">
        <v>25</v>
      </c>
      <c r="M41" t="s">
        <v>25</v>
      </c>
      <c r="O41">
        <v>9583.3333330000005</v>
      </c>
      <c r="P41">
        <v>0</v>
      </c>
      <c r="Q41">
        <v>10000</v>
      </c>
      <c r="R41" s="1">
        <v>38915</v>
      </c>
      <c r="S41">
        <v>3</v>
      </c>
      <c r="T41">
        <v>2006</v>
      </c>
      <c r="U41">
        <v>57.64</v>
      </c>
      <c r="V41">
        <v>2688.13</v>
      </c>
      <c r="W41">
        <v>44</v>
      </c>
      <c r="X41" t="s">
        <v>38</v>
      </c>
    </row>
    <row r="42" spans="1:24" hidden="1" x14ac:dyDescent="0.25">
      <c r="A42" s="1">
        <v>41666</v>
      </c>
      <c r="B42">
        <v>60</v>
      </c>
      <c r="C42" t="s">
        <v>30</v>
      </c>
      <c r="D42" s="1"/>
      <c r="E42">
        <v>0.1963</v>
      </c>
      <c r="F42">
        <v>0.17249999999999999</v>
      </c>
      <c r="G42">
        <v>0.16250000000000001</v>
      </c>
      <c r="H42" t="s">
        <v>47</v>
      </c>
      <c r="I42">
        <v>4</v>
      </c>
      <c r="J42">
        <v>1</v>
      </c>
      <c r="K42" t="s">
        <v>81</v>
      </c>
      <c r="L42" t="s">
        <v>27</v>
      </c>
      <c r="M42" t="s">
        <v>28</v>
      </c>
      <c r="N42">
        <v>0</v>
      </c>
      <c r="O42">
        <v>12750</v>
      </c>
      <c r="P42">
        <v>0</v>
      </c>
      <c r="Q42">
        <v>15000</v>
      </c>
      <c r="R42" s="1">
        <v>41668</v>
      </c>
      <c r="S42">
        <v>1</v>
      </c>
      <c r="T42">
        <v>2014</v>
      </c>
      <c r="U42">
        <v>374.81</v>
      </c>
      <c r="V42">
        <v>212.67</v>
      </c>
      <c r="W42">
        <v>3</v>
      </c>
      <c r="X42" t="s">
        <v>34</v>
      </c>
    </row>
    <row r="43" spans="1:24" hidden="1" x14ac:dyDescent="0.25">
      <c r="A43" s="1">
        <v>41059</v>
      </c>
      <c r="B43">
        <v>60</v>
      </c>
      <c r="C43" t="s">
        <v>30</v>
      </c>
      <c r="D43" s="1"/>
      <c r="E43">
        <v>0.23318</v>
      </c>
      <c r="F43">
        <v>0.20849999999999999</v>
      </c>
      <c r="G43">
        <v>0.19850000000000001</v>
      </c>
      <c r="H43" t="s">
        <v>42</v>
      </c>
      <c r="I43">
        <v>8</v>
      </c>
      <c r="J43">
        <v>7</v>
      </c>
      <c r="K43" t="s">
        <v>71</v>
      </c>
      <c r="L43" t="s">
        <v>27</v>
      </c>
      <c r="M43" t="s">
        <v>33</v>
      </c>
      <c r="N43">
        <v>0</v>
      </c>
      <c r="O43">
        <v>9000</v>
      </c>
      <c r="P43">
        <v>0</v>
      </c>
      <c r="Q43">
        <v>13000</v>
      </c>
      <c r="R43" s="1">
        <v>41066</v>
      </c>
      <c r="S43">
        <v>2</v>
      </c>
      <c r="T43">
        <v>2012</v>
      </c>
      <c r="U43">
        <v>350.6</v>
      </c>
      <c r="V43">
        <v>4070.74</v>
      </c>
      <c r="W43">
        <v>181</v>
      </c>
      <c r="X43" t="s">
        <v>34</v>
      </c>
    </row>
    <row r="44" spans="1:24" hidden="1" x14ac:dyDescent="0.25">
      <c r="A44" s="1">
        <v>39117</v>
      </c>
      <c r="B44">
        <v>36</v>
      </c>
      <c r="C44" t="s">
        <v>66</v>
      </c>
      <c r="D44" s="1">
        <v>39668</v>
      </c>
      <c r="E44">
        <v>0.30299999999999999</v>
      </c>
      <c r="F44">
        <v>0.28999999999999998</v>
      </c>
      <c r="G44">
        <v>0.28499999999999998</v>
      </c>
      <c r="H44" t="s">
        <v>25</v>
      </c>
      <c r="J44">
        <v>0</v>
      </c>
      <c r="K44" t="s">
        <v>25</v>
      </c>
      <c r="L44" t="s">
        <v>27</v>
      </c>
      <c r="M44" t="s">
        <v>36</v>
      </c>
      <c r="O44">
        <v>416.66666700000002</v>
      </c>
      <c r="P44">
        <v>2161</v>
      </c>
      <c r="Q44">
        <v>1500</v>
      </c>
      <c r="R44" s="1">
        <v>39122</v>
      </c>
      <c r="S44">
        <v>1</v>
      </c>
      <c r="T44">
        <v>2007</v>
      </c>
      <c r="U44">
        <v>62.86</v>
      </c>
      <c r="V44">
        <v>414.1</v>
      </c>
      <c r="W44">
        <v>15</v>
      </c>
      <c r="X44" t="s">
        <v>34</v>
      </c>
    </row>
    <row r="45" spans="1:24" hidden="1" x14ac:dyDescent="0.25">
      <c r="A45" s="1">
        <v>41555</v>
      </c>
      <c r="B45">
        <v>36</v>
      </c>
      <c r="C45" t="s">
        <v>30</v>
      </c>
      <c r="D45" s="1"/>
      <c r="E45">
        <v>0.21290000000000001</v>
      </c>
      <c r="F45">
        <v>0.17599999999999999</v>
      </c>
      <c r="G45">
        <v>0.16600000000000001</v>
      </c>
      <c r="H45" t="s">
        <v>47</v>
      </c>
      <c r="I45">
        <v>6</v>
      </c>
      <c r="J45">
        <v>1</v>
      </c>
      <c r="K45" t="s">
        <v>45</v>
      </c>
      <c r="L45" t="s">
        <v>82</v>
      </c>
      <c r="M45" t="s">
        <v>33</v>
      </c>
      <c r="N45">
        <v>0</v>
      </c>
      <c r="O45">
        <v>4333.3333329999996</v>
      </c>
      <c r="P45">
        <v>0</v>
      </c>
      <c r="Q45">
        <v>5000</v>
      </c>
      <c r="R45" s="1">
        <v>41557</v>
      </c>
      <c r="S45">
        <v>4</v>
      </c>
      <c r="T45">
        <v>2013</v>
      </c>
      <c r="U45">
        <v>179.76</v>
      </c>
      <c r="V45">
        <v>287.01</v>
      </c>
      <c r="W45">
        <v>5</v>
      </c>
      <c r="X45" t="s">
        <v>38</v>
      </c>
    </row>
    <row r="46" spans="1:24" hidden="1" x14ac:dyDescent="0.25">
      <c r="A46" s="1">
        <v>41445</v>
      </c>
      <c r="B46">
        <v>36</v>
      </c>
      <c r="C46" t="s">
        <v>30</v>
      </c>
      <c r="D46" s="1"/>
      <c r="E46">
        <v>0.21024999999999999</v>
      </c>
      <c r="F46">
        <v>0.1734</v>
      </c>
      <c r="G46">
        <v>0.16339999999999999</v>
      </c>
      <c r="H46" t="s">
        <v>47</v>
      </c>
      <c r="I46">
        <v>5</v>
      </c>
      <c r="J46">
        <v>1</v>
      </c>
      <c r="K46" t="s">
        <v>81</v>
      </c>
      <c r="L46" t="s">
        <v>32</v>
      </c>
      <c r="M46" t="s">
        <v>33</v>
      </c>
      <c r="N46">
        <v>0</v>
      </c>
      <c r="O46">
        <v>8916.6666669999995</v>
      </c>
      <c r="P46">
        <v>0</v>
      </c>
      <c r="Q46">
        <v>16000</v>
      </c>
      <c r="R46" s="1">
        <v>41452</v>
      </c>
      <c r="S46">
        <v>2</v>
      </c>
      <c r="T46">
        <v>2013</v>
      </c>
      <c r="U46">
        <v>573.15</v>
      </c>
      <c r="V46">
        <v>1736.8588999999999</v>
      </c>
      <c r="W46">
        <v>1</v>
      </c>
      <c r="X46" t="s">
        <v>38</v>
      </c>
    </row>
    <row r="47" spans="1:24" x14ac:dyDescent="0.25">
      <c r="A47" s="1">
        <v>41365</v>
      </c>
      <c r="B47">
        <v>60</v>
      </c>
      <c r="C47" t="s">
        <v>30</v>
      </c>
      <c r="D47" s="1"/>
      <c r="E47">
        <v>0.13227</v>
      </c>
      <c r="F47">
        <v>0.1099</v>
      </c>
      <c r="G47">
        <v>9.9900000000000003E-2</v>
      </c>
      <c r="H47" t="s">
        <v>31</v>
      </c>
      <c r="I47">
        <v>7</v>
      </c>
      <c r="J47">
        <v>1</v>
      </c>
      <c r="K47" t="s">
        <v>83</v>
      </c>
      <c r="L47" t="s">
        <v>41</v>
      </c>
      <c r="M47" t="s">
        <v>33</v>
      </c>
      <c r="N47">
        <v>2629</v>
      </c>
      <c r="O47">
        <v>16000</v>
      </c>
      <c r="P47">
        <v>0</v>
      </c>
      <c r="Q47">
        <v>25000</v>
      </c>
      <c r="R47" s="1">
        <v>41374</v>
      </c>
      <c r="S47">
        <v>2</v>
      </c>
      <c r="T47">
        <v>2013</v>
      </c>
      <c r="U47">
        <v>543.44000000000005</v>
      </c>
      <c r="V47">
        <v>2169.64</v>
      </c>
      <c r="W47">
        <v>515</v>
      </c>
      <c r="X47" t="s">
        <v>29</v>
      </c>
    </row>
    <row r="48" spans="1:24" x14ac:dyDescent="0.25">
      <c r="A48" s="1">
        <v>39665</v>
      </c>
      <c r="B48">
        <v>36</v>
      </c>
      <c r="C48" t="s">
        <v>24</v>
      </c>
      <c r="D48" s="1">
        <v>40207</v>
      </c>
      <c r="E48">
        <v>0.17169999999999999</v>
      </c>
      <c r="F48">
        <v>0.15</v>
      </c>
      <c r="G48">
        <v>0.14000000000000001</v>
      </c>
      <c r="H48" t="s">
        <v>25</v>
      </c>
      <c r="J48">
        <v>1</v>
      </c>
      <c r="K48" t="s">
        <v>51</v>
      </c>
      <c r="L48" t="s">
        <v>84</v>
      </c>
      <c r="M48" t="s">
        <v>56</v>
      </c>
      <c r="N48">
        <v>0</v>
      </c>
      <c r="O48">
        <v>3166.666667</v>
      </c>
      <c r="P48">
        <v>0</v>
      </c>
      <c r="Q48">
        <v>4000</v>
      </c>
      <c r="R48" s="1">
        <v>39675</v>
      </c>
      <c r="S48">
        <v>3</v>
      </c>
      <c r="T48">
        <v>2008</v>
      </c>
      <c r="U48">
        <v>138.66</v>
      </c>
      <c r="V48">
        <v>667.64</v>
      </c>
      <c r="W48">
        <v>103</v>
      </c>
      <c r="X48" t="s">
        <v>29</v>
      </c>
    </row>
    <row r="49" spans="1:24" hidden="1" x14ac:dyDescent="0.25">
      <c r="A49" s="1">
        <v>41395</v>
      </c>
      <c r="B49">
        <v>36</v>
      </c>
      <c r="C49" t="s">
        <v>30</v>
      </c>
      <c r="D49" s="1"/>
      <c r="E49">
        <v>0.15833</v>
      </c>
      <c r="F49">
        <v>0.12989999999999999</v>
      </c>
      <c r="G49">
        <v>0.11990000000000001</v>
      </c>
      <c r="H49" t="s">
        <v>31</v>
      </c>
      <c r="I49">
        <v>8</v>
      </c>
      <c r="J49">
        <v>1</v>
      </c>
      <c r="K49" t="s">
        <v>26</v>
      </c>
      <c r="L49" t="s">
        <v>32</v>
      </c>
      <c r="M49" t="s">
        <v>33</v>
      </c>
      <c r="N49">
        <v>0</v>
      </c>
      <c r="O49">
        <v>5416.6666670000004</v>
      </c>
      <c r="P49">
        <v>0</v>
      </c>
      <c r="Q49">
        <v>15000</v>
      </c>
      <c r="R49" s="1">
        <v>41407</v>
      </c>
      <c r="S49">
        <v>2</v>
      </c>
      <c r="T49">
        <v>2013</v>
      </c>
      <c r="U49">
        <v>505.34</v>
      </c>
      <c r="V49">
        <v>1298.06</v>
      </c>
      <c r="W49">
        <v>1</v>
      </c>
      <c r="X49" t="s">
        <v>38</v>
      </c>
    </row>
    <row r="50" spans="1:24" hidden="1" x14ac:dyDescent="0.25">
      <c r="A50" s="1">
        <v>41506</v>
      </c>
      <c r="B50">
        <v>60</v>
      </c>
      <c r="C50" t="s">
        <v>30</v>
      </c>
      <c r="D50" s="1"/>
      <c r="E50">
        <v>0.17521999999999999</v>
      </c>
      <c r="F50">
        <v>0.15190000000000001</v>
      </c>
      <c r="G50">
        <v>0.1419</v>
      </c>
      <c r="H50" t="s">
        <v>42</v>
      </c>
      <c r="I50">
        <v>6</v>
      </c>
      <c r="J50">
        <v>1</v>
      </c>
      <c r="K50" t="s">
        <v>85</v>
      </c>
      <c r="L50" t="s">
        <v>86</v>
      </c>
      <c r="M50" t="s">
        <v>33</v>
      </c>
      <c r="N50">
        <v>0</v>
      </c>
      <c r="O50">
        <v>14583.333329999999</v>
      </c>
      <c r="P50">
        <v>0</v>
      </c>
      <c r="Q50">
        <v>15000</v>
      </c>
      <c r="R50" s="1">
        <v>41514</v>
      </c>
      <c r="S50">
        <v>3</v>
      </c>
      <c r="T50">
        <v>2013</v>
      </c>
      <c r="U50">
        <v>358.35</v>
      </c>
      <c r="V50">
        <v>1116.0474999999999</v>
      </c>
      <c r="W50">
        <v>1</v>
      </c>
      <c r="X50" t="s">
        <v>34</v>
      </c>
    </row>
    <row r="51" spans="1:24" hidden="1" x14ac:dyDescent="0.25">
      <c r="A51" s="1">
        <v>41491</v>
      </c>
      <c r="B51">
        <v>60</v>
      </c>
      <c r="C51" t="s">
        <v>30</v>
      </c>
      <c r="D51" s="1"/>
      <c r="E51">
        <v>0.11695</v>
      </c>
      <c r="F51">
        <v>9.4899999999999998E-2</v>
      </c>
      <c r="G51">
        <v>8.4900000000000003E-2</v>
      </c>
      <c r="H51" t="s">
        <v>31</v>
      </c>
      <c r="I51">
        <v>10</v>
      </c>
      <c r="J51">
        <v>1</v>
      </c>
      <c r="K51" t="s">
        <v>83</v>
      </c>
      <c r="L51" t="s">
        <v>32</v>
      </c>
      <c r="M51" t="s">
        <v>33</v>
      </c>
      <c r="N51">
        <v>0</v>
      </c>
      <c r="O51">
        <v>7458.3333329999996</v>
      </c>
      <c r="P51">
        <v>0</v>
      </c>
      <c r="Q51">
        <v>25000</v>
      </c>
      <c r="R51" s="1">
        <v>41507</v>
      </c>
      <c r="S51">
        <v>3</v>
      </c>
      <c r="T51">
        <v>2013</v>
      </c>
      <c r="U51">
        <v>524.91999999999996</v>
      </c>
      <c r="V51">
        <v>1156.5</v>
      </c>
      <c r="W51">
        <v>481</v>
      </c>
      <c r="X51" t="s">
        <v>34</v>
      </c>
    </row>
    <row r="52" spans="1:24" x14ac:dyDescent="0.25">
      <c r="A52" s="1">
        <v>41620</v>
      </c>
      <c r="B52">
        <v>60</v>
      </c>
      <c r="C52" t="s">
        <v>30</v>
      </c>
      <c r="D52" s="1"/>
      <c r="E52">
        <v>0.23984</v>
      </c>
      <c r="F52">
        <v>0.215</v>
      </c>
      <c r="G52">
        <v>0.20499999999999999</v>
      </c>
      <c r="H52" t="s">
        <v>39</v>
      </c>
      <c r="I52">
        <v>5</v>
      </c>
      <c r="J52">
        <v>1</v>
      </c>
      <c r="K52" t="s">
        <v>87</v>
      </c>
      <c r="L52" t="s">
        <v>88</v>
      </c>
      <c r="M52" t="s">
        <v>33</v>
      </c>
      <c r="N52">
        <v>579</v>
      </c>
      <c r="O52">
        <v>7916.6666670000004</v>
      </c>
      <c r="P52">
        <v>0</v>
      </c>
      <c r="Q52">
        <v>10000</v>
      </c>
      <c r="R52" s="1">
        <v>41627</v>
      </c>
      <c r="S52">
        <v>4</v>
      </c>
      <c r="T52">
        <v>2013</v>
      </c>
      <c r="U52">
        <v>273.35000000000002</v>
      </c>
      <c r="V52">
        <v>357.65960000000001</v>
      </c>
      <c r="W52">
        <v>1</v>
      </c>
      <c r="X52" t="s">
        <v>29</v>
      </c>
    </row>
    <row r="53" spans="1:24" hidden="1" x14ac:dyDescent="0.25">
      <c r="A53" s="1">
        <v>40846</v>
      </c>
      <c r="B53">
        <v>36</v>
      </c>
      <c r="C53" t="s">
        <v>30</v>
      </c>
      <c r="D53" s="1"/>
      <c r="E53">
        <v>0.20200000000000001</v>
      </c>
      <c r="F53">
        <v>0.1799</v>
      </c>
      <c r="G53">
        <v>0.1699</v>
      </c>
      <c r="H53" t="s">
        <v>42</v>
      </c>
      <c r="I53">
        <v>8</v>
      </c>
      <c r="J53">
        <v>1</v>
      </c>
      <c r="K53" t="s">
        <v>89</v>
      </c>
      <c r="L53" t="s">
        <v>88</v>
      </c>
      <c r="M53" t="s">
        <v>33</v>
      </c>
      <c r="N53">
        <v>0</v>
      </c>
      <c r="O53">
        <v>4853.3333329999996</v>
      </c>
      <c r="P53">
        <v>0</v>
      </c>
      <c r="Q53">
        <v>2500</v>
      </c>
      <c r="R53" s="1">
        <v>40854</v>
      </c>
      <c r="S53">
        <v>4</v>
      </c>
      <c r="T53">
        <v>2011</v>
      </c>
      <c r="U53">
        <v>90.37</v>
      </c>
      <c r="V53">
        <v>696.6</v>
      </c>
      <c r="W53">
        <v>51</v>
      </c>
      <c r="X53" t="s">
        <v>34</v>
      </c>
    </row>
    <row r="54" spans="1:24" hidden="1" x14ac:dyDescent="0.25">
      <c r="A54" s="1">
        <v>41353</v>
      </c>
      <c r="B54">
        <v>36</v>
      </c>
      <c r="C54" t="s">
        <v>30</v>
      </c>
      <c r="D54" s="1"/>
      <c r="E54">
        <v>0.14348</v>
      </c>
      <c r="F54">
        <v>0.1153</v>
      </c>
      <c r="G54">
        <v>0.1053</v>
      </c>
      <c r="H54" t="s">
        <v>31</v>
      </c>
      <c r="I54">
        <v>6</v>
      </c>
      <c r="J54">
        <v>1</v>
      </c>
      <c r="K54" t="s">
        <v>71</v>
      </c>
      <c r="L54" t="s">
        <v>27</v>
      </c>
      <c r="M54" t="s">
        <v>33</v>
      </c>
      <c r="N54">
        <v>0</v>
      </c>
      <c r="O54">
        <v>8166.6666670000004</v>
      </c>
      <c r="P54">
        <v>0</v>
      </c>
      <c r="Q54">
        <v>7000</v>
      </c>
      <c r="R54" s="1">
        <v>41360</v>
      </c>
      <c r="S54">
        <v>1</v>
      </c>
      <c r="T54">
        <v>2013</v>
      </c>
      <c r="U54">
        <v>230.93</v>
      </c>
      <c r="V54">
        <v>655.6</v>
      </c>
      <c r="W54">
        <v>87</v>
      </c>
      <c r="X54" t="s">
        <v>38</v>
      </c>
    </row>
    <row r="55" spans="1:24" hidden="1" x14ac:dyDescent="0.25">
      <c r="A55" s="1">
        <v>41306</v>
      </c>
      <c r="B55">
        <v>36</v>
      </c>
      <c r="C55" t="s">
        <v>30</v>
      </c>
      <c r="D55" s="1"/>
      <c r="E55">
        <v>0.31031999999999998</v>
      </c>
      <c r="F55">
        <v>0.2712</v>
      </c>
      <c r="G55">
        <v>0.26119999999999999</v>
      </c>
      <c r="H55" t="s">
        <v>44</v>
      </c>
      <c r="I55">
        <v>4</v>
      </c>
      <c r="J55">
        <v>1</v>
      </c>
      <c r="K55" t="s">
        <v>90</v>
      </c>
      <c r="L55" t="s">
        <v>84</v>
      </c>
      <c r="M55" t="s">
        <v>33</v>
      </c>
      <c r="N55">
        <v>67</v>
      </c>
      <c r="O55">
        <v>4056</v>
      </c>
      <c r="P55">
        <v>0</v>
      </c>
      <c r="Q55">
        <v>3000</v>
      </c>
      <c r="R55" s="1">
        <v>41310</v>
      </c>
      <c r="S55">
        <v>1</v>
      </c>
      <c r="T55">
        <v>2013</v>
      </c>
      <c r="U55">
        <v>122.67</v>
      </c>
      <c r="V55">
        <v>723.5</v>
      </c>
      <c r="W55">
        <v>65</v>
      </c>
      <c r="X55" t="s">
        <v>38</v>
      </c>
    </row>
    <row r="56" spans="1:24" hidden="1" x14ac:dyDescent="0.25">
      <c r="A56" s="1">
        <v>41147</v>
      </c>
      <c r="B56">
        <v>60</v>
      </c>
      <c r="C56" t="s">
        <v>30</v>
      </c>
      <c r="D56" s="1"/>
      <c r="E56">
        <v>0.20931</v>
      </c>
      <c r="F56">
        <v>0.1852</v>
      </c>
      <c r="G56">
        <v>0.17519999999999999</v>
      </c>
      <c r="H56" t="s">
        <v>42</v>
      </c>
      <c r="I56">
        <v>5</v>
      </c>
      <c r="J56">
        <v>2</v>
      </c>
      <c r="K56" t="s">
        <v>76</v>
      </c>
      <c r="L56" t="s">
        <v>41</v>
      </c>
      <c r="M56" t="s">
        <v>33</v>
      </c>
      <c r="N56">
        <v>0</v>
      </c>
      <c r="O56">
        <v>10000</v>
      </c>
      <c r="P56">
        <v>0</v>
      </c>
      <c r="Q56">
        <v>18000</v>
      </c>
      <c r="R56" s="1">
        <v>41152</v>
      </c>
      <c r="S56">
        <v>3</v>
      </c>
      <c r="T56">
        <v>2012</v>
      </c>
      <c r="U56">
        <v>462.19</v>
      </c>
      <c r="V56">
        <v>4519.21</v>
      </c>
      <c r="W56">
        <v>4</v>
      </c>
      <c r="X56" t="s">
        <v>38</v>
      </c>
    </row>
    <row r="57" spans="1:24" x14ac:dyDescent="0.25">
      <c r="A57" s="1">
        <v>41568</v>
      </c>
      <c r="B57">
        <v>36</v>
      </c>
      <c r="C57" t="s">
        <v>30</v>
      </c>
      <c r="D57" s="1"/>
      <c r="E57">
        <v>0.17601</v>
      </c>
      <c r="F57">
        <v>0.1399</v>
      </c>
      <c r="G57">
        <v>0.12989999999999999</v>
      </c>
      <c r="H57" t="s">
        <v>42</v>
      </c>
      <c r="I57">
        <v>7</v>
      </c>
      <c r="J57">
        <v>1</v>
      </c>
      <c r="K57" t="s">
        <v>35</v>
      </c>
      <c r="L57" t="s">
        <v>70</v>
      </c>
      <c r="M57" t="s">
        <v>33</v>
      </c>
      <c r="N57">
        <v>0</v>
      </c>
      <c r="O57">
        <v>3416.666667</v>
      </c>
      <c r="P57">
        <v>0</v>
      </c>
      <c r="Q57">
        <v>10000</v>
      </c>
      <c r="R57" s="1">
        <v>41579</v>
      </c>
      <c r="S57">
        <v>4</v>
      </c>
      <c r="T57">
        <v>2013</v>
      </c>
      <c r="U57">
        <v>341.73</v>
      </c>
      <c r="V57">
        <v>440.74709999999999</v>
      </c>
      <c r="W57">
        <v>1</v>
      </c>
      <c r="X57" t="s">
        <v>29</v>
      </c>
    </row>
    <row r="58" spans="1:24" hidden="1" x14ac:dyDescent="0.25">
      <c r="A58" s="1">
        <v>41533</v>
      </c>
      <c r="B58">
        <v>36</v>
      </c>
      <c r="C58" t="s">
        <v>30</v>
      </c>
      <c r="D58" s="1"/>
      <c r="E58">
        <v>0.22414999999999999</v>
      </c>
      <c r="F58">
        <v>0.187</v>
      </c>
      <c r="G58">
        <v>0.17699999999999999</v>
      </c>
      <c r="H58" t="s">
        <v>47</v>
      </c>
      <c r="I58">
        <v>4</v>
      </c>
      <c r="J58">
        <v>1</v>
      </c>
      <c r="K58" t="s">
        <v>51</v>
      </c>
      <c r="L58" t="s">
        <v>70</v>
      </c>
      <c r="M58" t="s">
        <v>33</v>
      </c>
      <c r="N58">
        <v>0</v>
      </c>
      <c r="O58">
        <v>4734.3333329999996</v>
      </c>
      <c r="P58">
        <v>0</v>
      </c>
      <c r="Q58">
        <v>15000</v>
      </c>
      <c r="R58" s="1">
        <v>41536</v>
      </c>
      <c r="S58">
        <v>3</v>
      </c>
      <c r="T58">
        <v>2013</v>
      </c>
      <c r="U58">
        <v>547.57000000000005</v>
      </c>
      <c r="V58">
        <v>1158.22</v>
      </c>
      <c r="W58">
        <v>77</v>
      </c>
      <c r="X58" t="s">
        <v>34</v>
      </c>
    </row>
    <row r="59" spans="1:24" hidden="1" x14ac:dyDescent="0.25">
      <c r="A59" s="1">
        <v>40869</v>
      </c>
      <c r="B59">
        <v>36</v>
      </c>
      <c r="C59" t="s">
        <v>66</v>
      </c>
      <c r="D59" s="1">
        <v>41416</v>
      </c>
      <c r="E59">
        <v>0.29393999999999998</v>
      </c>
      <c r="F59">
        <v>0.25519999999999998</v>
      </c>
      <c r="G59">
        <v>0.2452</v>
      </c>
      <c r="H59" t="s">
        <v>39</v>
      </c>
      <c r="I59">
        <v>5</v>
      </c>
      <c r="J59">
        <v>1</v>
      </c>
      <c r="K59" t="s">
        <v>72</v>
      </c>
      <c r="L59" t="s">
        <v>60</v>
      </c>
      <c r="M59" t="s">
        <v>33</v>
      </c>
      <c r="N59">
        <v>0</v>
      </c>
      <c r="O59">
        <v>9166.6666669999995</v>
      </c>
      <c r="P59">
        <v>414</v>
      </c>
      <c r="Q59">
        <v>2000</v>
      </c>
      <c r="R59" s="1">
        <v>40928</v>
      </c>
      <c r="S59">
        <v>1</v>
      </c>
      <c r="T59">
        <v>2012</v>
      </c>
      <c r="U59">
        <v>80.069999999999993</v>
      </c>
      <c r="V59">
        <v>459.66</v>
      </c>
      <c r="W59">
        <v>2</v>
      </c>
      <c r="X59" t="s">
        <v>34</v>
      </c>
    </row>
    <row r="60" spans="1:24" hidden="1" x14ac:dyDescent="0.25">
      <c r="A60" s="1">
        <v>41477</v>
      </c>
      <c r="B60">
        <v>60</v>
      </c>
      <c r="C60" t="s">
        <v>30</v>
      </c>
      <c r="D60" s="1"/>
      <c r="E60">
        <v>0.17521999999999999</v>
      </c>
      <c r="F60">
        <v>0.15190000000000001</v>
      </c>
      <c r="G60">
        <v>0.1419</v>
      </c>
      <c r="H60" t="s">
        <v>42</v>
      </c>
      <c r="I60">
        <v>6</v>
      </c>
      <c r="J60">
        <v>1</v>
      </c>
      <c r="K60" t="s">
        <v>51</v>
      </c>
      <c r="L60" t="s">
        <v>82</v>
      </c>
      <c r="M60" t="s">
        <v>33</v>
      </c>
      <c r="N60">
        <v>0</v>
      </c>
      <c r="O60">
        <v>4666.6666670000004</v>
      </c>
      <c r="P60">
        <v>0</v>
      </c>
      <c r="Q60">
        <v>8000</v>
      </c>
      <c r="R60" s="1">
        <v>41479</v>
      </c>
      <c r="S60">
        <v>3</v>
      </c>
      <c r="T60">
        <v>2013</v>
      </c>
      <c r="U60">
        <v>191.12</v>
      </c>
      <c r="V60">
        <v>691.44</v>
      </c>
      <c r="W60">
        <v>82</v>
      </c>
      <c r="X60" t="s">
        <v>38</v>
      </c>
    </row>
    <row r="61" spans="1:24" hidden="1" x14ac:dyDescent="0.25">
      <c r="A61" s="1">
        <v>39343</v>
      </c>
      <c r="B61">
        <v>36</v>
      </c>
      <c r="C61" t="s">
        <v>24</v>
      </c>
      <c r="D61" s="1">
        <v>40447</v>
      </c>
      <c r="E61">
        <v>0.16717000000000001</v>
      </c>
      <c r="F61">
        <v>0.16</v>
      </c>
      <c r="G61">
        <v>0.15</v>
      </c>
      <c r="H61" t="s">
        <v>25</v>
      </c>
      <c r="J61">
        <v>0</v>
      </c>
      <c r="K61" t="s">
        <v>51</v>
      </c>
      <c r="L61" t="s">
        <v>27</v>
      </c>
      <c r="M61" t="s">
        <v>56</v>
      </c>
      <c r="N61">
        <v>0</v>
      </c>
      <c r="O61">
        <v>2750</v>
      </c>
      <c r="P61">
        <v>0</v>
      </c>
      <c r="Q61">
        <v>7000</v>
      </c>
      <c r="R61" s="1">
        <v>39351</v>
      </c>
      <c r="S61">
        <v>3</v>
      </c>
      <c r="T61">
        <v>2007</v>
      </c>
      <c r="U61">
        <v>244.47</v>
      </c>
      <c r="V61">
        <v>1861.43</v>
      </c>
      <c r="W61">
        <v>193</v>
      </c>
      <c r="X61" t="s">
        <v>34</v>
      </c>
    </row>
    <row r="62" spans="1:24" hidden="1" x14ac:dyDescent="0.25">
      <c r="A62" s="1">
        <v>41580</v>
      </c>
      <c r="B62">
        <v>60</v>
      </c>
      <c r="C62" t="s">
        <v>30</v>
      </c>
      <c r="D62" s="1"/>
      <c r="E62">
        <v>0.19323000000000001</v>
      </c>
      <c r="F62">
        <v>0.16950000000000001</v>
      </c>
      <c r="G62">
        <v>0.1595</v>
      </c>
      <c r="H62" t="s">
        <v>47</v>
      </c>
      <c r="I62">
        <v>7</v>
      </c>
      <c r="J62">
        <v>1</v>
      </c>
      <c r="K62" t="s">
        <v>51</v>
      </c>
      <c r="L62" t="s">
        <v>80</v>
      </c>
      <c r="M62" t="s">
        <v>33</v>
      </c>
      <c r="N62">
        <v>0</v>
      </c>
      <c r="O62">
        <v>7500</v>
      </c>
      <c r="P62">
        <v>0</v>
      </c>
      <c r="Q62">
        <v>25000</v>
      </c>
      <c r="R62" s="1">
        <v>41585</v>
      </c>
      <c r="S62">
        <v>4</v>
      </c>
      <c r="T62">
        <v>2013</v>
      </c>
      <c r="U62">
        <v>620.64</v>
      </c>
      <c r="V62">
        <v>1044.8304000000001</v>
      </c>
      <c r="W62">
        <v>1</v>
      </c>
      <c r="X62" t="s">
        <v>38</v>
      </c>
    </row>
    <row r="63" spans="1:24" x14ac:dyDescent="0.25">
      <c r="A63" s="1">
        <v>41613</v>
      </c>
      <c r="B63">
        <v>36</v>
      </c>
      <c r="C63" t="s">
        <v>30</v>
      </c>
      <c r="D63" s="1"/>
      <c r="E63">
        <v>0.16324</v>
      </c>
      <c r="F63">
        <v>0.12740000000000001</v>
      </c>
      <c r="G63">
        <v>0.1174</v>
      </c>
      <c r="H63" t="s">
        <v>42</v>
      </c>
      <c r="I63">
        <v>8</v>
      </c>
      <c r="J63">
        <v>19</v>
      </c>
      <c r="K63" t="s">
        <v>91</v>
      </c>
      <c r="L63" t="s">
        <v>92</v>
      </c>
      <c r="M63" t="s">
        <v>33</v>
      </c>
      <c r="N63">
        <v>72705</v>
      </c>
      <c r="O63">
        <v>7108.3333329999996</v>
      </c>
      <c r="P63">
        <v>0</v>
      </c>
      <c r="Q63">
        <v>2000</v>
      </c>
      <c r="R63" s="1">
        <v>41617</v>
      </c>
      <c r="S63">
        <v>4</v>
      </c>
      <c r="T63">
        <v>2013</v>
      </c>
      <c r="U63">
        <v>67.14</v>
      </c>
      <c r="V63">
        <v>42.091900000000003</v>
      </c>
      <c r="W63">
        <v>1</v>
      </c>
      <c r="X63" t="s">
        <v>29</v>
      </c>
    </row>
    <row r="64" spans="1:24" hidden="1" x14ac:dyDescent="0.25">
      <c r="A64" s="1">
        <v>39178</v>
      </c>
      <c r="B64">
        <v>36</v>
      </c>
      <c r="C64" t="s">
        <v>66</v>
      </c>
      <c r="D64" s="1">
        <v>40141</v>
      </c>
      <c r="E64">
        <v>0.23748</v>
      </c>
      <c r="F64">
        <v>0.23</v>
      </c>
      <c r="G64">
        <v>0.21</v>
      </c>
      <c r="H64" t="s">
        <v>25</v>
      </c>
      <c r="J64">
        <v>0</v>
      </c>
      <c r="K64" t="s">
        <v>48</v>
      </c>
      <c r="L64" t="s">
        <v>27</v>
      </c>
      <c r="M64" t="s">
        <v>56</v>
      </c>
      <c r="N64">
        <v>0</v>
      </c>
      <c r="O64">
        <v>3891.666667</v>
      </c>
      <c r="P64">
        <v>1688</v>
      </c>
      <c r="Q64">
        <v>23500</v>
      </c>
      <c r="R64" s="1">
        <v>39198</v>
      </c>
      <c r="S64">
        <v>2</v>
      </c>
      <c r="T64">
        <v>2007</v>
      </c>
      <c r="U64">
        <v>909.68</v>
      </c>
      <c r="V64">
        <v>8756.7199999999993</v>
      </c>
      <c r="W64">
        <v>384</v>
      </c>
      <c r="X64" t="s">
        <v>38</v>
      </c>
    </row>
    <row r="65" spans="1:24" x14ac:dyDescent="0.25">
      <c r="A65" s="1">
        <v>38997</v>
      </c>
      <c r="B65">
        <v>36</v>
      </c>
      <c r="C65" t="s">
        <v>24</v>
      </c>
      <c r="D65" s="1">
        <v>39185</v>
      </c>
      <c r="E65">
        <v>0.29776000000000002</v>
      </c>
      <c r="F65">
        <v>0.28999999999999998</v>
      </c>
      <c r="G65">
        <v>0.28499999999999998</v>
      </c>
      <c r="H65" t="s">
        <v>25</v>
      </c>
      <c r="J65">
        <v>0</v>
      </c>
      <c r="K65" t="s">
        <v>93</v>
      </c>
      <c r="L65" t="s">
        <v>92</v>
      </c>
      <c r="M65" t="s">
        <v>36</v>
      </c>
      <c r="O65">
        <v>7500</v>
      </c>
      <c r="P65">
        <v>0</v>
      </c>
      <c r="Q65">
        <v>6000</v>
      </c>
      <c r="R65" s="1">
        <v>39003</v>
      </c>
      <c r="S65">
        <v>4</v>
      </c>
      <c r="T65">
        <v>2006</v>
      </c>
      <c r="U65">
        <v>251.43</v>
      </c>
      <c r="V65">
        <v>828.36</v>
      </c>
      <c r="W65">
        <v>41</v>
      </c>
      <c r="X65" t="s">
        <v>29</v>
      </c>
    </row>
    <row r="66" spans="1:24" hidden="1" x14ac:dyDescent="0.25">
      <c r="A66" s="1">
        <v>41543</v>
      </c>
      <c r="B66">
        <v>36</v>
      </c>
      <c r="C66" t="s">
        <v>30</v>
      </c>
      <c r="D66" s="1"/>
      <c r="E66">
        <v>0.30898999999999999</v>
      </c>
      <c r="F66">
        <v>0.26989999999999997</v>
      </c>
      <c r="G66">
        <v>0.25990000000000002</v>
      </c>
      <c r="H66" t="s">
        <v>44</v>
      </c>
      <c r="I66">
        <v>4</v>
      </c>
      <c r="J66">
        <v>1</v>
      </c>
      <c r="K66" t="s">
        <v>85</v>
      </c>
      <c r="L66" t="s">
        <v>68</v>
      </c>
      <c r="M66" t="s">
        <v>33</v>
      </c>
      <c r="N66">
        <v>0</v>
      </c>
      <c r="O66">
        <v>3166.666667</v>
      </c>
      <c r="P66">
        <v>0</v>
      </c>
      <c r="Q66">
        <v>5000</v>
      </c>
      <c r="R66" s="1">
        <v>41556</v>
      </c>
      <c r="S66">
        <v>4</v>
      </c>
      <c r="T66">
        <v>2013</v>
      </c>
      <c r="U66">
        <v>204.1</v>
      </c>
      <c r="V66">
        <v>438.46269999999998</v>
      </c>
      <c r="W66">
        <v>1</v>
      </c>
      <c r="X66" t="s">
        <v>38</v>
      </c>
    </row>
    <row r="67" spans="1:24" hidden="1" x14ac:dyDescent="0.25">
      <c r="A67" s="1">
        <v>41703</v>
      </c>
      <c r="B67">
        <v>36</v>
      </c>
      <c r="C67" t="s">
        <v>30</v>
      </c>
      <c r="D67" s="1"/>
      <c r="E67">
        <v>0.19744</v>
      </c>
      <c r="F67">
        <v>0.1605</v>
      </c>
      <c r="G67">
        <v>0.15049999999999999</v>
      </c>
      <c r="H67" t="s">
        <v>47</v>
      </c>
      <c r="I67">
        <v>4</v>
      </c>
      <c r="J67">
        <v>1</v>
      </c>
      <c r="K67" t="s">
        <v>48</v>
      </c>
      <c r="L67" t="s">
        <v>27</v>
      </c>
      <c r="M67" t="s">
        <v>27</v>
      </c>
      <c r="N67">
        <v>52379</v>
      </c>
      <c r="O67">
        <v>4666.6666670000004</v>
      </c>
      <c r="P67">
        <v>0</v>
      </c>
      <c r="Q67">
        <v>15000</v>
      </c>
      <c r="R67" s="1">
        <v>41705</v>
      </c>
      <c r="S67">
        <v>1</v>
      </c>
      <c r="T67">
        <v>2014</v>
      </c>
      <c r="U67">
        <v>527.73</v>
      </c>
      <c r="V67">
        <v>0</v>
      </c>
      <c r="W67">
        <v>1</v>
      </c>
      <c r="X67" t="s">
        <v>38</v>
      </c>
    </row>
    <row r="68" spans="1:24" hidden="1" x14ac:dyDescent="0.25">
      <c r="A68" s="1">
        <v>39184</v>
      </c>
      <c r="B68">
        <v>36</v>
      </c>
      <c r="C68" t="s">
        <v>24</v>
      </c>
      <c r="D68" s="1">
        <v>40285</v>
      </c>
      <c r="E68">
        <v>0.16802</v>
      </c>
      <c r="F68">
        <v>0.15</v>
      </c>
      <c r="G68">
        <v>0.12</v>
      </c>
      <c r="H68" t="s">
        <v>25</v>
      </c>
      <c r="J68">
        <v>0</v>
      </c>
      <c r="K68" t="s">
        <v>94</v>
      </c>
      <c r="L68" t="s">
        <v>27</v>
      </c>
      <c r="M68" t="s">
        <v>95</v>
      </c>
      <c r="N68">
        <v>111</v>
      </c>
      <c r="O68">
        <v>860</v>
      </c>
      <c r="P68">
        <v>0</v>
      </c>
      <c r="Q68">
        <v>1000</v>
      </c>
      <c r="R68" s="1">
        <v>39189</v>
      </c>
      <c r="S68">
        <v>2</v>
      </c>
      <c r="T68">
        <v>2007</v>
      </c>
      <c r="U68">
        <v>0</v>
      </c>
      <c r="V68">
        <v>481.87</v>
      </c>
      <c r="W68">
        <v>1</v>
      </c>
      <c r="X68" t="s">
        <v>34</v>
      </c>
    </row>
    <row r="69" spans="1:24" hidden="1" x14ac:dyDescent="0.25">
      <c r="A69" s="1">
        <v>40627</v>
      </c>
      <c r="B69">
        <v>12</v>
      </c>
      <c r="C69" t="s">
        <v>24</v>
      </c>
      <c r="D69" s="1">
        <v>40994</v>
      </c>
      <c r="E69">
        <v>0.35843000000000003</v>
      </c>
      <c r="F69">
        <v>0.26690000000000003</v>
      </c>
      <c r="G69">
        <v>0.25690000000000002</v>
      </c>
      <c r="H69" t="s">
        <v>44</v>
      </c>
      <c r="I69">
        <v>3</v>
      </c>
      <c r="J69">
        <v>1</v>
      </c>
      <c r="K69" t="s">
        <v>48</v>
      </c>
      <c r="L69" t="s">
        <v>32</v>
      </c>
      <c r="M69" t="s">
        <v>33</v>
      </c>
      <c r="N69">
        <v>0</v>
      </c>
      <c r="O69">
        <v>4777</v>
      </c>
      <c r="P69">
        <v>0</v>
      </c>
      <c r="Q69">
        <v>3000</v>
      </c>
      <c r="R69" s="1">
        <v>40721</v>
      </c>
      <c r="S69">
        <v>2</v>
      </c>
      <c r="T69">
        <v>2011</v>
      </c>
      <c r="U69">
        <v>287.60000000000002</v>
      </c>
      <c r="V69">
        <v>394.57</v>
      </c>
      <c r="W69">
        <v>32</v>
      </c>
      <c r="X69" t="s">
        <v>38</v>
      </c>
    </row>
    <row r="70" spans="1:24" hidden="1" x14ac:dyDescent="0.25">
      <c r="A70" s="1">
        <v>39156</v>
      </c>
      <c r="B70">
        <v>36</v>
      </c>
      <c r="C70" t="s">
        <v>24</v>
      </c>
      <c r="D70" s="1">
        <v>40254</v>
      </c>
      <c r="E70">
        <v>0.21554000000000001</v>
      </c>
      <c r="F70">
        <v>0.19700000000000001</v>
      </c>
      <c r="G70">
        <v>0.16700000000000001</v>
      </c>
      <c r="H70" t="s">
        <v>25</v>
      </c>
      <c r="J70">
        <v>0</v>
      </c>
      <c r="K70" t="s">
        <v>25</v>
      </c>
      <c r="L70" t="s">
        <v>96</v>
      </c>
      <c r="M70" t="s">
        <v>56</v>
      </c>
      <c r="N70">
        <v>169</v>
      </c>
      <c r="O70">
        <v>2750</v>
      </c>
      <c r="P70">
        <v>0</v>
      </c>
      <c r="Q70">
        <v>1000</v>
      </c>
      <c r="R70" s="1">
        <v>39168</v>
      </c>
      <c r="S70">
        <v>1</v>
      </c>
      <c r="T70">
        <v>2007</v>
      </c>
      <c r="U70">
        <v>37.01</v>
      </c>
      <c r="V70">
        <v>294.98</v>
      </c>
      <c r="W70">
        <v>23</v>
      </c>
      <c r="X70" t="s">
        <v>38</v>
      </c>
    </row>
    <row r="71" spans="1:24" hidden="1" x14ac:dyDescent="0.25">
      <c r="A71" s="1">
        <v>41664</v>
      </c>
      <c r="B71">
        <v>60</v>
      </c>
      <c r="C71" t="s">
        <v>30</v>
      </c>
      <c r="D71" s="1"/>
      <c r="E71">
        <v>0.13636000000000001</v>
      </c>
      <c r="F71">
        <v>0.1139</v>
      </c>
      <c r="G71">
        <v>0.10390000000000001</v>
      </c>
      <c r="H71" t="s">
        <v>31</v>
      </c>
      <c r="I71">
        <v>11</v>
      </c>
      <c r="J71">
        <v>1</v>
      </c>
      <c r="K71" t="s">
        <v>51</v>
      </c>
      <c r="L71" t="s">
        <v>97</v>
      </c>
      <c r="M71" t="s">
        <v>28</v>
      </c>
      <c r="N71">
        <v>0</v>
      </c>
      <c r="O71">
        <v>2700</v>
      </c>
      <c r="P71">
        <v>0</v>
      </c>
      <c r="Q71">
        <v>9000</v>
      </c>
      <c r="R71" s="1">
        <v>41668</v>
      </c>
      <c r="S71">
        <v>1</v>
      </c>
      <c r="T71">
        <v>2014</v>
      </c>
      <c r="U71">
        <v>197.44</v>
      </c>
      <c r="V71">
        <v>78.641499999999994</v>
      </c>
      <c r="W71">
        <v>1</v>
      </c>
      <c r="X71" t="s">
        <v>38</v>
      </c>
    </row>
    <row r="72" spans="1:24" hidden="1" x14ac:dyDescent="0.25">
      <c r="A72" s="1">
        <v>41446</v>
      </c>
      <c r="B72">
        <v>36</v>
      </c>
      <c r="C72" t="s">
        <v>30</v>
      </c>
      <c r="D72" s="1"/>
      <c r="E72">
        <v>0.24246000000000001</v>
      </c>
      <c r="F72">
        <v>0.2049</v>
      </c>
      <c r="G72">
        <v>0.19489999999999999</v>
      </c>
      <c r="H72" t="s">
        <v>47</v>
      </c>
      <c r="I72">
        <v>6</v>
      </c>
      <c r="J72">
        <v>1</v>
      </c>
      <c r="K72" t="s">
        <v>53</v>
      </c>
      <c r="L72" t="s">
        <v>70</v>
      </c>
      <c r="M72" t="s">
        <v>33</v>
      </c>
      <c r="N72">
        <v>0</v>
      </c>
      <c r="O72">
        <v>4500</v>
      </c>
      <c r="P72">
        <v>0</v>
      </c>
      <c r="Q72">
        <v>10000</v>
      </c>
      <c r="R72" s="1">
        <v>41458</v>
      </c>
      <c r="S72">
        <v>3</v>
      </c>
      <c r="T72">
        <v>2013</v>
      </c>
      <c r="U72">
        <v>374.14</v>
      </c>
      <c r="V72">
        <v>1259.9663</v>
      </c>
      <c r="W72">
        <v>1</v>
      </c>
      <c r="X72" t="s">
        <v>34</v>
      </c>
    </row>
    <row r="73" spans="1:24" hidden="1" x14ac:dyDescent="0.25">
      <c r="A73" s="1">
        <v>41205</v>
      </c>
      <c r="B73">
        <v>36</v>
      </c>
      <c r="C73" t="s">
        <v>30</v>
      </c>
      <c r="D73" s="1"/>
      <c r="E73">
        <v>0.35797000000000001</v>
      </c>
      <c r="F73">
        <v>0.31769999999999998</v>
      </c>
      <c r="G73">
        <v>0.30769999999999997</v>
      </c>
      <c r="H73" t="s">
        <v>64</v>
      </c>
      <c r="I73">
        <v>4</v>
      </c>
      <c r="J73">
        <v>13</v>
      </c>
      <c r="K73" t="s">
        <v>48</v>
      </c>
      <c r="L73" t="s">
        <v>27</v>
      </c>
      <c r="M73" t="s">
        <v>33</v>
      </c>
      <c r="N73">
        <v>0</v>
      </c>
      <c r="O73">
        <v>2916.666667</v>
      </c>
      <c r="P73">
        <v>0</v>
      </c>
      <c r="Q73">
        <v>2774</v>
      </c>
      <c r="R73" s="1">
        <v>41228</v>
      </c>
      <c r="S73">
        <v>4</v>
      </c>
      <c r="T73">
        <v>2012</v>
      </c>
      <c r="U73">
        <v>120.47</v>
      </c>
      <c r="V73">
        <v>966.29</v>
      </c>
      <c r="W73">
        <v>49</v>
      </c>
      <c r="X73" t="s">
        <v>34</v>
      </c>
    </row>
    <row r="74" spans="1:24" hidden="1" x14ac:dyDescent="0.25">
      <c r="A74" s="1">
        <v>40657</v>
      </c>
      <c r="B74">
        <v>36</v>
      </c>
      <c r="C74" t="s">
        <v>24</v>
      </c>
      <c r="D74" s="1">
        <v>41345</v>
      </c>
      <c r="E74">
        <v>0.29509999999999997</v>
      </c>
      <c r="F74">
        <v>0.25990000000000002</v>
      </c>
      <c r="G74">
        <v>0.24990000000000001</v>
      </c>
      <c r="H74" t="s">
        <v>39</v>
      </c>
      <c r="I74">
        <v>6</v>
      </c>
      <c r="J74">
        <v>7</v>
      </c>
      <c r="K74" t="s">
        <v>65</v>
      </c>
      <c r="L74" t="s">
        <v>27</v>
      </c>
      <c r="M74" t="s">
        <v>33</v>
      </c>
      <c r="N74">
        <v>73</v>
      </c>
      <c r="O74">
        <v>8333.3333330000005</v>
      </c>
      <c r="P74">
        <v>0</v>
      </c>
      <c r="Q74">
        <v>4500</v>
      </c>
      <c r="R74" s="1">
        <v>40690</v>
      </c>
      <c r="S74">
        <v>2</v>
      </c>
      <c r="T74">
        <v>2011</v>
      </c>
      <c r="U74">
        <v>181.28</v>
      </c>
      <c r="V74">
        <v>1639.2</v>
      </c>
      <c r="W74">
        <v>49</v>
      </c>
      <c r="X74" t="s">
        <v>38</v>
      </c>
    </row>
    <row r="75" spans="1:24" hidden="1" x14ac:dyDescent="0.25">
      <c r="A75" s="1">
        <v>41472</v>
      </c>
      <c r="B75">
        <v>36</v>
      </c>
      <c r="C75" t="s">
        <v>30</v>
      </c>
      <c r="D75" s="1"/>
      <c r="E75">
        <v>0.26528000000000002</v>
      </c>
      <c r="F75">
        <v>0.22720000000000001</v>
      </c>
      <c r="G75">
        <v>0.2172</v>
      </c>
      <c r="H75" t="s">
        <v>39</v>
      </c>
      <c r="I75">
        <v>3</v>
      </c>
      <c r="J75">
        <v>1</v>
      </c>
      <c r="K75" t="s">
        <v>53</v>
      </c>
      <c r="L75" t="s">
        <v>27</v>
      </c>
      <c r="M75" t="s">
        <v>33</v>
      </c>
      <c r="N75">
        <v>155578</v>
      </c>
      <c r="O75">
        <v>6000</v>
      </c>
      <c r="P75">
        <v>0</v>
      </c>
      <c r="Q75">
        <v>4000</v>
      </c>
      <c r="R75" s="1">
        <v>41474</v>
      </c>
      <c r="S75">
        <v>3</v>
      </c>
      <c r="T75">
        <v>2013</v>
      </c>
      <c r="U75">
        <v>154.26</v>
      </c>
      <c r="V75">
        <v>504.54</v>
      </c>
      <c r="W75">
        <v>40</v>
      </c>
      <c r="X75" t="s">
        <v>38</v>
      </c>
    </row>
    <row r="76" spans="1:24" hidden="1" x14ac:dyDescent="0.25">
      <c r="A76" s="1">
        <v>40606</v>
      </c>
      <c r="B76">
        <v>36</v>
      </c>
      <c r="C76" t="s">
        <v>66</v>
      </c>
      <c r="D76" s="1">
        <v>41532</v>
      </c>
      <c r="E76">
        <v>0.35643000000000002</v>
      </c>
      <c r="F76">
        <v>0.31990000000000002</v>
      </c>
      <c r="G76">
        <v>0.30990000000000001</v>
      </c>
      <c r="H76" t="s">
        <v>44</v>
      </c>
      <c r="I76">
        <v>5</v>
      </c>
      <c r="J76">
        <v>7</v>
      </c>
      <c r="K76" t="s">
        <v>65</v>
      </c>
      <c r="L76" t="s">
        <v>54</v>
      </c>
      <c r="M76" t="s">
        <v>33</v>
      </c>
      <c r="N76">
        <v>5256</v>
      </c>
      <c r="O76">
        <v>5314.25</v>
      </c>
      <c r="P76">
        <v>298</v>
      </c>
      <c r="Q76">
        <v>2500</v>
      </c>
      <c r="R76" s="1">
        <v>40618</v>
      </c>
      <c r="S76">
        <v>1</v>
      </c>
      <c r="T76">
        <v>2011</v>
      </c>
      <c r="U76">
        <v>108.87</v>
      </c>
      <c r="V76">
        <v>1253.6400000000001</v>
      </c>
      <c r="W76">
        <v>50</v>
      </c>
      <c r="X76" t="s">
        <v>38</v>
      </c>
    </row>
    <row r="77" spans="1:24" hidden="1" x14ac:dyDescent="0.25">
      <c r="A77" s="1">
        <v>41443</v>
      </c>
      <c r="B77">
        <v>36</v>
      </c>
      <c r="C77" t="s">
        <v>66</v>
      </c>
      <c r="D77" s="1">
        <v>41640</v>
      </c>
      <c r="E77">
        <v>0.32538</v>
      </c>
      <c r="F77">
        <v>0.28589999999999999</v>
      </c>
      <c r="G77">
        <v>0.27589999999999998</v>
      </c>
      <c r="H77" t="s">
        <v>44</v>
      </c>
      <c r="I77">
        <v>2</v>
      </c>
      <c r="J77">
        <v>19</v>
      </c>
      <c r="K77" t="s">
        <v>45</v>
      </c>
      <c r="L77" t="s">
        <v>37</v>
      </c>
      <c r="M77" t="s">
        <v>33</v>
      </c>
      <c r="N77">
        <v>0</v>
      </c>
      <c r="O77">
        <v>4750</v>
      </c>
      <c r="P77">
        <v>190</v>
      </c>
      <c r="Q77">
        <v>4000</v>
      </c>
      <c r="R77" s="1">
        <v>41456</v>
      </c>
      <c r="S77">
        <v>3</v>
      </c>
      <c r="T77">
        <v>2013</v>
      </c>
      <c r="U77">
        <v>166.73</v>
      </c>
      <c r="V77">
        <v>97.13</v>
      </c>
      <c r="W77">
        <v>42</v>
      </c>
      <c r="X77" t="s">
        <v>38</v>
      </c>
    </row>
    <row r="78" spans="1:24" hidden="1" x14ac:dyDescent="0.25">
      <c r="A78" s="1">
        <v>38909</v>
      </c>
      <c r="B78">
        <v>36</v>
      </c>
      <c r="C78" t="s">
        <v>24</v>
      </c>
      <c r="D78" s="1">
        <v>39304</v>
      </c>
      <c r="E78">
        <v>0.25861000000000001</v>
      </c>
      <c r="F78">
        <v>0.25</v>
      </c>
      <c r="G78">
        <v>0.245</v>
      </c>
      <c r="H78" t="s">
        <v>25</v>
      </c>
      <c r="J78">
        <v>0</v>
      </c>
      <c r="K78" t="s">
        <v>93</v>
      </c>
      <c r="L78" t="s">
        <v>41</v>
      </c>
      <c r="M78" t="s">
        <v>36</v>
      </c>
      <c r="O78">
        <v>8583.3333330000005</v>
      </c>
      <c r="P78">
        <v>0</v>
      </c>
      <c r="Q78">
        <v>2200</v>
      </c>
      <c r="R78" s="1">
        <v>38919</v>
      </c>
      <c r="S78">
        <v>3</v>
      </c>
      <c r="T78">
        <v>2006</v>
      </c>
      <c r="U78">
        <v>87.47</v>
      </c>
      <c r="V78">
        <v>511.61</v>
      </c>
      <c r="W78">
        <v>38</v>
      </c>
      <c r="X78" t="s">
        <v>38</v>
      </c>
    </row>
    <row r="79" spans="1:24" hidden="1" x14ac:dyDescent="0.25">
      <c r="A79" s="1">
        <v>40591</v>
      </c>
      <c r="B79">
        <v>36</v>
      </c>
      <c r="C79" t="s">
        <v>24</v>
      </c>
      <c r="D79" s="1">
        <v>40942</v>
      </c>
      <c r="E79">
        <v>0.13109000000000001</v>
      </c>
      <c r="F79">
        <v>0.1099</v>
      </c>
      <c r="G79">
        <v>9.9900000000000003E-2</v>
      </c>
      <c r="H79" t="s">
        <v>42</v>
      </c>
      <c r="I79">
        <v>8</v>
      </c>
      <c r="J79">
        <v>6</v>
      </c>
      <c r="K79" t="s">
        <v>61</v>
      </c>
      <c r="L79" t="s">
        <v>92</v>
      </c>
      <c r="M79" t="s">
        <v>56</v>
      </c>
      <c r="N79">
        <v>0</v>
      </c>
      <c r="O79">
        <v>6466.6666670000004</v>
      </c>
      <c r="P79">
        <v>0</v>
      </c>
      <c r="Q79">
        <v>5600</v>
      </c>
      <c r="R79" s="1">
        <v>40598</v>
      </c>
      <c r="S79">
        <v>1</v>
      </c>
      <c r="T79">
        <v>2011</v>
      </c>
      <c r="U79">
        <v>183.31</v>
      </c>
      <c r="V79">
        <v>506.15</v>
      </c>
      <c r="W79">
        <v>114</v>
      </c>
      <c r="X79" t="s">
        <v>38</v>
      </c>
    </row>
    <row r="80" spans="1:24" hidden="1" x14ac:dyDescent="0.25">
      <c r="A80" s="1">
        <v>39628</v>
      </c>
      <c r="B80">
        <v>36</v>
      </c>
      <c r="C80" t="s">
        <v>66</v>
      </c>
      <c r="D80" s="1">
        <v>39912</v>
      </c>
      <c r="E80">
        <v>0.18454000000000001</v>
      </c>
      <c r="F80">
        <v>0.17</v>
      </c>
      <c r="G80">
        <v>0.16</v>
      </c>
      <c r="H80" t="s">
        <v>25</v>
      </c>
      <c r="J80">
        <v>3</v>
      </c>
      <c r="K80" t="s">
        <v>48</v>
      </c>
      <c r="L80" t="s">
        <v>98</v>
      </c>
      <c r="M80" t="s">
        <v>56</v>
      </c>
      <c r="N80">
        <v>0</v>
      </c>
      <c r="O80">
        <v>0</v>
      </c>
      <c r="P80">
        <v>1918</v>
      </c>
      <c r="Q80">
        <v>4800</v>
      </c>
      <c r="R80" s="1">
        <v>39637</v>
      </c>
      <c r="S80">
        <v>3</v>
      </c>
      <c r="T80">
        <v>2008</v>
      </c>
      <c r="U80">
        <v>171.13</v>
      </c>
      <c r="V80">
        <v>266.14</v>
      </c>
      <c r="W80">
        <v>115</v>
      </c>
      <c r="X80" t="s">
        <v>38</v>
      </c>
    </row>
    <row r="81" spans="1:24" hidden="1" x14ac:dyDescent="0.25">
      <c r="A81" s="1">
        <v>41380</v>
      </c>
      <c r="B81">
        <v>36</v>
      </c>
      <c r="C81" t="s">
        <v>30</v>
      </c>
      <c r="D81" s="1"/>
      <c r="E81">
        <v>0.24246000000000001</v>
      </c>
      <c r="F81">
        <v>0.2049</v>
      </c>
      <c r="G81">
        <v>0.19489999999999999</v>
      </c>
      <c r="H81" t="s">
        <v>47</v>
      </c>
      <c r="I81">
        <v>5</v>
      </c>
      <c r="J81">
        <v>1</v>
      </c>
      <c r="K81" t="s">
        <v>72</v>
      </c>
      <c r="L81" t="s">
        <v>37</v>
      </c>
      <c r="M81" t="s">
        <v>33</v>
      </c>
      <c r="N81">
        <v>0</v>
      </c>
      <c r="O81">
        <v>7500</v>
      </c>
      <c r="P81">
        <v>0</v>
      </c>
      <c r="Q81">
        <v>22500</v>
      </c>
      <c r="R81" s="1">
        <v>41382</v>
      </c>
      <c r="S81">
        <v>2</v>
      </c>
      <c r="T81">
        <v>2013</v>
      </c>
      <c r="U81">
        <v>841.81</v>
      </c>
      <c r="V81">
        <v>3494.42</v>
      </c>
      <c r="W81">
        <v>1</v>
      </c>
      <c r="X81" t="s">
        <v>38</v>
      </c>
    </row>
    <row r="82" spans="1:24" x14ac:dyDescent="0.25">
      <c r="A82" s="1">
        <v>41656</v>
      </c>
      <c r="B82">
        <v>36</v>
      </c>
      <c r="C82" t="s">
        <v>30</v>
      </c>
      <c r="D82" s="1"/>
      <c r="E82">
        <v>0.27776000000000001</v>
      </c>
      <c r="F82">
        <v>0.2394</v>
      </c>
      <c r="G82">
        <v>0.22939999999999999</v>
      </c>
      <c r="H82" t="s">
        <v>39</v>
      </c>
      <c r="I82">
        <v>4</v>
      </c>
      <c r="J82">
        <v>1</v>
      </c>
      <c r="K82" t="s">
        <v>99</v>
      </c>
      <c r="L82" t="s">
        <v>27</v>
      </c>
      <c r="M82" t="s">
        <v>33</v>
      </c>
      <c r="N82">
        <v>7342</v>
      </c>
      <c r="O82">
        <v>1061.5</v>
      </c>
      <c r="P82">
        <v>0</v>
      </c>
      <c r="Q82">
        <v>4000</v>
      </c>
      <c r="R82" s="1">
        <v>41661</v>
      </c>
      <c r="S82">
        <v>1</v>
      </c>
      <c r="T82">
        <v>2014</v>
      </c>
      <c r="U82">
        <v>156.81</v>
      </c>
      <c r="V82">
        <v>81.33</v>
      </c>
      <c r="W82">
        <v>25</v>
      </c>
      <c r="X82" t="s">
        <v>29</v>
      </c>
    </row>
    <row r="83" spans="1:24" hidden="1" x14ac:dyDescent="0.25">
      <c r="A83" s="1">
        <v>41228</v>
      </c>
      <c r="B83">
        <v>60</v>
      </c>
      <c r="C83" t="s">
        <v>30</v>
      </c>
      <c r="D83" s="1"/>
      <c r="E83">
        <v>0.12216</v>
      </c>
      <c r="F83">
        <v>0.1</v>
      </c>
      <c r="G83">
        <v>0.09</v>
      </c>
      <c r="H83" t="s">
        <v>50</v>
      </c>
      <c r="I83">
        <v>10</v>
      </c>
      <c r="J83">
        <v>1</v>
      </c>
      <c r="K83" t="s">
        <v>100</v>
      </c>
      <c r="L83" t="s">
        <v>32</v>
      </c>
      <c r="M83" t="s">
        <v>33</v>
      </c>
      <c r="N83">
        <v>0</v>
      </c>
      <c r="O83">
        <v>10000</v>
      </c>
      <c r="P83">
        <v>0</v>
      </c>
      <c r="Q83">
        <v>25000</v>
      </c>
      <c r="R83" s="1">
        <v>41247</v>
      </c>
      <c r="S83">
        <v>4</v>
      </c>
      <c r="T83">
        <v>2012</v>
      </c>
      <c r="U83">
        <v>531.17999999999995</v>
      </c>
      <c r="V83">
        <v>2824.99</v>
      </c>
      <c r="W83">
        <v>335</v>
      </c>
      <c r="X83" t="s">
        <v>38</v>
      </c>
    </row>
    <row r="84" spans="1:24" x14ac:dyDescent="0.25">
      <c r="A84" s="1">
        <v>41473</v>
      </c>
      <c r="B84">
        <v>36</v>
      </c>
      <c r="C84" t="s">
        <v>101</v>
      </c>
      <c r="D84" s="1"/>
      <c r="E84">
        <v>0.33285999999999999</v>
      </c>
      <c r="F84">
        <v>0.29320000000000002</v>
      </c>
      <c r="G84">
        <v>0.28320000000000001</v>
      </c>
      <c r="H84" t="s">
        <v>44</v>
      </c>
      <c r="I84">
        <v>2</v>
      </c>
      <c r="J84">
        <v>7</v>
      </c>
      <c r="K84" t="s">
        <v>72</v>
      </c>
      <c r="L84" t="s">
        <v>27</v>
      </c>
      <c r="M84" t="s">
        <v>33</v>
      </c>
      <c r="N84">
        <v>0</v>
      </c>
      <c r="O84">
        <v>4166.6666670000004</v>
      </c>
      <c r="P84">
        <v>19</v>
      </c>
      <c r="Q84">
        <v>4000</v>
      </c>
      <c r="R84" s="1">
        <v>41474</v>
      </c>
      <c r="S84">
        <v>3</v>
      </c>
      <c r="T84">
        <v>2013</v>
      </c>
      <c r="U84">
        <v>168.32</v>
      </c>
      <c r="V84">
        <v>561.5068</v>
      </c>
      <c r="W84">
        <v>1</v>
      </c>
      <c r="X84" t="s">
        <v>29</v>
      </c>
    </row>
    <row r="85" spans="1:24" hidden="1" x14ac:dyDescent="0.25">
      <c r="A85" s="1">
        <v>41065</v>
      </c>
      <c r="B85">
        <v>36</v>
      </c>
      <c r="C85" t="s">
        <v>66</v>
      </c>
      <c r="D85" s="1">
        <v>41251</v>
      </c>
      <c r="E85">
        <v>0.33552999999999999</v>
      </c>
      <c r="F85">
        <v>0.29580000000000001</v>
      </c>
      <c r="G85">
        <v>0.2858</v>
      </c>
      <c r="H85" t="s">
        <v>44</v>
      </c>
      <c r="I85">
        <v>6</v>
      </c>
      <c r="J85">
        <v>7</v>
      </c>
      <c r="K85" t="s">
        <v>35</v>
      </c>
      <c r="L85" t="s">
        <v>84</v>
      </c>
      <c r="M85" t="s">
        <v>33</v>
      </c>
      <c r="N85">
        <v>0</v>
      </c>
      <c r="O85">
        <v>3250</v>
      </c>
      <c r="P85">
        <v>579</v>
      </c>
      <c r="Q85">
        <v>4000</v>
      </c>
      <c r="R85" s="1">
        <v>41068</v>
      </c>
      <c r="S85">
        <v>2</v>
      </c>
      <c r="T85">
        <v>2012</v>
      </c>
      <c r="U85">
        <v>168.89</v>
      </c>
      <c r="V85">
        <v>97.25</v>
      </c>
      <c r="W85">
        <v>11</v>
      </c>
      <c r="X85" t="s">
        <v>38</v>
      </c>
    </row>
    <row r="86" spans="1:24" hidden="1" x14ac:dyDescent="0.25">
      <c r="A86" s="1">
        <v>41516</v>
      </c>
      <c r="B86">
        <v>60</v>
      </c>
      <c r="C86" t="s">
        <v>30</v>
      </c>
      <c r="D86" s="1"/>
      <c r="E86">
        <v>0.22283</v>
      </c>
      <c r="F86">
        <v>0.19839999999999999</v>
      </c>
      <c r="G86">
        <v>0.18840000000000001</v>
      </c>
      <c r="H86" t="s">
        <v>47</v>
      </c>
      <c r="I86">
        <v>5</v>
      </c>
      <c r="J86">
        <v>1</v>
      </c>
      <c r="K86" t="s">
        <v>102</v>
      </c>
      <c r="L86" t="s">
        <v>103</v>
      </c>
      <c r="M86" t="s">
        <v>33</v>
      </c>
      <c r="N86">
        <v>0</v>
      </c>
      <c r="O86">
        <v>5083.3333329999996</v>
      </c>
      <c r="P86">
        <v>0</v>
      </c>
      <c r="Q86">
        <v>20000</v>
      </c>
      <c r="R86" s="1">
        <v>41521</v>
      </c>
      <c r="S86">
        <v>3</v>
      </c>
      <c r="T86">
        <v>2013</v>
      </c>
      <c r="U86">
        <v>528.1</v>
      </c>
      <c r="V86">
        <v>1918.8488</v>
      </c>
      <c r="W86">
        <v>1</v>
      </c>
      <c r="X86" t="s">
        <v>38</v>
      </c>
    </row>
    <row r="87" spans="1:24" x14ac:dyDescent="0.25">
      <c r="A87" s="1">
        <v>41639</v>
      </c>
      <c r="B87">
        <v>60</v>
      </c>
      <c r="C87" t="s">
        <v>30</v>
      </c>
      <c r="D87" s="1"/>
      <c r="E87">
        <v>0.21165999999999999</v>
      </c>
      <c r="F87">
        <v>0.1875</v>
      </c>
      <c r="G87">
        <v>0.17749999999999999</v>
      </c>
      <c r="H87" t="s">
        <v>47</v>
      </c>
      <c r="I87">
        <v>4</v>
      </c>
      <c r="J87">
        <v>1</v>
      </c>
      <c r="K87" t="s">
        <v>40</v>
      </c>
      <c r="L87" t="s">
        <v>27</v>
      </c>
      <c r="M87" t="s">
        <v>33</v>
      </c>
      <c r="N87">
        <v>0</v>
      </c>
      <c r="O87">
        <v>2916.666667</v>
      </c>
      <c r="P87">
        <v>0</v>
      </c>
      <c r="Q87">
        <v>10000</v>
      </c>
      <c r="R87" s="1">
        <v>41645</v>
      </c>
      <c r="S87">
        <v>1</v>
      </c>
      <c r="T87">
        <v>2014</v>
      </c>
      <c r="U87">
        <v>258.02999999999997</v>
      </c>
      <c r="V87">
        <v>154.113</v>
      </c>
      <c r="W87">
        <v>1</v>
      </c>
      <c r="X87" t="s">
        <v>29</v>
      </c>
    </row>
    <row r="88" spans="1:24" hidden="1" x14ac:dyDescent="0.25">
      <c r="A88" s="1">
        <v>41674</v>
      </c>
      <c r="B88">
        <v>36</v>
      </c>
      <c r="C88" t="s">
        <v>30</v>
      </c>
      <c r="D88" s="1"/>
      <c r="E88">
        <v>0.22772999999999999</v>
      </c>
      <c r="F88">
        <v>0.1905</v>
      </c>
      <c r="G88">
        <v>0.18049999999999999</v>
      </c>
      <c r="H88" t="s">
        <v>47</v>
      </c>
      <c r="I88">
        <v>4</v>
      </c>
      <c r="J88">
        <v>1</v>
      </c>
      <c r="K88" t="s">
        <v>65</v>
      </c>
      <c r="L88" t="s">
        <v>104</v>
      </c>
      <c r="M88" t="s">
        <v>33</v>
      </c>
      <c r="N88">
        <v>0</v>
      </c>
      <c r="O88">
        <v>5416.6666670000004</v>
      </c>
      <c r="P88">
        <v>0</v>
      </c>
      <c r="Q88">
        <v>4500</v>
      </c>
      <c r="R88" s="1">
        <v>41675</v>
      </c>
      <c r="S88">
        <v>1</v>
      </c>
      <c r="T88">
        <v>2014</v>
      </c>
      <c r="U88">
        <v>165.07</v>
      </c>
      <c r="V88">
        <v>0</v>
      </c>
      <c r="W88">
        <v>20</v>
      </c>
      <c r="X88" t="s">
        <v>34</v>
      </c>
    </row>
    <row r="89" spans="1:24" hidden="1" x14ac:dyDescent="0.25">
      <c r="A89" s="1">
        <v>41059</v>
      </c>
      <c r="B89">
        <v>36</v>
      </c>
      <c r="C89" t="s">
        <v>24</v>
      </c>
      <c r="D89" s="1">
        <v>41662</v>
      </c>
      <c r="E89">
        <v>0.33972999999999998</v>
      </c>
      <c r="F89">
        <v>0.2999</v>
      </c>
      <c r="G89">
        <v>0.28989999999999999</v>
      </c>
      <c r="H89" t="s">
        <v>44</v>
      </c>
      <c r="I89">
        <v>3</v>
      </c>
      <c r="J89">
        <v>1</v>
      </c>
      <c r="K89" t="s">
        <v>35</v>
      </c>
      <c r="L89" t="s">
        <v>32</v>
      </c>
      <c r="M89" t="s">
        <v>33</v>
      </c>
      <c r="N89">
        <v>0</v>
      </c>
      <c r="O89">
        <v>3333.333333</v>
      </c>
      <c r="P89">
        <v>0</v>
      </c>
      <c r="Q89">
        <v>4000</v>
      </c>
      <c r="R89" s="1">
        <v>41061</v>
      </c>
      <c r="S89">
        <v>2</v>
      </c>
      <c r="T89">
        <v>2012</v>
      </c>
      <c r="U89">
        <v>169.78</v>
      </c>
      <c r="V89">
        <v>1581.71</v>
      </c>
      <c r="W89">
        <v>35</v>
      </c>
      <c r="X89" t="s">
        <v>38</v>
      </c>
    </row>
    <row r="90" spans="1:24" hidden="1" x14ac:dyDescent="0.25">
      <c r="A90" s="1">
        <v>40860</v>
      </c>
      <c r="B90">
        <v>36</v>
      </c>
      <c r="C90" t="s">
        <v>24</v>
      </c>
      <c r="D90" s="1">
        <v>41060</v>
      </c>
      <c r="E90">
        <v>0.35643000000000002</v>
      </c>
      <c r="F90">
        <v>0.31990000000000002</v>
      </c>
      <c r="G90">
        <v>0.30990000000000001</v>
      </c>
      <c r="H90" t="s">
        <v>64</v>
      </c>
      <c r="I90">
        <v>3</v>
      </c>
      <c r="J90">
        <v>7</v>
      </c>
      <c r="K90" t="s">
        <v>26</v>
      </c>
      <c r="L90" t="s">
        <v>60</v>
      </c>
      <c r="M90" t="s">
        <v>33</v>
      </c>
      <c r="N90">
        <v>0</v>
      </c>
      <c r="O90">
        <v>6250</v>
      </c>
      <c r="P90">
        <v>0</v>
      </c>
      <c r="Q90">
        <v>4000</v>
      </c>
      <c r="R90" s="1">
        <v>40865</v>
      </c>
      <c r="S90">
        <v>4</v>
      </c>
      <c r="T90">
        <v>2011</v>
      </c>
      <c r="U90">
        <v>174.2</v>
      </c>
      <c r="V90">
        <v>650.78</v>
      </c>
      <c r="W90">
        <v>48</v>
      </c>
      <c r="X90" t="s">
        <v>38</v>
      </c>
    </row>
    <row r="91" spans="1:24" hidden="1" x14ac:dyDescent="0.25">
      <c r="A91" s="1">
        <v>41061</v>
      </c>
      <c r="B91">
        <v>36</v>
      </c>
      <c r="C91" t="s">
        <v>30</v>
      </c>
      <c r="D91" s="1"/>
      <c r="E91">
        <v>0.21371999999999999</v>
      </c>
      <c r="F91">
        <v>0.17680000000000001</v>
      </c>
      <c r="G91">
        <v>0.1668</v>
      </c>
      <c r="H91" t="s">
        <v>42</v>
      </c>
      <c r="I91">
        <v>8</v>
      </c>
      <c r="J91">
        <v>6</v>
      </c>
      <c r="K91" t="s">
        <v>53</v>
      </c>
      <c r="L91" t="s">
        <v>60</v>
      </c>
      <c r="M91" t="s">
        <v>33</v>
      </c>
      <c r="N91">
        <v>0</v>
      </c>
      <c r="O91">
        <v>7083.3333329999996</v>
      </c>
      <c r="P91">
        <v>0</v>
      </c>
      <c r="Q91">
        <v>3500</v>
      </c>
      <c r="R91" s="1">
        <v>41072</v>
      </c>
      <c r="S91">
        <v>2</v>
      </c>
      <c r="T91">
        <v>2012</v>
      </c>
      <c r="U91">
        <v>125.97</v>
      </c>
      <c r="V91">
        <v>805.41</v>
      </c>
      <c r="W91">
        <v>34</v>
      </c>
      <c r="X91" t="s">
        <v>38</v>
      </c>
    </row>
    <row r="92" spans="1:24" hidden="1" x14ac:dyDescent="0.25">
      <c r="A92" s="1">
        <v>39024</v>
      </c>
      <c r="B92">
        <v>36</v>
      </c>
      <c r="C92" t="s">
        <v>24</v>
      </c>
      <c r="D92" s="1">
        <v>39882</v>
      </c>
      <c r="E92">
        <v>0.19178000000000001</v>
      </c>
      <c r="F92">
        <v>0.1845</v>
      </c>
      <c r="G92">
        <v>0.17449999999999999</v>
      </c>
      <c r="H92" t="s">
        <v>25</v>
      </c>
      <c r="J92">
        <v>0</v>
      </c>
      <c r="K92" t="s">
        <v>25</v>
      </c>
      <c r="L92" t="s">
        <v>77</v>
      </c>
      <c r="M92" t="s">
        <v>36</v>
      </c>
      <c r="O92">
        <v>1833.333333</v>
      </c>
      <c r="P92">
        <v>0</v>
      </c>
      <c r="Q92">
        <v>5000</v>
      </c>
      <c r="R92" s="1">
        <v>39035</v>
      </c>
      <c r="S92">
        <v>4</v>
      </c>
      <c r="T92">
        <v>2006</v>
      </c>
      <c r="U92">
        <v>181.89</v>
      </c>
      <c r="V92">
        <v>1183.96</v>
      </c>
      <c r="W92">
        <v>146</v>
      </c>
      <c r="X92" t="s">
        <v>38</v>
      </c>
    </row>
    <row r="93" spans="1:24" hidden="1" x14ac:dyDescent="0.25">
      <c r="A93" s="1">
        <v>40525</v>
      </c>
      <c r="B93">
        <v>36</v>
      </c>
      <c r="C93" t="s">
        <v>24</v>
      </c>
      <c r="D93" s="1">
        <v>40886</v>
      </c>
      <c r="E93">
        <v>0.35858000000000001</v>
      </c>
      <c r="F93">
        <v>0.32200000000000001</v>
      </c>
      <c r="G93">
        <v>0.312</v>
      </c>
      <c r="H93" t="s">
        <v>44</v>
      </c>
      <c r="I93">
        <v>5</v>
      </c>
      <c r="J93">
        <v>1</v>
      </c>
      <c r="K93" t="s">
        <v>40</v>
      </c>
      <c r="L93" t="s">
        <v>27</v>
      </c>
      <c r="M93" t="s">
        <v>33</v>
      </c>
      <c r="N93">
        <v>0</v>
      </c>
      <c r="O93">
        <v>2250</v>
      </c>
      <c r="P93">
        <v>0</v>
      </c>
      <c r="Q93">
        <v>3500</v>
      </c>
      <c r="R93" s="1">
        <v>40532</v>
      </c>
      <c r="S93">
        <v>4</v>
      </c>
      <c r="T93">
        <v>2010</v>
      </c>
      <c r="U93">
        <v>152.83000000000001</v>
      </c>
      <c r="V93">
        <v>979.23</v>
      </c>
      <c r="W93">
        <v>54</v>
      </c>
      <c r="X93" t="s">
        <v>38</v>
      </c>
    </row>
    <row r="94" spans="1:24" hidden="1" x14ac:dyDescent="0.25">
      <c r="A94" s="1">
        <v>38900</v>
      </c>
      <c r="B94">
        <v>36</v>
      </c>
      <c r="C94" t="s">
        <v>24</v>
      </c>
      <c r="D94" s="1">
        <v>39142</v>
      </c>
      <c r="E94">
        <v>8.2919999999999994E-2</v>
      </c>
      <c r="F94">
        <v>7.5499999999999998E-2</v>
      </c>
      <c r="G94">
        <v>7.0499999999999993E-2</v>
      </c>
      <c r="H94" t="s">
        <v>25</v>
      </c>
      <c r="J94">
        <v>0</v>
      </c>
      <c r="K94" t="s">
        <v>25</v>
      </c>
      <c r="L94" t="s">
        <v>25</v>
      </c>
      <c r="M94" t="s">
        <v>25</v>
      </c>
      <c r="O94">
        <v>10833.333329999999</v>
      </c>
      <c r="P94">
        <v>0</v>
      </c>
      <c r="Q94">
        <v>2300</v>
      </c>
      <c r="R94" s="1">
        <v>38909</v>
      </c>
      <c r="S94">
        <v>3</v>
      </c>
      <c r="T94">
        <v>2006</v>
      </c>
      <c r="U94">
        <v>71.599999999999994</v>
      </c>
      <c r="V94">
        <v>101.65</v>
      </c>
      <c r="W94">
        <v>21</v>
      </c>
      <c r="X94" t="s">
        <v>38</v>
      </c>
    </row>
    <row r="95" spans="1:24" hidden="1" x14ac:dyDescent="0.25">
      <c r="A95" s="1">
        <v>41068</v>
      </c>
      <c r="B95">
        <v>60</v>
      </c>
      <c r="C95" t="s">
        <v>66</v>
      </c>
      <c r="D95" s="1">
        <v>41317</v>
      </c>
      <c r="E95">
        <v>0.27461999999999998</v>
      </c>
      <c r="F95">
        <v>0.24890000000000001</v>
      </c>
      <c r="G95">
        <v>0.2389</v>
      </c>
      <c r="H95" t="s">
        <v>47</v>
      </c>
      <c r="I95">
        <v>7</v>
      </c>
      <c r="J95">
        <v>18</v>
      </c>
      <c r="K95" t="s">
        <v>40</v>
      </c>
      <c r="L95" t="s">
        <v>49</v>
      </c>
      <c r="M95" t="s">
        <v>33</v>
      </c>
      <c r="N95">
        <v>0</v>
      </c>
      <c r="O95">
        <v>5416.6666670000004</v>
      </c>
      <c r="P95">
        <v>513</v>
      </c>
      <c r="Q95">
        <v>7000</v>
      </c>
      <c r="R95" s="1">
        <v>41073</v>
      </c>
      <c r="S95">
        <v>2</v>
      </c>
      <c r="T95">
        <v>2012</v>
      </c>
      <c r="U95">
        <v>205.01</v>
      </c>
      <c r="V95">
        <v>435.31</v>
      </c>
      <c r="W95">
        <v>152</v>
      </c>
      <c r="X95" t="s">
        <v>38</v>
      </c>
    </row>
    <row r="96" spans="1:24" hidden="1" x14ac:dyDescent="0.25">
      <c r="A96" s="1">
        <v>40968</v>
      </c>
      <c r="B96">
        <v>36</v>
      </c>
      <c r="C96" t="s">
        <v>30</v>
      </c>
      <c r="D96" s="1"/>
      <c r="E96">
        <v>0.35797000000000001</v>
      </c>
      <c r="F96">
        <v>0.31769999999999998</v>
      </c>
      <c r="G96">
        <v>0.30769999999999997</v>
      </c>
      <c r="H96" t="s">
        <v>64</v>
      </c>
      <c r="I96">
        <v>3</v>
      </c>
      <c r="J96">
        <v>7</v>
      </c>
      <c r="K96" t="s">
        <v>93</v>
      </c>
      <c r="L96" t="s">
        <v>105</v>
      </c>
      <c r="M96" t="s">
        <v>33</v>
      </c>
      <c r="N96">
        <v>0</v>
      </c>
      <c r="O96">
        <v>5196.25</v>
      </c>
      <c r="P96">
        <v>0</v>
      </c>
      <c r="Q96">
        <v>4000</v>
      </c>
      <c r="R96" s="1">
        <v>40973</v>
      </c>
      <c r="S96">
        <v>1</v>
      </c>
      <c r="T96">
        <v>2012</v>
      </c>
      <c r="U96">
        <v>173.71</v>
      </c>
      <c r="V96">
        <v>1893.58</v>
      </c>
      <c r="W96">
        <v>6</v>
      </c>
      <c r="X96" t="s">
        <v>38</v>
      </c>
    </row>
    <row r="97" spans="1:24" hidden="1" x14ac:dyDescent="0.25">
      <c r="A97" s="1">
        <v>41665</v>
      </c>
      <c r="B97">
        <v>36</v>
      </c>
      <c r="C97" t="s">
        <v>30</v>
      </c>
      <c r="D97" s="1"/>
      <c r="E97">
        <v>0.12691</v>
      </c>
      <c r="F97">
        <v>9.9000000000000005E-2</v>
      </c>
      <c r="G97">
        <v>8.8999999999999996E-2</v>
      </c>
      <c r="H97" t="s">
        <v>31</v>
      </c>
      <c r="I97">
        <v>8</v>
      </c>
      <c r="J97">
        <v>1</v>
      </c>
      <c r="K97" t="s">
        <v>87</v>
      </c>
      <c r="L97" t="s">
        <v>92</v>
      </c>
      <c r="M97" t="s">
        <v>33</v>
      </c>
      <c r="N97">
        <v>0</v>
      </c>
      <c r="O97">
        <v>14833.333329999999</v>
      </c>
      <c r="P97">
        <v>0</v>
      </c>
      <c r="Q97">
        <v>20000</v>
      </c>
      <c r="R97" s="1">
        <v>41675</v>
      </c>
      <c r="S97">
        <v>1</v>
      </c>
      <c r="T97">
        <v>2014</v>
      </c>
      <c r="U97">
        <v>644.41</v>
      </c>
      <c r="V97">
        <v>151.88999999999999</v>
      </c>
      <c r="W97">
        <v>1</v>
      </c>
      <c r="X97" t="s">
        <v>38</v>
      </c>
    </row>
    <row r="98" spans="1:24" x14ac:dyDescent="0.25">
      <c r="A98" s="1">
        <v>41128</v>
      </c>
      <c r="B98">
        <v>60</v>
      </c>
      <c r="C98" t="s">
        <v>30</v>
      </c>
      <c r="D98" s="1"/>
      <c r="E98">
        <v>0.23718</v>
      </c>
      <c r="F98">
        <v>0.21240000000000001</v>
      </c>
      <c r="G98">
        <v>0.2024</v>
      </c>
      <c r="H98" t="s">
        <v>42</v>
      </c>
      <c r="I98">
        <v>8</v>
      </c>
      <c r="J98">
        <v>1</v>
      </c>
      <c r="K98" t="s">
        <v>65</v>
      </c>
      <c r="L98" t="s">
        <v>77</v>
      </c>
      <c r="M98" t="s">
        <v>33</v>
      </c>
      <c r="N98">
        <v>0</v>
      </c>
      <c r="O98">
        <v>2583.333333</v>
      </c>
      <c r="P98">
        <v>0</v>
      </c>
      <c r="Q98">
        <v>15000</v>
      </c>
      <c r="R98" s="1">
        <v>41136</v>
      </c>
      <c r="S98">
        <v>3</v>
      </c>
      <c r="T98">
        <v>2012</v>
      </c>
      <c r="U98">
        <v>407.83</v>
      </c>
      <c r="V98">
        <v>4203.08</v>
      </c>
      <c r="W98">
        <v>213</v>
      </c>
      <c r="X98" t="s">
        <v>29</v>
      </c>
    </row>
    <row r="99" spans="1:24" hidden="1" x14ac:dyDescent="0.25">
      <c r="A99" s="1">
        <v>41208</v>
      </c>
      <c r="B99">
        <v>36</v>
      </c>
      <c r="C99" t="s">
        <v>30</v>
      </c>
      <c r="D99" s="1"/>
      <c r="E99">
        <v>0.23121</v>
      </c>
      <c r="F99">
        <v>0.19389999999999999</v>
      </c>
      <c r="G99">
        <v>0.18390000000000001</v>
      </c>
      <c r="H99" t="s">
        <v>47</v>
      </c>
      <c r="I99">
        <v>6</v>
      </c>
      <c r="J99">
        <v>7</v>
      </c>
      <c r="K99" t="s">
        <v>35</v>
      </c>
      <c r="L99" t="s">
        <v>46</v>
      </c>
      <c r="M99" t="s">
        <v>33</v>
      </c>
      <c r="N99">
        <v>0</v>
      </c>
      <c r="O99">
        <v>1500</v>
      </c>
      <c r="P99">
        <v>0</v>
      </c>
      <c r="Q99">
        <v>2000</v>
      </c>
      <c r="R99" s="1">
        <v>41220</v>
      </c>
      <c r="S99">
        <v>4</v>
      </c>
      <c r="T99">
        <v>2012</v>
      </c>
      <c r="U99">
        <v>73.709999999999994</v>
      </c>
      <c r="V99">
        <v>409.54</v>
      </c>
      <c r="W99">
        <v>38</v>
      </c>
      <c r="X99" t="s">
        <v>34</v>
      </c>
    </row>
    <row r="100" spans="1:24" hidden="1" x14ac:dyDescent="0.25">
      <c r="A100" s="1">
        <v>41665</v>
      </c>
      <c r="B100">
        <v>36</v>
      </c>
      <c r="C100" t="s">
        <v>30</v>
      </c>
      <c r="D100" s="1"/>
      <c r="E100">
        <v>0.17151</v>
      </c>
      <c r="F100">
        <v>0.13550000000000001</v>
      </c>
      <c r="G100">
        <v>0.1255</v>
      </c>
      <c r="H100" t="s">
        <v>42</v>
      </c>
      <c r="I100">
        <v>9</v>
      </c>
      <c r="J100">
        <v>1</v>
      </c>
      <c r="K100" t="s">
        <v>61</v>
      </c>
      <c r="L100" t="s">
        <v>62</v>
      </c>
      <c r="M100" t="s">
        <v>33</v>
      </c>
      <c r="N100">
        <v>0</v>
      </c>
      <c r="O100">
        <v>6000</v>
      </c>
      <c r="P100">
        <v>0</v>
      </c>
      <c r="Q100">
        <v>4000</v>
      </c>
      <c r="R100" s="1">
        <v>41667</v>
      </c>
      <c r="S100">
        <v>1</v>
      </c>
      <c r="T100">
        <v>2014</v>
      </c>
      <c r="U100">
        <v>135.84</v>
      </c>
      <c r="V100">
        <v>44.545099999999998</v>
      </c>
      <c r="W100">
        <v>1</v>
      </c>
      <c r="X100" t="s">
        <v>38</v>
      </c>
    </row>
    <row r="101" spans="1:24" hidden="1" x14ac:dyDescent="0.25">
      <c r="A101" s="1">
        <v>41520</v>
      </c>
      <c r="B101">
        <v>60</v>
      </c>
      <c r="C101" t="s">
        <v>30</v>
      </c>
      <c r="D101" s="1"/>
      <c r="E101">
        <v>0.10878</v>
      </c>
      <c r="F101">
        <v>8.6900000000000005E-2</v>
      </c>
      <c r="G101">
        <v>7.6899999999999996E-2</v>
      </c>
      <c r="H101" t="s">
        <v>50</v>
      </c>
      <c r="I101">
        <v>10</v>
      </c>
      <c r="J101">
        <v>2</v>
      </c>
      <c r="K101" t="s">
        <v>93</v>
      </c>
      <c r="L101" t="s">
        <v>27</v>
      </c>
      <c r="M101" t="s">
        <v>27</v>
      </c>
      <c r="N101">
        <v>0</v>
      </c>
      <c r="O101">
        <v>3750</v>
      </c>
      <c r="P101">
        <v>0</v>
      </c>
      <c r="Q101">
        <v>10000</v>
      </c>
      <c r="R101" s="1">
        <v>41536</v>
      </c>
      <c r="S101">
        <v>3</v>
      </c>
      <c r="T101">
        <v>2013</v>
      </c>
      <c r="U101">
        <v>206.08</v>
      </c>
      <c r="V101">
        <v>354.38</v>
      </c>
      <c r="W101">
        <v>184</v>
      </c>
      <c r="X101" t="s">
        <v>38</v>
      </c>
    </row>
    <row r="102" spans="1:24" hidden="1" x14ac:dyDescent="0.25">
      <c r="A102" s="1">
        <v>41299</v>
      </c>
      <c r="B102">
        <v>36</v>
      </c>
      <c r="C102" t="s">
        <v>66</v>
      </c>
      <c r="D102" s="1">
        <v>41516</v>
      </c>
      <c r="E102">
        <v>0.35355999999999999</v>
      </c>
      <c r="F102">
        <v>0.31340000000000001</v>
      </c>
      <c r="G102">
        <v>0.3034</v>
      </c>
      <c r="H102" t="s">
        <v>64</v>
      </c>
      <c r="I102">
        <v>3</v>
      </c>
      <c r="J102">
        <v>13</v>
      </c>
      <c r="K102" t="s">
        <v>48</v>
      </c>
      <c r="L102" t="s">
        <v>27</v>
      </c>
      <c r="M102" t="s">
        <v>95</v>
      </c>
      <c r="N102">
        <v>0</v>
      </c>
      <c r="O102">
        <v>0</v>
      </c>
      <c r="P102">
        <v>314</v>
      </c>
      <c r="Q102">
        <v>4000</v>
      </c>
      <c r="R102" s="1">
        <v>41304</v>
      </c>
      <c r="S102">
        <v>1</v>
      </c>
      <c r="T102">
        <v>2013</v>
      </c>
      <c r="U102">
        <v>172.76</v>
      </c>
      <c r="V102">
        <v>200.75</v>
      </c>
      <c r="W102">
        <v>73</v>
      </c>
      <c r="X102" t="s">
        <v>34</v>
      </c>
    </row>
    <row r="103" spans="1:24" hidden="1" x14ac:dyDescent="0.25">
      <c r="A103" s="1"/>
      <c r="B103">
        <v>36</v>
      </c>
      <c r="C103" t="s">
        <v>66</v>
      </c>
      <c r="D103" s="1">
        <v>40247</v>
      </c>
      <c r="E103">
        <v>0.20421</v>
      </c>
      <c r="F103">
        <v>0.1895</v>
      </c>
      <c r="G103">
        <v>0.17949999999999999</v>
      </c>
      <c r="H103" t="s">
        <v>25</v>
      </c>
      <c r="J103">
        <v>1</v>
      </c>
      <c r="K103" t="s">
        <v>51</v>
      </c>
      <c r="L103" t="s">
        <v>106</v>
      </c>
      <c r="M103" t="s">
        <v>56</v>
      </c>
      <c r="N103">
        <v>0</v>
      </c>
      <c r="O103">
        <v>7416.6666670000004</v>
      </c>
      <c r="P103">
        <v>1583</v>
      </c>
      <c r="Q103">
        <v>2932</v>
      </c>
      <c r="R103" s="1">
        <v>39455</v>
      </c>
      <c r="S103">
        <v>1</v>
      </c>
      <c r="T103">
        <v>2008</v>
      </c>
      <c r="U103">
        <v>107.4</v>
      </c>
      <c r="V103">
        <v>758.76</v>
      </c>
      <c r="W103">
        <v>91</v>
      </c>
      <c r="X103" t="s">
        <v>38</v>
      </c>
    </row>
    <row r="104" spans="1:24" hidden="1" x14ac:dyDescent="0.25">
      <c r="A104" s="1">
        <v>40050</v>
      </c>
      <c r="B104">
        <v>36</v>
      </c>
      <c r="C104" t="s">
        <v>24</v>
      </c>
      <c r="D104" s="1">
        <v>41167</v>
      </c>
      <c r="E104">
        <v>0.15529000000000001</v>
      </c>
      <c r="F104">
        <v>0.1338</v>
      </c>
      <c r="G104">
        <v>0.12379999999999999</v>
      </c>
      <c r="H104" t="s">
        <v>31</v>
      </c>
      <c r="I104">
        <v>9</v>
      </c>
      <c r="J104">
        <v>1</v>
      </c>
      <c r="K104" t="s">
        <v>53</v>
      </c>
      <c r="L104" t="s">
        <v>32</v>
      </c>
      <c r="M104" t="s">
        <v>56</v>
      </c>
      <c r="N104">
        <v>0</v>
      </c>
      <c r="O104">
        <v>15000</v>
      </c>
      <c r="P104">
        <v>0</v>
      </c>
      <c r="Q104">
        <v>10000</v>
      </c>
      <c r="R104" s="1">
        <v>40071</v>
      </c>
      <c r="S104">
        <v>3</v>
      </c>
      <c r="T104">
        <v>2009</v>
      </c>
      <c r="U104">
        <v>322.33999999999997</v>
      </c>
      <c r="V104">
        <v>2197.15</v>
      </c>
      <c r="W104">
        <v>293</v>
      </c>
      <c r="X104" t="s">
        <v>38</v>
      </c>
    </row>
    <row r="105" spans="1:24" hidden="1" x14ac:dyDescent="0.25">
      <c r="A105" s="1">
        <v>41016</v>
      </c>
      <c r="B105">
        <v>36</v>
      </c>
      <c r="C105" t="s">
        <v>66</v>
      </c>
      <c r="D105" s="1">
        <v>41355</v>
      </c>
      <c r="E105">
        <v>0.26680999999999999</v>
      </c>
      <c r="F105">
        <v>0.22869999999999999</v>
      </c>
      <c r="G105">
        <v>0.21870000000000001</v>
      </c>
      <c r="H105" t="s">
        <v>39</v>
      </c>
      <c r="I105">
        <v>2</v>
      </c>
      <c r="J105">
        <v>3</v>
      </c>
      <c r="K105" t="s">
        <v>26</v>
      </c>
      <c r="L105" t="s">
        <v>107</v>
      </c>
      <c r="M105" t="s">
        <v>28</v>
      </c>
      <c r="N105">
        <v>0</v>
      </c>
      <c r="O105">
        <v>5000</v>
      </c>
      <c r="P105">
        <v>384</v>
      </c>
      <c r="Q105">
        <v>15000</v>
      </c>
      <c r="R105" s="1">
        <v>41018</v>
      </c>
      <c r="S105">
        <v>2</v>
      </c>
      <c r="T105">
        <v>2012</v>
      </c>
      <c r="U105">
        <v>579.63</v>
      </c>
      <c r="V105">
        <v>2849.84</v>
      </c>
      <c r="W105">
        <v>21</v>
      </c>
      <c r="X105" t="s">
        <v>34</v>
      </c>
    </row>
    <row r="106" spans="1:24" hidden="1" x14ac:dyDescent="0.25">
      <c r="A106" s="1">
        <v>41613</v>
      </c>
      <c r="B106">
        <v>36</v>
      </c>
      <c r="C106" t="s">
        <v>30</v>
      </c>
      <c r="D106" s="1"/>
      <c r="E106">
        <v>0.19858999999999999</v>
      </c>
      <c r="F106">
        <v>0.16200000000000001</v>
      </c>
      <c r="G106">
        <v>0.152</v>
      </c>
      <c r="H106" t="s">
        <v>47</v>
      </c>
      <c r="I106">
        <v>5</v>
      </c>
      <c r="J106">
        <v>1</v>
      </c>
      <c r="K106" t="s">
        <v>108</v>
      </c>
      <c r="L106" t="s">
        <v>27</v>
      </c>
      <c r="M106" t="s">
        <v>33</v>
      </c>
      <c r="N106">
        <v>0</v>
      </c>
      <c r="O106">
        <v>4916.6666670000004</v>
      </c>
      <c r="P106">
        <v>0</v>
      </c>
      <c r="Q106">
        <v>15000</v>
      </c>
      <c r="R106" s="1">
        <v>41624</v>
      </c>
      <c r="S106">
        <v>4</v>
      </c>
      <c r="T106">
        <v>2013</v>
      </c>
      <c r="U106">
        <v>528.84</v>
      </c>
      <c r="V106">
        <v>408.33</v>
      </c>
      <c r="W106">
        <v>1</v>
      </c>
      <c r="X106" t="s">
        <v>34</v>
      </c>
    </row>
    <row r="107" spans="1:24" hidden="1" x14ac:dyDescent="0.25">
      <c r="A107" s="1">
        <v>40771</v>
      </c>
      <c r="B107">
        <v>36</v>
      </c>
      <c r="C107" t="s">
        <v>66</v>
      </c>
      <c r="D107" s="1">
        <v>41000</v>
      </c>
      <c r="E107">
        <v>0.30531999999999998</v>
      </c>
      <c r="F107">
        <v>0.26989999999999997</v>
      </c>
      <c r="G107">
        <v>0.25990000000000002</v>
      </c>
      <c r="H107" t="s">
        <v>39</v>
      </c>
      <c r="I107">
        <v>6</v>
      </c>
      <c r="J107">
        <v>6</v>
      </c>
      <c r="K107" t="s">
        <v>76</v>
      </c>
      <c r="L107" t="s">
        <v>68</v>
      </c>
      <c r="M107" t="s">
        <v>33</v>
      </c>
      <c r="N107">
        <v>0</v>
      </c>
      <c r="O107">
        <v>2666.666667</v>
      </c>
      <c r="P107">
        <v>831</v>
      </c>
      <c r="Q107">
        <v>2000</v>
      </c>
      <c r="R107" s="1">
        <v>40786</v>
      </c>
      <c r="S107">
        <v>3</v>
      </c>
      <c r="T107">
        <v>2011</v>
      </c>
      <c r="U107">
        <v>81.64</v>
      </c>
      <c r="V107">
        <v>139.37</v>
      </c>
      <c r="W107">
        <v>27</v>
      </c>
      <c r="X107" t="s">
        <v>34</v>
      </c>
    </row>
    <row r="108" spans="1:24" hidden="1" x14ac:dyDescent="0.25">
      <c r="A108" s="1">
        <v>40856</v>
      </c>
      <c r="B108">
        <v>36</v>
      </c>
      <c r="C108" t="s">
        <v>30</v>
      </c>
      <c r="D108" s="1"/>
      <c r="E108">
        <v>0.19087999999999999</v>
      </c>
      <c r="F108">
        <v>0.16189999999999999</v>
      </c>
      <c r="G108">
        <v>0.15190000000000001</v>
      </c>
      <c r="H108" t="s">
        <v>42</v>
      </c>
      <c r="I108">
        <v>6</v>
      </c>
      <c r="J108">
        <v>1</v>
      </c>
      <c r="K108" t="s">
        <v>51</v>
      </c>
      <c r="L108" t="s">
        <v>27</v>
      </c>
      <c r="M108" t="s">
        <v>33</v>
      </c>
      <c r="N108">
        <v>134</v>
      </c>
      <c r="O108">
        <v>4699</v>
      </c>
      <c r="P108">
        <v>0</v>
      </c>
      <c r="Q108">
        <v>10000</v>
      </c>
      <c r="R108" s="1">
        <v>40865</v>
      </c>
      <c r="S108">
        <v>4</v>
      </c>
      <c r="T108">
        <v>2011</v>
      </c>
      <c r="U108">
        <v>352.51</v>
      </c>
      <c r="V108">
        <v>2331.9899999999998</v>
      </c>
      <c r="W108">
        <v>188</v>
      </c>
      <c r="X108" t="s">
        <v>38</v>
      </c>
    </row>
    <row r="109" spans="1:24" hidden="1" x14ac:dyDescent="0.25">
      <c r="A109" s="1">
        <v>40997</v>
      </c>
      <c r="B109">
        <v>36</v>
      </c>
      <c r="C109" t="s">
        <v>63</v>
      </c>
      <c r="D109" s="1">
        <v>41266</v>
      </c>
      <c r="E109">
        <v>0.35797000000000001</v>
      </c>
      <c r="F109">
        <v>0.31769999999999998</v>
      </c>
      <c r="G109">
        <v>0.30769999999999997</v>
      </c>
      <c r="H109" t="s">
        <v>64</v>
      </c>
      <c r="I109">
        <v>2</v>
      </c>
      <c r="J109">
        <v>1</v>
      </c>
      <c r="K109" t="s">
        <v>78</v>
      </c>
      <c r="L109" t="s">
        <v>109</v>
      </c>
      <c r="M109" t="s">
        <v>33</v>
      </c>
      <c r="N109">
        <v>0</v>
      </c>
      <c r="O109">
        <v>2833.333333</v>
      </c>
      <c r="P109">
        <v>167</v>
      </c>
      <c r="Q109">
        <v>4000</v>
      </c>
      <c r="R109" s="1">
        <v>41022</v>
      </c>
      <c r="S109">
        <v>2</v>
      </c>
      <c r="T109">
        <v>2012</v>
      </c>
      <c r="U109">
        <v>173.71</v>
      </c>
      <c r="V109">
        <v>311.38</v>
      </c>
      <c r="W109">
        <v>13</v>
      </c>
      <c r="X109" t="s">
        <v>34</v>
      </c>
    </row>
    <row r="110" spans="1:24" hidden="1" x14ac:dyDescent="0.25">
      <c r="A110" s="1">
        <v>39567</v>
      </c>
      <c r="B110">
        <v>36</v>
      </c>
      <c r="C110" t="s">
        <v>24</v>
      </c>
      <c r="D110" s="1">
        <v>40619</v>
      </c>
      <c r="E110">
        <v>0.28320000000000001</v>
      </c>
      <c r="F110">
        <v>0.26</v>
      </c>
      <c r="G110">
        <v>0.25</v>
      </c>
      <c r="H110" t="s">
        <v>25</v>
      </c>
      <c r="J110">
        <v>1</v>
      </c>
      <c r="K110" t="s">
        <v>35</v>
      </c>
      <c r="L110" t="s">
        <v>41</v>
      </c>
      <c r="M110" t="s">
        <v>56</v>
      </c>
      <c r="N110">
        <v>0</v>
      </c>
      <c r="O110">
        <v>0</v>
      </c>
      <c r="P110">
        <v>0</v>
      </c>
      <c r="Q110">
        <v>14000</v>
      </c>
      <c r="R110" s="1">
        <v>39577</v>
      </c>
      <c r="S110">
        <v>2</v>
      </c>
      <c r="T110">
        <v>2008</v>
      </c>
      <c r="U110">
        <v>564.07000000000005</v>
      </c>
      <c r="V110">
        <v>6294.51</v>
      </c>
      <c r="W110">
        <v>53</v>
      </c>
      <c r="X110" t="s">
        <v>38</v>
      </c>
    </row>
    <row r="111" spans="1:24" hidden="1" x14ac:dyDescent="0.25">
      <c r="A111" s="1">
        <v>40058</v>
      </c>
      <c r="B111">
        <v>36</v>
      </c>
      <c r="C111" t="s">
        <v>24</v>
      </c>
      <c r="D111" s="1">
        <v>40751</v>
      </c>
      <c r="E111">
        <v>0.14476</v>
      </c>
      <c r="F111">
        <v>0.1234</v>
      </c>
      <c r="G111">
        <v>0.1134</v>
      </c>
      <c r="H111" t="s">
        <v>47</v>
      </c>
      <c r="I111">
        <v>9</v>
      </c>
      <c r="J111">
        <v>1</v>
      </c>
      <c r="K111" t="s">
        <v>51</v>
      </c>
      <c r="L111" t="s">
        <v>110</v>
      </c>
      <c r="M111" t="s">
        <v>56</v>
      </c>
      <c r="N111">
        <v>0</v>
      </c>
      <c r="O111">
        <v>5833.3333329999996</v>
      </c>
      <c r="P111">
        <v>0</v>
      </c>
      <c r="Q111">
        <v>2000</v>
      </c>
      <c r="R111" s="1">
        <v>40198</v>
      </c>
      <c r="S111">
        <v>1</v>
      </c>
      <c r="T111">
        <v>2010</v>
      </c>
      <c r="U111">
        <v>66.75</v>
      </c>
      <c r="V111">
        <v>275.69</v>
      </c>
      <c r="W111">
        <v>164</v>
      </c>
      <c r="X111" t="s">
        <v>34</v>
      </c>
    </row>
    <row r="112" spans="1:24" hidden="1" x14ac:dyDescent="0.25">
      <c r="A112" s="1">
        <v>40503</v>
      </c>
      <c r="B112">
        <v>36</v>
      </c>
      <c r="C112" t="s">
        <v>24</v>
      </c>
      <c r="D112" s="1">
        <v>41192</v>
      </c>
      <c r="E112">
        <v>0.34631000000000001</v>
      </c>
      <c r="F112">
        <v>0.31</v>
      </c>
      <c r="G112">
        <v>0.3</v>
      </c>
      <c r="H112" t="s">
        <v>64</v>
      </c>
      <c r="I112">
        <v>5</v>
      </c>
      <c r="J112">
        <v>7</v>
      </c>
      <c r="K112" t="s">
        <v>67</v>
      </c>
      <c r="L112" t="s">
        <v>88</v>
      </c>
      <c r="M112" t="s">
        <v>56</v>
      </c>
      <c r="N112">
        <v>71</v>
      </c>
      <c r="O112">
        <v>4666.6666670000004</v>
      </c>
      <c r="P112">
        <v>0</v>
      </c>
      <c r="Q112">
        <v>3000</v>
      </c>
      <c r="R112" s="1">
        <v>40512</v>
      </c>
      <c r="S112">
        <v>4</v>
      </c>
      <c r="T112">
        <v>2010</v>
      </c>
      <c r="U112">
        <v>129</v>
      </c>
      <c r="V112">
        <v>1349.72</v>
      </c>
      <c r="W112">
        <v>80</v>
      </c>
      <c r="X112" t="s">
        <v>38</v>
      </c>
    </row>
    <row r="113" spans="1:24" hidden="1" x14ac:dyDescent="0.25">
      <c r="A113" s="1">
        <v>40985</v>
      </c>
      <c r="B113">
        <v>36</v>
      </c>
      <c r="C113" t="s">
        <v>30</v>
      </c>
      <c r="D113" s="1"/>
      <c r="E113">
        <v>0.28370000000000001</v>
      </c>
      <c r="F113">
        <v>0.2452</v>
      </c>
      <c r="G113">
        <v>0.23519999999999999</v>
      </c>
      <c r="H113" t="s">
        <v>39</v>
      </c>
      <c r="I113">
        <v>6</v>
      </c>
      <c r="J113">
        <v>6</v>
      </c>
      <c r="K113" t="s">
        <v>111</v>
      </c>
      <c r="L113" t="s">
        <v>49</v>
      </c>
      <c r="M113" t="s">
        <v>33</v>
      </c>
      <c r="N113">
        <v>0</v>
      </c>
      <c r="O113">
        <v>3000</v>
      </c>
      <c r="P113">
        <v>0</v>
      </c>
      <c r="Q113">
        <v>4000</v>
      </c>
      <c r="R113" s="1">
        <v>40990</v>
      </c>
      <c r="S113">
        <v>1</v>
      </c>
      <c r="T113">
        <v>2012</v>
      </c>
      <c r="U113">
        <v>158.03</v>
      </c>
      <c r="V113">
        <v>1428.57</v>
      </c>
      <c r="W113">
        <v>48</v>
      </c>
      <c r="X113" t="s">
        <v>38</v>
      </c>
    </row>
    <row r="114" spans="1:24" hidden="1" x14ac:dyDescent="0.25">
      <c r="A114" s="1">
        <v>41009</v>
      </c>
      <c r="B114">
        <v>36</v>
      </c>
      <c r="C114" t="s">
        <v>66</v>
      </c>
      <c r="D114" s="1">
        <v>41444</v>
      </c>
      <c r="E114">
        <v>0.35797000000000001</v>
      </c>
      <c r="F114">
        <v>0.31769999999999998</v>
      </c>
      <c r="G114">
        <v>0.30769999999999997</v>
      </c>
      <c r="H114" t="s">
        <v>64</v>
      </c>
      <c r="I114">
        <v>3</v>
      </c>
      <c r="J114">
        <v>1</v>
      </c>
      <c r="K114" t="s">
        <v>58</v>
      </c>
      <c r="L114" t="s">
        <v>112</v>
      </c>
      <c r="M114" t="s">
        <v>33</v>
      </c>
      <c r="N114">
        <v>0</v>
      </c>
      <c r="O114">
        <v>2583.333333</v>
      </c>
      <c r="P114">
        <v>386</v>
      </c>
      <c r="Q114">
        <v>4000</v>
      </c>
      <c r="R114" s="1">
        <v>41016</v>
      </c>
      <c r="S114">
        <v>2</v>
      </c>
      <c r="T114">
        <v>2012</v>
      </c>
      <c r="U114">
        <v>173.71</v>
      </c>
      <c r="V114">
        <v>1006.55</v>
      </c>
      <c r="W114">
        <v>25</v>
      </c>
      <c r="X114" t="s">
        <v>38</v>
      </c>
    </row>
    <row r="115" spans="1:24" hidden="1" x14ac:dyDescent="0.25">
      <c r="A115" s="1">
        <v>39136</v>
      </c>
      <c r="B115">
        <v>36</v>
      </c>
      <c r="C115" t="s">
        <v>24</v>
      </c>
      <c r="D115" s="1">
        <v>40237</v>
      </c>
      <c r="E115">
        <v>0.30564000000000002</v>
      </c>
      <c r="F115">
        <v>0.28999999999999998</v>
      </c>
      <c r="G115">
        <v>0.28000000000000003</v>
      </c>
      <c r="H115" t="s">
        <v>25</v>
      </c>
      <c r="J115">
        <v>0</v>
      </c>
      <c r="K115" t="s">
        <v>25</v>
      </c>
      <c r="L115" t="s">
        <v>27</v>
      </c>
      <c r="M115" t="s">
        <v>28</v>
      </c>
      <c r="N115">
        <v>6059</v>
      </c>
      <c r="O115">
        <v>4166.6666670000004</v>
      </c>
      <c r="P115">
        <v>0</v>
      </c>
      <c r="Q115">
        <v>3000</v>
      </c>
      <c r="R115" s="1">
        <v>39141</v>
      </c>
      <c r="S115">
        <v>1</v>
      </c>
      <c r="T115">
        <v>2007</v>
      </c>
      <c r="U115">
        <v>0</v>
      </c>
      <c r="V115">
        <v>1731.83</v>
      </c>
      <c r="W115">
        <v>39</v>
      </c>
      <c r="X115" t="s">
        <v>38</v>
      </c>
    </row>
    <row r="116" spans="1:24" hidden="1" x14ac:dyDescent="0.25">
      <c r="A116" s="1">
        <v>39314</v>
      </c>
      <c r="B116">
        <v>36</v>
      </c>
      <c r="C116" t="s">
        <v>24</v>
      </c>
      <c r="D116" s="1">
        <v>40094</v>
      </c>
      <c r="E116">
        <v>0.16727</v>
      </c>
      <c r="F116">
        <v>0.16009999999999999</v>
      </c>
      <c r="G116">
        <v>0.15010000000000001</v>
      </c>
      <c r="H116" t="s">
        <v>25</v>
      </c>
      <c r="J116">
        <v>0</v>
      </c>
      <c r="K116" t="s">
        <v>81</v>
      </c>
      <c r="L116" t="s">
        <v>62</v>
      </c>
      <c r="M116" t="s">
        <v>56</v>
      </c>
      <c r="N116">
        <v>0</v>
      </c>
      <c r="O116">
        <v>7083.3333329999996</v>
      </c>
      <c r="P116">
        <v>0</v>
      </c>
      <c r="Q116">
        <v>13400</v>
      </c>
      <c r="R116" s="1">
        <v>39325</v>
      </c>
      <c r="S116">
        <v>3</v>
      </c>
      <c r="T116">
        <v>2007</v>
      </c>
      <c r="U116">
        <v>471.17</v>
      </c>
      <c r="V116">
        <v>3190.14</v>
      </c>
      <c r="W116">
        <v>337</v>
      </c>
      <c r="X116" t="s">
        <v>38</v>
      </c>
    </row>
    <row r="117" spans="1:24" hidden="1" x14ac:dyDescent="0.25">
      <c r="A117" s="1">
        <v>41611</v>
      </c>
      <c r="B117">
        <v>60</v>
      </c>
      <c r="C117" t="s">
        <v>30</v>
      </c>
      <c r="D117" s="1"/>
      <c r="E117">
        <v>0.22140000000000001</v>
      </c>
      <c r="F117">
        <v>0.19700000000000001</v>
      </c>
      <c r="G117">
        <v>0.187</v>
      </c>
      <c r="H117" t="s">
        <v>47</v>
      </c>
      <c r="I117">
        <v>6</v>
      </c>
      <c r="J117">
        <v>13</v>
      </c>
      <c r="K117" t="s">
        <v>87</v>
      </c>
      <c r="L117" t="s">
        <v>32</v>
      </c>
      <c r="M117" t="s">
        <v>33</v>
      </c>
      <c r="N117">
        <v>0</v>
      </c>
      <c r="O117">
        <v>4490.8333329999996</v>
      </c>
      <c r="P117">
        <v>0</v>
      </c>
      <c r="Q117">
        <v>2000</v>
      </c>
      <c r="R117" s="1">
        <v>41614</v>
      </c>
      <c r="S117">
        <v>4</v>
      </c>
      <c r="T117">
        <v>2013</v>
      </c>
      <c r="U117">
        <v>52.65</v>
      </c>
      <c r="V117">
        <v>65.520499999999998</v>
      </c>
      <c r="W117">
        <v>1</v>
      </c>
      <c r="X117" t="s">
        <v>34</v>
      </c>
    </row>
    <row r="118" spans="1:24" hidden="1" x14ac:dyDescent="0.25">
      <c r="A118" s="1">
        <v>41570</v>
      </c>
      <c r="B118">
        <v>60</v>
      </c>
      <c r="C118" t="s">
        <v>30</v>
      </c>
      <c r="D118" s="1"/>
      <c r="E118">
        <v>0.19988</v>
      </c>
      <c r="F118">
        <v>0.17599999999999999</v>
      </c>
      <c r="G118">
        <v>0.16600000000000001</v>
      </c>
      <c r="H118" t="s">
        <v>47</v>
      </c>
      <c r="I118">
        <v>6</v>
      </c>
      <c r="J118">
        <v>1</v>
      </c>
      <c r="K118" t="s">
        <v>81</v>
      </c>
      <c r="L118" t="s">
        <v>41</v>
      </c>
      <c r="M118" t="s">
        <v>33</v>
      </c>
      <c r="N118">
        <v>0</v>
      </c>
      <c r="O118">
        <v>7666.6666670000004</v>
      </c>
      <c r="P118">
        <v>0</v>
      </c>
      <c r="Q118">
        <v>15000</v>
      </c>
      <c r="R118" s="1">
        <v>41572</v>
      </c>
      <c r="S118">
        <v>4</v>
      </c>
      <c r="T118">
        <v>2013</v>
      </c>
      <c r="U118">
        <v>377.64</v>
      </c>
      <c r="V118">
        <v>875.61</v>
      </c>
      <c r="W118">
        <v>195</v>
      </c>
      <c r="X118" t="s">
        <v>38</v>
      </c>
    </row>
    <row r="119" spans="1:24" hidden="1" x14ac:dyDescent="0.25">
      <c r="A119" s="1">
        <v>39518</v>
      </c>
      <c r="B119">
        <v>36</v>
      </c>
      <c r="C119" t="s">
        <v>24</v>
      </c>
      <c r="D119" s="1">
        <v>40622</v>
      </c>
      <c r="E119">
        <v>0.10235</v>
      </c>
      <c r="F119">
        <v>8.8499999999999995E-2</v>
      </c>
      <c r="G119">
        <v>7.85E-2</v>
      </c>
      <c r="H119" t="s">
        <v>25</v>
      </c>
      <c r="J119">
        <v>1</v>
      </c>
      <c r="K119" t="s">
        <v>48</v>
      </c>
      <c r="L119" t="s">
        <v>32</v>
      </c>
      <c r="M119" t="s">
        <v>113</v>
      </c>
      <c r="N119">
        <v>0</v>
      </c>
      <c r="O119">
        <v>2500</v>
      </c>
      <c r="P119">
        <v>0</v>
      </c>
      <c r="Q119">
        <v>2000</v>
      </c>
      <c r="R119" s="1">
        <v>39527</v>
      </c>
      <c r="S119">
        <v>1</v>
      </c>
      <c r="T119">
        <v>2008</v>
      </c>
      <c r="U119">
        <v>12.97</v>
      </c>
      <c r="V119">
        <v>290.06</v>
      </c>
      <c r="W119">
        <v>103</v>
      </c>
      <c r="X119" t="s">
        <v>34</v>
      </c>
    </row>
    <row r="120" spans="1:24" hidden="1" x14ac:dyDescent="0.25">
      <c r="A120" s="1">
        <v>41008</v>
      </c>
      <c r="B120">
        <v>36</v>
      </c>
      <c r="C120" t="s">
        <v>30</v>
      </c>
      <c r="D120" s="1"/>
      <c r="E120">
        <v>0.17358999999999999</v>
      </c>
      <c r="F120">
        <v>0.1449</v>
      </c>
      <c r="G120">
        <v>0.13489999999999999</v>
      </c>
      <c r="H120" t="s">
        <v>42</v>
      </c>
      <c r="I120">
        <v>8</v>
      </c>
      <c r="J120">
        <v>8</v>
      </c>
      <c r="K120" t="s">
        <v>48</v>
      </c>
      <c r="L120" t="s">
        <v>80</v>
      </c>
      <c r="M120" t="s">
        <v>33</v>
      </c>
      <c r="N120">
        <v>0</v>
      </c>
      <c r="O120">
        <v>4583.3333329999996</v>
      </c>
      <c r="P120">
        <v>0</v>
      </c>
      <c r="Q120">
        <v>6000</v>
      </c>
      <c r="R120" s="1">
        <v>41024</v>
      </c>
      <c r="S120">
        <v>2</v>
      </c>
      <c r="T120">
        <v>2012</v>
      </c>
      <c r="U120">
        <v>206.5</v>
      </c>
      <c r="V120">
        <v>1191.03</v>
      </c>
      <c r="W120">
        <v>83</v>
      </c>
      <c r="X120" t="s">
        <v>38</v>
      </c>
    </row>
    <row r="121" spans="1:24" hidden="1" x14ac:dyDescent="0.25">
      <c r="A121" s="1">
        <v>41611</v>
      </c>
      <c r="B121">
        <v>36</v>
      </c>
      <c r="C121" t="s">
        <v>30</v>
      </c>
      <c r="D121" s="1"/>
      <c r="E121">
        <v>0.22108</v>
      </c>
      <c r="F121">
        <v>0.184</v>
      </c>
      <c r="G121">
        <v>0.17399999999999999</v>
      </c>
      <c r="H121" t="s">
        <v>47</v>
      </c>
      <c r="I121">
        <v>4</v>
      </c>
      <c r="J121">
        <v>1</v>
      </c>
      <c r="K121" t="s">
        <v>102</v>
      </c>
      <c r="L121" t="s">
        <v>77</v>
      </c>
      <c r="M121" t="s">
        <v>33</v>
      </c>
      <c r="N121">
        <v>0</v>
      </c>
      <c r="O121">
        <v>6083.3333329999996</v>
      </c>
      <c r="P121">
        <v>0</v>
      </c>
      <c r="Q121">
        <v>15000</v>
      </c>
      <c r="R121" s="1">
        <v>41613</v>
      </c>
      <c r="S121">
        <v>4</v>
      </c>
      <c r="T121">
        <v>2013</v>
      </c>
      <c r="U121">
        <v>545.29999999999995</v>
      </c>
      <c r="V121">
        <v>456.39839999999998</v>
      </c>
      <c r="W121">
        <v>1</v>
      </c>
      <c r="X121" t="s">
        <v>38</v>
      </c>
    </row>
    <row r="122" spans="1:24" hidden="1" x14ac:dyDescent="0.25">
      <c r="A122" s="1">
        <v>41648</v>
      </c>
      <c r="B122">
        <v>60</v>
      </c>
      <c r="C122" t="s">
        <v>30</v>
      </c>
      <c r="D122" s="1"/>
      <c r="E122">
        <v>0.18912999999999999</v>
      </c>
      <c r="F122">
        <v>0.16550000000000001</v>
      </c>
      <c r="G122">
        <v>0.1555</v>
      </c>
      <c r="H122" t="s">
        <v>47</v>
      </c>
      <c r="I122">
        <v>3</v>
      </c>
      <c r="J122">
        <v>1</v>
      </c>
      <c r="K122" t="s">
        <v>79</v>
      </c>
      <c r="L122" t="s">
        <v>49</v>
      </c>
      <c r="M122" t="s">
        <v>33</v>
      </c>
      <c r="N122">
        <v>0</v>
      </c>
      <c r="O122">
        <v>3208.5</v>
      </c>
      <c r="P122">
        <v>0</v>
      </c>
      <c r="Q122">
        <v>10000</v>
      </c>
      <c r="R122" s="1">
        <v>41653</v>
      </c>
      <c r="S122">
        <v>1</v>
      </c>
      <c r="T122">
        <v>2014</v>
      </c>
      <c r="U122">
        <v>246.11</v>
      </c>
      <c r="V122">
        <v>136.0258</v>
      </c>
      <c r="W122">
        <v>1</v>
      </c>
      <c r="X122" t="s">
        <v>34</v>
      </c>
    </row>
    <row r="123" spans="1:24" hidden="1" x14ac:dyDescent="0.25">
      <c r="A123" s="1">
        <v>39467</v>
      </c>
      <c r="B123">
        <v>36</v>
      </c>
      <c r="C123" t="s">
        <v>24</v>
      </c>
      <c r="D123" s="1">
        <v>40519</v>
      </c>
      <c r="E123">
        <v>0.15428</v>
      </c>
      <c r="F123">
        <v>0.14000000000000001</v>
      </c>
      <c r="G123">
        <v>0.13</v>
      </c>
      <c r="H123" t="s">
        <v>25</v>
      </c>
      <c r="J123">
        <v>4</v>
      </c>
      <c r="K123" t="s">
        <v>35</v>
      </c>
      <c r="L123" t="s">
        <v>105</v>
      </c>
      <c r="M123" t="s">
        <v>56</v>
      </c>
      <c r="N123">
        <v>0</v>
      </c>
      <c r="O123">
        <v>6250</v>
      </c>
      <c r="P123">
        <v>0</v>
      </c>
      <c r="Q123">
        <v>4000</v>
      </c>
      <c r="R123" s="1">
        <v>39476</v>
      </c>
      <c r="S123">
        <v>1</v>
      </c>
      <c r="T123">
        <v>2008</v>
      </c>
      <c r="U123">
        <v>136.71</v>
      </c>
      <c r="V123">
        <v>905.12</v>
      </c>
      <c r="W123">
        <v>67</v>
      </c>
      <c r="X123" t="s">
        <v>34</v>
      </c>
    </row>
    <row r="124" spans="1:24" hidden="1" x14ac:dyDescent="0.25">
      <c r="A124" s="1">
        <v>38897</v>
      </c>
      <c r="B124">
        <v>36</v>
      </c>
      <c r="C124" t="s">
        <v>24</v>
      </c>
      <c r="D124" s="1">
        <v>39154</v>
      </c>
      <c r="E124">
        <v>8.7179999999999994E-2</v>
      </c>
      <c r="F124">
        <v>7.0000000000000007E-2</v>
      </c>
      <c r="G124">
        <v>6.5000000000000002E-2</v>
      </c>
      <c r="H124" t="s">
        <v>25</v>
      </c>
      <c r="J124">
        <v>0</v>
      </c>
      <c r="K124" t="s">
        <v>25</v>
      </c>
      <c r="L124" t="s">
        <v>27</v>
      </c>
      <c r="M124" t="s">
        <v>36</v>
      </c>
      <c r="O124">
        <v>1666.666667</v>
      </c>
      <c r="P124">
        <v>0</v>
      </c>
      <c r="Q124">
        <v>1000</v>
      </c>
      <c r="R124" s="1">
        <v>38905</v>
      </c>
      <c r="S124">
        <v>3</v>
      </c>
      <c r="T124">
        <v>2006</v>
      </c>
      <c r="U124">
        <v>30.88</v>
      </c>
      <c r="V124">
        <v>42.75</v>
      </c>
      <c r="W124">
        <v>11</v>
      </c>
      <c r="X124" t="s">
        <v>38</v>
      </c>
    </row>
    <row r="125" spans="1:24" hidden="1" x14ac:dyDescent="0.25">
      <c r="A125" s="1">
        <v>39693</v>
      </c>
      <c r="B125">
        <v>36</v>
      </c>
      <c r="C125" t="s">
        <v>24</v>
      </c>
      <c r="D125" s="1">
        <v>39926</v>
      </c>
      <c r="E125">
        <v>0.13222999999999999</v>
      </c>
      <c r="F125">
        <v>0.12520000000000001</v>
      </c>
      <c r="G125">
        <v>0.1152</v>
      </c>
      <c r="H125" t="s">
        <v>25</v>
      </c>
      <c r="J125">
        <v>3</v>
      </c>
      <c r="K125" t="s">
        <v>85</v>
      </c>
      <c r="L125" t="s">
        <v>46</v>
      </c>
      <c r="M125" t="s">
        <v>56</v>
      </c>
      <c r="N125">
        <v>0</v>
      </c>
      <c r="O125">
        <v>2293.333333</v>
      </c>
      <c r="P125">
        <v>0</v>
      </c>
      <c r="Q125">
        <v>12000</v>
      </c>
      <c r="R125" s="1">
        <v>39707</v>
      </c>
      <c r="S125">
        <v>3</v>
      </c>
      <c r="T125">
        <v>2008</v>
      </c>
      <c r="U125">
        <v>401.56</v>
      </c>
      <c r="V125">
        <v>835.45</v>
      </c>
      <c r="W125">
        <v>233</v>
      </c>
      <c r="X125" t="s">
        <v>38</v>
      </c>
    </row>
    <row r="126" spans="1:24" hidden="1" x14ac:dyDescent="0.25">
      <c r="A126" s="1">
        <v>41507</v>
      </c>
      <c r="B126">
        <v>60</v>
      </c>
      <c r="C126" t="s">
        <v>30</v>
      </c>
      <c r="D126" s="1"/>
      <c r="E126">
        <v>0.20080999999999999</v>
      </c>
      <c r="F126">
        <v>0.1769</v>
      </c>
      <c r="G126">
        <v>0.16689999999999999</v>
      </c>
      <c r="H126" t="s">
        <v>42</v>
      </c>
      <c r="I126">
        <v>6</v>
      </c>
      <c r="J126">
        <v>1</v>
      </c>
      <c r="K126" t="s">
        <v>73</v>
      </c>
      <c r="L126" t="s">
        <v>60</v>
      </c>
      <c r="M126" t="s">
        <v>33</v>
      </c>
      <c r="N126">
        <v>0</v>
      </c>
      <c r="O126">
        <v>7916.6666670000004</v>
      </c>
      <c r="P126">
        <v>0</v>
      </c>
      <c r="Q126">
        <v>15000</v>
      </c>
      <c r="R126" s="1">
        <v>41513</v>
      </c>
      <c r="S126">
        <v>3</v>
      </c>
      <c r="T126">
        <v>2013</v>
      </c>
      <c r="U126">
        <v>378.38</v>
      </c>
      <c r="V126">
        <v>1309.52</v>
      </c>
      <c r="W126">
        <v>28</v>
      </c>
      <c r="X126" t="s">
        <v>34</v>
      </c>
    </row>
    <row r="127" spans="1:24" hidden="1" x14ac:dyDescent="0.25">
      <c r="A127" s="1">
        <v>40673</v>
      </c>
      <c r="B127">
        <v>36</v>
      </c>
      <c r="C127" t="s">
        <v>30</v>
      </c>
      <c r="D127" s="1"/>
      <c r="E127">
        <v>0.35643000000000002</v>
      </c>
      <c r="F127">
        <v>0.31990000000000002</v>
      </c>
      <c r="G127">
        <v>0.30990000000000001</v>
      </c>
      <c r="H127" t="s">
        <v>44</v>
      </c>
      <c r="I127">
        <v>5</v>
      </c>
      <c r="J127">
        <v>7</v>
      </c>
      <c r="K127" t="s">
        <v>79</v>
      </c>
      <c r="L127" t="s">
        <v>27</v>
      </c>
      <c r="M127" t="s">
        <v>95</v>
      </c>
      <c r="N127">
        <v>0</v>
      </c>
      <c r="O127">
        <v>0</v>
      </c>
      <c r="P127">
        <v>0</v>
      </c>
      <c r="Q127">
        <v>5000</v>
      </c>
      <c r="R127" s="1">
        <v>40689</v>
      </c>
      <c r="S127">
        <v>2</v>
      </c>
      <c r="T127">
        <v>2011</v>
      </c>
      <c r="U127">
        <v>217.74</v>
      </c>
      <c r="V127">
        <v>2822.27</v>
      </c>
      <c r="W127">
        <v>92</v>
      </c>
      <c r="X127" t="s">
        <v>34</v>
      </c>
    </row>
    <row r="128" spans="1:24" hidden="1" x14ac:dyDescent="0.25">
      <c r="A128" s="1">
        <v>41676</v>
      </c>
      <c r="B128">
        <v>36</v>
      </c>
      <c r="C128" t="s">
        <v>30</v>
      </c>
      <c r="D128" s="1"/>
      <c r="E128">
        <v>0.13799</v>
      </c>
      <c r="F128">
        <v>0.1099</v>
      </c>
      <c r="G128">
        <v>9.9900000000000003E-2</v>
      </c>
      <c r="H128" t="s">
        <v>31</v>
      </c>
      <c r="I128">
        <v>10</v>
      </c>
      <c r="J128">
        <v>1</v>
      </c>
      <c r="K128" t="s">
        <v>72</v>
      </c>
      <c r="L128" t="s">
        <v>68</v>
      </c>
      <c r="M128" t="s">
        <v>33</v>
      </c>
      <c r="N128">
        <v>0</v>
      </c>
      <c r="O128">
        <v>4333.3333329999996</v>
      </c>
      <c r="P128">
        <v>0</v>
      </c>
      <c r="Q128">
        <v>14000</v>
      </c>
      <c r="R128" s="1">
        <v>41681</v>
      </c>
      <c r="S128">
        <v>1</v>
      </c>
      <c r="T128">
        <v>2014</v>
      </c>
      <c r="U128">
        <v>458.28</v>
      </c>
      <c r="V128">
        <v>0</v>
      </c>
      <c r="W128">
        <v>1</v>
      </c>
      <c r="X128" t="s">
        <v>38</v>
      </c>
    </row>
    <row r="129" spans="1:24" hidden="1" x14ac:dyDescent="0.25">
      <c r="A129" s="1">
        <v>39520</v>
      </c>
      <c r="B129">
        <v>36</v>
      </c>
      <c r="C129" t="s">
        <v>66</v>
      </c>
      <c r="D129" s="1">
        <v>39866</v>
      </c>
      <c r="E129">
        <v>0.29743000000000003</v>
      </c>
      <c r="F129">
        <v>0.27450000000000002</v>
      </c>
      <c r="G129">
        <v>0.26450000000000001</v>
      </c>
      <c r="H129" t="s">
        <v>25</v>
      </c>
      <c r="J129">
        <v>1</v>
      </c>
      <c r="K129" t="s">
        <v>48</v>
      </c>
      <c r="L129" t="s">
        <v>109</v>
      </c>
      <c r="M129" t="s">
        <v>56</v>
      </c>
      <c r="N129">
        <v>30</v>
      </c>
      <c r="O129">
        <v>2946.666667</v>
      </c>
      <c r="P129">
        <v>1966</v>
      </c>
      <c r="Q129">
        <v>2551</v>
      </c>
      <c r="R129" s="1">
        <v>39528</v>
      </c>
      <c r="S129">
        <v>1</v>
      </c>
      <c r="T129">
        <v>2008</v>
      </c>
      <c r="U129">
        <v>104.76</v>
      </c>
      <c r="V129">
        <v>355.65</v>
      </c>
      <c r="W129">
        <v>67</v>
      </c>
      <c r="X129" t="s">
        <v>34</v>
      </c>
    </row>
    <row r="130" spans="1:24" hidden="1" x14ac:dyDescent="0.25">
      <c r="A130" s="1">
        <v>39026</v>
      </c>
      <c r="B130">
        <v>36</v>
      </c>
      <c r="C130" t="s">
        <v>63</v>
      </c>
      <c r="D130" s="1">
        <v>39400</v>
      </c>
      <c r="E130">
        <v>0.18823999999999999</v>
      </c>
      <c r="F130">
        <v>0.17</v>
      </c>
      <c r="G130">
        <v>0.125</v>
      </c>
      <c r="H130" t="s">
        <v>25</v>
      </c>
      <c r="J130">
        <v>0</v>
      </c>
      <c r="K130" t="s">
        <v>65</v>
      </c>
      <c r="L130" t="s">
        <v>27</v>
      </c>
      <c r="M130" t="s">
        <v>36</v>
      </c>
      <c r="O130">
        <v>2916.666667</v>
      </c>
      <c r="P130">
        <v>162</v>
      </c>
      <c r="Q130">
        <v>1000</v>
      </c>
      <c r="R130" s="1">
        <v>39037</v>
      </c>
      <c r="S130">
        <v>4</v>
      </c>
      <c r="T130">
        <v>2006</v>
      </c>
      <c r="U130">
        <v>35.65</v>
      </c>
      <c r="V130">
        <v>71.290000000000006</v>
      </c>
      <c r="W130">
        <v>5</v>
      </c>
      <c r="X130" t="s">
        <v>38</v>
      </c>
    </row>
    <row r="131" spans="1:24" hidden="1" x14ac:dyDescent="0.25">
      <c r="A131" s="1">
        <v>41402</v>
      </c>
      <c r="B131">
        <v>36</v>
      </c>
      <c r="C131" t="s">
        <v>30</v>
      </c>
      <c r="D131" s="1"/>
      <c r="E131">
        <v>0.28032000000000001</v>
      </c>
      <c r="F131">
        <v>0.2419</v>
      </c>
      <c r="G131">
        <v>0.2319</v>
      </c>
      <c r="H131" t="s">
        <v>39</v>
      </c>
      <c r="I131">
        <v>2</v>
      </c>
      <c r="J131">
        <v>7</v>
      </c>
      <c r="K131" t="s">
        <v>87</v>
      </c>
      <c r="L131" t="s">
        <v>70</v>
      </c>
      <c r="M131" t="s">
        <v>33</v>
      </c>
      <c r="N131">
        <v>179</v>
      </c>
      <c r="O131">
        <v>3000</v>
      </c>
      <c r="P131">
        <v>0</v>
      </c>
      <c r="Q131">
        <v>10000</v>
      </c>
      <c r="R131" s="1">
        <v>41404</v>
      </c>
      <c r="S131">
        <v>2</v>
      </c>
      <c r="T131">
        <v>2013</v>
      </c>
      <c r="U131">
        <v>393.33</v>
      </c>
      <c r="V131">
        <v>1683.02</v>
      </c>
      <c r="W131">
        <v>1</v>
      </c>
      <c r="X131" t="s">
        <v>38</v>
      </c>
    </row>
    <row r="132" spans="1:24" hidden="1" x14ac:dyDescent="0.25">
      <c r="A132" s="1">
        <v>41527</v>
      </c>
      <c r="B132">
        <v>60</v>
      </c>
      <c r="C132" t="s">
        <v>24</v>
      </c>
      <c r="D132" s="1">
        <v>41666</v>
      </c>
      <c r="E132">
        <v>0.24754000000000001</v>
      </c>
      <c r="F132">
        <v>0.2225</v>
      </c>
      <c r="G132">
        <v>0.21249999999999999</v>
      </c>
      <c r="H132" t="s">
        <v>39</v>
      </c>
      <c r="I132">
        <v>6</v>
      </c>
      <c r="J132">
        <v>2</v>
      </c>
      <c r="K132" t="s">
        <v>87</v>
      </c>
      <c r="L132" t="s">
        <v>106</v>
      </c>
      <c r="M132" t="s">
        <v>33</v>
      </c>
      <c r="N132">
        <v>0</v>
      </c>
      <c r="O132">
        <v>4833.3333329999996</v>
      </c>
      <c r="P132">
        <v>0</v>
      </c>
      <c r="Q132">
        <v>10000</v>
      </c>
      <c r="R132" s="1">
        <v>41530</v>
      </c>
      <c r="S132">
        <v>3</v>
      </c>
      <c r="T132">
        <v>2013</v>
      </c>
      <c r="U132">
        <v>277.61</v>
      </c>
      <c r="V132">
        <v>809.19410000000005</v>
      </c>
      <c r="W132">
        <v>1</v>
      </c>
      <c r="X132" t="s">
        <v>34</v>
      </c>
    </row>
    <row r="133" spans="1:24" hidden="1" x14ac:dyDescent="0.25">
      <c r="A133" s="1">
        <v>39702</v>
      </c>
      <c r="B133">
        <v>36</v>
      </c>
      <c r="C133" t="s">
        <v>24</v>
      </c>
      <c r="D133" s="1">
        <v>40809</v>
      </c>
      <c r="E133">
        <v>0.20623</v>
      </c>
      <c r="F133">
        <v>0.1915</v>
      </c>
      <c r="G133">
        <v>0.18149999999999999</v>
      </c>
      <c r="H133" t="s">
        <v>25</v>
      </c>
      <c r="J133">
        <v>1</v>
      </c>
      <c r="K133" t="s">
        <v>90</v>
      </c>
      <c r="L133" t="s">
        <v>27</v>
      </c>
      <c r="M133" t="s">
        <v>113</v>
      </c>
      <c r="N133">
        <v>0</v>
      </c>
      <c r="O133">
        <v>833.33333300000004</v>
      </c>
      <c r="P133">
        <v>0</v>
      </c>
      <c r="Q133">
        <v>12500</v>
      </c>
      <c r="R133" s="1">
        <v>39714</v>
      </c>
      <c r="S133">
        <v>3</v>
      </c>
      <c r="T133">
        <v>2008</v>
      </c>
      <c r="U133">
        <v>459.15</v>
      </c>
      <c r="V133">
        <v>4027.38</v>
      </c>
      <c r="W133">
        <v>161</v>
      </c>
      <c r="X133" t="s">
        <v>34</v>
      </c>
    </row>
    <row r="134" spans="1:24" hidden="1" x14ac:dyDescent="0.25">
      <c r="A134" s="1">
        <v>39514</v>
      </c>
      <c r="B134">
        <v>36</v>
      </c>
      <c r="C134" t="s">
        <v>24</v>
      </c>
      <c r="D134" s="1">
        <v>40603</v>
      </c>
      <c r="E134">
        <v>0.13012000000000001</v>
      </c>
      <c r="F134">
        <v>0.124</v>
      </c>
      <c r="G134">
        <v>0.114</v>
      </c>
      <c r="H134" t="s">
        <v>25</v>
      </c>
      <c r="J134">
        <v>2</v>
      </c>
      <c r="K134" t="s">
        <v>93</v>
      </c>
      <c r="L134" t="s">
        <v>75</v>
      </c>
      <c r="M134" t="s">
        <v>56</v>
      </c>
      <c r="N134">
        <v>0</v>
      </c>
      <c r="O134">
        <v>4161.9166670000004</v>
      </c>
      <c r="P134">
        <v>0</v>
      </c>
      <c r="Q134">
        <v>8600</v>
      </c>
      <c r="R134" s="1">
        <v>39527</v>
      </c>
      <c r="S134">
        <v>1</v>
      </c>
      <c r="T134">
        <v>2008</v>
      </c>
      <c r="U134">
        <v>287.29000000000002</v>
      </c>
      <c r="V134">
        <v>1755.16</v>
      </c>
      <c r="W134">
        <v>175</v>
      </c>
      <c r="X134" t="s">
        <v>34</v>
      </c>
    </row>
    <row r="135" spans="1:24" hidden="1" x14ac:dyDescent="0.25">
      <c r="A135" s="1">
        <v>41127</v>
      </c>
      <c r="B135">
        <v>60</v>
      </c>
      <c r="C135" t="s">
        <v>30</v>
      </c>
      <c r="D135" s="1"/>
      <c r="E135">
        <v>0.15936</v>
      </c>
      <c r="F135">
        <v>0.13639999999999999</v>
      </c>
      <c r="G135">
        <v>0.12640000000000001</v>
      </c>
      <c r="H135" t="s">
        <v>31</v>
      </c>
      <c r="I135">
        <v>8</v>
      </c>
      <c r="J135">
        <v>11</v>
      </c>
      <c r="K135" t="s">
        <v>53</v>
      </c>
      <c r="L135" t="s">
        <v>27</v>
      </c>
      <c r="M135" t="s">
        <v>33</v>
      </c>
      <c r="N135">
        <v>0</v>
      </c>
      <c r="O135">
        <v>2750</v>
      </c>
      <c r="P135">
        <v>0</v>
      </c>
      <c r="Q135">
        <v>5000</v>
      </c>
      <c r="R135" s="1">
        <v>41129</v>
      </c>
      <c r="S135">
        <v>3</v>
      </c>
      <c r="T135">
        <v>2012</v>
      </c>
      <c r="U135">
        <v>115.41</v>
      </c>
      <c r="V135">
        <v>917.05</v>
      </c>
      <c r="W135">
        <v>31</v>
      </c>
      <c r="X135" t="s">
        <v>34</v>
      </c>
    </row>
    <row r="136" spans="1:24" hidden="1" x14ac:dyDescent="0.25">
      <c r="A136" s="1">
        <v>41568</v>
      </c>
      <c r="B136">
        <v>36</v>
      </c>
      <c r="C136" t="s">
        <v>30</v>
      </c>
      <c r="D136" s="1"/>
      <c r="E136">
        <v>0.28544000000000003</v>
      </c>
      <c r="F136">
        <v>0.24690000000000001</v>
      </c>
      <c r="G136">
        <v>0.2369</v>
      </c>
      <c r="H136" t="s">
        <v>39</v>
      </c>
      <c r="I136">
        <v>4</v>
      </c>
      <c r="J136">
        <v>1</v>
      </c>
      <c r="K136" t="s">
        <v>51</v>
      </c>
      <c r="L136" t="s">
        <v>32</v>
      </c>
      <c r="M136" t="s">
        <v>33</v>
      </c>
      <c r="N136">
        <v>0</v>
      </c>
      <c r="O136">
        <v>7083.3333329999996</v>
      </c>
      <c r="P136">
        <v>0</v>
      </c>
      <c r="Q136">
        <v>6000</v>
      </c>
      <c r="R136" s="1">
        <v>41575</v>
      </c>
      <c r="S136">
        <v>4</v>
      </c>
      <c r="T136">
        <v>2013</v>
      </c>
      <c r="U136">
        <v>237.58</v>
      </c>
      <c r="V136">
        <v>480.8014</v>
      </c>
      <c r="W136">
        <v>1</v>
      </c>
      <c r="X136" t="s">
        <v>38</v>
      </c>
    </row>
    <row r="137" spans="1:24" hidden="1" x14ac:dyDescent="0.25">
      <c r="A137" s="1">
        <v>41570</v>
      </c>
      <c r="B137">
        <v>36</v>
      </c>
      <c r="C137" t="s">
        <v>30</v>
      </c>
      <c r="D137" s="1"/>
      <c r="E137">
        <v>0.33215</v>
      </c>
      <c r="F137">
        <v>0.29249999999999998</v>
      </c>
      <c r="G137">
        <v>0.28249999999999997</v>
      </c>
      <c r="H137" t="s">
        <v>44</v>
      </c>
      <c r="I137">
        <v>2</v>
      </c>
      <c r="J137">
        <v>1</v>
      </c>
      <c r="K137" t="s">
        <v>114</v>
      </c>
      <c r="L137" t="s">
        <v>37</v>
      </c>
      <c r="M137" t="s">
        <v>33</v>
      </c>
      <c r="N137">
        <v>0</v>
      </c>
      <c r="O137">
        <v>4166.6666670000004</v>
      </c>
      <c r="P137">
        <v>0</v>
      </c>
      <c r="Q137">
        <v>4000</v>
      </c>
      <c r="R137" s="1">
        <v>41572</v>
      </c>
      <c r="S137">
        <v>4</v>
      </c>
      <c r="T137">
        <v>2013</v>
      </c>
      <c r="U137">
        <v>168.17</v>
      </c>
      <c r="V137">
        <v>383.74</v>
      </c>
      <c r="W137">
        <v>5</v>
      </c>
      <c r="X137" t="s">
        <v>38</v>
      </c>
    </row>
    <row r="138" spans="1:24" hidden="1" x14ac:dyDescent="0.25">
      <c r="A138" s="1">
        <v>39622</v>
      </c>
      <c r="B138">
        <v>36</v>
      </c>
      <c r="C138" t="s">
        <v>24</v>
      </c>
      <c r="D138" s="1">
        <v>40726</v>
      </c>
      <c r="E138">
        <v>0.21679000000000001</v>
      </c>
      <c r="F138">
        <v>0.19450000000000001</v>
      </c>
      <c r="G138">
        <v>0.1845</v>
      </c>
      <c r="H138" t="s">
        <v>25</v>
      </c>
      <c r="J138">
        <v>3</v>
      </c>
      <c r="K138" t="s">
        <v>108</v>
      </c>
      <c r="L138" t="s">
        <v>68</v>
      </c>
      <c r="M138" t="s">
        <v>56</v>
      </c>
      <c r="N138">
        <v>0</v>
      </c>
      <c r="O138">
        <v>3333.333333</v>
      </c>
      <c r="P138">
        <v>0</v>
      </c>
      <c r="Q138">
        <v>3000</v>
      </c>
      <c r="R138" s="1">
        <v>39631</v>
      </c>
      <c r="S138">
        <v>3</v>
      </c>
      <c r="T138">
        <v>2008</v>
      </c>
      <c r="U138">
        <v>108.52</v>
      </c>
      <c r="V138">
        <v>985.52</v>
      </c>
      <c r="W138">
        <v>90</v>
      </c>
      <c r="X138" t="s">
        <v>38</v>
      </c>
    </row>
    <row r="139" spans="1:24" hidden="1" x14ac:dyDescent="0.25">
      <c r="A139" s="1">
        <v>41638</v>
      </c>
      <c r="B139">
        <v>36</v>
      </c>
      <c r="C139" t="s">
        <v>30</v>
      </c>
      <c r="D139" s="1"/>
      <c r="E139">
        <v>0.21648000000000001</v>
      </c>
      <c r="F139">
        <v>0.17949999999999999</v>
      </c>
      <c r="G139">
        <v>0.16950000000000001</v>
      </c>
      <c r="H139" t="s">
        <v>47</v>
      </c>
      <c r="I139">
        <v>4</v>
      </c>
      <c r="J139">
        <v>1</v>
      </c>
      <c r="K139" t="s">
        <v>76</v>
      </c>
      <c r="L139" t="s">
        <v>60</v>
      </c>
      <c r="M139" t="s">
        <v>33</v>
      </c>
      <c r="N139">
        <v>0</v>
      </c>
      <c r="O139">
        <v>1416.666667</v>
      </c>
      <c r="P139">
        <v>0</v>
      </c>
      <c r="Q139">
        <v>4000</v>
      </c>
      <c r="R139" s="1">
        <v>41647</v>
      </c>
      <c r="S139">
        <v>1</v>
      </c>
      <c r="T139">
        <v>2014</v>
      </c>
      <c r="U139">
        <v>144.51</v>
      </c>
      <c r="V139">
        <v>59.012900000000002</v>
      </c>
      <c r="W139">
        <v>1</v>
      </c>
      <c r="X139" t="s">
        <v>38</v>
      </c>
    </row>
    <row r="140" spans="1:24" hidden="1" x14ac:dyDescent="0.25">
      <c r="A140" s="1">
        <v>40984</v>
      </c>
      <c r="B140">
        <v>36</v>
      </c>
      <c r="C140" t="s">
        <v>63</v>
      </c>
      <c r="D140" s="1">
        <v>41172</v>
      </c>
      <c r="E140">
        <v>0.33972999999999998</v>
      </c>
      <c r="F140">
        <v>0.2999</v>
      </c>
      <c r="G140">
        <v>0.28989999999999999</v>
      </c>
      <c r="H140" t="s">
        <v>44</v>
      </c>
      <c r="I140">
        <v>3</v>
      </c>
      <c r="J140">
        <v>6</v>
      </c>
      <c r="K140" t="s">
        <v>114</v>
      </c>
      <c r="L140" t="s">
        <v>75</v>
      </c>
      <c r="M140" t="s">
        <v>33</v>
      </c>
      <c r="N140">
        <v>1890</v>
      </c>
      <c r="O140">
        <v>3750</v>
      </c>
      <c r="P140">
        <v>121</v>
      </c>
      <c r="Q140">
        <v>3000</v>
      </c>
      <c r="R140" s="1">
        <v>40989</v>
      </c>
      <c r="S140">
        <v>1</v>
      </c>
      <c r="T140">
        <v>2012</v>
      </c>
      <c r="U140">
        <v>127.34</v>
      </c>
      <c r="V140">
        <v>103.52</v>
      </c>
      <c r="W140">
        <v>31</v>
      </c>
      <c r="X140" t="s">
        <v>38</v>
      </c>
    </row>
    <row r="141" spans="1:24" hidden="1" x14ac:dyDescent="0.25">
      <c r="A141" s="1">
        <v>40990</v>
      </c>
      <c r="B141">
        <v>36</v>
      </c>
      <c r="C141" t="s">
        <v>57</v>
      </c>
      <c r="D141" s="1"/>
      <c r="E141">
        <v>0.33972999999999998</v>
      </c>
      <c r="F141">
        <v>0.2999</v>
      </c>
      <c r="G141">
        <v>0.28989999999999999</v>
      </c>
      <c r="H141" t="s">
        <v>44</v>
      </c>
      <c r="I141">
        <v>3</v>
      </c>
      <c r="J141">
        <v>2</v>
      </c>
      <c r="K141" t="s">
        <v>114</v>
      </c>
      <c r="L141" t="s">
        <v>27</v>
      </c>
      <c r="M141" t="s">
        <v>27</v>
      </c>
      <c r="N141">
        <v>0</v>
      </c>
      <c r="O141">
        <v>1835.416667</v>
      </c>
      <c r="P141">
        <v>11</v>
      </c>
      <c r="Q141">
        <v>2500</v>
      </c>
      <c r="R141" s="1">
        <v>40995</v>
      </c>
      <c r="S141">
        <v>1</v>
      </c>
      <c r="T141">
        <v>2012</v>
      </c>
      <c r="U141">
        <v>106.12</v>
      </c>
      <c r="V141">
        <v>1127.33</v>
      </c>
      <c r="W141">
        <v>25</v>
      </c>
      <c r="X141" t="s">
        <v>38</v>
      </c>
    </row>
    <row r="142" spans="1:24" hidden="1" x14ac:dyDescent="0.25">
      <c r="A142" s="1">
        <v>40072</v>
      </c>
      <c r="B142">
        <v>36</v>
      </c>
      <c r="C142" t="s">
        <v>24</v>
      </c>
      <c r="D142" s="1">
        <v>40816</v>
      </c>
      <c r="E142">
        <v>0.12198000000000001</v>
      </c>
      <c r="F142">
        <v>0.1009</v>
      </c>
      <c r="G142">
        <v>9.0899999999999995E-2</v>
      </c>
      <c r="H142" t="s">
        <v>31</v>
      </c>
      <c r="I142">
        <v>9</v>
      </c>
      <c r="J142">
        <v>3</v>
      </c>
      <c r="K142" t="s">
        <v>53</v>
      </c>
      <c r="L142" t="s">
        <v>84</v>
      </c>
      <c r="M142" t="s">
        <v>56</v>
      </c>
      <c r="N142">
        <v>0</v>
      </c>
      <c r="O142">
        <v>4833.3333329999996</v>
      </c>
      <c r="P142">
        <v>0</v>
      </c>
      <c r="Q142">
        <v>5000</v>
      </c>
      <c r="R142" s="1">
        <v>40106</v>
      </c>
      <c r="S142">
        <v>4</v>
      </c>
      <c r="T142">
        <v>2009</v>
      </c>
      <c r="U142">
        <v>161.55000000000001</v>
      </c>
      <c r="V142">
        <v>702.8</v>
      </c>
      <c r="W142">
        <v>255</v>
      </c>
      <c r="X142" t="s">
        <v>38</v>
      </c>
    </row>
    <row r="143" spans="1:24" hidden="1" x14ac:dyDescent="0.25">
      <c r="A143" s="1">
        <v>41485</v>
      </c>
      <c r="B143">
        <v>60</v>
      </c>
      <c r="C143" t="s">
        <v>30</v>
      </c>
      <c r="D143" s="1"/>
      <c r="E143">
        <v>0.26877000000000001</v>
      </c>
      <c r="F143">
        <v>0.2432</v>
      </c>
      <c r="G143">
        <v>0.23319999999999999</v>
      </c>
      <c r="H143" t="s">
        <v>39</v>
      </c>
      <c r="I143">
        <v>4</v>
      </c>
      <c r="J143">
        <v>1</v>
      </c>
      <c r="K143" t="s">
        <v>99</v>
      </c>
      <c r="L143" t="s">
        <v>107</v>
      </c>
      <c r="M143" t="s">
        <v>33</v>
      </c>
      <c r="N143">
        <v>0</v>
      </c>
      <c r="O143">
        <v>4423.3333329999996</v>
      </c>
      <c r="P143">
        <v>0</v>
      </c>
      <c r="Q143">
        <v>9000</v>
      </c>
      <c r="R143" s="1">
        <v>41493</v>
      </c>
      <c r="S143">
        <v>3</v>
      </c>
      <c r="T143">
        <v>2013</v>
      </c>
      <c r="U143">
        <v>260.58999999999997</v>
      </c>
      <c r="V143">
        <v>1079.07</v>
      </c>
      <c r="W143">
        <v>8</v>
      </c>
      <c r="X143" t="s">
        <v>38</v>
      </c>
    </row>
    <row r="144" spans="1:24" hidden="1" x14ac:dyDescent="0.25">
      <c r="A144" s="1">
        <v>39550</v>
      </c>
      <c r="B144">
        <v>36</v>
      </c>
      <c r="C144" t="s">
        <v>66</v>
      </c>
      <c r="D144" s="1">
        <v>39775</v>
      </c>
      <c r="E144">
        <v>0.15881999999999999</v>
      </c>
      <c r="F144">
        <v>0.14449999999999999</v>
      </c>
      <c r="G144">
        <v>0.13450000000000001</v>
      </c>
      <c r="H144" t="s">
        <v>25</v>
      </c>
      <c r="J144">
        <v>7</v>
      </c>
      <c r="K144" t="s">
        <v>59</v>
      </c>
      <c r="L144" t="s">
        <v>92</v>
      </c>
      <c r="M144" t="s">
        <v>56</v>
      </c>
      <c r="N144">
        <v>250</v>
      </c>
      <c r="O144">
        <v>4750</v>
      </c>
      <c r="P144">
        <v>2057</v>
      </c>
      <c r="Q144">
        <v>2500</v>
      </c>
      <c r="R144" s="1">
        <v>39560</v>
      </c>
      <c r="S144">
        <v>2</v>
      </c>
      <c r="T144">
        <v>2008</v>
      </c>
      <c r="U144">
        <v>85.99</v>
      </c>
      <c r="V144">
        <v>59.68</v>
      </c>
      <c r="W144">
        <v>85</v>
      </c>
      <c r="X144" t="s">
        <v>34</v>
      </c>
    </row>
    <row r="145" spans="1:24" hidden="1" x14ac:dyDescent="0.25">
      <c r="A145" s="1">
        <v>41641</v>
      </c>
      <c r="B145">
        <v>60</v>
      </c>
      <c r="C145" t="s">
        <v>30</v>
      </c>
      <c r="D145" s="1"/>
      <c r="E145">
        <v>0.1963</v>
      </c>
      <c r="F145">
        <v>0.17249999999999999</v>
      </c>
      <c r="G145">
        <v>0.16250000000000001</v>
      </c>
      <c r="H145" t="s">
        <v>47</v>
      </c>
      <c r="I145">
        <v>4</v>
      </c>
      <c r="J145">
        <v>1</v>
      </c>
      <c r="K145" t="s">
        <v>78</v>
      </c>
      <c r="L145" t="s">
        <v>54</v>
      </c>
      <c r="M145" t="s">
        <v>33</v>
      </c>
      <c r="N145">
        <v>1423</v>
      </c>
      <c r="O145">
        <v>6653.9166670000004</v>
      </c>
      <c r="P145">
        <v>0</v>
      </c>
      <c r="Q145">
        <v>20000</v>
      </c>
      <c r="R145" s="1">
        <v>41645</v>
      </c>
      <c r="S145">
        <v>1</v>
      </c>
      <c r="T145">
        <v>2014</v>
      </c>
      <c r="U145">
        <v>499.74</v>
      </c>
      <c r="V145">
        <v>283.55790000000002</v>
      </c>
      <c r="W145">
        <v>1</v>
      </c>
      <c r="X145" t="s">
        <v>38</v>
      </c>
    </row>
    <row r="146" spans="1:24" x14ac:dyDescent="0.25">
      <c r="A146" s="1">
        <v>41197</v>
      </c>
      <c r="B146">
        <v>36</v>
      </c>
      <c r="C146" t="s">
        <v>30</v>
      </c>
      <c r="D146" s="1"/>
      <c r="E146">
        <v>0.2878</v>
      </c>
      <c r="F146">
        <v>0.2492</v>
      </c>
      <c r="G146">
        <v>0.2392</v>
      </c>
      <c r="H146" t="s">
        <v>39</v>
      </c>
      <c r="I146">
        <v>7</v>
      </c>
      <c r="J146">
        <v>18</v>
      </c>
      <c r="K146" t="s">
        <v>51</v>
      </c>
      <c r="L146" t="s">
        <v>68</v>
      </c>
      <c r="M146" t="s">
        <v>33</v>
      </c>
      <c r="N146">
        <v>0</v>
      </c>
      <c r="O146">
        <v>3750</v>
      </c>
      <c r="P146">
        <v>0</v>
      </c>
      <c r="Q146">
        <v>3500</v>
      </c>
      <c r="R146" s="1">
        <v>41206</v>
      </c>
      <c r="S146">
        <v>4</v>
      </c>
      <c r="T146">
        <v>2012</v>
      </c>
      <c r="U146">
        <v>139.01</v>
      </c>
      <c r="V146">
        <v>1035.95</v>
      </c>
      <c r="W146">
        <v>37</v>
      </c>
      <c r="X146" t="s">
        <v>29</v>
      </c>
    </row>
    <row r="147" spans="1:24" hidden="1" x14ac:dyDescent="0.25">
      <c r="A147" s="1">
        <v>41517</v>
      </c>
      <c r="B147">
        <v>36</v>
      </c>
      <c r="C147" t="s">
        <v>30</v>
      </c>
      <c r="D147" s="1"/>
      <c r="E147">
        <v>0.20053000000000001</v>
      </c>
      <c r="F147">
        <v>0.16389999999999999</v>
      </c>
      <c r="G147">
        <v>0.15390000000000001</v>
      </c>
      <c r="H147" t="s">
        <v>42</v>
      </c>
      <c r="I147">
        <v>6</v>
      </c>
      <c r="J147">
        <v>1</v>
      </c>
      <c r="K147" t="s">
        <v>81</v>
      </c>
      <c r="L147" t="s">
        <v>115</v>
      </c>
      <c r="M147" t="s">
        <v>33</v>
      </c>
      <c r="N147">
        <v>0</v>
      </c>
      <c r="O147">
        <v>9416.6666669999995</v>
      </c>
      <c r="P147">
        <v>0</v>
      </c>
      <c r="Q147">
        <v>22000</v>
      </c>
      <c r="R147" s="1">
        <v>41529</v>
      </c>
      <c r="S147">
        <v>3</v>
      </c>
      <c r="T147">
        <v>2013</v>
      </c>
      <c r="U147">
        <v>777.7</v>
      </c>
      <c r="V147">
        <v>1537.76</v>
      </c>
      <c r="W147">
        <v>113</v>
      </c>
      <c r="X147" t="s">
        <v>38</v>
      </c>
    </row>
    <row r="148" spans="1:24" x14ac:dyDescent="0.25">
      <c r="A148" s="1">
        <v>38945</v>
      </c>
      <c r="B148">
        <v>36</v>
      </c>
      <c r="C148" t="s">
        <v>24</v>
      </c>
      <c r="D148" s="1">
        <v>39055</v>
      </c>
      <c r="E148">
        <v>9.9390000000000006E-2</v>
      </c>
      <c r="F148">
        <v>9.2499999999999999E-2</v>
      </c>
      <c r="G148">
        <v>8.5000000000000006E-2</v>
      </c>
      <c r="H148" t="s">
        <v>25</v>
      </c>
      <c r="J148">
        <v>0</v>
      </c>
      <c r="K148" t="s">
        <v>25</v>
      </c>
      <c r="L148" t="s">
        <v>25</v>
      </c>
      <c r="M148" t="s">
        <v>25</v>
      </c>
      <c r="O148">
        <v>8.3333000000000004E-2</v>
      </c>
      <c r="P148">
        <v>0</v>
      </c>
      <c r="Q148">
        <v>4000</v>
      </c>
      <c r="R148" s="1">
        <v>38958</v>
      </c>
      <c r="S148">
        <v>3</v>
      </c>
      <c r="T148">
        <v>2006</v>
      </c>
      <c r="U148">
        <v>127.66</v>
      </c>
      <c r="V148">
        <v>83.24</v>
      </c>
      <c r="W148">
        <v>67</v>
      </c>
      <c r="X148" t="s">
        <v>29</v>
      </c>
    </row>
    <row r="149" spans="1:24" hidden="1" x14ac:dyDescent="0.25">
      <c r="A149" s="1">
        <v>40060</v>
      </c>
      <c r="B149">
        <v>36</v>
      </c>
      <c r="C149" t="s">
        <v>24</v>
      </c>
      <c r="D149" s="1">
        <v>40254</v>
      </c>
      <c r="E149">
        <v>9.1910000000000006E-2</v>
      </c>
      <c r="F149">
        <v>7.1199999999999999E-2</v>
      </c>
      <c r="G149">
        <v>6.1199999999999997E-2</v>
      </c>
      <c r="H149" t="s">
        <v>50</v>
      </c>
      <c r="I149">
        <v>10</v>
      </c>
      <c r="J149">
        <v>6</v>
      </c>
      <c r="K149" t="s">
        <v>116</v>
      </c>
      <c r="L149" t="s">
        <v>32</v>
      </c>
      <c r="M149" t="s">
        <v>56</v>
      </c>
      <c r="N149">
        <v>0</v>
      </c>
      <c r="O149">
        <v>4169.3333329999996</v>
      </c>
      <c r="P149">
        <v>0</v>
      </c>
      <c r="Q149">
        <v>2200</v>
      </c>
      <c r="R149" s="1">
        <v>40078</v>
      </c>
      <c r="S149">
        <v>3</v>
      </c>
      <c r="T149">
        <v>2009</v>
      </c>
      <c r="U149">
        <v>68.05</v>
      </c>
      <c r="V149">
        <v>46.49</v>
      </c>
      <c r="W149">
        <v>132</v>
      </c>
      <c r="X149" t="s">
        <v>38</v>
      </c>
    </row>
    <row r="150" spans="1:24" hidden="1" x14ac:dyDescent="0.25">
      <c r="A150" s="1">
        <v>41631</v>
      </c>
      <c r="B150">
        <v>36</v>
      </c>
      <c r="C150" t="s">
        <v>30</v>
      </c>
      <c r="D150" s="1"/>
      <c r="E150">
        <v>9.4339999999999993E-2</v>
      </c>
      <c r="F150">
        <v>8.09E-2</v>
      </c>
      <c r="G150">
        <v>7.0900000000000005E-2</v>
      </c>
      <c r="H150" t="s">
        <v>50</v>
      </c>
      <c r="I150">
        <v>8</v>
      </c>
      <c r="J150">
        <v>1</v>
      </c>
      <c r="K150" t="s">
        <v>51</v>
      </c>
      <c r="L150" t="s">
        <v>84</v>
      </c>
      <c r="M150" t="s">
        <v>33</v>
      </c>
      <c r="N150">
        <v>0</v>
      </c>
      <c r="O150">
        <v>10000</v>
      </c>
      <c r="P150">
        <v>0</v>
      </c>
      <c r="Q150">
        <v>10000</v>
      </c>
      <c r="R150" s="1">
        <v>41639</v>
      </c>
      <c r="S150">
        <v>4</v>
      </c>
      <c r="T150">
        <v>2013</v>
      </c>
      <c r="U150">
        <v>313.77999999999997</v>
      </c>
      <c r="V150">
        <v>129.11000000000001</v>
      </c>
      <c r="W150">
        <v>121</v>
      </c>
      <c r="X150" t="s">
        <v>38</v>
      </c>
    </row>
    <row r="151" spans="1:24" hidden="1" x14ac:dyDescent="0.25">
      <c r="A151" s="1">
        <v>41695</v>
      </c>
      <c r="B151">
        <v>36</v>
      </c>
      <c r="C151" t="s">
        <v>30</v>
      </c>
      <c r="D151" s="1"/>
      <c r="E151">
        <v>0.28943000000000002</v>
      </c>
      <c r="F151">
        <v>0.25040000000000001</v>
      </c>
      <c r="G151">
        <v>0.2404</v>
      </c>
      <c r="H151" t="s">
        <v>44</v>
      </c>
      <c r="I151">
        <v>2</v>
      </c>
      <c r="J151">
        <v>1</v>
      </c>
      <c r="K151" t="s">
        <v>72</v>
      </c>
      <c r="L151" t="s">
        <v>32</v>
      </c>
      <c r="M151" t="s">
        <v>33</v>
      </c>
      <c r="N151">
        <v>0</v>
      </c>
      <c r="O151">
        <v>7166.6666670000004</v>
      </c>
      <c r="P151">
        <v>0</v>
      </c>
      <c r="Q151">
        <v>3333</v>
      </c>
      <c r="R151" s="1">
        <v>41697</v>
      </c>
      <c r="S151">
        <v>1</v>
      </c>
      <c r="T151">
        <v>2014</v>
      </c>
      <c r="U151">
        <v>132.59</v>
      </c>
      <c r="V151">
        <v>0</v>
      </c>
      <c r="W151">
        <v>32</v>
      </c>
      <c r="X151" t="s">
        <v>34</v>
      </c>
    </row>
    <row r="152" spans="1:24" hidden="1" x14ac:dyDescent="0.25">
      <c r="A152" s="1">
        <v>39611</v>
      </c>
      <c r="B152">
        <v>36</v>
      </c>
      <c r="C152" t="s">
        <v>24</v>
      </c>
      <c r="D152" s="1">
        <v>40654</v>
      </c>
      <c r="E152">
        <v>8.6410000000000001E-2</v>
      </c>
      <c r="F152">
        <v>8.3000000000000004E-2</v>
      </c>
      <c r="G152">
        <v>7.2999999999999995E-2</v>
      </c>
      <c r="H152" t="s">
        <v>25</v>
      </c>
      <c r="J152">
        <v>7</v>
      </c>
      <c r="K152" t="s">
        <v>26</v>
      </c>
      <c r="L152" t="s">
        <v>32</v>
      </c>
      <c r="M152" t="s">
        <v>56</v>
      </c>
      <c r="N152">
        <v>0</v>
      </c>
      <c r="O152">
        <v>5833.3333329999996</v>
      </c>
      <c r="P152">
        <v>0</v>
      </c>
      <c r="Q152">
        <v>6500</v>
      </c>
      <c r="R152" s="1">
        <v>40317</v>
      </c>
      <c r="S152">
        <v>2</v>
      </c>
      <c r="T152">
        <v>2010</v>
      </c>
      <c r="U152">
        <v>204.59</v>
      </c>
      <c r="V152">
        <v>435.36</v>
      </c>
      <c r="W152">
        <v>290</v>
      </c>
      <c r="X152" t="s">
        <v>38</v>
      </c>
    </row>
    <row r="153" spans="1:24" hidden="1" x14ac:dyDescent="0.25">
      <c r="A153" s="1">
        <v>41144</v>
      </c>
      <c r="B153">
        <v>60</v>
      </c>
      <c r="C153" t="s">
        <v>30</v>
      </c>
      <c r="D153" s="1"/>
      <c r="E153">
        <v>0.28323999999999999</v>
      </c>
      <c r="F153">
        <v>0.25729999999999997</v>
      </c>
      <c r="G153">
        <v>0.24729999999999999</v>
      </c>
      <c r="H153" t="s">
        <v>39</v>
      </c>
      <c r="I153">
        <v>6</v>
      </c>
      <c r="J153">
        <v>2</v>
      </c>
      <c r="K153" t="s">
        <v>72</v>
      </c>
      <c r="L153" t="s">
        <v>41</v>
      </c>
      <c r="M153" t="s">
        <v>33</v>
      </c>
      <c r="N153">
        <v>0</v>
      </c>
      <c r="O153">
        <v>6500</v>
      </c>
      <c r="P153">
        <v>0</v>
      </c>
      <c r="Q153">
        <v>7500</v>
      </c>
      <c r="R153" s="1">
        <v>41149</v>
      </c>
      <c r="S153">
        <v>3</v>
      </c>
      <c r="T153">
        <v>2012</v>
      </c>
      <c r="U153">
        <v>223.36</v>
      </c>
      <c r="V153">
        <v>2671.36</v>
      </c>
      <c r="W153">
        <v>17</v>
      </c>
      <c r="X153" t="s">
        <v>38</v>
      </c>
    </row>
    <row r="154" spans="1:24" hidden="1" x14ac:dyDescent="0.25">
      <c r="A154" s="1">
        <v>41568</v>
      </c>
      <c r="B154">
        <v>36</v>
      </c>
      <c r="C154" t="s">
        <v>30</v>
      </c>
      <c r="D154" s="1"/>
      <c r="E154">
        <v>0.24614</v>
      </c>
      <c r="F154">
        <v>0.20849999999999999</v>
      </c>
      <c r="G154">
        <v>0.19850000000000001</v>
      </c>
      <c r="H154" t="s">
        <v>39</v>
      </c>
      <c r="I154">
        <v>3</v>
      </c>
      <c r="J154">
        <v>7</v>
      </c>
      <c r="K154" t="s">
        <v>71</v>
      </c>
      <c r="L154" t="s">
        <v>37</v>
      </c>
      <c r="M154" t="s">
        <v>33</v>
      </c>
      <c r="N154">
        <v>0</v>
      </c>
      <c r="O154">
        <v>4583.3333329999996</v>
      </c>
      <c r="P154">
        <v>0</v>
      </c>
      <c r="Q154">
        <v>10000</v>
      </c>
      <c r="R154" s="1">
        <v>41577</v>
      </c>
      <c r="S154">
        <v>4</v>
      </c>
      <c r="T154">
        <v>2013</v>
      </c>
      <c r="U154">
        <v>375.98</v>
      </c>
      <c r="V154">
        <v>664.70770000000005</v>
      </c>
      <c r="W154">
        <v>1</v>
      </c>
      <c r="X154" t="s">
        <v>38</v>
      </c>
    </row>
    <row r="155" spans="1:24" hidden="1" x14ac:dyDescent="0.25">
      <c r="A155" s="1">
        <v>41581</v>
      </c>
      <c r="B155">
        <v>60</v>
      </c>
      <c r="C155" t="s">
        <v>30</v>
      </c>
      <c r="D155" s="1"/>
      <c r="E155">
        <v>0.26333000000000001</v>
      </c>
      <c r="F155">
        <v>0.2379</v>
      </c>
      <c r="G155">
        <v>0.22789999999999999</v>
      </c>
      <c r="H155" t="s">
        <v>39</v>
      </c>
      <c r="I155">
        <v>4</v>
      </c>
      <c r="J155">
        <v>1</v>
      </c>
      <c r="K155" t="s">
        <v>40</v>
      </c>
      <c r="L155" t="s">
        <v>37</v>
      </c>
      <c r="M155" t="s">
        <v>33</v>
      </c>
      <c r="N155">
        <v>0</v>
      </c>
      <c r="O155">
        <v>6250</v>
      </c>
      <c r="P155">
        <v>0</v>
      </c>
      <c r="Q155">
        <v>15000</v>
      </c>
      <c r="R155" s="1">
        <v>41607</v>
      </c>
      <c r="S155">
        <v>4</v>
      </c>
      <c r="T155">
        <v>2013</v>
      </c>
      <c r="U155">
        <v>429.69</v>
      </c>
      <c r="V155">
        <v>881.72</v>
      </c>
      <c r="W155">
        <v>23</v>
      </c>
      <c r="X155" t="s">
        <v>34</v>
      </c>
    </row>
    <row r="156" spans="1:24" hidden="1" x14ac:dyDescent="0.25">
      <c r="A156" s="1">
        <v>41553</v>
      </c>
      <c r="B156">
        <v>60</v>
      </c>
      <c r="C156" t="s">
        <v>30</v>
      </c>
      <c r="D156" s="1"/>
      <c r="E156">
        <v>0.21115</v>
      </c>
      <c r="F156">
        <v>0.187</v>
      </c>
      <c r="G156">
        <v>0.17699999999999999</v>
      </c>
      <c r="H156" t="s">
        <v>47</v>
      </c>
      <c r="I156">
        <v>3</v>
      </c>
      <c r="J156">
        <v>1</v>
      </c>
      <c r="K156" t="s">
        <v>40</v>
      </c>
      <c r="L156" t="s">
        <v>80</v>
      </c>
      <c r="M156" t="s">
        <v>33</v>
      </c>
      <c r="N156">
        <v>0</v>
      </c>
      <c r="O156">
        <v>6500</v>
      </c>
      <c r="P156">
        <v>0</v>
      </c>
      <c r="Q156">
        <v>15000</v>
      </c>
      <c r="R156" s="1">
        <v>41570</v>
      </c>
      <c r="S156">
        <v>4</v>
      </c>
      <c r="T156">
        <v>2013</v>
      </c>
      <c r="U156">
        <v>386.64</v>
      </c>
      <c r="V156">
        <v>930.15</v>
      </c>
      <c r="W156">
        <v>81</v>
      </c>
      <c r="X156" t="s">
        <v>34</v>
      </c>
    </row>
    <row r="157" spans="1:24" hidden="1" x14ac:dyDescent="0.25">
      <c r="A157" s="1">
        <v>41023</v>
      </c>
      <c r="B157">
        <v>60</v>
      </c>
      <c r="C157" t="s">
        <v>24</v>
      </c>
      <c r="D157" s="1">
        <v>41521</v>
      </c>
      <c r="E157">
        <v>0.20705000000000001</v>
      </c>
      <c r="F157">
        <v>0.183</v>
      </c>
      <c r="G157">
        <v>0.17299999999999999</v>
      </c>
      <c r="H157" t="s">
        <v>42</v>
      </c>
      <c r="I157">
        <v>7</v>
      </c>
      <c r="J157">
        <v>3</v>
      </c>
      <c r="K157" t="s">
        <v>48</v>
      </c>
      <c r="L157" t="s">
        <v>62</v>
      </c>
      <c r="M157" t="s">
        <v>33</v>
      </c>
      <c r="N157">
        <v>0</v>
      </c>
      <c r="O157">
        <v>6333.3333329999996</v>
      </c>
      <c r="P157">
        <v>0</v>
      </c>
      <c r="Q157">
        <v>15000</v>
      </c>
      <c r="R157" s="1">
        <v>41029</v>
      </c>
      <c r="S157">
        <v>2</v>
      </c>
      <c r="T157">
        <v>2012</v>
      </c>
      <c r="U157">
        <v>383.35</v>
      </c>
      <c r="V157">
        <v>3450.34</v>
      </c>
      <c r="W157">
        <v>149</v>
      </c>
      <c r="X157" t="s">
        <v>34</v>
      </c>
    </row>
    <row r="158" spans="1:24" hidden="1" x14ac:dyDescent="0.25">
      <c r="A158" s="1">
        <v>39687</v>
      </c>
      <c r="B158">
        <v>36</v>
      </c>
      <c r="C158" t="s">
        <v>24</v>
      </c>
      <c r="D158" s="1">
        <v>40796</v>
      </c>
      <c r="E158">
        <v>0.18454000000000001</v>
      </c>
      <c r="F158">
        <v>0.17</v>
      </c>
      <c r="G158">
        <v>0.16</v>
      </c>
      <c r="H158" t="s">
        <v>25</v>
      </c>
      <c r="J158">
        <v>1</v>
      </c>
      <c r="K158" t="s">
        <v>67</v>
      </c>
      <c r="L158" t="s">
        <v>32</v>
      </c>
      <c r="M158" t="s">
        <v>56</v>
      </c>
      <c r="N158">
        <v>0</v>
      </c>
      <c r="O158">
        <v>8500</v>
      </c>
      <c r="P158">
        <v>0</v>
      </c>
      <c r="Q158">
        <v>5500</v>
      </c>
      <c r="R158" s="1">
        <v>39701</v>
      </c>
      <c r="S158">
        <v>3</v>
      </c>
      <c r="T158">
        <v>2008</v>
      </c>
      <c r="U158">
        <v>196.09</v>
      </c>
      <c r="V158">
        <v>1557.4</v>
      </c>
      <c r="W158">
        <v>58</v>
      </c>
      <c r="X158" t="s">
        <v>34</v>
      </c>
    </row>
    <row r="159" spans="1:24" hidden="1" x14ac:dyDescent="0.25">
      <c r="A159" s="1">
        <v>41142</v>
      </c>
      <c r="B159">
        <v>36</v>
      </c>
      <c r="C159" t="s">
        <v>66</v>
      </c>
      <c r="D159" s="1">
        <v>41622</v>
      </c>
      <c r="E159">
        <v>0.35797000000000001</v>
      </c>
      <c r="F159">
        <v>0.31769999999999998</v>
      </c>
      <c r="G159">
        <v>0.30769999999999997</v>
      </c>
      <c r="H159" t="s">
        <v>64</v>
      </c>
      <c r="I159">
        <v>5</v>
      </c>
      <c r="J159">
        <v>3</v>
      </c>
      <c r="K159" t="s">
        <v>72</v>
      </c>
      <c r="L159" t="s">
        <v>52</v>
      </c>
      <c r="M159" t="s">
        <v>33</v>
      </c>
      <c r="N159">
        <v>0</v>
      </c>
      <c r="O159">
        <v>2500</v>
      </c>
      <c r="P159">
        <v>208</v>
      </c>
      <c r="Q159">
        <v>4000</v>
      </c>
      <c r="R159" s="1">
        <v>41166</v>
      </c>
      <c r="S159">
        <v>3</v>
      </c>
      <c r="T159">
        <v>2012</v>
      </c>
      <c r="U159">
        <v>173.71</v>
      </c>
      <c r="V159">
        <v>1004.75</v>
      </c>
      <c r="W159">
        <v>22</v>
      </c>
      <c r="X159" t="s">
        <v>38</v>
      </c>
    </row>
    <row r="160" spans="1:24" hidden="1" x14ac:dyDescent="0.25">
      <c r="A160" s="1">
        <v>41682</v>
      </c>
      <c r="B160">
        <v>36</v>
      </c>
      <c r="C160" t="s">
        <v>30</v>
      </c>
      <c r="D160" s="1"/>
      <c r="E160">
        <v>9.4689999999999996E-2</v>
      </c>
      <c r="F160">
        <v>8.09E-2</v>
      </c>
      <c r="G160">
        <v>7.0900000000000005E-2</v>
      </c>
      <c r="H160" t="s">
        <v>50</v>
      </c>
      <c r="I160">
        <v>11</v>
      </c>
      <c r="J160">
        <v>6</v>
      </c>
      <c r="K160" t="s">
        <v>69</v>
      </c>
      <c r="L160" t="s">
        <v>115</v>
      </c>
      <c r="M160" t="s">
        <v>33</v>
      </c>
      <c r="N160">
        <v>15599</v>
      </c>
      <c r="O160">
        <v>6666.6666670000004</v>
      </c>
      <c r="P160">
        <v>0</v>
      </c>
      <c r="Q160">
        <v>5500</v>
      </c>
      <c r="R160" s="1">
        <v>41684</v>
      </c>
      <c r="S160">
        <v>1</v>
      </c>
      <c r="T160">
        <v>2014</v>
      </c>
      <c r="U160">
        <v>172.58</v>
      </c>
      <c r="V160">
        <v>14.631</v>
      </c>
      <c r="W160">
        <v>1</v>
      </c>
      <c r="X160" t="s">
        <v>38</v>
      </c>
    </row>
    <row r="161" spans="1:24" hidden="1" x14ac:dyDescent="0.25">
      <c r="A161" s="1">
        <v>40238</v>
      </c>
      <c r="B161">
        <v>36</v>
      </c>
      <c r="C161" t="s">
        <v>24</v>
      </c>
      <c r="D161" s="1">
        <v>40564</v>
      </c>
      <c r="E161">
        <v>0.23808000000000001</v>
      </c>
      <c r="F161">
        <v>0.2155</v>
      </c>
      <c r="G161">
        <v>0.20549999999999999</v>
      </c>
      <c r="H161" t="s">
        <v>47</v>
      </c>
      <c r="I161">
        <v>8</v>
      </c>
      <c r="J161">
        <v>2</v>
      </c>
      <c r="K161" t="s">
        <v>69</v>
      </c>
      <c r="L161" t="s">
        <v>92</v>
      </c>
      <c r="M161" t="s">
        <v>56</v>
      </c>
      <c r="N161">
        <v>0</v>
      </c>
      <c r="O161">
        <v>3493.75</v>
      </c>
      <c r="P161">
        <v>0</v>
      </c>
      <c r="Q161">
        <v>3000</v>
      </c>
      <c r="R161" s="1">
        <v>40249</v>
      </c>
      <c r="S161">
        <v>1</v>
      </c>
      <c r="T161">
        <v>2010</v>
      </c>
      <c r="U161">
        <v>113.87</v>
      </c>
      <c r="V161">
        <v>285.08</v>
      </c>
      <c r="W161">
        <v>146</v>
      </c>
      <c r="X161" t="s">
        <v>38</v>
      </c>
    </row>
    <row r="162" spans="1:24" hidden="1" x14ac:dyDescent="0.25">
      <c r="A162" s="1">
        <v>41669</v>
      </c>
      <c r="B162">
        <v>60</v>
      </c>
      <c r="C162" t="s">
        <v>30</v>
      </c>
      <c r="D162" s="1"/>
      <c r="E162">
        <v>0.16661999999999999</v>
      </c>
      <c r="F162">
        <v>0.14349999999999999</v>
      </c>
      <c r="G162">
        <v>0.13350000000000001</v>
      </c>
      <c r="H162" t="s">
        <v>42</v>
      </c>
      <c r="I162">
        <v>6</v>
      </c>
      <c r="J162">
        <v>1</v>
      </c>
      <c r="K162" t="s">
        <v>45</v>
      </c>
      <c r="L162" t="s">
        <v>105</v>
      </c>
      <c r="M162" t="s">
        <v>33</v>
      </c>
      <c r="N162">
        <v>0</v>
      </c>
      <c r="O162">
        <v>8458.3333330000005</v>
      </c>
      <c r="P162">
        <v>0</v>
      </c>
      <c r="Q162">
        <v>12475</v>
      </c>
      <c r="R162" s="1">
        <v>41674</v>
      </c>
      <c r="S162">
        <v>1</v>
      </c>
      <c r="T162">
        <v>2014</v>
      </c>
      <c r="U162">
        <v>292.54000000000002</v>
      </c>
      <c r="V162">
        <v>137.33000000000001</v>
      </c>
      <c r="W162">
        <v>4</v>
      </c>
      <c r="X162" t="s">
        <v>38</v>
      </c>
    </row>
    <row r="163" spans="1:24" hidden="1" x14ac:dyDescent="0.25">
      <c r="A163" s="1">
        <v>41628</v>
      </c>
      <c r="B163">
        <v>36</v>
      </c>
      <c r="C163" t="s">
        <v>30</v>
      </c>
      <c r="D163" s="1"/>
      <c r="E163">
        <v>0.17151</v>
      </c>
      <c r="F163">
        <v>0.13550000000000001</v>
      </c>
      <c r="G163">
        <v>0.1255</v>
      </c>
      <c r="H163" t="s">
        <v>42</v>
      </c>
      <c r="I163">
        <v>4</v>
      </c>
      <c r="J163">
        <v>1</v>
      </c>
      <c r="K163" t="s">
        <v>48</v>
      </c>
      <c r="L163" t="s">
        <v>25</v>
      </c>
      <c r="M163" t="s">
        <v>27</v>
      </c>
      <c r="N163">
        <v>0</v>
      </c>
      <c r="O163">
        <v>2429.166667</v>
      </c>
      <c r="P163">
        <v>0</v>
      </c>
      <c r="Q163">
        <v>4000</v>
      </c>
      <c r="R163" s="1">
        <v>41634</v>
      </c>
      <c r="S163">
        <v>4</v>
      </c>
      <c r="T163">
        <v>2013</v>
      </c>
      <c r="U163">
        <v>135.84</v>
      </c>
      <c r="V163">
        <v>91.03</v>
      </c>
      <c r="W163">
        <v>2</v>
      </c>
      <c r="X163" t="s">
        <v>34</v>
      </c>
    </row>
    <row r="164" spans="1:24" hidden="1" x14ac:dyDescent="0.25">
      <c r="A164" s="1">
        <v>38871</v>
      </c>
      <c r="B164">
        <v>36</v>
      </c>
      <c r="C164" t="s">
        <v>24</v>
      </c>
      <c r="D164" s="1">
        <v>39091</v>
      </c>
      <c r="E164">
        <v>8.4830000000000003E-2</v>
      </c>
      <c r="F164">
        <v>7.8E-2</v>
      </c>
      <c r="G164">
        <v>7.2999999999999995E-2</v>
      </c>
      <c r="H164" t="s">
        <v>25</v>
      </c>
      <c r="J164">
        <v>0</v>
      </c>
      <c r="K164" t="s">
        <v>48</v>
      </c>
      <c r="L164" t="s">
        <v>25</v>
      </c>
      <c r="M164" t="s">
        <v>25</v>
      </c>
      <c r="O164">
        <v>7500</v>
      </c>
      <c r="P164">
        <v>0</v>
      </c>
      <c r="Q164">
        <v>3000</v>
      </c>
      <c r="R164" s="1">
        <v>38881</v>
      </c>
      <c r="S164">
        <v>2</v>
      </c>
      <c r="T164">
        <v>2006</v>
      </c>
      <c r="U164">
        <v>93.73</v>
      </c>
      <c r="V164">
        <v>103.16</v>
      </c>
      <c r="W164">
        <v>93</v>
      </c>
      <c r="X164" t="s">
        <v>38</v>
      </c>
    </row>
    <row r="165" spans="1:24" hidden="1" x14ac:dyDescent="0.25">
      <c r="A165" s="1">
        <v>41229</v>
      </c>
      <c r="B165">
        <v>36</v>
      </c>
      <c r="C165" t="s">
        <v>30</v>
      </c>
      <c r="D165" s="1"/>
      <c r="E165">
        <v>9.4839999999999994E-2</v>
      </c>
      <c r="F165">
        <v>8.14E-2</v>
      </c>
      <c r="G165">
        <v>7.1400000000000005E-2</v>
      </c>
      <c r="H165" t="s">
        <v>50</v>
      </c>
      <c r="I165">
        <v>8</v>
      </c>
      <c r="J165">
        <v>1</v>
      </c>
      <c r="K165" t="s">
        <v>90</v>
      </c>
      <c r="L165" t="s">
        <v>27</v>
      </c>
      <c r="M165" t="s">
        <v>27</v>
      </c>
      <c r="N165">
        <v>0</v>
      </c>
      <c r="O165">
        <v>4166.6666670000004</v>
      </c>
      <c r="P165">
        <v>0</v>
      </c>
      <c r="Q165">
        <v>12500</v>
      </c>
      <c r="R165" s="1">
        <v>41241</v>
      </c>
      <c r="S165">
        <v>4</v>
      </c>
      <c r="T165">
        <v>2012</v>
      </c>
      <c r="U165">
        <v>392.51</v>
      </c>
      <c r="V165">
        <v>1046.76</v>
      </c>
      <c r="W165">
        <v>134</v>
      </c>
      <c r="X165" t="s">
        <v>38</v>
      </c>
    </row>
    <row r="166" spans="1:24" hidden="1" x14ac:dyDescent="0.25">
      <c r="A166" s="1">
        <v>39251</v>
      </c>
      <c r="B166">
        <v>36</v>
      </c>
      <c r="C166" t="s">
        <v>24</v>
      </c>
      <c r="D166" s="1">
        <v>39632</v>
      </c>
      <c r="E166">
        <v>0.16436000000000001</v>
      </c>
      <c r="F166">
        <v>0.15</v>
      </c>
      <c r="G166">
        <v>0.12</v>
      </c>
      <c r="H166" t="s">
        <v>25</v>
      </c>
      <c r="J166">
        <v>0</v>
      </c>
      <c r="K166" t="s">
        <v>51</v>
      </c>
      <c r="L166" t="s">
        <v>27</v>
      </c>
      <c r="M166" t="s">
        <v>56</v>
      </c>
      <c r="N166">
        <v>824</v>
      </c>
      <c r="O166">
        <v>4958.3333329999996</v>
      </c>
      <c r="P166">
        <v>0</v>
      </c>
      <c r="Q166">
        <v>2000</v>
      </c>
      <c r="R166" s="1">
        <v>39255</v>
      </c>
      <c r="S166">
        <v>2</v>
      </c>
      <c r="T166">
        <v>2007</v>
      </c>
      <c r="U166">
        <v>69.33</v>
      </c>
      <c r="V166">
        <v>233.1</v>
      </c>
      <c r="W166">
        <v>1</v>
      </c>
      <c r="X166" t="s">
        <v>34</v>
      </c>
    </row>
    <row r="167" spans="1:24" hidden="1" x14ac:dyDescent="0.25">
      <c r="A167" s="1">
        <v>40256</v>
      </c>
      <c r="B167">
        <v>36</v>
      </c>
      <c r="C167" t="s">
        <v>24</v>
      </c>
      <c r="D167" s="1">
        <v>41363</v>
      </c>
      <c r="E167">
        <v>9.6430000000000002E-2</v>
      </c>
      <c r="F167">
        <v>9.2999999999999999E-2</v>
      </c>
      <c r="G167">
        <v>8.3000000000000004E-2</v>
      </c>
      <c r="H167" t="s">
        <v>50</v>
      </c>
      <c r="I167">
        <v>8</v>
      </c>
      <c r="J167">
        <v>3</v>
      </c>
      <c r="K167" t="s">
        <v>48</v>
      </c>
      <c r="L167" t="s">
        <v>27</v>
      </c>
      <c r="M167" t="s">
        <v>56</v>
      </c>
      <c r="N167">
        <v>0</v>
      </c>
      <c r="O167">
        <v>5250</v>
      </c>
      <c r="P167">
        <v>0</v>
      </c>
      <c r="Q167">
        <v>9000</v>
      </c>
      <c r="R167" s="1">
        <v>40267</v>
      </c>
      <c r="S167">
        <v>1</v>
      </c>
      <c r="T167">
        <v>2010</v>
      </c>
      <c r="U167">
        <v>283.91000000000003</v>
      </c>
      <c r="V167">
        <v>1352.12</v>
      </c>
      <c r="W167">
        <v>413</v>
      </c>
      <c r="X167" t="s">
        <v>38</v>
      </c>
    </row>
    <row r="168" spans="1:24" hidden="1" x14ac:dyDescent="0.25">
      <c r="A168" s="1">
        <v>41582</v>
      </c>
      <c r="B168">
        <v>36</v>
      </c>
      <c r="C168" t="s">
        <v>30</v>
      </c>
      <c r="D168" s="1"/>
      <c r="E168">
        <v>0.35355999999999999</v>
      </c>
      <c r="F168">
        <v>0.31340000000000001</v>
      </c>
      <c r="G168">
        <v>0.3034</v>
      </c>
      <c r="H168" t="s">
        <v>64</v>
      </c>
      <c r="I168">
        <v>2</v>
      </c>
      <c r="J168">
        <v>7</v>
      </c>
      <c r="K168" t="s">
        <v>65</v>
      </c>
      <c r="L168" t="s">
        <v>41</v>
      </c>
      <c r="M168" t="s">
        <v>33</v>
      </c>
      <c r="N168">
        <v>3544</v>
      </c>
      <c r="O168">
        <v>4800</v>
      </c>
      <c r="P168">
        <v>0</v>
      </c>
      <c r="Q168">
        <v>3500</v>
      </c>
      <c r="R168" s="1">
        <v>41584</v>
      </c>
      <c r="S168">
        <v>4</v>
      </c>
      <c r="T168">
        <v>2013</v>
      </c>
      <c r="U168">
        <v>151.16</v>
      </c>
      <c r="V168">
        <v>268.64479999999998</v>
      </c>
      <c r="W168">
        <v>1</v>
      </c>
      <c r="X168" t="s">
        <v>34</v>
      </c>
    </row>
    <row r="169" spans="1:24" hidden="1" x14ac:dyDescent="0.25">
      <c r="A169" s="1">
        <v>41675</v>
      </c>
      <c r="B169">
        <v>60</v>
      </c>
      <c r="C169" t="s">
        <v>30</v>
      </c>
      <c r="D169" s="1"/>
      <c r="E169">
        <v>0.20347000000000001</v>
      </c>
      <c r="F169">
        <v>0.17949999999999999</v>
      </c>
      <c r="G169">
        <v>0.16950000000000001</v>
      </c>
      <c r="H169" t="s">
        <v>47</v>
      </c>
      <c r="I169">
        <v>4</v>
      </c>
      <c r="J169">
        <v>1</v>
      </c>
      <c r="K169" t="s">
        <v>117</v>
      </c>
      <c r="L169" t="s">
        <v>118</v>
      </c>
      <c r="M169" t="s">
        <v>33</v>
      </c>
      <c r="N169">
        <v>0</v>
      </c>
      <c r="O169">
        <v>6666.6666670000004</v>
      </c>
      <c r="P169">
        <v>0</v>
      </c>
      <c r="Q169">
        <v>15000</v>
      </c>
      <c r="R169" s="1">
        <v>41677</v>
      </c>
      <c r="S169">
        <v>1</v>
      </c>
      <c r="T169">
        <v>2014</v>
      </c>
      <c r="U169">
        <v>380.49</v>
      </c>
      <c r="V169">
        <v>0</v>
      </c>
      <c r="W169">
        <v>1</v>
      </c>
      <c r="X169" t="s">
        <v>38</v>
      </c>
    </row>
    <row r="170" spans="1:24" hidden="1" x14ac:dyDescent="0.25">
      <c r="A170" s="1">
        <v>41528</v>
      </c>
      <c r="B170">
        <v>36</v>
      </c>
      <c r="C170" t="s">
        <v>30</v>
      </c>
      <c r="D170" s="1"/>
      <c r="E170">
        <v>0.21290000000000001</v>
      </c>
      <c r="F170">
        <v>0.17599999999999999</v>
      </c>
      <c r="G170">
        <v>0.16600000000000001</v>
      </c>
      <c r="H170" t="s">
        <v>47</v>
      </c>
      <c r="I170">
        <v>7</v>
      </c>
      <c r="J170">
        <v>1</v>
      </c>
      <c r="K170" t="s">
        <v>53</v>
      </c>
      <c r="L170" t="s">
        <v>41</v>
      </c>
      <c r="M170" t="s">
        <v>33</v>
      </c>
      <c r="N170">
        <v>0</v>
      </c>
      <c r="O170">
        <v>10000</v>
      </c>
      <c r="P170">
        <v>0</v>
      </c>
      <c r="Q170">
        <v>4500</v>
      </c>
      <c r="R170" s="1">
        <v>41530</v>
      </c>
      <c r="S170">
        <v>3</v>
      </c>
      <c r="T170">
        <v>2013</v>
      </c>
      <c r="U170">
        <v>161.78</v>
      </c>
      <c r="V170">
        <v>317.55</v>
      </c>
      <c r="W170">
        <v>30</v>
      </c>
      <c r="X170" t="s">
        <v>34</v>
      </c>
    </row>
    <row r="171" spans="1:24" hidden="1" x14ac:dyDescent="0.25">
      <c r="A171" s="1">
        <v>41702</v>
      </c>
      <c r="B171">
        <v>36</v>
      </c>
      <c r="C171" t="s">
        <v>30</v>
      </c>
      <c r="D171" s="1"/>
      <c r="E171">
        <v>0.13733999999999999</v>
      </c>
      <c r="F171">
        <v>0.1089</v>
      </c>
      <c r="G171">
        <v>9.8900000000000002E-2</v>
      </c>
      <c r="H171" t="s">
        <v>31</v>
      </c>
      <c r="I171">
        <v>6</v>
      </c>
      <c r="J171">
        <v>1</v>
      </c>
      <c r="K171" t="s">
        <v>111</v>
      </c>
      <c r="L171" t="s">
        <v>119</v>
      </c>
      <c r="M171" t="s">
        <v>33</v>
      </c>
      <c r="N171">
        <v>0</v>
      </c>
      <c r="O171">
        <v>7220.5833329999996</v>
      </c>
      <c r="P171">
        <v>0</v>
      </c>
      <c r="Q171">
        <v>9310</v>
      </c>
      <c r="R171" s="1">
        <v>41704</v>
      </c>
      <c r="S171">
        <v>1</v>
      </c>
      <c r="T171">
        <v>2014</v>
      </c>
      <c r="U171">
        <v>304.31</v>
      </c>
      <c r="V171">
        <v>0</v>
      </c>
      <c r="W171">
        <v>1</v>
      </c>
      <c r="X171" t="s">
        <v>38</v>
      </c>
    </row>
    <row r="172" spans="1:24" hidden="1" x14ac:dyDescent="0.25">
      <c r="A172" s="1">
        <v>41013</v>
      </c>
      <c r="B172">
        <v>36</v>
      </c>
      <c r="C172" t="s">
        <v>24</v>
      </c>
      <c r="D172" s="1">
        <v>41116</v>
      </c>
      <c r="E172">
        <v>0.28850999999999999</v>
      </c>
      <c r="F172">
        <v>0.24990000000000001</v>
      </c>
      <c r="G172">
        <v>0.2399</v>
      </c>
      <c r="H172" t="s">
        <v>39</v>
      </c>
      <c r="I172">
        <v>5</v>
      </c>
      <c r="J172">
        <v>7</v>
      </c>
      <c r="K172" t="s">
        <v>65</v>
      </c>
      <c r="L172" t="s">
        <v>27</v>
      </c>
      <c r="M172" t="s">
        <v>95</v>
      </c>
      <c r="N172">
        <v>0</v>
      </c>
      <c r="O172">
        <v>0</v>
      </c>
      <c r="P172">
        <v>0</v>
      </c>
      <c r="Q172">
        <v>10000</v>
      </c>
      <c r="R172" s="1">
        <v>41016</v>
      </c>
      <c r="S172">
        <v>2</v>
      </c>
      <c r="T172">
        <v>2012</v>
      </c>
      <c r="U172">
        <v>397.55</v>
      </c>
      <c r="V172">
        <v>669.17</v>
      </c>
      <c r="W172">
        <v>161</v>
      </c>
      <c r="X172" t="s">
        <v>34</v>
      </c>
    </row>
    <row r="173" spans="1:24" hidden="1" x14ac:dyDescent="0.25">
      <c r="A173" s="1">
        <v>40253</v>
      </c>
      <c r="B173">
        <v>36</v>
      </c>
      <c r="C173" t="s">
        <v>24</v>
      </c>
      <c r="D173" s="1">
        <v>40931</v>
      </c>
      <c r="E173">
        <v>0.11296</v>
      </c>
      <c r="F173">
        <v>9.1999999999999998E-2</v>
      </c>
      <c r="G173">
        <v>8.2000000000000003E-2</v>
      </c>
      <c r="H173" t="s">
        <v>31</v>
      </c>
      <c r="I173">
        <v>9</v>
      </c>
      <c r="J173">
        <v>3</v>
      </c>
      <c r="K173" t="s">
        <v>35</v>
      </c>
      <c r="L173" t="s">
        <v>115</v>
      </c>
      <c r="M173" t="s">
        <v>56</v>
      </c>
      <c r="N173">
        <v>0</v>
      </c>
      <c r="O173">
        <v>5586.5</v>
      </c>
      <c r="P173">
        <v>0</v>
      </c>
      <c r="Q173">
        <v>6500</v>
      </c>
      <c r="R173" s="1">
        <v>40262</v>
      </c>
      <c r="S173">
        <v>1</v>
      </c>
      <c r="T173">
        <v>2010</v>
      </c>
      <c r="U173">
        <v>207.3</v>
      </c>
      <c r="V173">
        <v>740.71</v>
      </c>
      <c r="W173">
        <v>209</v>
      </c>
      <c r="X173" t="s">
        <v>34</v>
      </c>
    </row>
    <row r="174" spans="1:24" hidden="1" x14ac:dyDescent="0.25">
      <c r="A174" s="1">
        <v>38911</v>
      </c>
      <c r="B174">
        <v>36</v>
      </c>
      <c r="C174" t="s">
        <v>66</v>
      </c>
      <c r="D174" s="1">
        <v>39779</v>
      </c>
      <c r="E174">
        <v>0.24753</v>
      </c>
      <c r="F174">
        <v>0.24</v>
      </c>
      <c r="G174">
        <v>0.23499999999999999</v>
      </c>
      <c r="H174" t="s">
        <v>25</v>
      </c>
      <c r="J174">
        <v>0</v>
      </c>
      <c r="K174" t="s">
        <v>25</v>
      </c>
      <c r="L174" t="s">
        <v>27</v>
      </c>
      <c r="M174" t="s">
        <v>36</v>
      </c>
      <c r="O174">
        <v>5833.3333329999996</v>
      </c>
      <c r="P174">
        <v>2053</v>
      </c>
      <c r="Q174">
        <v>10000</v>
      </c>
      <c r="R174" s="1">
        <v>38924</v>
      </c>
      <c r="S174">
        <v>3</v>
      </c>
      <c r="T174">
        <v>2006</v>
      </c>
      <c r="U174">
        <v>392.33</v>
      </c>
      <c r="V174">
        <v>3416.86</v>
      </c>
      <c r="W174">
        <v>101</v>
      </c>
      <c r="X174" t="s">
        <v>38</v>
      </c>
    </row>
    <row r="175" spans="1:24" hidden="1" x14ac:dyDescent="0.25">
      <c r="A175" s="1">
        <v>39163</v>
      </c>
      <c r="B175">
        <v>36</v>
      </c>
      <c r="C175" t="s">
        <v>24</v>
      </c>
      <c r="D175" s="1">
        <v>39338</v>
      </c>
      <c r="E175">
        <v>0.10642</v>
      </c>
      <c r="F175">
        <v>9.9500000000000005E-2</v>
      </c>
      <c r="G175">
        <v>9.4500000000000001E-2</v>
      </c>
      <c r="H175" t="s">
        <v>25</v>
      </c>
      <c r="J175">
        <v>0</v>
      </c>
      <c r="K175" t="s">
        <v>81</v>
      </c>
      <c r="L175" t="s">
        <v>37</v>
      </c>
      <c r="M175" t="s">
        <v>56</v>
      </c>
      <c r="N175">
        <v>0</v>
      </c>
      <c r="O175">
        <v>3616.083333</v>
      </c>
      <c r="P175">
        <v>0</v>
      </c>
      <c r="Q175">
        <v>15000</v>
      </c>
      <c r="R175" s="1">
        <v>39175</v>
      </c>
      <c r="S175">
        <v>2</v>
      </c>
      <c r="T175">
        <v>2007</v>
      </c>
      <c r="U175">
        <v>483.66</v>
      </c>
      <c r="V175">
        <v>631.12</v>
      </c>
      <c r="W175">
        <v>430</v>
      </c>
      <c r="X175" t="s">
        <v>34</v>
      </c>
    </row>
    <row r="176" spans="1:24" hidden="1" x14ac:dyDescent="0.25">
      <c r="A176" s="1">
        <v>41296</v>
      </c>
      <c r="B176">
        <v>36</v>
      </c>
      <c r="C176" t="s">
        <v>30</v>
      </c>
      <c r="D176" s="1"/>
      <c r="E176">
        <v>9.9879999999999997E-2</v>
      </c>
      <c r="F176">
        <v>8.6400000000000005E-2</v>
      </c>
      <c r="G176">
        <v>7.6399999999999996E-2</v>
      </c>
      <c r="H176" t="s">
        <v>50</v>
      </c>
      <c r="I176">
        <v>10</v>
      </c>
      <c r="J176">
        <v>1</v>
      </c>
      <c r="K176" t="s">
        <v>117</v>
      </c>
      <c r="L176" t="s">
        <v>80</v>
      </c>
      <c r="M176" t="s">
        <v>33</v>
      </c>
      <c r="N176">
        <v>0</v>
      </c>
      <c r="O176">
        <v>7083.3333329999996</v>
      </c>
      <c r="P176">
        <v>0</v>
      </c>
      <c r="Q176">
        <v>3600</v>
      </c>
      <c r="R176" s="1">
        <v>41298</v>
      </c>
      <c r="S176">
        <v>1</v>
      </c>
      <c r="T176">
        <v>2013</v>
      </c>
      <c r="U176">
        <v>113.88</v>
      </c>
      <c r="V176">
        <v>286.31</v>
      </c>
      <c r="W176">
        <v>73</v>
      </c>
      <c r="X176" t="s">
        <v>34</v>
      </c>
    </row>
    <row r="177" spans="1:24" hidden="1" x14ac:dyDescent="0.25">
      <c r="A177" s="1">
        <v>41641</v>
      </c>
      <c r="B177">
        <v>60</v>
      </c>
      <c r="C177" t="s">
        <v>30</v>
      </c>
      <c r="D177" s="1"/>
      <c r="E177">
        <v>0.21831999999999999</v>
      </c>
      <c r="F177">
        <v>0.19400000000000001</v>
      </c>
      <c r="G177">
        <v>0.184</v>
      </c>
      <c r="H177" t="s">
        <v>47</v>
      </c>
      <c r="I177">
        <v>4</v>
      </c>
      <c r="J177">
        <v>1</v>
      </c>
      <c r="K177" t="s">
        <v>48</v>
      </c>
      <c r="L177" t="s">
        <v>120</v>
      </c>
      <c r="M177" t="s">
        <v>33</v>
      </c>
      <c r="N177">
        <v>0</v>
      </c>
      <c r="O177">
        <v>5416.6666670000004</v>
      </c>
      <c r="P177">
        <v>0</v>
      </c>
      <c r="Q177">
        <v>12000</v>
      </c>
      <c r="R177" s="1">
        <v>41646</v>
      </c>
      <c r="S177">
        <v>1</v>
      </c>
      <c r="T177">
        <v>2014</v>
      </c>
      <c r="U177">
        <v>313.93</v>
      </c>
      <c r="V177">
        <v>191.34190000000001</v>
      </c>
      <c r="W177">
        <v>1</v>
      </c>
      <c r="X177" t="s">
        <v>38</v>
      </c>
    </row>
    <row r="178" spans="1:24" hidden="1" x14ac:dyDescent="0.25">
      <c r="A178" s="1">
        <v>41647</v>
      </c>
      <c r="B178">
        <v>36</v>
      </c>
      <c r="C178" t="s">
        <v>30</v>
      </c>
      <c r="D178" s="1"/>
      <c r="E178">
        <v>0.32446000000000003</v>
      </c>
      <c r="F178">
        <v>0.28499999999999998</v>
      </c>
      <c r="G178">
        <v>0.27500000000000002</v>
      </c>
      <c r="H178" t="s">
        <v>44</v>
      </c>
      <c r="I178">
        <v>3</v>
      </c>
      <c r="J178">
        <v>3</v>
      </c>
      <c r="K178" t="s">
        <v>81</v>
      </c>
      <c r="L178" t="s">
        <v>68</v>
      </c>
      <c r="M178" t="s">
        <v>33</v>
      </c>
      <c r="N178">
        <v>0</v>
      </c>
      <c r="O178">
        <v>6250</v>
      </c>
      <c r="P178">
        <v>0</v>
      </c>
      <c r="Q178">
        <v>4000</v>
      </c>
      <c r="R178" s="1">
        <v>41655</v>
      </c>
      <c r="S178">
        <v>1</v>
      </c>
      <c r="T178">
        <v>2014</v>
      </c>
      <c r="U178">
        <v>166.54</v>
      </c>
      <c r="V178">
        <v>96.82</v>
      </c>
      <c r="W178">
        <v>5</v>
      </c>
      <c r="X178" t="s">
        <v>34</v>
      </c>
    </row>
    <row r="179" spans="1:24" hidden="1" x14ac:dyDescent="0.25">
      <c r="A179" s="1">
        <v>41038</v>
      </c>
      <c r="B179">
        <v>36</v>
      </c>
      <c r="C179" t="s">
        <v>30</v>
      </c>
      <c r="D179" s="1"/>
      <c r="E179">
        <v>0.18315999999999999</v>
      </c>
      <c r="F179">
        <v>0.1469</v>
      </c>
      <c r="G179">
        <v>0.13689999999999999</v>
      </c>
      <c r="H179" t="s">
        <v>42</v>
      </c>
      <c r="I179">
        <v>6</v>
      </c>
      <c r="J179">
        <v>7</v>
      </c>
      <c r="K179" t="s">
        <v>35</v>
      </c>
      <c r="L179" t="s">
        <v>112</v>
      </c>
      <c r="M179" t="s">
        <v>33</v>
      </c>
      <c r="N179">
        <v>0</v>
      </c>
      <c r="O179">
        <v>6250</v>
      </c>
      <c r="P179">
        <v>0</v>
      </c>
      <c r="Q179">
        <v>2900</v>
      </c>
      <c r="R179" s="1">
        <v>41043</v>
      </c>
      <c r="S179">
        <v>2</v>
      </c>
      <c r="T179">
        <v>2012</v>
      </c>
      <c r="U179">
        <v>100.09</v>
      </c>
      <c r="V179">
        <v>568.02</v>
      </c>
      <c r="W179">
        <v>48</v>
      </c>
      <c r="X179" t="s">
        <v>38</v>
      </c>
    </row>
    <row r="180" spans="1:24" hidden="1" x14ac:dyDescent="0.25">
      <c r="A180" s="1">
        <v>39071</v>
      </c>
      <c r="B180">
        <v>36</v>
      </c>
      <c r="C180" t="s">
        <v>24</v>
      </c>
      <c r="D180" s="1">
        <v>39225</v>
      </c>
      <c r="E180">
        <v>0.24856</v>
      </c>
      <c r="F180">
        <v>0.24</v>
      </c>
      <c r="G180">
        <v>0.23499999999999999</v>
      </c>
      <c r="H180" t="s">
        <v>25</v>
      </c>
      <c r="J180">
        <v>0</v>
      </c>
      <c r="K180" t="s">
        <v>25</v>
      </c>
      <c r="L180" t="s">
        <v>27</v>
      </c>
      <c r="M180" t="s">
        <v>36</v>
      </c>
      <c r="O180">
        <v>3333.333333</v>
      </c>
      <c r="P180">
        <v>0</v>
      </c>
      <c r="Q180">
        <v>2200</v>
      </c>
      <c r="R180" s="1">
        <v>39079</v>
      </c>
      <c r="S180">
        <v>4</v>
      </c>
      <c r="T180">
        <v>2006</v>
      </c>
      <c r="U180">
        <v>86.31</v>
      </c>
      <c r="V180">
        <v>203.26</v>
      </c>
      <c r="W180">
        <v>19</v>
      </c>
      <c r="X180" t="s">
        <v>38</v>
      </c>
    </row>
    <row r="181" spans="1:24" hidden="1" x14ac:dyDescent="0.25">
      <c r="A181" s="1">
        <v>40893</v>
      </c>
      <c r="B181">
        <v>36</v>
      </c>
      <c r="C181" t="s">
        <v>63</v>
      </c>
      <c r="D181" s="1">
        <v>41141</v>
      </c>
      <c r="E181">
        <v>0.34731000000000001</v>
      </c>
      <c r="F181">
        <v>0.30730000000000002</v>
      </c>
      <c r="G181">
        <v>0.29730000000000001</v>
      </c>
      <c r="H181" t="s">
        <v>44</v>
      </c>
      <c r="I181">
        <v>1</v>
      </c>
      <c r="J181">
        <v>2</v>
      </c>
      <c r="K181" t="s">
        <v>40</v>
      </c>
      <c r="L181" t="s">
        <v>120</v>
      </c>
      <c r="M181" t="s">
        <v>33</v>
      </c>
      <c r="N181">
        <v>0</v>
      </c>
      <c r="O181">
        <v>4583.3333329999996</v>
      </c>
      <c r="P181">
        <v>170</v>
      </c>
      <c r="Q181">
        <v>5500</v>
      </c>
      <c r="R181" s="1">
        <v>40897</v>
      </c>
      <c r="S181">
        <v>4</v>
      </c>
      <c r="T181">
        <v>2011</v>
      </c>
      <c r="U181">
        <v>235.69</v>
      </c>
      <c r="V181">
        <v>414.42</v>
      </c>
      <c r="W181">
        <v>45</v>
      </c>
      <c r="X181" t="s">
        <v>38</v>
      </c>
    </row>
    <row r="182" spans="1:24" hidden="1" x14ac:dyDescent="0.25">
      <c r="A182" s="1">
        <v>41621</v>
      </c>
      <c r="B182">
        <v>36</v>
      </c>
      <c r="C182" t="s">
        <v>30</v>
      </c>
      <c r="D182" s="1"/>
      <c r="E182">
        <v>0.23438000000000001</v>
      </c>
      <c r="F182">
        <v>0.19700000000000001</v>
      </c>
      <c r="G182">
        <v>0.187</v>
      </c>
      <c r="H182" t="s">
        <v>47</v>
      </c>
      <c r="I182">
        <v>3</v>
      </c>
      <c r="J182">
        <v>1</v>
      </c>
      <c r="K182" t="s">
        <v>65</v>
      </c>
      <c r="L182" t="s">
        <v>27</v>
      </c>
      <c r="M182" t="s">
        <v>33</v>
      </c>
      <c r="N182">
        <v>0</v>
      </c>
      <c r="O182">
        <v>2841.916667</v>
      </c>
      <c r="P182">
        <v>0</v>
      </c>
      <c r="Q182">
        <v>7500</v>
      </c>
      <c r="R182" s="1">
        <v>41638</v>
      </c>
      <c r="S182">
        <v>4</v>
      </c>
      <c r="T182">
        <v>2013</v>
      </c>
      <c r="U182">
        <v>277.58</v>
      </c>
      <c r="V182">
        <v>236.4521</v>
      </c>
      <c r="W182">
        <v>1</v>
      </c>
      <c r="X182" t="s">
        <v>38</v>
      </c>
    </row>
    <row r="183" spans="1:24" hidden="1" x14ac:dyDescent="0.25">
      <c r="A183" s="1">
        <v>41594</v>
      </c>
      <c r="B183">
        <v>36</v>
      </c>
      <c r="C183" t="s">
        <v>30</v>
      </c>
      <c r="D183" s="1"/>
      <c r="E183">
        <v>0.33215</v>
      </c>
      <c r="F183">
        <v>0.29249999999999998</v>
      </c>
      <c r="G183">
        <v>0.28249999999999997</v>
      </c>
      <c r="H183" t="s">
        <v>44</v>
      </c>
      <c r="I183">
        <v>3</v>
      </c>
      <c r="J183">
        <v>2</v>
      </c>
      <c r="K183" t="s">
        <v>79</v>
      </c>
      <c r="L183" t="s">
        <v>46</v>
      </c>
      <c r="M183" t="s">
        <v>33</v>
      </c>
      <c r="N183">
        <v>2617</v>
      </c>
      <c r="O183">
        <v>3333.333333</v>
      </c>
      <c r="P183">
        <v>0</v>
      </c>
      <c r="Q183">
        <v>4000</v>
      </c>
      <c r="R183" s="1">
        <v>41598</v>
      </c>
      <c r="S183">
        <v>4</v>
      </c>
      <c r="T183">
        <v>2013</v>
      </c>
      <c r="U183">
        <v>168.17</v>
      </c>
      <c r="V183">
        <v>289.57</v>
      </c>
      <c r="W183">
        <v>33</v>
      </c>
      <c r="X183" t="s">
        <v>38</v>
      </c>
    </row>
    <row r="184" spans="1:24" hidden="1" x14ac:dyDescent="0.25">
      <c r="A184" s="1">
        <v>41019</v>
      </c>
      <c r="B184">
        <v>36</v>
      </c>
      <c r="C184" t="s">
        <v>30</v>
      </c>
      <c r="D184" s="1"/>
      <c r="E184">
        <v>0.25258999999999998</v>
      </c>
      <c r="F184">
        <v>0.21479999999999999</v>
      </c>
      <c r="G184">
        <v>0.20480000000000001</v>
      </c>
      <c r="H184" t="s">
        <v>47</v>
      </c>
      <c r="I184">
        <v>7</v>
      </c>
      <c r="J184">
        <v>2</v>
      </c>
      <c r="K184" t="s">
        <v>76</v>
      </c>
      <c r="L184" t="s">
        <v>62</v>
      </c>
      <c r="M184" t="s">
        <v>33</v>
      </c>
      <c r="N184">
        <v>0</v>
      </c>
      <c r="O184">
        <v>5333.3333329999996</v>
      </c>
      <c r="P184">
        <v>0</v>
      </c>
      <c r="Q184">
        <v>13500</v>
      </c>
      <c r="R184" s="1">
        <v>41031</v>
      </c>
      <c r="S184">
        <v>2</v>
      </c>
      <c r="T184">
        <v>2012</v>
      </c>
      <c r="U184">
        <v>511.95</v>
      </c>
      <c r="V184">
        <v>4059.81</v>
      </c>
      <c r="W184">
        <v>24</v>
      </c>
      <c r="X184" t="s">
        <v>38</v>
      </c>
    </row>
    <row r="185" spans="1:24" hidden="1" x14ac:dyDescent="0.25">
      <c r="A185" s="1">
        <v>41229</v>
      </c>
      <c r="B185">
        <v>36</v>
      </c>
      <c r="C185" t="s">
        <v>30</v>
      </c>
      <c r="D185" s="1"/>
      <c r="E185">
        <v>0.13697000000000001</v>
      </c>
      <c r="F185">
        <v>0.1089</v>
      </c>
      <c r="G185">
        <v>9.8900000000000002E-2</v>
      </c>
      <c r="H185" t="s">
        <v>31</v>
      </c>
      <c r="I185">
        <v>8</v>
      </c>
      <c r="J185">
        <v>7</v>
      </c>
      <c r="K185" t="s">
        <v>73</v>
      </c>
      <c r="L185" t="s">
        <v>86</v>
      </c>
      <c r="M185" t="s">
        <v>33</v>
      </c>
      <c r="N185">
        <v>0</v>
      </c>
      <c r="O185">
        <v>6000</v>
      </c>
      <c r="P185">
        <v>0</v>
      </c>
      <c r="Q185">
        <v>2000</v>
      </c>
      <c r="R185" s="1">
        <v>41233</v>
      </c>
      <c r="S185">
        <v>4</v>
      </c>
      <c r="T185">
        <v>2012</v>
      </c>
      <c r="U185">
        <v>65.37</v>
      </c>
      <c r="V185">
        <v>230.32</v>
      </c>
      <c r="W185">
        <v>28</v>
      </c>
      <c r="X185" t="s">
        <v>34</v>
      </c>
    </row>
    <row r="186" spans="1:24" hidden="1" x14ac:dyDescent="0.25">
      <c r="A186" s="1">
        <v>39037</v>
      </c>
      <c r="B186">
        <v>36</v>
      </c>
      <c r="C186" t="s">
        <v>63</v>
      </c>
      <c r="D186" s="1">
        <v>39255</v>
      </c>
      <c r="E186">
        <v>0.26590000000000003</v>
      </c>
      <c r="F186">
        <v>0.25</v>
      </c>
      <c r="G186">
        <v>0.23499999999999999</v>
      </c>
      <c r="H186" t="s">
        <v>25</v>
      </c>
      <c r="J186">
        <v>0</v>
      </c>
      <c r="K186" t="s">
        <v>93</v>
      </c>
      <c r="L186" t="s">
        <v>75</v>
      </c>
      <c r="M186" t="s">
        <v>36</v>
      </c>
      <c r="O186">
        <v>200</v>
      </c>
      <c r="P186">
        <v>184</v>
      </c>
      <c r="Q186">
        <v>1200</v>
      </c>
      <c r="R186" s="1">
        <v>39042</v>
      </c>
      <c r="S186">
        <v>4</v>
      </c>
      <c r="T186">
        <v>2006</v>
      </c>
      <c r="U186">
        <v>47.71</v>
      </c>
      <c r="V186">
        <v>71.81</v>
      </c>
      <c r="W186">
        <v>14</v>
      </c>
      <c r="X186" t="s">
        <v>38</v>
      </c>
    </row>
    <row r="187" spans="1:24" hidden="1" x14ac:dyDescent="0.25">
      <c r="A187" s="1">
        <v>40388</v>
      </c>
      <c r="B187">
        <v>36</v>
      </c>
      <c r="C187" t="s">
        <v>63</v>
      </c>
      <c r="D187" s="1">
        <v>41039</v>
      </c>
      <c r="E187">
        <v>0.27118999999999999</v>
      </c>
      <c r="F187">
        <v>0.23649999999999999</v>
      </c>
      <c r="G187">
        <v>0.22650000000000001</v>
      </c>
      <c r="H187" t="s">
        <v>47</v>
      </c>
      <c r="I187">
        <v>6</v>
      </c>
      <c r="J187">
        <v>1</v>
      </c>
      <c r="K187" t="s">
        <v>48</v>
      </c>
      <c r="L187" t="s">
        <v>80</v>
      </c>
      <c r="M187" t="s">
        <v>28</v>
      </c>
      <c r="N187">
        <v>0</v>
      </c>
      <c r="O187">
        <v>3333.333333</v>
      </c>
      <c r="P187">
        <v>150</v>
      </c>
      <c r="Q187">
        <v>6000</v>
      </c>
      <c r="R187" s="1">
        <v>40399</v>
      </c>
      <c r="S187">
        <v>3</v>
      </c>
      <c r="T187">
        <v>2010</v>
      </c>
      <c r="U187">
        <v>234.3</v>
      </c>
      <c r="V187">
        <v>1593.21</v>
      </c>
      <c r="W187">
        <v>243</v>
      </c>
      <c r="X187" t="s">
        <v>38</v>
      </c>
    </row>
    <row r="188" spans="1:24" hidden="1" x14ac:dyDescent="0.25">
      <c r="A188" s="1">
        <v>40942</v>
      </c>
      <c r="B188">
        <v>36</v>
      </c>
      <c r="C188" t="s">
        <v>66</v>
      </c>
      <c r="D188" s="1">
        <v>41532</v>
      </c>
      <c r="E188">
        <v>0.35797000000000001</v>
      </c>
      <c r="F188">
        <v>0.31769999999999998</v>
      </c>
      <c r="G188">
        <v>0.30769999999999997</v>
      </c>
      <c r="H188" t="s">
        <v>64</v>
      </c>
      <c r="I188">
        <v>5</v>
      </c>
      <c r="J188">
        <v>2</v>
      </c>
      <c r="K188" t="s">
        <v>53</v>
      </c>
      <c r="L188" t="s">
        <v>27</v>
      </c>
      <c r="M188" t="s">
        <v>95</v>
      </c>
      <c r="N188">
        <v>0</v>
      </c>
      <c r="O188">
        <v>0</v>
      </c>
      <c r="P188">
        <v>298</v>
      </c>
      <c r="Q188">
        <v>4000</v>
      </c>
      <c r="R188" s="1">
        <v>40955</v>
      </c>
      <c r="S188">
        <v>1</v>
      </c>
      <c r="T188">
        <v>2012</v>
      </c>
      <c r="U188">
        <v>173.71</v>
      </c>
      <c r="V188">
        <v>1297.29</v>
      </c>
      <c r="W188">
        <v>45</v>
      </c>
      <c r="X188" t="s">
        <v>38</v>
      </c>
    </row>
    <row r="189" spans="1:24" hidden="1" x14ac:dyDescent="0.25">
      <c r="A189" s="1">
        <v>41502</v>
      </c>
      <c r="B189">
        <v>36</v>
      </c>
      <c r="C189" t="s">
        <v>30</v>
      </c>
      <c r="D189" s="1"/>
      <c r="E189">
        <v>0.20462</v>
      </c>
      <c r="F189">
        <v>0.16789999999999999</v>
      </c>
      <c r="G189">
        <v>0.15790000000000001</v>
      </c>
      <c r="H189" t="s">
        <v>42</v>
      </c>
      <c r="I189">
        <v>4</v>
      </c>
      <c r="J189">
        <v>14</v>
      </c>
      <c r="K189" t="s">
        <v>78</v>
      </c>
      <c r="L189" t="s">
        <v>27</v>
      </c>
      <c r="M189" t="s">
        <v>27</v>
      </c>
      <c r="N189">
        <v>0</v>
      </c>
      <c r="O189">
        <v>4583.3333329999996</v>
      </c>
      <c r="P189">
        <v>0</v>
      </c>
      <c r="Q189">
        <v>3500</v>
      </c>
      <c r="R189" s="1">
        <v>41508</v>
      </c>
      <c r="S189">
        <v>3</v>
      </c>
      <c r="T189">
        <v>2013</v>
      </c>
      <c r="U189">
        <v>124.42</v>
      </c>
      <c r="V189">
        <v>280</v>
      </c>
      <c r="W189">
        <v>11</v>
      </c>
      <c r="X189" t="s">
        <v>38</v>
      </c>
    </row>
    <row r="190" spans="1:24" hidden="1" x14ac:dyDescent="0.25">
      <c r="A190" s="1">
        <v>39373</v>
      </c>
      <c r="B190">
        <v>36</v>
      </c>
      <c r="C190" t="s">
        <v>24</v>
      </c>
      <c r="D190" s="1">
        <v>40424</v>
      </c>
      <c r="E190">
        <v>0.19835</v>
      </c>
      <c r="F190">
        <v>0.18</v>
      </c>
      <c r="G190">
        <v>0.17</v>
      </c>
      <c r="H190" t="s">
        <v>25</v>
      </c>
      <c r="J190">
        <v>0</v>
      </c>
      <c r="K190" t="s">
        <v>40</v>
      </c>
      <c r="L190" t="s">
        <v>27</v>
      </c>
      <c r="M190" t="s">
        <v>121</v>
      </c>
      <c r="N190">
        <v>0</v>
      </c>
      <c r="O190">
        <v>1000</v>
      </c>
      <c r="P190">
        <v>0</v>
      </c>
      <c r="Q190">
        <v>1000</v>
      </c>
      <c r="R190" s="1">
        <v>39386</v>
      </c>
      <c r="S190">
        <v>4</v>
      </c>
      <c r="T190">
        <v>2007</v>
      </c>
      <c r="U190">
        <v>36.15</v>
      </c>
      <c r="V190">
        <v>283.18</v>
      </c>
      <c r="W190">
        <v>13</v>
      </c>
      <c r="X190" t="s">
        <v>38</v>
      </c>
    </row>
    <row r="191" spans="1:24" hidden="1" x14ac:dyDescent="0.25">
      <c r="A191" s="1">
        <v>41637</v>
      </c>
      <c r="B191">
        <v>60</v>
      </c>
      <c r="C191" t="s">
        <v>30</v>
      </c>
      <c r="D191" s="1"/>
      <c r="E191">
        <v>0.18196999999999999</v>
      </c>
      <c r="F191">
        <v>0.1585</v>
      </c>
      <c r="G191">
        <v>0.14849999999999999</v>
      </c>
      <c r="H191" t="s">
        <v>47</v>
      </c>
      <c r="I191">
        <v>8</v>
      </c>
      <c r="J191">
        <v>2</v>
      </c>
      <c r="K191" t="s">
        <v>85</v>
      </c>
      <c r="L191" t="s">
        <v>68</v>
      </c>
      <c r="M191" t="s">
        <v>33</v>
      </c>
      <c r="N191">
        <v>0</v>
      </c>
      <c r="O191">
        <v>9500</v>
      </c>
      <c r="P191">
        <v>0</v>
      </c>
      <c r="Q191">
        <v>24800</v>
      </c>
      <c r="R191" s="1">
        <v>41642</v>
      </c>
      <c r="S191">
        <v>1</v>
      </c>
      <c r="T191">
        <v>2014</v>
      </c>
      <c r="U191">
        <v>601.11</v>
      </c>
      <c r="V191">
        <v>632.14</v>
      </c>
      <c r="W191">
        <v>303</v>
      </c>
      <c r="X191" t="s">
        <v>38</v>
      </c>
    </row>
    <row r="192" spans="1:24" x14ac:dyDescent="0.25">
      <c r="A192" s="1">
        <v>41570</v>
      </c>
      <c r="B192">
        <v>60</v>
      </c>
      <c r="C192" t="s">
        <v>30</v>
      </c>
      <c r="D192" s="1"/>
      <c r="E192">
        <v>0.19988</v>
      </c>
      <c r="F192">
        <v>0.17599999999999999</v>
      </c>
      <c r="G192">
        <v>0.16600000000000001</v>
      </c>
      <c r="H192" t="s">
        <v>47</v>
      </c>
      <c r="I192">
        <v>6</v>
      </c>
      <c r="J192">
        <v>1</v>
      </c>
      <c r="K192" t="s">
        <v>87</v>
      </c>
      <c r="L192" t="s">
        <v>32</v>
      </c>
      <c r="M192" t="s">
        <v>33</v>
      </c>
      <c r="N192">
        <v>0</v>
      </c>
      <c r="O192">
        <v>7666.6666670000004</v>
      </c>
      <c r="P192">
        <v>0</v>
      </c>
      <c r="Q192">
        <v>15000</v>
      </c>
      <c r="R192" s="1">
        <v>41572</v>
      </c>
      <c r="S192">
        <v>4</v>
      </c>
      <c r="T192">
        <v>2013</v>
      </c>
      <c r="U192">
        <v>377.64</v>
      </c>
      <c r="V192">
        <v>868.37710000000004</v>
      </c>
      <c r="W192">
        <v>1</v>
      </c>
      <c r="X192" t="s">
        <v>29</v>
      </c>
    </row>
    <row r="193" spans="1:24" hidden="1" x14ac:dyDescent="0.25">
      <c r="A193" s="1">
        <v>39017</v>
      </c>
      <c r="B193">
        <v>36</v>
      </c>
      <c r="C193" t="s">
        <v>63</v>
      </c>
      <c r="D193" s="1">
        <v>39263</v>
      </c>
      <c r="E193">
        <v>0.30780999999999997</v>
      </c>
      <c r="F193">
        <v>0.3</v>
      </c>
      <c r="G193">
        <v>0.28000000000000003</v>
      </c>
      <c r="H193" t="s">
        <v>25</v>
      </c>
      <c r="J193">
        <v>0</v>
      </c>
      <c r="K193" t="s">
        <v>48</v>
      </c>
      <c r="L193" t="s">
        <v>92</v>
      </c>
      <c r="M193" t="s">
        <v>36</v>
      </c>
      <c r="O193">
        <v>3750</v>
      </c>
      <c r="P193">
        <v>174</v>
      </c>
      <c r="Q193">
        <v>10000</v>
      </c>
      <c r="R193" s="1">
        <v>39022</v>
      </c>
      <c r="S193">
        <v>4</v>
      </c>
      <c r="T193">
        <v>2006</v>
      </c>
      <c r="U193">
        <v>424.52</v>
      </c>
      <c r="V193">
        <v>705.52</v>
      </c>
      <c r="W193">
        <v>14</v>
      </c>
      <c r="X193" t="s">
        <v>34</v>
      </c>
    </row>
    <row r="194" spans="1:24" hidden="1" x14ac:dyDescent="0.25">
      <c r="A194" s="1">
        <v>41433</v>
      </c>
      <c r="B194">
        <v>60</v>
      </c>
      <c r="C194" t="s">
        <v>30</v>
      </c>
      <c r="D194" s="1"/>
      <c r="E194">
        <v>0.29998000000000002</v>
      </c>
      <c r="F194">
        <v>0.27360000000000001</v>
      </c>
      <c r="G194">
        <v>0.2636</v>
      </c>
      <c r="H194" t="s">
        <v>39</v>
      </c>
      <c r="I194">
        <v>4</v>
      </c>
      <c r="J194">
        <v>1</v>
      </c>
      <c r="K194" t="s">
        <v>61</v>
      </c>
      <c r="L194" t="s">
        <v>75</v>
      </c>
      <c r="M194" t="s">
        <v>33</v>
      </c>
      <c r="N194">
        <v>0</v>
      </c>
      <c r="O194">
        <v>5833.3333329999996</v>
      </c>
      <c r="P194">
        <v>0</v>
      </c>
      <c r="Q194">
        <v>15000</v>
      </c>
      <c r="R194" s="1">
        <v>41445</v>
      </c>
      <c r="S194">
        <v>2</v>
      </c>
      <c r="T194">
        <v>2013</v>
      </c>
      <c r="U194">
        <v>461.26</v>
      </c>
      <c r="V194">
        <v>2675.11</v>
      </c>
      <c r="W194">
        <v>151</v>
      </c>
      <c r="X194" t="s">
        <v>34</v>
      </c>
    </row>
    <row r="195" spans="1:24" hidden="1" x14ac:dyDescent="0.25">
      <c r="A195" s="1">
        <v>38868</v>
      </c>
      <c r="B195">
        <v>36</v>
      </c>
      <c r="C195" t="s">
        <v>63</v>
      </c>
      <c r="D195" s="1">
        <v>39363</v>
      </c>
      <c r="E195">
        <v>0.23937</v>
      </c>
      <c r="F195">
        <v>0.23</v>
      </c>
      <c r="G195">
        <v>0.22500000000000001</v>
      </c>
      <c r="H195" t="s">
        <v>25</v>
      </c>
      <c r="J195">
        <v>0</v>
      </c>
      <c r="K195" t="s">
        <v>59</v>
      </c>
      <c r="L195" t="s">
        <v>25</v>
      </c>
      <c r="M195" t="s">
        <v>25</v>
      </c>
      <c r="O195">
        <v>2500</v>
      </c>
      <c r="P195">
        <v>199</v>
      </c>
      <c r="Q195">
        <v>2000</v>
      </c>
      <c r="R195" s="1">
        <v>38877</v>
      </c>
      <c r="S195">
        <v>2</v>
      </c>
      <c r="T195">
        <v>2006</v>
      </c>
      <c r="U195">
        <v>77.42</v>
      </c>
      <c r="V195">
        <v>416.18</v>
      </c>
      <c r="W195">
        <v>13</v>
      </c>
      <c r="X195" t="s">
        <v>34</v>
      </c>
    </row>
    <row r="196" spans="1:24" hidden="1" x14ac:dyDescent="0.25">
      <c r="A196" s="1">
        <v>40832</v>
      </c>
      <c r="B196">
        <v>36</v>
      </c>
      <c r="C196" t="s">
        <v>24</v>
      </c>
      <c r="D196" s="1">
        <v>41429</v>
      </c>
      <c r="E196">
        <v>0.29509999999999997</v>
      </c>
      <c r="F196">
        <v>0.25990000000000002</v>
      </c>
      <c r="G196">
        <v>0.24990000000000001</v>
      </c>
      <c r="H196" t="s">
        <v>39</v>
      </c>
      <c r="I196">
        <v>5</v>
      </c>
      <c r="J196">
        <v>7</v>
      </c>
      <c r="K196" t="s">
        <v>114</v>
      </c>
      <c r="L196" t="s">
        <v>27</v>
      </c>
      <c r="M196" t="s">
        <v>33</v>
      </c>
      <c r="N196">
        <v>0</v>
      </c>
      <c r="O196">
        <v>4166.6666670000004</v>
      </c>
      <c r="P196">
        <v>0</v>
      </c>
      <c r="Q196">
        <v>3800</v>
      </c>
      <c r="R196" s="1">
        <v>40840</v>
      </c>
      <c r="S196">
        <v>4</v>
      </c>
      <c r="T196">
        <v>2011</v>
      </c>
      <c r="U196">
        <v>153.08000000000001</v>
      </c>
      <c r="V196">
        <v>1285.3699999999999</v>
      </c>
      <c r="W196">
        <v>48</v>
      </c>
      <c r="X196" t="s">
        <v>38</v>
      </c>
    </row>
    <row r="197" spans="1:24" hidden="1" x14ac:dyDescent="0.25">
      <c r="A197" s="1">
        <v>41399</v>
      </c>
      <c r="B197">
        <v>60</v>
      </c>
      <c r="C197" t="s">
        <v>30</v>
      </c>
      <c r="D197" s="1"/>
      <c r="E197">
        <v>0.20080999999999999</v>
      </c>
      <c r="F197">
        <v>0.1769</v>
      </c>
      <c r="G197">
        <v>0.16689999999999999</v>
      </c>
      <c r="H197" t="s">
        <v>42</v>
      </c>
      <c r="I197">
        <v>5</v>
      </c>
      <c r="J197">
        <v>1</v>
      </c>
      <c r="K197" t="s">
        <v>87</v>
      </c>
      <c r="L197" t="s">
        <v>88</v>
      </c>
      <c r="M197" t="s">
        <v>33</v>
      </c>
      <c r="N197">
        <v>0</v>
      </c>
      <c r="O197">
        <v>6666.6666670000004</v>
      </c>
      <c r="P197">
        <v>0</v>
      </c>
      <c r="Q197">
        <v>15000</v>
      </c>
      <c r="R197" s="1">
        <v>41411</v>
      </c>
      <c r="S197">
        <v>2</v>
      </c>
      <c r="T197">
        <v>2013</v>
      </c>
      <c r="U197">
        <v>378.38</v>
      </c>
      <c r="V197">
        <v>1917.9001000000001</v>
      </c>
      <c r="W197">
        <v>1</v>
      </c>
      <c r="X197" t="s">
        <v>38</v>
      </c>
    </row>
    <row r="198" spans="1:24" hidden="1" x14ac:dyDescent="0.25">
      <c r="A198" s="1">
        <v>41200</v>
      </c>
      <c r="B198">
        <v>60</v>
      </c>
      <c r="C198" t="s">
        <v>30</v>
      </c>
      <c r="D198" s="1"/>
      <c r="E198">
        <v>0.15751999999999999</v>
      </c>
      <c r="F198">
        <v>0.1346</v>
      </c>
      <c r="G198">
        <v>0.1246</v>
      </c>
      <c r="H198" t="s">
        <v>31</v>
      </c>
      <c r="I198">
        <v>9</v>
      </c>
      <c r="J198">
        <v>19</v>
      </c>
      <c r="K198" t="s">
        <v>72</v>
      </c>
      <c r="L198" t="s">
        <v>27</v>
      </c>
      <c r="M198" t="s">
        <v>33</v>
      </c>
      <c r="N198">
        <v>0</v>
      </c>
      <c r="O198">
        <v>33333.333330000001</v>
      </c>
      <c r="P198">
        <v>0</v>
      </c>
      <c r="Q198">
        <v>25000</v>
      </c>
      <c r="R198" s="1">
        <v>41211</v>
      </c>
      <c r="S198">
        <v>4</v>
      </c>
      <c r="T198">
        <v>2012</v>
      </c>
      <c r="U198">
        <v>574.73</v>
      </c>
      <c r="V198">
        <v>4071.49</v>
      </c>
      <c r="W198">
        <v>34</v>
      </c>
      <c r="X198" t="s">
        <v>34</v>
      </c>
    </row>
    <row r="199" spans="1:24" x14ac:dyDescent="0.25">
      <c r="A199" s="1">
        <v>40896</v>
      </c>
      <c r="B199">
        <v>36</v>
      </c>
      <c r="C199" t="s">
        <v>24</v>
      </c>
      <c r="D199" s="1">
        <v>41082</v>
      </c>
      <c r="E199">
        <v>0.19108</v>
      </c>
      <c r="F199">
        <v>0.16209999999999999</v>
      </c>
      <c r="G199">
        <v>0.15210000000000001</v>
      </c>
      <c r="H199" t="s">
        <v>42</v>
      </c>
      <c r="I199">
        <v>8</v>
      </c>
      <c r="J199">
        <v>1</v>
      </c>
      <c r="K199" t="s">
        <v>65</v>
      </c>
      <c r="L199" t="s">
        <v>55</v>
      </c>
      <c r="M199" t="s">
        <v>33</v>
      </c>
      <c r="N199">
        <v>0</v>
      </c>
      <c r="O199">
        <v>2083.333333</v>
      </c>
      <c r="P199">
        <v>0</v>
      </c>
      <c r="Q199">
        <v>3000</v>
      </c>
      <c r="R199" s="1">
        <v>40899</v>
      </c>
      <c r="S199">
        <v>4</v>
      </c>
      <c r="T199">
        <v>2011</v>
      </c>
      <c r="U199">
        <v>105.78</v>
      </c>
      <c r="V199">
        <v>110.03</v>
      </c>
      <c r="W199">
        <v>58</v>
      </c>
      <c r="X199" t="s">
        <v>29</v>
      </c>
    </row>
    <row r="200" spans="1:24" hidden="1" x14ac:dyDescent="0.25">
      <c r="A200" s="1">
        <v>40391</v>
      </c>
      <c r="B200">
        <v>36</v>
      </c>
      <c r="C200" t="s">
        <v>24</v>
      </c>
      <c r="D200" s="1">
        <v>41495</v>
      </c>
      <c r="E200">
        <v>0.29265000000000002</v>
      </c>
      <c r="F200">
        <v>0.25750000000000001</v>
      </c>
      <c r="G200">
        <v>0.2475</v>
      </c>
      <c r="H200" t="s">
        <v>39</v>
      </c>
      <c r="I200">
        <v>8</v>
      </c>
      <c r="J200">
        <v>7</v>
      </c>
      <c r="K200" t="s">
        <v>72</v>
      </c>
      <c r="L200" t="s">
        <v>32</v>
      </c>
      <c r="M200" t="s">
        <v>33</v>
      </c>
      <c r="N200">
        <v>0</v>
      </c>
      <c r="O200">
        <v>10000</v>
      </c>
      <c r="P200">
        <v>0</v>
      </c>
      <c r="Q200">
        <v>3000</v>
      </c>
      <c r="R200" s="1">
        <v>40399</v>
      </c>
      <c r="S200">
        <v>3</v>
      </c>
      <c r="T200">
        <v>2010</v>
      </c>
      <c r="U200">
        <v>0</v>
      </c>
      <c r="V200">
        <v>1522.2</v>
      </c>
      <c r="W200">
        <v>53</v>
      </c>
      <c r="X200" t="s">
        <v>38</v>
      </c>
    </row>
    <row r="201" spans="1:24" hidden="1" x14ac:dyDescent="0.25">
      <c r="A201" s="1">
        <v>41686</v>
      </c>
      <c r="B201">
        <v>36</v>
      </c>
      <c r="C201" t="s">
        <v>30</v>
      </c>
      <c r="D201" s="1"/>
      <c r="E201">
        <v>0.11599</v>
      </c>
      <c r="F201">
        <v>8.7900000000000006E-2</v>
      </c>
      <c r="G201">
        <v>7.7899999999999997E-2</v>
      </c>
      <c r="H201" t="s">
        <v>31</v>
      </c>
      <c r="I201">
        <v>10</v>
      </c>
      <c r="J201">
        <v>1</v>
      </c>
      <c r="K201" t="s">
        <v>79</v>
      </c>
      <c r="L201" t="s">
        <v>122</v>
      </c>
      <c r="M201" t="s">
        <v>33</v>
      </c>
      <c r="N201">
        <v>0</v>
      </c>
      <c r="O201">
        <v>9583.3333330000005</v>
      </c>
      <c r="P201">
        <v>0</v>
      </c>
      <c r="Q201">
        <v>13000</v>
      </c>
      <c r="R201" s="1">
        <v>41689</v>
      </c>
      <c r="S201">
        <v>1</v>
      </c>
      <c r="T201">
        <v>2014</v>
      </c>
      <c r="U201">
        <v>412.13</v>
      </c>
      <c r="V201">
        <v>0</v>
      </c>
      <c r="W201">
        <v>1</v>
      </c>
      <c r="X201" t="s">
        <v>38</v>
      </c>
    </row>
    <row r="202" spans="1:24" hidden="1" x14ac:dyDescent="0.25">
      <c r="A202" s="1">
        <v>40811</v>
      </c>
      <c r="B202">
        <v>36</v>
      </c>
      <c r="C202" t="s">
        <v>66</v>
      </c>
      <c r="D202" s="1">
        <v>41607</v>
      </c>
      <c r="E202">
        <v>0.35643000000000002</v>
      </c>
      <c r="F202">
        <v>0.31990000000000002</v>
      </c>
      <c r="G202">
        <v>0.30990000000000001</v>
      </c>
      <c r="H202" t="s">
        <v>64</v>
      </c>
      <c r="I202">
        <v>2</v>
      </c>
      <c r="J202">
        <v>3</v>
      </c>
      <c r="K202" t="s">
        <v>61</v>
      </c>
      <c r="L202" t="s">
        <v>41</v>
      </c>
      <c r="M202" t="s">
        <v>33</v>
      </c>
      <c r="N202">
        <v>0</v>
      </c>
      <c r="O202">
        <v>5500</v>
      </c>
      <c r="P202">
        <v>223</v>
      </c>
      <c r="Q202">
        <v>4000</v>
      </c>
      <c r="R202" s="1">
        <v>40816</v>
      </c>
      <c r="S202">
        <v>3</v>
      </c>
      <c r="T202">
        <v>2011</v>
      </c>
      <c r="U202">
        <v>174.2</v>
      </c>
      <c r="V202">
        <v>1789.85</v>
      </c>
      <c r="W202">
        <v>13</v>
      </c>
      <c r="X202" t="s">
        <v>34</v>
      </c>
    </row>
    <row r="203" spans="1:24" hidden="1" x14ac:dyDescent="0.25">
      <c r="A203" s="1">
        <v>39324</v>
      </c>
      <c r="B203">
        <v>36</v>
      </c>
      <c r="C203" t="s">
        <v>24</v>
      </c>
      <c r="D203" s="1">
        <v>39896</v>
      </c>
      <c r="E203">
        <v>0.15712999999999999</v>
      </c>
      <c r="F203">
        <v>0.15</v>
      </c>
      <c r="G203">
        <v>0.14000000000000001</v>
      </c>
      <c r="H203" t="s">
        <v>25</v>
      </c>
      <c r="J203">
        <v>0</v>
      </c>
      <c r="K203" t="s">
        <v>48</v>
      </c>
      <c r="L203" t="s">
        <v>27</v>
      </c>
      <c r="M203" t="s">
        <v>28</v>
      </c>
      <c r="N203">
        <v>0</v>
      </c>
      <c r="O203">
        <v>6666.6666670000004</v>
      </c>
      <c r="P203">
        <v>0</v>
      </c>
      <c r="Q203">
        <v>20000</v>
      </c>
      <c r="R203" s="1">
        <v>39338</v>
      </c>
      <c r="S203">
        <v>3</v>
      </c>
      <c r="T203">
        <v>2007</v>
      </c>
      <c r="U203">
        <v>693.31</v>
      </c>
      <c r="V203">
        <v>2851.32</v>
      </c>
      <c r="W203">
        <v>210</v>
      </c>
      <c r="X203" t="s">
        <v>38</v>
      </c>
    </row>
    <row r="204" spans="1:24" x14ac:dyDescent="0.25">
      <c r="A204" s="1">
        <v>41443</v>
      </c>
      <c r="B204">
        <v>36</v>
      </c>
      <c r="C204" t="s">
        <v>30</v>
      </c>
      <c r="D204" s="1"/>
      <c r="E204">
        <v>0.22711999999999999</v>
      </c>
      <c r="F204">
        <v>0.18990000000000001</v>
      </c>
      <c r="G204">
        <v>0.1799</v>
      </c>
      <c r="H204" t="s">
        <v>47</v>
      </c>
      <c r="I204">
        <v>5</v>
      </c>
      <c r="J204">
        <v>1</v>
      </c>
      <c r="K204" t="s">
        <v>102</v>
      </c>
      <c r="L204" t="s">
        <v>118</v>
      </c>
      <c r="M204" t="s">
        <v>33</v>
      </c>
      <c r="N204">
        <v>0</v>
      </c>
      <c r="O204">
        <v>3750</v>
      </c>
      <c r="P204">
        <v>0</v>
      </c>
      <c r="Q204">
        <v>10000</v>
      </c>
      <c r="R204" s="1">
        <v>41453</v>
      </c>
      <c r="S204">
        <v>2</v>
      </c>
      <c r="T204">
        <v>2013</v>
      </c>
      <c r="U204">
        <v>366.51</v>
      </c>
      <c r="V204">
        <v>1173.5273</v>
      </c>
      <c r="W204">
        <v>1</v>
      </c>
      <c r="X204" t="s">
        <v>29</v>
      </c>
    </row>
    <row r="205" spans="1:24" hidden="1" x14ac:dyDescent="0.25">
      <c r="A205" s="1">
        <v>41529</v>
      </c>
      <c r="B205">
        <v>36</v>
      </c>
      <c r="C205" t="s">
        <v>30</v>
      </c>
      <c r="D205" s="1"/>
      <c r="E205">
        <v>0.12274</v>
      </c>
      <c r="F205">
        <v>9.4899999999999998E-2</v>
      </c>
      <c r="G205">
        <v>8.4900000000000003E-2</v>
      </c>
      <c r="H205" t="s">
        <v>31</v>
      </c>
      <c r="I205">
        <v>8</v>
      </c>
      <c r="J205">
        <v>1</v>
      </c>
      <c r="K205" t="s">
        <v>93</v>
      </c>
      <c r="L205" t="s">
        <v>27</v>
      </c>
      <c r="M205" t="s">
        <v>33</v>
      </c>
      <c r="N205">
        <v>0</v>
      </c>
      <c r="O205">
        <v>5833.3333329999996</v>
      </c>
      <c r="P205">
        <v>0</v>
      </c>
      <c r="Q205">
        <v>20000</v>
      </c>
      <c r="R205" s="1">
        <v>41533</v>
      </c>
      <c r="S205">
        <v>3</v>
      </c>
      <c r="T205">
        <v>2013</v>
      </c>
      <c r="U205">
        <v>640.57000000000005</v>
      </c>
      <c r="V205">
        <v>751.44</v>
      </c>
      <c r="W205">
        <v>1</v>
      </c>
      <c r="X205" t="s">
        <v>34</v>
      </c>
    </row>
    <row r="206" spans="1:24" x14ac:dyDescent="0.25">
      <c r="A206" s="1">
        <v>40947</v>
      </c>
      <c r="B206">
        <v>60</v>
      </c>
      <c r="C206" t="s">
        <v>30</v>
      </c>
      <c r="D206" s="1"/>
      <c r="E206">
        <v>0.27245999999999998</v>
      </c>
      <c r="F206">
        <v>0.24679999999999999</v>
      </c>
      <c r="G206">
        <v>0.23680000000000001</v>
      </c>
      <c r="H206" t="s">
        <v>47</v>
      </c>
      <c r="I206">
        <v>7</v>
      </c>
      <c r="J206">
        <v>7</v>
      </c>
      <c r="K206" t="s">
        <v>116</v>
      </c>
      <c r="L206" t="s">
        <v>80</v>
      </c>
      <c r="M206" t="s">
        <v>33</v>
      </c>
      <c r="N206">
        <v>0</v>
      </c>
      <c r="O206">
        <v>5000</v>
      </c>
      <c r="P206">
        <v>0</v>
      </c>
      <c r="Q206">
        <v>10000</v>
      </c>
      <c r="R206" s="1">
        <v>40952</v>
      </c>
      <c r="S206">
        <v>1</v>
      </c>
      <c r="T206">
        <v>2012</v>
      </c>
      <c r="U206">
        <v>291.64</v>
      </c>
      <c r="V206">
        <v>4368.09</v>
      </c>
      <c r="W206">
        <v>75</v>
      </c>
      <c r="X206" t="s">
        <v>29</v>
      </c>
    </row>
    <row r="207" spans="1:24" hidden="1" x14ac:dyDescent="0.25">
      <c r="A207" s="1">
        <v>41661</v>
      </c>
      <c r="B207">
        <v>36</v>
      </c>
      <c r="C207" t="s">
        <v>30</v>
      </c>
      <c r="D207" s="1"/>
      <c r="E207">
        <v>7.9219999999999999E-2</v>
      </c>
      <c r="F207">
        <v>6.59E-2</v>
      </c>
      <c r="G207">
        <v>5.5899999999999998E-2</v>
      </c>
      <c r="H207" t="s">
        <v>50</v>
      </c>
      <c r="I207">
        <v>10</v>
      </c>
      <c r="J207">
        <v>1</v>
      </c>
      <c r="K207" t="s">
        <v>45</v>
      </c>
      <c r="L207" t="s">
        <v>27</v>
      </c>
      <c r="M207" t="s">
        <v>33</v>
      </c>
      <c r="N207">
        <v>0</v>
      </c>
      <c r="O207">
        <v>13750</v>
      </c>
      <c r="P207">
        <v>0</v>
      </c>
      <c r="Q207">
        <v>10000</v>
      </c>
      <c r="R207" s="1">
        <v>41666</v>
      </c>
      <c r="S207">
        <v>1</v>
      </c>
      <c r="T207">
        <v>2014</v>
      </c>
      <c r="U207">
        <v>306.89999999999998</v>
      </c>
      <c r="V207">
        <v>55.97</v>
      </c>
      <c r="W207">
        <v>178</v>
      </c>
      <c r="X207" t="s">
        <v>34</v>
      </c>
    </row>
    <row r="208" spans="1:24" hidden="1" x14ac:dyDescent="0.25">
      <c r="A208" s="1">
        <v>38801</v>
      </c>
      <c r="B208">
        <v>36</v>
      </c>
      <c r="C208" t="s">
        <v>63</v>
      </c>
      <c r="D208" s="1">
        <v>39262</v>
      </c>
      <c r="E208">
        <v>0.27766999999999997</v>
      </c>
      <c r="F208">
        <v>0.27</v>
      </c>
      <c r="G208">
        <v>0.25750000000000001</v>
      </c>
      <c r="H208" t="s">
        <v>25</v>
      </c>
      <c r="J208">
        <v>0</v>
      </c>
      <c r="K208" t="s">
        <v>25</v>
      </c>
      <c r="L208" t="s">
        <v>25</v>
      </c>
      <c r="M208" t="s">
        <v>25</v>
      </c>
      <c r="O208">
        <v>9166.6666669999995</v>
      </c>
      <c r="P208">
        <v>177</v>
      </c>
      <c r="Q208">
        <v>7500</v>
      </c>
      <c r="R208" s="1">
        <v>38805</v>
      </c>
      <c r="S208">
        <v>1</v>
      </c>
      <c r="T208">
        <v>2006</v>
      </c>
      <c r="U208">
        <v>306.19</v>
      </c>
      <c r="V208">
        <v>1530.25</v>
      </c>
      <c r="W208">
        <v>57</v>
      </c>
      <c r="X208" t="s">
        <v>34</v>
      </c>
    </row>
    <row r="209" spans="1:24" hidden="1" x14ac:dyDescent="0.25">
      <c r="A209" s="1">
        <v>41684</v>
      </c>
      <c r="B209">
        <v>60</v>
      </c>
      <c r="C209" t="s">
        <v>30</v>
      </c>
      <c r="D209" s="1"/>
      <c r="E209">
        <v>0.18579999999999999</v>
      </c>
      <c r="F209">
        <v>0.16200000000000001</v>
      </c>
      <c r="G209">
        <v>0.152</v>
      </c>
      <c r="H209" t="s">
        <v>47</v>
      </c>
      <c r="I209">
        <v>7</v>
      </c>
      <c r="J209">
        <v>1</v>
      </c>
      <c r="K209" t="s">
        <v>65</v>
      </c>
      <c r="L209" t="s">
        <v>70</v>
      </c>
      <c r="M209" t="s">
        <v>33</v>
      </c>
      <c r="N209">
        <v>0</v>
      </c>
      <c r="O209">
        <v>3000</v>
      </c>
      <c r="P209">
        <v>0</v>
      </c>
      <c r="Q209">
        <v>7000</v>
      </c>
      <c r="R209" s="1">
        <v>41690</v>
      </c>
      <c r="S209">
        <v>1</v>
      </c>
      <c r="T209">
        <v>2014</v>
      </c>
      <c r="U209">
        <v>170.97</v>
      </c>
      <c r="V209">
        <v>0</v>
      </c>
      <c r="W209">
        <v>1</v>
      </c>
      <c r="X209" t="s">
        <v>38</v>
      </c>
    </row>
    <row r="210" spans="1:24" hidden="1" x14ac:dyDescent="0.25">
      <c r="A210" s="1">
        <v>41053</v>
      </c>
      <c r="B210">
        <v>60</v>
      </c>
      <c r="C210" t="s">
        <v>30</v>
      </c>
      <c r="D210" s="1"/>
      <c r="E210">
        <v>0.23318</v>
      </c>
      <c r="F210">
        <v>0.20849999999999999</v>
      </c>
      <c r="G210">
        <v>0.19850000000000001</v>
      </c>
      <c r="H210" t="s">
        <v>42</v>
      </c>
      <c r="I210">
        <v>8</v>
      </c>
      <c r="J210">
        <v>1</v>
      </c>
      <c r="K210" t="s">
        <v>59</v>
      </c>
      <c r="L210" t="s">
        <v>27</v>
      </c>
      <c r="M210" t="s">
        <v>33</v>
      </c>
      <c r="N210">
        <v>0</v>
      </c>
      <c r="O210">
        <v>17500</v>
      </c>
      <c r="P210">
        <v>0</v>
      </c>
      <c r="Q210">
        <v>15000</v>
      </c>
      <c r="R210" s="1">
        <v>41065</v>
      </c>
      <c r="S210">
        <v>2</v>
      </c>
      <c r="T210">
        <v>2012</v>
      </c>
      <c r="U210">
        <v>404.54</v>
      </c>
      <c r="V210">
        <v>4697.0200000000004</v>
      </c>
      <c r="W210">
        <v>15</v>
      </c>
      <c r="X210" t="s">
        <v>38</v>
      </c>
    </row>
    <row r="211" spans="1:24" hidden="1" x14ac:dyDescent="0.25">
      <c r="A211" s="1">
        <v>41456</v>
      </c>
      <c r="B211">
        <v>36</v>
      </c>
      <c r="C211" t="s">
        <v>30</v>
      </c>
      <c r="D211" s="1"/>
      <c r="E211">
        <v>0.31790000000000002</v>
      </c>
      <c r="F211">
        <v>0.27860000000000001</v>
      </c>
      <c r="G211">
        <v>0.26860000000000001</v>
      </c>
      <c r="H211" t="s">
        <v>44</v>
      </c>
      <c r="I211">
        <v>2</v>
      </c>
      <c r="J211">
        <v>15</v>
      </c>
      <c r="K211" t="s">
        <v>123</v>
      </c>
      <c r="L211" t="s">
        <v>84</v>
      </c>
      <c r="M211" t="s">
        <v>33</v>
      </c>
      <c r="N211">
        <v>0</v>
      </c>
      <c r="O211">
        <v>7916.6666670000004</v>
      </c>
      <c r="P211">
        <v>0</v>
      </c>
      <c r="Q211">
        <v>4000</v>
      </c>
      <c r="R211" s="1">
        <v>41458</v>
      </c>
      <c r="S211">
        <v>3</v>
      </c>
      <c r="T211">
        <v>2013</v>
      </c>
      <c r="U211">
        <v>165.15</v>
      </c>
      <c r="V211">
        <v>619.03</v>
      </c>
      <c r="W211">
        <v>59</v>
      </c>
      <c r="X211" t="s">
        <v>34</v>
      </c>
    </row>
    <row r="212" spans="1:24" hidden="1" x14ac:dyDescent="0.25">
      <c r="A212" s="1">
        <v>39273</v>
      </c>
      <c r="B212">
        <v>36</v>
      </c>
      <c r="C212" t="s">
        <v>24</v>
      </c>
      <c r="D212" s="1">
        <v>40379</v>
      </c>
      <c r="E212">
        <v>0.16607</v>
      </c>
      <c r="F212">
        <v>0.15890000000000001</v>
      </c>
      <c r="G212">
        <v>0.1489</v>
      </c>
      <c r="H212" t="s">
        <v>25</v>
      </c>
      <c r="J212">
        <v>0</v>
      </c>
      <c r="K212" t="s">
        <v>35</v>
      </c>
      <c r="L212" t="s">
        <v>92</v>
      </c>
      <c r="M212" t="s">
        <v>56</v>
      </c>
      <c r="N212">
        <v>0</v>
      </c>
      <c r="O212">
        <v>5438.3333329999996</v>
      </c>
      <c r="P212">
        <v>0</v>
      </c>
      <c r="Q212">
        <v>8000</v>
      </c>
      <c r="R212" s="1">
        <v>39297</v>
      </c>
      <c r="S212">
        <v>3</v>
      </c>
      <c r="T212">
        <v>2007</v>
      </c>
      <c r="U212">
        <v>280.82</v>
      </c>
      <c r="V212">
        <v>2095.37</v>
      </c>
      <c r="W212">
        <v>198</v>
      </c>
      <c r="X212" t="s">
        <v>38</v>
      </c>
    </row>
    <row r="213" spans="1:24" hidden="1" x14ac:dyDescent="0.25">
      <c r="A213" s="1">
        <v>41581</v>
      </c>
      <c r="B213">
        <v>60</v>
      </c>
      <c r="C213" t="s">
        <v>30</v>
      </c>
      <c r="D213" s="1"/>
      <c r="E213">
        <v>0.19681000000000001</v>
      </c>
      <c r="F213">
        <v>0.17299999999999999</v>
      </c>
      <c r="G213">
        <v>0.16300000000000001</v>
      </c>
      <c r="H213" t="s">
        <v>47</v>
      </c>
      <c r="I213">
        <v>7</v>
      </c>
      <c r="J213">
        <v>1</v>
      </c>
      <c r="K213" t="s">
        <v>78</v>
      </c>
      <c r="L213" t="s">
        <v>27</v>
      </c>
      <c r="M213" t="s">
        <v>33</v>
      </c>
      <c r="N213">
        <v>0</v>
      </c>
      <c r="O213">
        <v>4166.6666670000004</v>
      </c>
      <c r="P213">
        <v>0</v>
      </c>
      <c r="Q213">
        <v>15000</v>
      </c>
      <c r="R213" s="1">
        <v>41584</v>
      </c>
      <c r="S213">
        <v>4</v>
      </c>
      <c r="T213">
        <v>2013</v>
      </c>
      <c r="U213">
        <v>375.21</v>
      </c>
      <c r="V213">
        <v>639.91039999999998</v>
      </c>
      <c r="W213">
        <v>1</v>
      </c>
      <c r="X213" t="s">
        <v>34</v>
      </c>
    </row>
    <row r="214" spans="1:24" hidden="1" x14ac:dyDescent="0.25">
      <c r="A214" s="1">
        <v>40997</v>
      </c>
      <c r="B214">
        <v>36</v>
      </c>
      <c r="C214" t="s">
        <v>30</v>
      </c>
      <c r="D214" s="1"/>
      <c r="E214">
        <v>0.35797000000000001</v>
      </c>
      <c r="F214">
        <v>0.31769999999999998</v>
      </c>
      <c r="G214">
        <v>0.30769999999999997</v>
      </c>
      <c r="H214" t="s">
        <v>64</v>
      </c>
      <c r="I214">
        <v>4</v>
      </c>
      <c r="J214">
        <v>7</v>
      </c>
      <c r="K214" t="s">
        <v>116</v>
      </c>
      <c r="L214" t="s">
        <v>32</v>
      </c>
      <c r="M214" t="s">
        <v>33</v>
      </c>
      <c r="N214">
        <v>0</v>
      </c>
      <c r="O214">
        <v>3708.333333</v>
      </c>
      <c r="P214">
        <v>0</v>
      </c>
      <c r="Q214">
        <v>4000</v>
      </c>
      <c r="R214" s="1">
        <v>41011</v>
      </c>
      <c r="S214">
        <v>2</v>
      </c>
      <c r="T214">
        <v>2012</v>
      </c>
      <c r="U214">
        <v>173.71</v>
      </c>
      <c r="V214">
        <v>1979.95</v>
      </c>
      <c r="W214">
        <v>53</v>
      </c>
      <c r="X214" t="s">
        <v>34</v>
      </c>
    </row>
    <row r="215" spans="1:24" hidden="1" x14ac:dyDescent="0.25">
      <c r="A215" s="1">
        <v>39139</v>
      </c>
      <c r="B215">
        <v>36</v>
      </c>
      <c r="C215" t="s">
        <v>63</v>
      </c>
      <c r="D215" s="1">
        <v>39842</v>
      </c>
      <c r="E215">
        <v>0.16184000000000001</v>
      </c>
      <c r="F215">
        <v>0.14990000000000001</v>
      </c>
      <c r="G215">
        <v>0.1449</v>
      </c>
      <c r="H215" t="s">
        <v>25</v>
      </c>
      <c r="J215">
        <v>0</v>
      </c>
      <c r="K215" t="s">
        <v>59</v>
      </c>
      <c r="L215" t="s">
        <v>68</v>
      </c>
      <c r="M215" t="s">
        <v>56</v>
      </c>
      <c r="N215">
        <v>0</v>
      </c>
      <c r="O215">
        <v>3166.666667</v>
      </c>
      <c r="P215">
        <v>883</v>
      </c>
      <c r="Q215">
        <v>1500</v>
      </c>
      <c r="R215" s="1">
        <v>39141</v>
      </c>
      <c r="S215">
        <v>1</v>
      </c>
      <c r="T215">
        <v>2007</v>
      </c>
      <c r="U215">
        <v>51.99</v>
      </c>
      <c r="V215">
        <v>303.89</v>
      </c>
      <c r="W215">
        <v>13</v>
      </c>
      <c r="X215" t="s">
        <v>38</v>
      </c>
    </row>
    <row r="216" spans="1:24" hidden="1" x14ac:dyDescent="0.25">
      <c r="A216" s="1">
        <v>41441</v>
      </c>
      <c r="B216">
        <v>60</v>
      </c>
      <c r="C216" t="s">
        <v>30</v>
      </c>
      <c r="D216" s="1"/>
      <c r="E216">
        <v>0.24282000000000001</v>
      </c>
      <c r="F216">
        <v>0.21790000000000001</v>
      </c>
      <c r="G216">
        <v>0.2079</v>
      </c>
      <c r="H216" t="s">
        <v>47</v>
      </c>
      <c r="I216">
        <v>5</v>
      </c>
      <c r="J216">
        <v>1</v>
      </c>
      <c r="K216" t="s">
        <v>61</v>
      </c>
      <c r="L216" t="s">
        <v>32</v>
      </c>
      <c r="M216" t="s">
        <v>33</v>
      </c>
      <c r="N216">
        <v>0</v>
      </c>
      <c r="O216">
        <v>5416.6666670000004</v>
      </c>
      <c r="P216">
        <v>0</v>
      </c>
      <c r="Q216">
        <v>10000</v>
      </c>
      <c r="R216" s="1">
        <v>41445</v>
      </c>
      <c r="S216">
        <v>2</v>
      </c>
      <c r="T216">
        <v>2013</v>
      </c>
      <c r="U216">
        <v>275</v>
      </c>
      <c r="V216">
        <v>1407.2601</v>
      </c>
      <c r="W216">
        <v>1</v>
      </c>
      <c r="X216" t="s">
        <v>38</v>
      </c>
    </row>
    <row r="217" spans="1:24" hidden="1" x14ac:dyDescent="0.25">
      <c r="A217" s="1">
        <v>39072</v>
      </c>
      <c r="B217">
        <v>36</v>
      </c>
      <c r="C217" t="s">
        <v>63</v>
      </c>
      <c r="D217" s="1">
        <v>39423</v>
      </c>
      <c r="E217">
        <v>0.18726000000000001</v>
      </c>
      <c r="F217">
        <v>0.18</v>
      </c>
      <c r="G217">
        <v>0.17499999999999999</v>
      </c>
      <c r="H217" t="s">
        <v>25</v>
      </c>
      <c r="J217">
        <v>0</v>
      </c>
      <c r="K217" t="s">
        <v>35</v>
      </c>
      <c r="L217" t="s">
        <v>98</v>
      </c>
      <c r="M217" t="s">
        <v>36</v>
      </c>
      <c r="O217">
        <v>7500</v>
      </c>
      <c r="P217">
        <v>1734</v>
      </c>
      <c r="Q217">
        <v>9999</v>
      </c>
      <c r="R217" s="1">
        <v>39090</v>
      </c>
      <c r="S217">
        <v>1</v>
      </c>
      <c r="T217">
        <v>2007</v>
      </c>
      <c r="U217">
        <v>361.49</v>
      </c>
      <c r="V217">
        <v>892.42</v>
      </c>
      <c r="W217">
        <v>78</v>
      </c>
      <c r="X217" t="s">
        <v>34</v>
      </c>
    </row>
    <row r="218" spans="1:24" hidden="1" x14ac:dyDescent="0.25">
      <c r="A218" s="1">
        <v>41401</v>
      </c>
      <c r="B218">
        <v>36</v>
      </c>
      <c r="C218" t="s">
        <v>30</v>
      </c>
      <c r="D218" s="1"/>
      <c r="E218">
        <v>0.31790000000000002</v>
      </c>
      <c r="F218">
        <v>0.27860000000000001</v>
      </c>
      <c r="G218">
        <v>0.26860000000000001</v>
      </c>
      <c r="H218" t="s">
        <v>44</v>
      </c>
      <c r="I218">
        <v>2</v>
      </c>
      <c r="J218">
        <v>1</v>
      </c>
      <c r="K218" t="s">
        <v>87</v>
      </c>
      <c r="L218" t="s">
        <v>97</v>
      </c>
      <c r="M218" t="s">
        <v>28</v>
      </c>
      <c r="N218">
        <v>0</v>
      </c>
      <c r="O218">
        <v>4500</v>
      </c>
      <c r="P218">
        <v>0</v>
      </c>
      <c r="Q218">
        <v>4000</v>
      </c>
      <c r="R218" s="1">
        <v>41404</v>
      </c>
      <c r="S218">
        <v>2</v>
      </c>
      <c r="T218">
        <v>2013</v>
      </c>
      <c r="U218">
        <v>165.15</v>
      </c>
      <c r="V218">
        <v>778.85</v>
      </c>
      <c r="W218">
        <v>50</v>
      </c>
      <c r="X218" t="s">
        <v>34</v>
      </c>
    </row>
    <row r="219" spans="1:24" hidden="1" x14ac:dyDescent="0.25">
      <c r="A219" s="1">
        <v>39055</v>
      </c>
      <c r="B219">
        <v>36</v>
      </c>
      <c r="C219" t="s">
        <v>63</v>
      </c>
      <c r="D219" s="1">
        <v>39210</v>
      </c>
      <c r="E219">
        <v>0.29776000000000002</v>
      </c>
      <c r="F219">
        <v>0.28999999999999998</v>
      </c>
      <c r="G219">
        <v>0.27500000000000002</v>
      </c>
      <c r="H219" t="s">
        <v>25</v>
      </c>
      <c r="J219">
        <v>0</v>
      </c>
      <c r="K219" t="s">
        <v>35</v>
      </c>
      <c r="L219" t="s">
        <v>52</v>
      </c>
      <c r="M219" t="s">
        <v>36</v>
      </c>
      <c r="O219">
        <v>1666.666667</v>
      </c>
      <c r="P219">
        <v>228</v>
      </c>
      <c r="Q219">
        <v>3001</v>
      </c>
      <c r="R219" s="1">
        <v>39058</v>
      </c>
      <c r="S219">
        <v>4</v>
      </c>
      <c r="T219">
        <v>2006</v>
      </c>
      <c r="U219">
        <v>125.76</v>
      </c>
      <c r="V219">
        <v>0</v>
      </c>
      <c r="W219">
        <v>32</v>
      </c>
      <c r="X219" t="s">
        <v>38</v>
      </c>
    </row>
    <row r="220" spans="1:24" hidden="1" x14ac:dyDescent="0.25">
      <c r="A220" s="1">
        <v>41340</v>
      </c>
      <c r="B220">
        <v>36</v>
      </c>
      <c r="C220" t="s">
        <v>66</v>
      </c>
      <c r="D220" s="1">
        <v>41657</v>
      </c>
      <c r="E220">
        <v>0.19236</v>
      </c>
      <c r="F220">
        <v>0.15590000000000001</v>
      </c>
      <c r="G220">
        <v>0.1459</v>
      </c>
      <c r="H220" t="s">
        <v>42</v>
      </c>
      <c r="I220">
        <v>4</v>
      </c>
      <c r="J220">
        <v>1</v>
      </c>
      <c r="K220" t="s">
        <v>81</v>
      </c>
      <c r="L220" t="s">
        <v>27</v>
      </c>
      <c r="M220" t="s">
        <v>28</v>
      </c>
      <c r="N220">
        <v>0</v>
      </c>
      <c r="O220">
        <v>4416.6666670000004</v>
      </c>
      <c r="P220">
        <v>173</v>
      </c>
      <c r="Q220">
        <v>10000</v>
      </c>
      <c r="R220" s="1">
        <v>41351</v>
      </c>
      <c r="S220">
        <v>1</v>
      </c>
      <c r="T220">
        <v>2013</v>
      </c>
      <c r="U220">
        <v>349.55</v>
      </c>
      <c r="V220">
        <v>457.01</v>
      </c>
      <c r="W220">
        <v>180</v>
      </c>
      <c r="X220" t="s">
        <v>38</v>
      </c>
    </row>
    <row r="221" spans="1:24" hidden="1" x14ac:dyDescent="0.25">
      <c r="A221" s="1">
        <v>40184</v>
      </c>
      <c r="B221">
        <v>36</v>
      </c>
      <c r="C221" t="s">
        <v>24</v>
      </c>
      <c r="D221" s="1">
        <v>41232</v>
      </c>
      <c r="E221">
        <v>0.21933</v>
      </c>
      <c r="F221">
        <v>0.19700000000000001</v>
      </c>
      <c r="G221">
        <v>0.187</v>
      </c>
      <c r="H221" t="s">
        <v>47</v>
      </c>
      <c r="I221">
        <v>9</v>
      </c>
      <c r="J221">
        <v>1</v>
      </c>
      <c r="K221" t="s">
        <v>72</v>
      </c>
      <c r="L221" t="s">
        <v>32</v>
      </c>
      <c r="M221" t="s">
        <v>56</v>
      </c>
      <c r="N221">
        <v>0</v>
      </c>
      <c r="O221">
        <v>12500</v>
      </c>
      <c r="P221">
        <v>0</v>
      </c>
      <c r="Q221">
        <v>5500</v>
      </c>
      <c r="R221" s="1">
        <v>40203</v>
      </c>
      <c r="S221">
        <v>1</v>
      </c>
      <c r="T221">
        <v>2010</v>
      </c>
      <c r="U221">
        <v>203.56</v>
      </c>
      <c r="V221">
        <v>1813.6</v>
      </c>
      <c r="W221">
        <v>278</v>
      </c>
      <c r="X221" t="s">
        <v>34</v>
      </c>
    </row>
    <row r="222" spans="1:24" hidden="1" x14ac:dyDescent="0.25">
      <c r="A222" s="1">
        <v>39171</v>
      </c>
      <c r="B222">
        <v>36</v>
      </c>
      <c r="C222" t="s">
        <v>63</v>
      </c>
      <c r="D222" s="1">
        <v>39672</v>
      </c>
      <c r="E222">
        <v>0.30564000000000002</v>
      </c>
      <c r="F222">
        <v>0.28999999999999998</v>
      </c>
      <c r="G222">
        <v>0.26</v>
      </c>
      <c r="H222" t="s">
        <v>25</v>
      </c>
      <c r="J222">
        <v>0</v>
      </c>
      <c r="K222" t="s">
        <v>87</v>
      </c>
      <c r="L222" t="s">
        <v>110</v>
      </c>
      <c r="M222" t="s">
        <v>56</v>
      </c>
      <c r="N222">
        <v>5460</v>
      </c>
      <c r="O222">
        <v>3744.333333</v>
      </c>
      <c r="P222">
        <v>1942</v>
      </c>
      <c r="Q222">
        <v>4000</v>
      </c>
      <c r="R222" s="1">
        <v>39185</v>
      </c>
      <c r="S222">
        <v>2</v>
      </c>
      <c r="T222">
        <v>2007</v>
      </c>
      <c r="U222">
        <v>167.62</v>
      </c>
      <c r="V222">
        <v>1045.49</v>
      </c>
      <c r="W222">
        <v>52</v>
      </c>
      <c r="X222" t="s">
        <v>38</v>
      </c>
    </row>
    <row r="223" spans="1:24" hidden="1" x14ac:dyDescent="0.25">
      <c r="A223" s="1">
        <v>41414</v>
      </c>
      <c r="B223">
        <v>60</v>
      </c>
      <c r="C223" t="s">
        <v>30</v>
      </c>
      <c r="D223" s="1"/>
      <c r="E223">
        <v>0.15629000000000001</v>
      </c>
      <c r="F223">
        <v>0.13339999999999999</v>
      </c>
      <c r="G223">
        <v>0.1234</v>
      </c>
      <c r="H223" t="s">
        <v>31</v>
      </c>
      <c r="I223">
        <v>8</v>
      </c>
      <c r="J223">
        <v>2</v>
      </c>
      <c r="K223" t="s">
        <v>79</v>
      </c>
      <c r="L223" t="s">
        <v>27</v>
      </c>
      <c r="M223" t="s">
        <v>33</v>
      </c>
      <c r="N223">
        <v>0</v>
      </c>
      <c r="O223">
        <v>5391.5833329999996</v>
      </c>
      <c r="P223">
        <v>0</v>
      </c>
      <c r="Q223">
        <v>15000</v>
      </c>
      <c r="R223" s="1">
        <v>41418</v>
      </c>
      <c r="S223">
        <v>2</v>
      </c>
      <c r="T223">
        <v>2013</v>
      </c>
      <c r="U223">
        <v>343.91</v>
      </c>
      <c r="V223">
        <v>1440.14</v>
      </c>
      <c r="W223">
        <v>1</v>
      </c>
      <c r="X223" t="s">
        <v>38</v>
      </c>
    </row>
    <row r="224" spans="1:24" hidden="1" x14ac:dyDescent="0.25">
      <c r="A224" s="1">
        <v>39422</v>
      </c>
      <c r="B224">
        <v>36</v>
      </c>
      <c r="C224" t="s">
        <v>63</v>
      </c>
      <c r="D224" s="1">
        <v>39953</v>
      </c>
      <c r="E224">
        <v>0.12720000000000001</v>
      </c>
      <c r="F224">
        <v>0.1202</v>
      </c>
      <c r="G224">
        <v>0.1202</v>
      </c>
      <c r="H224" t="s">
        <v>25</v>
      </c>
      <c r="J224">
        <v>4</v>
      </c>
      <c r="K224" t="s">
        <v>48</v>
      </c>
      <c r="L224" t="s">
        <v>124</v>
      </c>
      <c r="M224" t="s">
        <v>56</v>
      </c>
      <c r="N224">
        <v>0</v>
      </c>
      <c r="O224">
        <v>12083.333329999999</v>
      </c>
      <c r="P224">
        <v>94</v>
      </c>
      <c r="Q224">
        <v>25000</v>
      </c>
      <c r="R224" s="1">
        <v>39433</v>
      </c>
      <c r="S224">
        <v>4</v>
      </c>
      <c r="T224">
        <v>2007</v>
      </c>
      <c r="U224">
        <v>830.6</v>
      </c>
      <c r="V224">
        <v>2797.73</v>
      </c>
      <c r="W224">
        <v>280</v>
      </c>
      <c r="X224" t="s">
        <v>34</v>
      </c>
    </row>
    <row r="225" spans="1:24" x14ac:dyDescent="0.25">
      <c r="A225" s="1">
        <v>41555</v>
      </c>
      <c r="B225">
        <v>36</v>
      </c>
      <c r="C225" t="s">
        <v>24</v>
      </c>
      <c r="D225" s="1">
        <v>41617</v>
      </c>
      <c r="E225">
        <v>0.13799</v>
      </c>
      <c r="F225">
        <v>0.1099</v>
      </c>
      <c r="G225">
        <v>9.9900000000000003E-2</v>
      </c>
      <c r="H225" t="s">
        <v>31</v>
      </c>
      <c r="I225">
        <v>6</v>
      </c>
      <c r="J225">
        <v>1</v>
      </c>
      <c r="K225" t="s">
        <v>65</v>
      </c>
      <c r="L225" t="s">
        <v>109</v>
      </c>
      <c r="M225" t="s">
        <v>33</v>
      </c>
      <c r="N225">
        <v>155</v>
      </c>
      <c r="O225">
        <v>3000</v>
      </c>
      <c r="P225">
        <v>0</v>
      </c>
      <c r="Q225">
        <v>7000</v>
      </c>
      <c r="R225" s="1">
        <v>41557</v>
      </c>
      <c r="S225">
        <v>4</v>
      </c>
      <c r="T225">
        <v>2013</v>
      </c>
      <c r="U225">
        <v>229.14</v>
      </c>
      <c r="V225">
        <v>139.35230000000001</v>
      </c>
      <c r="W225">
        <v>1</v>
      </c>
      <c r="X225" t="s">
        <v>29</v>
      </c>
    </row>
    <row r="226" spans="1:24" hidden="1" x14ac:dyDescent="0.25">
      <c r="A226" s="1">
        <v>41649</v>
      </c>
      <c r="B226">
        <v>36</v>
      </c>
      <c r="C226" t="s">
        <v>30</v>
      </c>
      <c r="D226" s="1"/>
      <c r="E226">
        <v>0.13799</v>
      </c>
      <c r="F226">
        <v>0.1099</v>
      </c>
      <c r="G226">
        <v>9.9900000000000003E-2</v>
      </c>
      <c r="H226" t="s">
        <v>31</v>
      </c>
      <c r="I226">
        <v>11</v>
      </c>
      <c r="J226">
        <v>1</v>
      </c>
      <c r="K226" t="s">
        <v>76</v>
      </c>
      <c r="L226" t="s">
        <v>68</v>
      </c>
      <c r="M226" t="s">
        <v>33</v>
      </c>
      <c r="N226">
        <v>0</v>
      </c>
      <c r="O226">
        <v>33333.333330000001</v>
      </c>
      <c r="P226">
        <v>0</v>
      </c>
      <c r="Q226">
        <v>30000</v>
      </c>
      <c r="R226" s="1">
        <v>41654</v>
      </c>
      <c r="S226">
        <v>1</v>
      </c>
      <c r="T226">
        <v>2014</v>
      </c>
      <c r="U226">
        <v>982.02</v>
      </c>
      <c r="V226">
        <v>270.9871</v>
      </c>
      <c r="W226">
        <v>1</v>
      </c>
      <c r="X226" t="s">
        <v>38</v>
      </c>
    </row>
    <row r="227" spans="1:24" x14ac:dyDescent="0.25">
      <c r="A227" s="1">
        <v>41207</v>
      </c>
      <c r="B227">
        <v>36</v>
      </c>
      <c r="C227" t="s">
        <v>30</v>
      </c>
      <c r="D227" s="1"/>
      <c r="E227">
        <v>0.23121</v>
      </c>
      <c r="F227">
        <v>0.19389999999999999</v>
      </c>
      <c r="G227">
        <v>0.18390000000000001</v>
      </c>
      <c r="H227" t="s">
        <v>47</v>
      </c>
      <c r="I227">
        <v>6</v>
      </c>
      <c r="J227">
        <v>18</v>
      </c>
      <c r="K227" t="s">
        <v>48</v>
      </c>
      <c r="L227" t="s">
        <v>88</v>
      </c>
      <c r="M227" t="s">
        <v>33</v>
      </c>
      <c r="N227">
        <v>14639</v>
      </c>
      <c r="O227">
        <v>8333.3333330000005</v>
      </c>
      <c r="P227">
        <v>0</v>
      </c>
      <c r="Q227">
        <v>5000</v>
      </c>
      <c r="R227" s="1">
        <v>41213</v>
      </c>
      <c r="S227">
        <v>4</v>
      </c>
      <c r="T227">
        <v>2012</v>
      </c>
      <c r="U227">
        <v>184.27</v>
      </c>
      <c r="V227">
        <v>1072.3699999999999</v>
      </c>
      <c r="W227">
        <v>108</v>
      </c>
      <c r="X227" t="s">
        <v>29</v>
      </c>
    </row>
    <row r="228" spans="1:24" hidden="1" x14ac:dyDescent="0.25">
      <c r="A228" s="1">
        <v>39141</v>
      </c>
      <c r="B228">
        <v>36</v>
      </c>
      <c r="C228" t="s">
        <v>24</v>
      </c>
      <c r="D228" s="1">
        <v>40001</v>
      </c>
      <c r="E228">
        <v>0.11749</v>
      </c>
      <c r="F228">
        <v>0.1</v>
      </c>
      <c r="G228">
        <v>0.09</v>
      </c>
      <c r="H228" t="s">
        <v>25</v>
      </c>
      <c r="J228">
        <v>0</v>
      </c>
      <c r="K228" t="s">
        <v>72</v>
      </c>
      <c r="L228" t="s">
        <v>27</v>
      </c>
      <c r="M228" t="s">
        <v>56</v>
      </c>
      <c r="N228">
        <v>0</v>
      </c>
      <c r="O228">
        <v>8.3333000000000004E-2</v>
      </c>
      <c r="P228">
        <v>0</v>
      </c>
      <c r="Q228">
        <v>1000</v>
      </c>
      <c r="R228" s="1">
        <v>39148</v>
      </c>
      <c r="S228">
        <v>1</v>
      </c>
      <c r="T228">
        <v>2007</v>
      </c>
      <c r="U228">
        <v>32.270000000000003</v>
      </c>
      <c r="V228">
        <v>100.96</v>
      </c>
      <c r="W228">
        <v>16</v>
      </c>
      <c r="X228" t="s">
        <v>38</v>
      </c>
    </row>
    <row r="229" spans="1:24" hidden="1" x14ac:dyDescent="0.25">
      <c r="A229" s="1">
        <v>41611</v>
      </c>
      <c r="B229">
        <v>36</v>
      </c>
      <c r="C229" t="s">
        <v>30</v>
      </c>
      <c r="D229" s="1"/>
      <c r="E229">
        <v>0.20216999999999999</v>
      </c>
      <c r="F229">
        <v>0.16550000000000001</v>
      </c>
      <c r="G229">
        <v>0.1555</v>
      </c>
      <c r="H229" t="s">
        <v>47</v>
      </c>
      <c r="I229">
        <v>6</v>
      </c>
      <c r="J229">
        <v>7</v>
      </c>
      <c r="K229" t="s">
        <v>48</v>
      </c>
      <c r="L229" t="s">
        <v>32</v>
      </c>
      <c r="M229" t="s">
        <v>33</v>
      </c>
      <c r="N229">
        <v>0</v>
      </c>
      <c r="O229">
        <v>11666.666670000001</v>
      </c>
      <c r="P229">
        <v>0</v>
      </c>
      <c r="Q229">
        <v>15000</v>
      </c>
      <c r="R229" s="1">
        <v>41613</v>
      </c>
      <c r="S229">
        <v>4</v>
      </c>
      <c r="T229">
        <v>2013</v>
      </c>
      <c r="U229">
        <v>531.44000000000005</v>
      </c>
      <c r="V229">
        <v>599.41999999999996</v>
      </c>
      <c r="W229">
        <v>1</v>
      </c>
      <c r="X229" t="s">
        <v>38</v>
      </c>
    </row>
    <row r="230" spans="1:24" hidden="1" x14ac:dyDescent="0.25">
      <c r="A230" s="1">
        <v>41594</v>
      </c>
      <c r="B230">
        <v>60</v>
      </c>
      <c r="C230" t="s">
        <v>30</v>
      </c>
      <c r="D230" s="1"/>
      <c r="E230">
        <v>0.21576000000000001</v>
      </c>
      <c r="F230">
        <v>0.1915</v>
      </c>
      <c r="G230">
        <v>0.18149999999999999</v>
      </c>
      <c r="H230" t="s">
        <v>47</v>
      </c>
      <c r="I230">
        <v>5</v>
      </c>
      <c r="J230">
        <v>1</v>
      </c>
      <c r="K230" t="s">
        <v>87</v>
      </c>
      <c r="L230" t="s">
        <v>107</v>
      </c>
      <c r="M230" t="s">
        <v>33</v>
      </c>
      <c r="N230">
        <v>0</v>
      </c>
      <c r="O230">
        <v>3416.666667</v>
      </c>
      <c r="P230">
        <v>0</v>
      </c>
      <c r="Q230">
        <v>9000</v>
      </c>
      <c r="R230" s="1">
        <v>41605</v>
      </c>
      <c r="S230">
        <v>4</v>
      </c>
      <c r="T230">
        <v>2013</v>
      </c>
      <c r="U230">
        <v>234.21</v>
      </c>
      <c r="V230">
        <v>425.22809999999998</v>
      </c>
      <c r="W230">
        <v>1</v>
      </c>
      <c r="X230" t="s">
        <v>34</v>
      </c>
    </row>
    <row r="231" spans="1:24" hidden="1" x14ac:dyDescent="0.25">
      <c r="A231" s="1">
        <v>41670</v>
      </c>
      <c r="B231">
        <v>36</v>
      </c>
      <c r="C231" t="s">
        <v>30</v>
      </c>
      <c r="D231" s="1"/>
      <c r="E231">
        <v>0.22772999999999999</v>
      </c>
      <c r="F231">
        <v>0.1905</v>
      </c>
      <c r="G231">
        <v>0.18049999999999999</v>
      </c>
      <c r="H231" t="s">
        <v>47</v>
      </c>
      <c r="I231">
        <v>4</v>
      </c>
      <c r="J231">
        <v>1</v>
      </c>
      <c r="K231" t="s">
        <v>61</v>
      </c>
      <c r="L231" t="s">
        <v>25</v>
      </c>
      <c r="M231" t="s">
        <v>27</v>
      </c>
      <c r="N231">
        <v>0</v>
      </c>
      <c r="O231">
        <v>1250</v>
      </c>
      <c r="P231">
        <v>0</v>
      </c>
      <c r="Q231">
        <v>4000</v>
      </c>
      <c r="R231" s="1">
        <v>41682</v>
      </c>
      <c r="S231">
        <v>1</v>
      </c>
      <c r="T231">
        <v>2014</v>
      </c>
      <c r="U231">
        <v>146.72999999999999</v>
      </c>
      <c r="V231">
        <v>0</v>
      </c>
      <c r="W231">
        <v>1</v>
      </c>
      <c r="X231" t="s">
        <v>34</v>
      </c>
    </row>
    <row r="232" spans="1:24" hidden="1" x14ac:dyDescent="0.25">
      <c r="A232" s="1">
        <v>41489</v>
      </c>
      <c r="B232">
        <v>60</v>
      </c>
      <c r="C232" t="s">
        <v>24</v>
      </c>
      <c r="D232" s="1">
        <v>41534</v>
      </c>
      <c r="E232">
        <v>0.14452999999999999</v>
      </c>
      <c r="F232">
        <v>0.12189999999999999</v>
      </c>
      <c r="G232">
        <v>0.1119</v>
      </c>
      <c r="H232" t="s">
        <v>31</v>
      </c>
      <c r="I232">
        <v>7</v>
      </c>
      <c r="J232">
        <v>1</v>
      </c>
      <c r="K232" t="s">
        <v>71</v>
      </c>
      <c r="L232" t="s">
        <v>27</v>
      </c>
      <c r="M232" t="s">
        <v>33</v>
      </c>
      <c r="N232">
        <v>0</v>
      </c>
      <c r="O232">
        <v>3666.666667</v>
      </c>
      <c r="P232">
        <v>0</v>
      </c>
      <c r="Q232">
        <v>8000</v>
      </c>
      <c r="R232" s="1">
        <v>41494</v>
      </c>
      <c r="S232">
        <v>3</v>
      </c>
      <c r="T232">
        <v>2013</v>
      </c>
      <c r="U232">
        <v>178.72</v>
      </c>
      <c r="V232">
        <v>103.9182</v>
      </c>
      <c r="W232">
        <v>1</v>
      </c>
      <c r="X232" t="s">
        <v>38</v>
      </c>
    </row>
    <row r="233" spans="1:24" hidden="1" x14ac:dyDescent="0.25">
      <c r="A233" s="1">
        <v>41660</v>
      </c>
      <c r="B233">
        <v>36</v>
      </c>
      <c r="C233" t="s">
        <v>30</v>
      </c>
      <c r="D233" s="1"/>
      <c r="E233">
        <v>9.4339999999999993E-2</v>
      </c>
      <c r="F233">
        <v>8.09E-2</v>
      </c>
      <c r="G233">
        <v>7.0900000000000005E-2</v>
      </c>
      <c r="H233" t="s">
        <v>50</v>
      </c>
      <c r="I233">
        <v>8</v>
      </c>
      <c r="J233">
        <v>1</v>
      </c>
      <c r="K233" t="s">
        <v>26</v>
      </c>
      <c r="L233" t="s">
        <v>37</v>
      </c>
      <c r="M233" t="s">
        <v>33</v>
      </c>
      <c r="N233">
        <v>0</v>
      </c>
      <c r="O233">
        <v>10000</v>
      </c>
      <c r="P233">
        <v>0</v>
      </c>
      <c r="Q233">
        <v>12000</v>
      </c>
      <c r="R233" s="1">
        <v>41670</v>
      </c>
      <c r="S233">
        <v>1</v>
      </c>
      <c r="T233">
        <v>2014</v>
      </c>
      <c r="U233">
        <v>376.53</v>
      </c>
      <c r="V233">
        <v>71.810299999999998</v>
      </c>
      <c r="W233">
        <v>1</v>
      </c>
      <c r="X233" t="s">
        <v>34</v>
      </c>
    </row>
    <row r="234" spans="1:24" hidden="1" x14ac:dyDescent="0.25">
      <c r="A234" s="1">
        <v>41648</v>
      </c>
      <c r="B234">
        <v>36</v>
      </c>
      <c r="C234" t="s">
        <v>30</v>
      </c>
      <c r="D234" s="1"/>
      <c r="E234">
        <v>0.32446000000000003</v>
      </c>
      <c r="F234">
        <v>0.28499999999999998</v>
      </c>
      <c r="G234">
        <v>0.27500000000000002</v>
      </c>
      <c r="H234" t="s">
        <v>44</v>
      </c>
      <c r="I234">
        <v>2</v>
      </c>
      <c r="J234">
        <v>1</v>
      </c>
      <c r="K234" t="s">
        <v>58</v>
      </c>
      <c r="L234" t="s">
        <v>27</v>
      </c>
      <c r="M234" t="s">
        <v>33</v>
      </c>
      <c r="N234">
        <v>0</v>
      </c>
      <c r="O234">
        <v>2500</v>
      </c>
      <c r="P234">
        <v>0</v>
      </c>
      <c r="Q234">
        <v>4000</v>
      </c>
      <c r="R234" s="1">
        <v>41662</v>
      </c>
      <c r="S234">
        <v>1</v>
      </c>
      <c r="T234">
        <v>2014</v>
      </c>
      <c r="U234">
        <v>166.54</v>
      </c>
      <c r="V234">
        <v>93.696700000000007</v>
      </c>
      <c r="W234">
        <v>1</v>
      </c>
      <c r="X234" t="s">
        <v>34</v>
      </c>
    </row>
    <row r="235" spans="1:24" hidden="1" x14ac:dyDescent="0.25">
      <c r="A235" s="1">
        <v>41251</v>
      </c>
      <c r="B235">
        <v>36</v>
      </c>
      <c r="C235" t="s">
        <v>30</v>
      </c>
      <c r="D235" s="1"/>
      <c r="E235">
        <v>0.27284999999999998</v>
      </c>
      <c r="F235">
        <v>0.2346</v>
      </c>
      <c r="G235">
        <v>0.22459999999999999</v>
      </c>
      <c r="H235" t="s">
        <v>39</v>
      </c>
      <c r="I235">
        <v>6</v>
      </c>
      <c r="J235">
        <v>2</v>
      </c>
      <c r="K235" t="s">
        <v>65</v>
      </c>
      <c r="L235" t="s">
        <v>27</v>
      </c>
      <c r="M235" t="s">
        <v>27</v>
      </c>
      <c r="N235">
        <v>188</v>
      </c>
      <c r="O235">
        <v>2166.666667</v>
      </c>
      <c r="P235">
        <v>0</v>
      </c>
      <c r="Q235">
        <v>3500</v>
      </c>
      <c r="R235" s="1">
        <v>41261</v>
      </c>
      <c r="S235">
        <v>4</v>
      </c>
      <c r="T235">
        <v>2012</v>
      </c>
      <c r="U235">
        <v>136.32</v>
      </c>
      <c r="V235">
        <v>851.41</v>
      </c>
      <c r="W235">
        <v>57</v>
      </c>
      <c r="X235" t="s">
        <v>38</v>
      </c>
    </row>
    <row r="236" spans="1:24" hidden="1" x14ac:dyDescent="0.25">
      <c r="A236" s="1">
        <v>41475</v>
      </c>
      <c r="B236">
        <v>60</v>
      </c>
      <c r="C236" t="s">
        <v>30</v>
      </c>
      <c r="D236" s="1"/>
      <c r="E236">
        <v>0.16499</v>
      </c>
      <c r="F236">
        <v>0.1419</v>
      </c>
      <c r="G236">
        <v>0.13189999999999999</v>
      </c>
      <c r="H236" t="s">
        <v>42</v>
      </c>
      <c r="I236">
        <v>9</v>
      </c>
      <c r="J236">
        <v>1</v>
      </c>
      <c r="K236" t="s">
        <v>48</v>
      </c>
      <c r="L236" t="s">
        <v>88</v>
      </c>
      <c r="M236" t="s">
        <v>33</v>
      </c>
      <c r="N236">
        <v>0</v>
      </c>
      <c r="O236">
        <v>10000</v>
      </c>
      <c r="P236">
        <v>0</v>
      </c>
      <c r="Q236">
        <v>30000</v>
      </c>
      <c r="R236" s="1">
        <v>41480</v>
      </c>
      <c r="S236">
        <v>3</v>
      </c>
      <c r="T236">
        <v>2013</v>
      </c>
      <c r="U236">
        <v>701.01</v>
      </c>
      <c r="V236">
        <v>2419.85</v>
      </c>
      <c r="W236">
        <v>123</v>
      </c>
      <c r="X236" t="s">
        <v>38</v>
      </c>
    </row>
    <row r="237" spans="1:24" x14ac:dyDescent="0.25">
      <c r="A237" s="1">
        <v>41559</v>
      </c>
      <c r="B237">
        <v>60</v>
      </c>
      <c r="C237" t="s">
        <v>30</v>
      </c>
      <c r="D237" s="1"/>
      <c r="E237">
        <v>0.20397999999999999</v>
      </c>
      <c r="F237">
        <v>0.18</v>
      </c>
      <c r="G237">
        <v>0.17</v>
      </c>
      <c r="H237" t="s">
        <v>47</v>
      </c>
      <c r="I237">
        <v>7</v>
      </c>
      <c r="J237">
        <v>1</v>
      </c>
      <c r="K237" t="s">
        <v>125</v>
      </c>
      <c r="L237" t="s">
        <v>107</v>
      </c>
      <c r="M237" t="s">
        <v>33</v>
      </c>
      <c r="N237">
        <v>0</v>
      </c>
      <c r="O237">
        <v>6250</v>
      </c>
      <c r="P237">
        <v>0</v>
      </c>
      <c r="Q237">
        <v>15000</v>
      </c>
      <c r="R237" s="1">
        <v>41565</v>
      </c>
      <c r="S237">
        <v>4</v>
      </c>
      <c r="T237">
        <v>2013</v>
      </c>
      <c r="U237">
        <v>380.9</v>
      </c>
      <c r="V237">
        <v>888.27269999999999</v>
      </c>
      <c r="W237">
        <v>1</v>
      </c>
      <c r="X237" t="s">
        <v>29</v>
      </c>
    </row>
    <row r="238" spans="1:24" hidden="1" x14ac:dyDescent="0.25">
      <c r="A238" s="1">
        <v>41580</v>
      </c>
      <c r="B238">
        <v>36</v>
      </c>
      <c r="C238" t="s">
        <v>30</v>
      </c>
      <c r="D238" s="1"/>
      <c r="E238">
        <v>6.726E-2</v>
      </c>
      <c r="F238">
        <v>6.0499999999999998E-2</v>
      </c>
      <c r="G238">
        <v>5.0500000000000003E-2</v>
      </c>
      <c r="H238" t="s">
        <v>50</v>
      </c>
      <c r="I238">
        <v>11</v>
      </c>
      <c r="J238">
        <v>1</v>
      </c>
      <c r="K238" t="s">
        <v>69</v>
      </c>
      <c r="L238" t="s">
        <v>115</v>
      </c>
      <c r="M238" t="s">
        <v>33</v>
      </c>
      <c r="N238">
        <v>0</v>
      </c>
      <c r="O238">
        <v>4083.333333</v>
      </c>
      <c r="P238">
        <v>0</v>
      </c>
      <c r="Q238">
        <v>9000</v>
      </c>
      <c r="R238" s="1">
        <v>41586</v>
      </c>
      <c r="S238">
        <v>4</v>
      </c>
      <c r="T238">
        <v>2013</v>
      </c>
      <c r="U238">
        <v>274</v>
      </c>
      <c r="V238">
        <v>133.71</v>
      </c>
      <c r="W238">
        <v>198</v>
      </c>
      <c r="X238" t="s">
        <v>34</v>
      </c>
    </row>
    <row r="239" spans="1:24" hidden="1" x14ac:dyDescent="0.25">
      <c r="A239" s="1">
        <v>41617</v>
      </c>
      <c r="B239">
        <v>36</v>
      </c>
      <c r="C239" t="s">
        <v>30</v>
      </c>
      <c r="D239" s="1"/>
      <c r="E239">
        <v>0.19858999999999999</v>
      </c>
      <c r="F239">
        <v>0.16200000000000001</v>
      </c>
      <c r="G239">
        <v>0.152</v>
      </c>
      <c r="H239" t="s">
        <v>47</v>
      </c>
      <c r="I239">
        <v>3</v>
      </c>
      <c r="J239">
        <v>1</v>
      </c>
      <c r="K239" t="s">
        <v>89</v>
      </c>
      <c r="L239" t="s">
        <v>25</v>
      </c>
      <c r="M239" t="s">
        <v>27</v>
      </c>
      <c r="N239">
        <v>0</v>
      </c>
      <c r="O239">
        <v>2166.666667</v>
      </c>
      <c r="P239">
        <v>0</v>
      </c>
      <c r="Q239">
        <v>4000</v>
      </c>
      <c r="R239" s="1">
        <v>41625</v>
      </c>
      <c r="S239">
        <v>4</v>
      </c>
      <c r="T239">
        <v>2013</v>
      </c>
      <c r="U239">
        <v>141.02000000000001</v>
      </c>
      <c r="V239">
        <v>107.1147</v>
      </c>
      <c r="W239">
        <v>1</v>
      </c>
      <c r="X239" t="s">
        <v>34</v>
      </c>
    </row>
    <row r="240" spans="1:24" hidden="1" x14ac:dyDescent="0.25">
      <c r="A240" s="1">
        <v>41451</v>
      </c>
      <c r="B240">
        <v>60</v>
      </c>
      <c r="C240" t="s">
        <v>30</v>
      </c>
      <c r="D240" s="1"/>
      <c r="E240">
        <v>0.23462</v>
      </c>
      <c r="F240">
        <v>0.2099</v>
      </c>
      <c r="G240">
        <v>0.19989999999999999</v>
      </c>
      <c r="H240" t="s">
        <v>47</v>
      </c>
      <c r="I240">
        <v>5</v>
      </c>
      <c r="J240">
        <v>2</v>
      </c>
      <c r="K240" t="s">
        <v>48</v>
      </c>
      <c r="L240" t="s">
        <v>27</v>
      </c>
      <c r="M240" t="s">
        <v>33</v>
      </c>
      <c r="N240">
        <v>0</v>
      </c>
      <c r="O240">
        <v>4416.6666670000004</v>
      </c>
      <c r="P240">
        <v>0</v>
      </c>
      <c r="Q240">
        <v>15000</v>
      </c>
      <c r="R240" s="1">
        <v>41453</v>
      </c>
      <c r="S240">
        <v>2</v>
      </c>
      <c r="T240">
        <v>2013</v>
      </c>
      <c r="U240">
        <v>405.72</v>
      </c>
      <c r="V240">
        <v>2031.8240000000001</v>
      </c>
      <c r="W240">
        <v>1</v>
      </c>
      <c r="X240" t="s">
        <v>38</v>
      </c>
    </row>
    <row r="241" spans="1:24" hidden="1" x14ac:dyDescent="0.25">
      <c r="A241" s="1">
        <v>40976</v>
      </c>
      <c r="B241">
        <v>36</v>
      </c>
      <c r="C241" t="s">
        <v>24</v>
      </c>
      <c r="D241" s="1">
        <v>41547</v>
      </c>
      <c r="E241">
        <v>0.11766</v>
      </c>
      <c r="F241">
        <v>8.9899999999999994E-2</v>
      </c>
      <c r="G241">
        <v>7.9899999999999999E-2</v>
      </c>
      <c r="H241" t="s">
        <v>31</v>
      </c>
      <c r="I241">
        <v>8</v>
      </c>
      <c r="J241">
        <v>7</v>
      </c>
      <c r="K241" t="s">
        <v>72</v>
      </c>
      <c r="L241" t="s">
        <v>32</v>
      </c>
      <c r="M241" t="s">
        <v>33</v>
      </c>
      <c r="N241">
        <v>0</v>
      </c>
      <c r="O241">
        <v>6000</v>
      </c>
      <c r="P241">
        <v>0</v>
      </c>
      <c r="Q241">
        <v>2000</v>
      </c>
      <c r="R241" s="1">
        <v>40981</v>
      </c>
      <c r="S241">
        <v>1</v>
      </c>
      <c r="T241">
        <v>2012</v>
      </c>
      <c r="U241">
        <v>63.59</v>
      </c>
      <c r="V241">
        <v>216.84</v>
      </c>
      <c r="W241">
        <v>43</v>
      </c>
      <c r="X241" t="s">
        <v>34</v>
      </c>
    </row>
    <row r="242" spans="1:24" hidden="1" x14ac:dyDescent="0.25">
      <c r="A242" s="1">
        <v>41049</v>
      </c>
      <c r="B242">
        <v>36</v>
      </c>
      <c r="C242" t="s">
        <v>24</v>
      </c>
      <c r="D242" s="1">
        <v>41407</v>
      </c>
      <c r="E242">
        <v>0.28850999999999999</v>
      </c>
      <c r="F242">
        <v>0.24990000000000001</v>
      </c>
      <c r="G242">
        <v>0.2399</v>
      </c>
      <c r="H242" t="s">
        <v>39</v>
      </c>
      <c r="I242">
        <v>6</v>
      </c>
      <c r="J242">
        <v>2</v>
      </c>
      <c r="K242" t="s">
        <v>78</v>
      </c>
      <c r="L242" t="s">
        <v>49</v>
      </c>
      <c r="M242" t="s">
        <v>33</v>
      </c>
      <c r="N242">
        <v>0</v>
      </c>
      <c r="O242">
        <v>2291.666667</v>
      </c>
      <c r="P242">
        <v>0</v>
      </c>
      <c r="Q242">
        <v>2000</v>
      </c>
      <c r="R242" s="1">
        <v>41058</v>
      </c>
      <c r="S242">
        <v>2</v>
      </c>
      <c r="T242">
        <v>2012</v>
      </c>
      <c r="U242">
        <v>79.510000000000005</v>
      </c>
      <c r="V242">
        <v>427.7</v>
      </c>
      <c r="W242">
        <v>28</v>
      </c>
      <c r="X242" t="s">
        <v>38</v>
      </c>
    </row>
    <row r="243" spans="1:24" hidden="1" x14ac:dyDescent="0.25">
      <c r="A243" s="1">
        <v>39635</v>
      </c>
      <c r="B243">
        <v>36</v>
      </c>
      <c r="C243" t="s">
        <v>24</v>
      </c>
      <c r="D243" s="1">
        <v>40732</v>
      </c>
      <c r="E243">
        <v>0.37452999999999997</v>
      </c>
      <c r="F243">
        <v>0.35</v>
      </c>
      <c r="G243">
        <v>0.34</v>
      </c>
      <c r="H243" t="s">
        <v>25</v>
      </c>
      <c r="J243">
        <v>7</v>
      </c>
      <c r="K243" t="s">
        <v>85</v>
      </c>
      <c r="L243" t="s">
        <v>109</v>
      </c>
      <c r="M243" t="s">
        <v>56</v>
      </c>
      <c r="N243">
        <v>859</v>
      </c>
      <c r="O243">
        <v>2702.916667</v>
      </c>
      <c r="P243">
        <v>0</v>
      </c>
      <c r="Q243">
        <v>1100</v>
      </c>
      <c r="R243" s="1">
        <v>39637</v>
      </c>
      <c r="S243">
        <v>3</v>
      </c>
      <c r="T243">
        <v>2008</v>
      </c>
      <c r="U243">
        <v>47.66</v>
      </c>
      <c r="V243">
        <v>693.45</v>
      </c>
      <c r="W243">
        <v>10</v>
      </c>
      <c r="X243" t="s">
        <v>38</v>
      </c>
    </row>
    <row r="244" spans="1:24" hidden="1" x14ac:dyDescent="0.25">
      <c r="A244" s="1">
        <v>40521</v>
      </c>
      <c r="B244">
        <v>36</v>
      </c>
      <c r="C244" t="s">
        <v>24</v>
      </c>
      <c r="D244" s="1">
        <v>41212</v>
      </c>
      <c r="E244">
        <v>0.35858000000000001</v>
      </c>
      <c r="F244">
        <v>0.32200000000000001</v>
      </c>
      <c r="G244">
        <v>0.312</v>
      </c>
      <c r="H244" t="s">
        <v>44</v>
      </c>
      <c r="I244">
        <v>5</v>
      </c>
      <c r="J244">
        <v>1</v>
      </c>
      <c r="K244" t="s">
        <v>65</v>
      </c>
      <c r="L244" t="s">
        <v>32</v>
      </c>
      <c r="M244" t="s">
        <v>33</v>
      </c>
      <c r="N244">
        <v>0</v>
      </c>
      <c r="O244">
        <v>4504.1666670000004</v>
      </c>
      <c r="P244">
        <v>0</v>
      </c>
      <c r="Q244">
        <v>7500</v>
      </c>
      <c r="R244" s="1">
        <v>40528</v>
      </c>
      <c r="S244">
        <v>4</v>
      </c>
      <c r="T244">
        <v>2010</v>
      </c>
      <c r="U244">
        <v>327.49</v>
      </c>
      <c r="V244">
        <v>3535.23</v>
      </c>
      <c r="W244">
        <v>96</v>
      </c>
      <c r="X244" t="s">
        <v>38</v>
      </c>
    </row>
    <row r="245" spans="1:24" hidden="1" x14ac:dyDescent="0.25">
      <c r="A245" s="1">
        <v>41670</v>
      </c>
      <c r="B245">
        <v>36</v>
      </c>
      <c r="C245" t="s">
        <v>30</v>
      </c>
      <c r="D245" s="1"/>
      <c r="E245">
        <v>0.18633</v>
      </c>
      <c r="F245">
        <v>0.15</v>
      </c>
      <c r="G245">
        <v>0.14000000000000001</v>
      </c>
      <c r="H245" t="s">
        <v>42</v>
      </c>
      <c r="I245">
        <v>4</v>
      </c>
      <c r="J245">
        <v>1</v>
      </c>
      <c r="K245" t="s">
        <v>85</v>
      </c>
      <c r="L245" t="s">
        <v>60</v>
      </c>
      <c r="M245" t="s">
        <v>33</v>
      </c>
      <c r="N245">
        <v>162</v>
      </c>
      <c r="O245">
        <v>5833.3333329999996</v>
      </c>
      <c r="P245">
        <v>0</v>
      </c>
      <c r="Q245">
        <v>20000</v>
      </c>
      <c r="R245" s="1">
        <v>41675</v>
      </c>
      <c r="S245">
        <v>1</v>
      </c>
      <c r="T245">
        <v>2014</v>
      </c>
      <c r="U245">
        <v>693.31</v>
      </c>
      <c r="V245">
        <v>0</v>
      </c>
      <c r="W245">
        <v>243</v>
      </c>
      <c r="X245" t="s">
        <v>38</v>
      </c>
    </row>
    <row r="246" spans="1:24" x14ac:dyDescent="0.25">
      <c r="A246" s="1">
        <v>41446</v>
      </c>
      <c r="B246">
        <v>36</v>
      </c>
      <c r="C246" t="s">
        <v>30</v>
      </c>
      <c r="D246" s="1"/>
      <c r="E246">
        <v>0.33285999999999999</v>
      </c>
      <c r="F246">
        <v>0.29320000000000002</v>
      </c>
      <c r="G246">
        <v>0.28320000000000001</v>
      </c>
      <c r="H246" t="s">
        <v>44</v>
      </c>
      <c r="I246">
        <v>2</v>
      </c>
      <c r="J246">
        <v>14</v>
      </c>
      <c r="K246" t="s">
        <v>65</v>
      </c>
      <c r="L246" t="s">
        <v>107</v>
      </c>
      <c r="M246" t="s">
        <v>33</v>
      </c>
      <c r="N246">
        <v>0</v>
      </c>
      <c r="O246">
        <v>5250</v>
      </c>
      <c r="P246">
        <v>0</v>
      </c>
      <c r="Q246">
        <v>4000</v>
      </c>
      <c r="R246" s="1">
        <v>41450</v>
      </c>
      <c r="S246">
        <v>2</v>
      </c>
      <c r="T246">
        <v>2013</v>
      </c>
      <c r="U246">
        <v>168.32</v>
      </c>
      <c r="V246">
        <v>733.03679999999997</v>
      </c>
      <c r="W246">
        <v>1</v>
      </c>
      <c r="X246" t="s">
        <v>29</v>
      </c>
    </row>
    <row r="247" spans="1:24" hidden="1" x14ac:dyDescent="0.25">
      <c r="A247" s="1">
        <v>41086</v>
      </c>
      <c r="B247">
        <v>12</v>
      </c>
      <c r="C247" t="s">
        <v>24</v>
      </c>
      <c r="D247" s="1">
        <v>41461</v>
      </c>
      <c r="E247">
        <v>0.11892999999999999</v>
      </c>
      <c r="F247">
        <v>8.1699999999999995E-2</v>
      </c>
      <c r="G247">
        <v>7.17E-2</v>
      </c>
      <c r="H247" t="s">
        <v>31</v>
      </c>
      <c r="I247">
        <v>9</v>
      </c>
      <c r="J247">
        <v>1</v>
      </c>
      <c r="K247" t="s">
        <v>72</v>
      </c>
      <c r="L247" t="s">
        <v>62</v>
      </c>
      <c r="M247" t="s">
        <v>33</v>
      </c>
      <c r="N247">
        <v>0</v>
      </c>
      <c r="O247">
        <v>8333.3333330000005</v>
      </c>
      <c r="P247">
        <v>0</v>
      </c>
      <c r="Q247">
        <v>10000</v>
      </c>
      <c r="R247" s="1">
        <v>41096</v>
      </c>
      <c r="S247">
        <v>3</v>
      </c>
      <c r="T247">
        <v>2012</v>
      </c>
      <c r="U247">
        <v>870.67</v>
      </c>
      <c r="V247">
        <v>449.78</v>
      </c>
      <c r="W247">
        <v>21</v>
      </c>
      <c r="X247" t="s">
        <v>38</v>
      </c>
    </row>
    <row r="248" spans="1:24" hidden="1" x14ac:dyDescent="0.25">
      <c r="A248" s="1">
        <v>41351</v>
      </c>
      <c r="B248">
        <v>60</v>
      </c>
      <c r="C248" t="s">
        <v>30</v>
      </c>
      <c r="D248" s="1"/>
      <c r="E248">
        <v>0.25102000000000002</v>
      </c>
      <c r="F248">
        <v>0.22589999999999999</v>
      </c>
      <c r="G248">
        <v>0.21590000000000001</v>
      </c>
      <c r="H248" t="s">
        <v>47</v>
      </c>
      <c r="I248">
        <v>4</v>
      </c>
      <c r="J248">
        <v>1</v>
      </c>
      <c r="K248" t="s">
        <v>48</v>
      </c>
      <c r="L248" t="s">
        <v>124</v>
      </c>
      <c r="M248" t="s">
        <v>33</v>
      </c>
      <c r="N248">
        <v>0</v>
      </c>
      <c r="O248">
        <v>9166.6666669999995</v>
      </c>
      <c r="P248">
        <v>0</v>
      </c>
      <c r="Q248">
        <v>15000</v>
      </c>
      <c r="R248" s="1">
        <v>41360</v>
      </c>
      <c r="S248">
        <v>1</v>
      </c>
      <c r="T248">
        <v>2013</v>
      </c>
      <c r="U248">
        <v>419.33</v>
      </c>
      <c r="V248">
        <v>2978.98</v>
      </c>
      <c r="W248">
        <v>125</v>
      </c>
      <c r="X248" t="s">
        <v>34</v>
      </c>
    </row>
    <row r="249" spans="1:24" hidden="1" x14ac:dyDescent="0.25">
      <c r="A249" s="1">
        <v>38912</v>
      </c>
      <c r="B249">
        <v>36</v>
      </c>
      <c r="C249" t="s">
        <v>24</v>
      </c>
      <c r="D249" s="1">
        <v>40019</v>
      </c>
      <c r="E249">
        <v>0.19581999999999999</v>
      </c>
      <c r="F249">
        <v>0.17749999999999999</v>
      </c>
      <c r="G249">
        <v>0.17249999999999999</v>
      </c>
      <c r="H249" t="s">
        <v>25</v>
      </c>
      <c r="J249">
        <v>0</v>
      </c>
      <c r="K249" t="s">
        <v>25</v>
      </c>
      <c r="L249" t="s">
        <v>25</v>
      </c>
      <c r="M249" t="s">
        <v>25</v>
      </c>
      <c r="O249">
        <v>2666.666667</v>
      </c>
      <c r="P249">
        <v>0</v>
      </c>
      <c r="Q249">
        <v>1000</v>
      </c>
      <c r="R249" s="1">
        <v>38923</v>
      </c>
      <c r="S249">
        <v>3</v>
      </c>
      <c r="T249">
        <v>2006</v>
      </c>
      <c r="U249">
        <v>27.61</v>
      </c>
      <c r="V249">
        <v>300.5</v>
      </c>
      <c r="W249">
        <v>13</v>
      </c>
      <c r="X249" t="s">
        <v>34</v>
      </c>
    </row>
    <row r="250" spans="1:24" hidden="1" x14ac:dyDescent="0.25">
      <c r="A250" s="1">
        <v>40113</v>
      </c>
      <c r="B250">
        <v>36</v>
      </c>
      <c r="C250" t="s">
        <v>24</v>
      </c>
      <c r="D250" s="1">
        <v>40921</v>
      </c>
      <c r="E250">
        <v>0.22592999999999999</v>
      </c>
      <c r="F250">
        <v>0.20100000000000001</v>
      </c>
      <c r="G250">
        <v>0.191</v>
      </c>
      <c r="H250" t="s">
        <v>47</v>
      </c>
      <c r="I250">
        <v>10</v>
      </c>
      <c r="J250">
        <v>1</v>
      </c>
      <c r="K250" t="s">
        <v>65</v>
      </c>
      <c r="L250" t="s">
        <v>109</v>
      </c>
      <c r="M250" t="s">
        <v>56</v>
      </c>
      <c r="N250">
        <v>0</v>
      </c>
      <c r="O250">
        <v>4333.3333329999996</v>
      </c>
      <c r="P250">
        <v>0</v>
      </c>
      <c r="Q250">
        <v>1500</v>
      </c>
      <c r="R250" s="1">
        <v>40121</v>
      </c>
      <c r="S250">
        <v>4</v>
      </c>
      <c r="T250">
        <v>2009</v>
      </c>
      <c r="U250">
        <v>55.82</v>
      </c>
      <c r="V250">
        <v>445.12</v>
      </c>
      <c r="W250">
        <v>59</v>
      </c>
      <c r="X250" t="s">
        <v>38</v>
      </c>
    </row>
    <row r="251" spans="1:24" hidden="1" x14ac:dyDescent="0.25">
      <c r="A251" s="1">
        <v>39102</v>
      </c>
      <c r="B251">
        <v>36</v>
      </c>
      <c r="C251" t="s">
        <v>66</v>
      </c>
      <c r="D251" s="1">
        <v>40081</v>
      </c>
      <c r="E251">
        <v>0.29776000000000002</v>
      </c>
      <c r="F251">
        <v>0.28999999999999998</v>
      </c>
      <c r="G251">
        <v>0.28499999999999998</v>
      </c>
      <c r="H251" t="s">
        <v>25</v>
      </c>
      <c r="J251">
        <v>0</v>
      </c>
      <c r="K251" t="s">
        <v>35</v>
      </c>
      <c r="L251" t="s">
        <v>80</v>
      </c>
      <c r="M251" t="s">
        <v>36</v>
      </c>
      <c r="O251">
        <v>2750</v>
      </c>
      <c r="P251">
        <v>1751</v>
      </c>
      <c r="Q251">
        <v>3001</v>
      </c>
      <c r="R251" s="1">
        <v>39106</v>
      </c>
      <c r="S251">
        <v>1</v>
      </c>
      <c r="T251">
        <v>2007</v>
      </c>
      <c r="U251">
        <v>125.76</v>
      </c>
      <c r="V251">
        <v>1473.57</v>
      </c>
      <c r="W251">
        <v>26</v>
      </c>
      <c r="X251" t="s">
        <v>38</v>
      </c>
    </row>
    <row r="252" spans="1:24" hidden="1" x14ac:dyDescent="0.25">
      <c r="A252" s="1">
        <v>38879</v>
      </c>
      <c r="B252">
        <v>36</v>
      </c>
      <c r="C252" t="s">
        <v>24</v>
      </c>
      <c r="D252" s="1">
        <v>39024</v>
      </c>
      <c r="E252">
        <v>8.8569999999999996E-2</v>
      </c>
      <c r="F252">
        <v>0.08</v>
      </c>
      <c r="G252">
        <v>7.4999999999999997E-2</v>
      </c>
      <c r="H252" t="s">
        <v>25</v>
      </c>
      <c r="J252">
        <v>0</v>
      </c>
      <c r="K252" t="s">
        <v>81</v>
      </c>
      <c r="L252" t="s">
        <v>25</v>
      </c>
      <c r="M252" t="s">
        <v>25</v>
      </c>
      <c r="O252">
        <v>6416.6666670000004</v>
      </c>
      <c r="P252">
        <v>0</v>
      </c>
      <c r="Q252">
        <v>2000</v>
      </c>
      <c r="R252" s="1">
        <v>38888</v>
      </c>
      <c r="S252">
        <v>2</v>
      </c>
      <c r="T252">
        <v>2006</v>
      </c>
      <c r="U252">
        <v>62.67</v>
      </c>
      <c r="V252">
        <v>40.39</v>
      </c>
      <c r="W252">
        <v>74</v>
      </c>
      <c r="X252" t="s">
        <v>38</v>
      </c>
    </row>
    <row r="253" spans="1:24" hidden="1" x14ac:dyDescent="0.25">
      <c r="A253" s="1">
        <v>39016</v>
      </c>
      <c r="B253">
        <v>36</v>
      </c>
      <c r="C253" t="s">
        <v>63</v>
      </c>
      <c r="D253" s="1">
        <v>40037</v>
      </c>
      <c r="E253">
        <v>0.16647000000000001</v>
      </c>
      <c r="F253">
        <v>0.1593</v>
      </c>
      <c r="G253">
        <v>0.14929999999999999</v>
      </c>
      <c r="H253" t="s">
        <v>25</v>
      </c>
      <c r="J253">
        <v>0</v>
      </c>
      <c r="K253" t="s">
        <v>51</v>
      </c>
      <c r="L253" t="s">
        <v>27</v>
      </c>
      <c r="M253" t="s">
        <v>36</v>
      </c>
      <c r="O253">
        <v>4583.3333329999996</v>
      </c>
      <c r="P253">
        <v>471</v>
      </c>
      <c r="Q253">
        <v>17500</v>
      </c>
      <c r="R253" s="1">
        <v>39034</v>
      </c>
      <c r="S253">
        <v>4</v>
      </c>
      <c r="T253">
        <v>2006</v>
      </c>
      <c r="U253">
        <v>614.64</v>
      </c>
      <c r="V253">
        <v>3901.95</v>
      </c>
      <c r="W253">
        <v>258</v>
      </c>
      <c r="X253" t="s">
        <v>38</v>
      </c>
    </row>
    <row r="254" spans="1:24" x14ac:dyDescent="0.25">
      <c r="A254" s="1">
        <v>39060</v>
      </c>
      <c r="B254">
        <v>36</v>
      </c>
      <c r="C254" t="s">
        <v>66</v>
      </c>
      <c r="D254" s="1">
        <v>39529</v>
      </c>
      <c r="E254">
        <v>0.29925000000000002</v>
      </c>
      <c r="F254">
        <v>0.28999999999999998</v>
      </c>
      <c r="G254">
        <v>0.28499999999999998</v>
      </c>
      <c r="H254" t="s">
        <v>25</v>
      </c>
      <c r="J254">
        <v>0</v>
      </c>
      <c r="K254" t="s">
        <v>93</v>
      </c>
      <c r="L254" t="s">
        <v>77</v>
      </c>
      <c r="M254" t="s">
        <v>36</v>
      </c>
      <c r="O254">
        <v>2116.666667</v>
      </c>
      <c r="P254">
        <v>2300</v>
      </c>
      <c r="Q254">
        <v>2100</v>
      </c>
      <c r="R254" s="1">
        <v>39073</v>
      </c>
      <c r="S254">
        <v>4</v>
      </c>
      <c r="T254">
        <v>2006</v>
      </c>
      <c r="U254">
        <v>88</v>
      </c>
      <c r="V254">
        <v>481.16</v>
      </c>
      <c r="W254">
        <v>23</v>
      </c>
      <c r="X254" t="s">
        <v>29</v>
      </c>
    </row>
    <row r="255" spans="1:24" hidden="1" x14ac:dyDescent="0.25">
      <c r="A255" s="1">
        <v>40469</v>
      </c>
      <c r="B255">
        <v>36</v>
      </c>
      <c r="C255" t="s">
        <v>24</v>
      </c>
      <c r="D255" s="1">
        <v>40717</v>
      </c>
      <c r="E255">
        <v>0.31052999999999997</v>
      </c>
      <c r="F255">
        <v>0.27500000000000002</v>
      </c>
      <c r="G255">
        <v>0.26500000000000001</v>
      </c>
      <c r="H255" t="s">
        <v>39</v>
      </c>
      <c r="I255">
        <v>8</v>
      </c>
      <c r="J255">
        <v>1</v>
      </c>
      <c r="K255" t="s">
        <v>51</v>
      </c>
      <c r="L255" t="s">
        <v>27</v>
      </c>
      <c r="M255" t="s">
        <v>33</v>
      </c>
      <c r="N255">
        <v>0</v>
      </c>
      <c r="O255">
        <v>2583.333333</v>
      </c>
      <c r="P255">
        <v>0</v>
      </c>
      <c r="Q255">
        <v>5000</v>
      </c>
      <c r="R255" s="1">
        <v>40476</v>
      </c>
      <c r="S255">
        <v>4</v>
      </c>
      <c r="T255">
        <v>2010</v>
      </c>
      <c r="U255">
        <v>205.47</v>
      </c>
      <c r="V255">
        <v>740.31</v>
      </c>
      <c r="W255">
        <v>139</v>
      </c>
      <c r="X255" t="s">
        <v>38</v>
      </c>
    </row>
    <row r="256" spans="1:24" hidden="1" x14ac:dyDescent="0.25">
      <c r="A256" s="1">
        <v>41388</v>
      </c>
      <c r="B256">
        <v>36</v>
      </c>
      <c r="C256" t="s">
        <v>30</v>
      </c>
      <c r="D256" s="1"/>
      <c r="E256">
        <v>0.31031999999999998</v>
      </c>
      <c r="F256">
        <v>0.2712</v>
      </c>
      <c r="G256">
        <v>0.26119999999999999</v>
      </c>
      <c r="H256" t="s">
        <v>44</v>
      </c>
      <c r="I256">
        <v>2</v>
      </c>
      <c r="J256">
        <v>1</v>
      </c>
      <c r="K256" t="s">
        <v>102</v>
      </c>
      <c r="L256" t="s">
        <v>27</v>
      </c>
      <c r="M256" t="s">
        <v>33</v>
      </c>
      <c r="N256">
        <v>0</v>
      </c>
      <c r="O256">
        <v>2916.666667</v>
      </c>
      <c r="P256">
        <v>0</v>
      </c>
      <c r="Q256">
        <v>4000</v>
      </c>
      <c r="R256" s="1">
        <v>41393</v>
      </c>
      <c r="S256">
        <v>2</v>
      </c>
      <c r="T256">
        <v>2013</v>
      </c>
      <c r="U256">
        <v>163.56</v>
      </c>
      <c r="V256">
        <v>804.49</v>
      </c>
      <c r="W256">
        <v>1</v>
      </c>
      <c r="X256" t="s">
        <v>38</v>
      </c>
    </row>
    <row r="257" spans="1:24" hidden="1" x14ac:dyDescent="0.25">
      <c r="A257" s="1">
        <v>40165</v>
      </c>
      <c r="B257">
        <v>36</v>
      </c>
      <c r="C257" t="s">
        <v>24</v>
      </c>
      <c r="D257" s="1">
        <v>41289</v>
      </c>
      <c r="E257">
        <v>0.26079000000000002</v>
      </c>
      <c r="F257">
        <v>0.2379</v>
      </c>
      <c r="G257">
        <v>0.22789999999999999</v>
      </c>
      <c r="H257" t="s">
        <v>39</v>
      </c>
      <c r="I257">
        <v>7</v>
      </c>
      <c r="J257">
        <v>7</v>
      </c>
      <c r="K257" t="s">
        <v>58</v>
      </c>
      <c r="L257" t="s">
        <v>62</v>
      </c>
      <c r="M257" t="s">
        <v>56</v>
      </c>
      <c r="N257">
        <v>0</v>
      </c>
      <c r="O257">
        <v>2083.333333</v>
      </c>
      <c r="P257">
        <v>0</v>
      </c>
      <c r="Q257">
        <v>3000</v>
      </c>
      <c r="R257" s="1">
        <v>40193</v>
      </c>
      <c r="S257">
        <v>1</v>
      </c>
      <c r="T257">
        <v>2010</v>
      </c>
      <c r="U257">
        <v>117.37</v>
      </c>
      <c r="V257">
        <v>1223.04</v>
      </c>
      <c r="W257">
        <v>94</v>
      </c>
      <c r="X257" t="s">
        <v>38</v>
      </c>
    </row>
    <row r="258" spans="1:24" hidden="1" x14ac:dyDescent="0.25">
      <c r="A258" s="1">
        <v>41492</v>
      </c>
      <c r="B258">
        <v>36</v>
      </c>
      <c r="C258" t="s">
        <v>30</v>
      </c>
      <c r="D258" s="1"/>
      <c r="E258">
        <v>0.21434</v>
      </c>
      <c r="F258">
        <v>0.1774</v>
      </c>
      <c r="G258">
        <v>0.16739999999999999</v>
      </c>
      <c r="H258" t="s">
        <v>47</v>
      </c>
      <c r="I258">
        <v>4</v>
      </c>
      <c r="J258">
        <v>7</v>
      </c>
      <c r="K258" t="s">
        <v>72</v>
      </c>
      <c r="L258" t="s">
        <v>62</v>
      </c>
      <c r="M258" t="s">
        <v>33</v>
      </c>
      <c r="N258">
        <v>0</v>
      </c>
      <c r="O258">
        <v>7083.3333329999996</v>
      </c>
      <c r="P258">
        <v>0</v>
      </c>
      <c r="Q258">
        <v>3000</v>
      </c>
      <c r="R258" s="1">
        <v>41498</v>
      </c>
      <c r="S258">
        <v>3</v>
      </c>
      <c r="T258">
        <v>2013</v>
      </c>
      <c r="U258">
        <v>108.07</v>
      </c>
      <c r="V258">
        <v>252.33189999999999</v>
      </c>
      <c r="W258">
        <v>1</v>
      </c>
      <c r="X258" t="s">
        <v>38</v>
      </c>
    </row>
    <row r="259" spans="1:24" hidden="1" x14ac:dyDescent="0.25">
      <c r="A259" s="1">
        <v>41682</v>
      </c>
      <c r="B259">
        <v>36</v>
      </c>
      <c r="C259" t="s">
        <v>30</v>
      </c>
      <c r="D259" s="1"/>
      <c r="E259">
        <v>0.14243</v>
      </c>
      <c r="F259">
        <v>0.1139</v>
      </c>
      <c r="G259">
        <v>0.10390000000000001</v>
      </c>
      <c r="H259" t="s">
        <v>31</v>
      </c>
      <c r="I259">
        <v>10</v>
      </c>
      <c r="J259">
        <v>1</v>
      </c>
      <c r="K259" t="s">
        <v>72</v>
      </c>
      <c r="L259" t="s">
        <v>77</v>
      </c>
      <c r="M259" t="s">
        <v>33</v>
      </c>
      <c r="N259">
        <v>0</v>
      </c>
      <c r="O259">
        <v>11416.666670000001</v>
      </c>
      <c r="P259">
        <v>0</v>
      </c>
      <c r="Q259">
        <v>11000</v>
      </c>
      <c r="R259" s="1">
        <v>41690</v>
      </c>
      <c r="S259">
        <v>1</v>
      </c>
      <c r="T259">
        <v>2014</v>
      </c>
      <c r="U259">
        <v>362.16</v>
      </c>
      <c r="V259">
        <v>0</v>
      </c>
      <c r="W259">
        <v>1</v>
      </c>
      <c r="X259" t="s">
        <v>38</v>
      </c>
    </row>
    <row r="260" spans="1:24" hidden="1" x14ac:dyDescent="0.25">
      <c r="A260" s="1">
        <v>39608</v>
      </c>
      <c r="B260">
        <v>36</v>
      </c>
      <c r="C260" t="s">
        <v>24</v>
      </c>
      <c r="D260" s="1">
        <v>40714</v>
      </c>
      <c r="E260">
        <v>0.16461000000000001</v>
      </c>
      <c r="F260">
        <v>0.14299999999999999</v>
      </c>
      <c r="G260">
        <v>0.13300000000000001</v>
      </c>
      <c r="H260" t="s">
        <v>25</v>
      </c>
      <c r="J260">
        <v>1</v>
      </c>
      <c r="K260" t="s">
        <v>61</v>
      </c>
      <c r="L260" t="s">
        <v>109</v>
      </c>
      <c r="M260" t="s">
        <v>56</v>
      </c>
      <c r="N260">
        <v>0</v>
      </c>
      <c r="O260">
        <v>1500</v>
      </c>
      <c r="P260">
        <v>0</v>
      </c>
      <c r="Q260">
        <v>7000</v>
      </c>
      <c r="R260" s="1">
        <v>39619</v>
      </c>
      <c r="S260">
        <v>2</v>
      </c>
      <c r="T260">
        <v>2008</v>
      </c>
      <c r="U260">
        <v>238.86</v>
      </c>
      <c r="V260">
        <v>1650.77</v>
      </c>
      <c r="W260">
        <v>145</v>
      </c>
      <c r="X260" t="s">
        <v>34</v>
      </c>
    </row>
    <row r="261" spans="1:24" hidden="1" x14ac:dyDescent="0.25">
      <c r="A261" s="1">
        <v>39482</v>
      </c>
      <c r="B261">
        <v>36</v>
      </c>
      <c r="C261" t="s">
        <v>24</v>
      </c>
      <c r="D261" s="1">
        <v>39636</v>
      </c>
      <c r="E261">
        <v>0.15651000000000001</v>
      </c>
      <c r="F261">
        <v>0.13500000000000001</v>
      </c>
      <c r="G261">
        <v>0.125</v>
      </c>
      <c r="H261" t="s">
        <v>25</v>
      </c>
      <c r="J261">
        <v>1</v>
      </c>
      <c r="K261" t="s">
        <v>26</v>
      </c>
      <c r="L261" t="s">
        <v>46</v>
      </c>
      <c r="M261" t="s">
        <v>56</v>
      </c>
      <c r="N261">
        <v>0</v>
      </c>
      <c r="O261">
        <v>1583.333333</v>
      </c>
      <c r="P261">
        <v>0</v>
      </c>
      <c r="Q261">
        <v>1000</v>
      </c>
      <c r="R261" s="1">
        <v>39490</v>
      </c>
      <c r="S261">
        <v>1</v>
      </c>
      <c r="T261">
        <v>2008</v>
      </c>
      <c r="U261">
        <v>33.94</v>
      </c>
      <c r="V261">
        <v>40.880000000000003</v>
      </c>
      <c r="W261">
        <v>51</v>
      </c>
      <c r="X261" t="s">
        <v>38</v>
      </c>
    </row>
    <row r="262" spans="1:24" hidden="1" x14ac:dyDescent="0.25">
      <c r="A262" s="1">
        <v>40828</v>
      </c>
      <c r="B262">
        <v>36</v>
      </c>
      <c r="C262" t="s">
        <v>66</v>
      </c>
      <c r="D262" s="1">
        <v>41047</v>
      </c>
      <c r="E262">
        <v>0.35132000000000002</v>
      </c>
      <c r="F262">
        <v>0.31490000000000001</v>
      </c>
      <c r="G262">
        <v>0.3049</v>
      </c>
      <c r="H262" t="s">
        <v>44</v>
      </c>
      <c r="I262">
        <v>4</v>
      </c>
      <c r="J262">
        <v>1</v>
      </c>
      <c r="K262" t="s">
        <v>67</v>
      </c>
      <c r="L262" t="s">
        <v>32</v>
      </c>
      <c r="M262" t="s">
        <v>33</v>
      </c>
      <c r="N262">
        <v>512</v>
      </c>
      <c r="O262">
        <v>2666.666667</v>
      </c>
      <c r="P262">
        <v>783</v>
      </c>
      <c r="Q262">
        <v>6000</v>
      </c>
      <c r="R262" s="1">
        <v>40833</v>
      </c>
      <c r="S262">
        <v>4</v>
      </c>
      <c r="T262">
        <v>2011</v>
      </c>
      <c r="U262">
        <v>259.63</v>
      </c>
      <c r="V262">
        <v>313.2</v>
      </c>
      <c r="W262">
        <v>2</v>
      </c>
      <c r="X262" t="s">
        <v>38</v>
      </c>
    </row>
    <row r="263" spans="1:24" hidden="1" x14ac:dyDescent="0.25">
      <c r="A263" s="1">
        <v>39679</v>
      </c>
      <c r="B263">
        <v>36</v>
      </c>
      <c r="C263" t="s">
        <v>24</v>
      </c>
      <c r="D263" s="1">
        <v>39780</v>
      </c>
      <c r="E263">
        <v>0.10335999999999999</v>
      </c>
      <c r="F263">
        <v>8.9499999999999996E-2</v>
      </c>
      <c r="G263">
        <v>7.9500000000000001E-2</v>
      </c>
      <c r="H263" t="s">
        <v>25</v>
      </c>
      <c r="J263">
        <v>2</v>
      </c>
      <c r="K263" t="s">
        <v>78</v>
      </c>
      <c r="L263" t="s">
        <v>27</v>
      </c>
      <c r="M263" t="s">
        <v>56</v>
      </c>
      <c r="N263">
        <v>0</v>
      </c>
      <c r="O263">
        <v>4833.3333329999996</v>
      </c>
      <c r="P263">
        <v>0</v>
      </c>
      <c r="Q263">
        <v>6000</v>
      </c>
      <c r="R263" s="1">
        <v>39688</v>
      </c>
      <c r="S263">
        <v>3</v>
      </c>
      <c r="T263">
        <v>2008</v>
      </c>
      <c r="U263">
        <v>190.66</v>
      </c>
      <c r="V263">
        <v>132.06</v>
      </c>
      <c r="W263">
        <v>213</v>
      </c>
      <c r="X263" t="s">
        <v>38</v>
      </c>
    </row>
    <row r="264" spans="1:24" hidden="1" x14ac:dyDescent="0.25">
      <c r="A264" s="1">
        <v>41042</v>
      </c>
      <c r="B264">
        <v>36</v>
      </c>
      <c r="C264" t="s">
        <v>66</v>
      </c>
      <c r="D264" s="1">
        <v>41471</v>
      </c>
      <c r="E264">
        <v>0.33552999999999999</v>
      </c>
      <c r="F264">
        <v>0.29580000000000001</v>
      </c>
      <c r="G264">
        <v>0.2858</v>
      </c>
      <c r="H264" t="s">
        <v>44</v>
      </c>
      <c r="I264">
        <v>6</v>
      </c>
      <c r="J264">
        <v>1</v>
      </c>
      <c r="K264" t="s">
        <v>93</v>
      </c>
      <c r="L264" t="s">
        <v>110</v>
      </c>
      <c r="M264" t="s">
        <v>33</v>
      </c>
      <c r="N264">
        <v>0</v>
      </c>
      <c r="O264">
        <v>3500</v>
      </c>
      <c r="P264">
        <v>359</v>
      </c>
      <c r="Q264">
        <v>2500</v>
      </c>
      <c r="R264" s="1">
        <v>41045</v>
      </c>
      <c r="S264">
        <v>2</v>
      </c>
      <c r="T264">
        <v>2012</v>
      </c>
      <c r="U264">
        <v>105.55</v>
      </c>
      <c r="V264">
        <v>517.91</v>
      </c>
      <c r="W264">
        <v>24</v>
      </c>
      <c r="X264" t="s">
        <v>38</v>
      </c>
    </row>
    <row r="265" spans="1:24" hidden="1" x14ac:dyDescent="0.25">
      <c r="A265" s="1">
        <v>41253</v>
      </c>
      <c r="B265">
        <v>36</v>
      </c>
      <c r="C265" t="s">
        <v>30</v>
      </c>
      <c r="D265" s="1"/>
      <c r="E265">
        <v>0.13138</v>
      </c>
      <c r="F265">
        <v>0.10340000000000001</v>
      </c>
      <c r="G265">
        <v>9.3399999999999997E-2</v>
      </c>
      <c r="H265" t="s">
        <v>31</v>
      </c>
      <c r="I265">
        <v>7</v>
      </c>
      <c r="J265">
        <v>6</v>
      </c>
      <c r="K265" t="s">
        <v>72</v>
      </c>
      <c r="L265" t="s">
        <v>32</v>
      </c>
      <c r="M265" t="s">
        <v>33</v>
      </c>
      <c r="N265">
        <v>0</v>
      </c>
      <c r="O265">
        <v>4000</v>
      </c>
      <c r="P265">
        <v>0</v>
      </c>
      <c r="Q265">
        <v>7000</v>
      </c>
      <c r="R265" s="1">
        <v>41263</v>
      </c>
      <c r="S265">
        <v>4</v>
      </c>
      <c r="T265">
        <v>2012</v>
      </c>
      <c r="U265">
        <v>226.99</v>
      </c>
      <c r="V265">
        <v>710.55</v>
      </c>
      <c r="W265">
        <v>91</v>
      </c>
      <c r="X265" t="s">
        <v>38</v>
      </c>
    </row>
    <row r="266" spans="1:24" hidden="1" x14ac:dyDescent="0.25">
      <c r="A266" s="1">
        <v>39373</v>
      </c>
      <c r="B266">
        <v>36</v>
      </c>
      <c r="C266" t="s">
        <v>24</v>
      </c>
      <c r="D266" s="1">
        <v>40480</v>
      </c>
      <c r="E266">
        <v>0.19109999999999999</v>
      </c>
      <c r="F266">
        <v>0.182</v>
      </c>
      <c r="G266">
        <v>0.17199999999999999</v>
      </c>
      <c r="H266" t="s">
        <v>25</v>
      </c>
      <c r="J266">
        <v>0</v>
      </c>
      <c r="K266" t="s">
        <v>40</v>
      </c>
      <c r="L266" t="s">
        <v>106</v>
      </c>
      <c r="M266" t="s">
        <v>56</v>
      </c>
      <c r="N266">
        <v>6465</v>
      </c>
      <c r="O266">
        <v>3333.333333</v>
      </c>
      <c r="P266">
        <v>0</v>
      </c>
      <c r="Q266">
        <v>2000</v>
      </c>
      <c r="R266" s="1">
        <v>39384</v>
      </c>
      <c r="S266">
        <v>4</v>
      </c>
      <c r="T266">
        <v>2007</v>
      </c>
      <c r="U266">
        <v>72.510000000000005</v>
      </c>
      <c r="V266">
        <v>594.59</v>
      </c>
      <c r="W266">
        <v>29</v>
      </c>
      <c r="X266" t="s">
        <v>38</v>
      </c>
    </row>
    <row r="267" spans="1:24" hidden="1" x14ac:dyDescent="0.25">
      <c r="A267" s="1">
        <v>41083</v>
      </c>
      <c r="B267">
        <v>36</v>
      </c>
      <c r="C267" t="s">
        <v>24</v>
      </c>
      <c r="D267" s="1">
        <v>41243</v>
      </c>
      <c r="E267">
        <v>0.35797000000000001</v>
      </c>
      <c r="F267">
        <v>0.31769999999999998</v>
      </c>
      <c r="G267">
        <v>0.30769999999999997</v>
      </c>
      <c r="H267" t="s">
        <v>64</v>
      </c>
      <c r="I267">
        <v>5</v>
      </c>
      <c r="J267">
        <v>1</v>
      </c>
      <c r="K267" t="s">
        <v>26</v>
      </c>
      <c r="L267" t="s">
        <v>70</v>
      </c>
      <c r="M267" t="s">
        <v>33</v>
      </c>
      <c r="N267">
        <v>0</v>
      </c>
      <c r="O267">
        <v>2750</v>
      </c>
      <c r="P267">
        <v>0</v>
      </c>
      <c r="Q267">
        <v>4000</v>
      </c>
      <c r="R267" s="1">
        <v>41093</v>
      </c>
      <c r="S267">
        <v>3</v>
      </c>
      <c r="T267">
        <v>2012</v>
      </c>
      <c r="U267">
        <v>173.71</v>
      </c>
      <c r="V267">
        <v>437.11</v>
      </c>
      <c r="W267">
        <v>86</v>
      </c>
      <c r="X267" t="s">
        <v>38</v>
      </c>
    </row>
    <row r="268" spans="1:24" hidden="1" x14ac:dyDescent="0.25">
      <c r="A268" s="1">
        <v>41044</v>
      </c>
      <c r="B268">
        <v>36</v>
      </c>
      <c r="C268" t="s">
        <v>66</v>
      </c>
      <c r="D268" s="1">
        <v>41517</v>
      </c>
      <c r="E268">
        <v>0.35797000000000001</v>
      </c>
      <c r="F268">
        <v>0.31769999999999998</v>
      </c>
      <c r="G268">
        <v>0.30769999999999997</v>
      </c>
      <c r="H268" t="s">
        <v>64</v>
      </c>
      <c r="I268">
        <v>4</v>
      </c>
      <c r="J268">
        <v>1</v>
      </c>
      <c r="K268" t="s">
        <v>61</v>
      </c>
      <c r="L268" t="s">
        <v>27</v>
      </c>
      <c r="M268" t="s">
        <v>33</v>
      </c>
      <c r="N268">
        <v>0</v>
      </c>
      <c r="O268">
        <v>3750</v>
      </c>
      <c r="P268">
        <v>313</v>
      </c>
      <c r="Q268">
        <v>4000</v>
      </c>
      <c r="R268" s="1">
        <v>41061</v>
      </c>
      <c r="S268">
        <v>2</v>
      </c>
      <c r="T268">
        <v>2012</v>
      </c>
      <c r="U268">
        <v>173.71</v>
      </c>
      <c r="V268">
        <v>972.45</v>
      </c>
      <c r="W268">
        <v>16</v>
      </c>
      <c r="X268" t="s">
        <v>38</v>
      </c>
    </row>
    <row r="269" spans="1:24" hidden="1" x14ac:dyDescent="0.25">
      <c r="A269" s="1">
        <v>40701</v>
      </c>
      <c r="B269">
        <v>36</v>
      </c>
      <c r="C269" t="s">
        <v>24</v>
      </c>
      <c r="D269" s="1">
        <v>41242</v>
      </c>
      <c r="E269">
        <v>0.35643000000000002</v>
      </c>
      <c r="F269">
        <v>0.31990000000000002</v>
      </c>
      <c r="G269">
        <v>0.30990000000000001</v>
      </c>
      <c r="H269" t="s">
        <v>44</v>
      </c>
      <c r="I269">
        <v>4</v>
      </c>
      <c r="J269">
        <v>1</v>
      </c>
      <c r="K269" t="s">
        <v>53</v>
      </c>
      <c r="L269" t="s">
        <v>27</v>
      </c>
      <c r="M269" t="s">
        <v>33</v>
      </c>
      <c r="N269">
        <v>0</v>
      </c>
      <c r="O269">
        <v>5000</v>
      </c>
      <c r="P269">
        <v>0</v>
      </c>
      <c r="Q269">
        <v>7500</v>
      </c>
      <c r="R269" s="1">
        <v>40716</v>
      </c>
      <c r="S269">
        <v>2</v>
      </c>
      <c r="T269">
        <v>2011</v>
      </c>
      <c r="U269">
        <v>326.62</v>
      </c>
      <c r="V269">
        <v>2914.46</v>
      </c>
      <c r="W269">
        <v>103</v>
      </c>
      <c r="X269" t="s">
        <v>38</v>
      </c>
    </row>
    <row r="270" spans="1:24" hidden="1" x14ac:dyDescent="0.25">
      <c r="A270" s="1">
        <v>41190</v>
      </c>
      <c r="B270">
        <v>36</v>
      </c>
      <c r="C270" t="s">
        <v>30</v>
      </c>
      <c r="D270" s="1"/>
      <c r="E270">
        <v>0.27284999999999998</v>
      </c>
      <c r="F270">
        <v>0.2346</v>
      </c>
      <c r="G270">
        <v>0.22459999999999999</v>
      </c>
      <c r="H270" t="s">
        <v>39</v>
      </c>
      <c r="I270">
        <v>6</v>
      </c>
      <c r="J270">
        <v>7</v>
      </c>
      <c r="K270" t="s">
        <v>117</v>
      </c>
      <c r="L270" t="s">
        <v>27</v>
      </c>
      <c r="M270" t="s">
        <v>33</v>
      </c>
      <c r="N270">
        <v>0</v>
      </c>
      <c r="O270">
        <v>916.66666699999996</v>
      </c>
      <c r="P270">
        <v>0</v>
      </c>
      <c r="Q270">
        <v>2000</v>
      </c>
      <c r="R270" s="1">
        <v>41194</v>
      </c>
      <c r="S270">
        <v>4</v>
      </c>
      <c r="T270">
        <v>2012</v>
      </c>
      <c r="U270">
        <v>77.900000000000006</v>
      </c>
      <c r="V270">
        <v>526.91999999999996</v>
      </c>
      <c r="W270">
        <v>31</v>
      </c>
      <c r="X270" t="s">
        <v>38</v>
      </c>
    </row>
    <row r="271" spans="1:24" hidden="1" x14ac:dyDescent="0.25">
      <c r="A271" s="1">
        <v>40310</v>
      </c>
      <c r="B271">
        <v>36</v>
      </c>
      <c r="C271" t="s">
        <v>24</v>
      </c>
      <c r="D271" s="1">
        <v>41414</v>
      </c>
      <c r="E271">
        <v>0.37402000000000002</v>
      </c>
      <c r="F271">
        <v>0.34949999999999998</v>
      </c>
      <c r="G271">
        <v>0.33950000000000002</v>
      </c>
      <c r="H271" t="s">
        <v>64</v>
      </c>
      <c r="I271">
        <v>5</v>
      </c>
      <c r="J271">
        <v>1</v>
      </c>
      <c r="K271" t="s">
        <v>78</v>
      </c>
      <c r="L271" t="s">
        <v>27</v>
      </c>
      <c r="M271" t="s">
        <v>56</v>
      </c>
      <c r="N271">
        <v>103</v>
      </c>
      <c r="O271">
        <v>3958.333333</v>
      </c>
      <c r="P271">
        <v>0</v>
      </c>
      <c r="Q271">
        <v>2500</v>
      </c>
      <c r="R271" s="1">
        <v>40318</v>
      </c>
      <c r="S271">
        <v>2</v>
      </c>
      <c r="T271">
        <v>2010</v>
      </c>
      <c r="U271">
        <v>113.02</v>
      </c>
      <c r="V271">
        <v>1576.33</v>
      </c>
      <c r="W271">
        <v>34</v>
      </c>
      <c r="X271" t="s">
        <v>38</v>
      </c>
    </row>
    <row r="272" spans="1:24" hidden="1" x14ac:dyDescent="0.25">
      <c r="A272" s="1">
        <v>41106</v>
      </c>
      <c r="B272">
        <v>60</v>
      </c>
      <c r="C272" t="s">
        <v>30</v>
      </c>
      <c r="D272" s="1"/>
      <c r="E272">
        <v>0.28323999999999999</v>
      </c>
      <c r="F272">
        <v>0.25729999999999997</v>
      </c>
      <c r="G272">
        <v>0.24729999999999999</v>
      </c>
      <c r="H272" t="s">
        <v>39</v>
      </c>
      <c r="I272">
        <v>6</v>
      </c>
      <c r="J272">
        <v>1</v>
      </c>
      <c r="K272" t="s">
        <v>72</v>
      </c>
      <c r="L272" t="s">
        <v>27</v>
      </c>
      <c r="M272" t="s">
        <v>33</v>
      </c>
      <c r="N272">
        <v>0</v>
      </c>
      <c r="O272">
        <v>4583.3333329999996</v>
      </c>
      <c r="P272">
        <v>0</v>
      </c>
      <c r="Q272">
        <v>15000</v>
      </c>
      <c r="R272" s="1">
        <v>41143</v>
      </c>
      <c r="S272">
        <v>3</v>
      </c>
      <c r="T272">
        <v>2012</v>
      </c>
      <c r="U272">
        <v>446.71</v>
      </c>
      <c r="V272">
        <v>4650.8599999999997</v>
      </c>
      <c r="W272">
        <v>18</v>
      </c>
      <c r="X272" t="s">
        <v>38</v>
      </c>
    </row>
    <row r="273" spans="1:24" hidden="1" x14ac:dyDescent="0.25">
      <c r="A273" s="1">
        <v>39426</v>
      </c>
      <c r="B273">
        <v>36</v>
      </c>
      <c r="C273" t="s">
        <v>24</v>
      </c>
      <c r="D273" s="1">
        <v>39820</v>
      </c>
      <c r="E273">
        <v>0.24753</v>
      </c>
      <c r="F273">
        <v>0.24</v>
      </c>
      <c r="G273">
        <v>0.23</v>
      </c>
      <c r="H273" t="s">
        <v>25</v>
      </c>
      <c r="J273">
        <v>2</v>
      </c>
      <c r="K273" t="s">
        <v>71</v>
      </c>
      <c r="L273" t="s">
        <v>62</v>
      </c>
      <c r="M273" t="s">
        <v>56</v>
      </c>
      <c r="N273">
        <v>0</v>
      </c>
      <c r="O273">
        <v>6166.6666670000004</v>
      </c>
      <c r="P273">
        <v>0</v>
      </c>
      <c r="Q273">
        <v>4000</v>
      </c>
      <c r="R273" s="1">
        <v>39429</v>
      </c>
      <c r="S273">
        <v>4</v>
      </c>
      <c r="T273">
        <v>2007</v>
      </c>
      <c r="U273">
        <v>156.93</v>
      </c>
      <c r="V273">
        <v>902.94</v>
      </c>
      <c r="W273">
        <v>26</v>
      </c>
      <c r="X273" t="s">
        <v>34</v>
      </c>
    </row>
    <row r="274" spans="1:24" hidden="1" x14ac:dyDescent="0.25">
      <c r="A274" s="1">
        <v>40602</v>
      </c>
      <c r="B274">
        <v>36</v>
      </c>
      <c r="C274" t="s">
        <v>30</v>
      </c>
      <c r="D274" s="1"/>
      <c r="E274">
        <v>0.35643000000000002</v>
      </c>
      <c r="F274">
        <v>0.31990000000000002</v>
      </c>
      <c r="G274">
        <v>0.30990000000000001</v>
      </c>
      <c r="H274" t="s">
        <v>44</v>
      </c>
      <c r="I274">
        <v>5</v>
      </c>
      <c r="J274">
        <v>6</v>
      </c>
      <c r="K274" t="s">
        <v>85</v>
      </c>
      <c r="L274" t="s">
        <v>126</v>
      </c>
      <c r="M274" t="s">
        <v>33</v>
      </c>
      <c r="N274">
        <v>350</v>
      </c>
      <c r="O274">
        <v>1000</v>
      </c>
      <c r="P274">
        <v>0</v>
      </c>
      <c r="Q274">
        <v>7500</v>
      </c>
      <c r="R274" s="1">
        <v>40675</v>
      </c>
      <c r="S274">
        <v>2</v>
      </c>
      <c r="T274">
        <v>2011</v>
      </c>
      <c r="U274">
        <v>326.62</v>
      </c>
      <c r="V274">
        <v>4233.7</v>
      </c>
      <c r="W274">
        <v>58</v>
      </c>
      <c r="X274" t="s">
        <v>38</v>
      </c>
    </row>
    <row r="275" spans="1:24" hidden="1" x14ac:dyDescent="0.25">
      <c r="A275" s="1">
        <v>39252</v>
      </c>
      <c r="B275">
        <v>36</v>
      </c>
      <c r="C275" t="s">
        <v>24</v>
      </c>
      <c r="D275" s="1">
        <v>40245</v>
      </c>
      <c r="E275">
        <v>0.30270999999999998</v>
      </c>
      <c r="F275">
        <v>0.28999999999999998</v>
      </c>
      <c r="G275">
        <v>0.27</v>
      </c>
      <c r="H275" t="s">
        <v>25</v>
      </c>
      <c r="J275">
        <v>0</v>
      </c>
      <c r="K275" t="s">
        <v>48</v>
      </c>
      <c r="L275" t="s">
        <v>27</v>
      </c>
      <c r="M275" t="s">
        <v>56</v>
      </c>
      <c r="N275">
        <v>0</v>
      </c>
      <c r="O275">
        <v>3333.333333</v>
      </c>
      <c r="P275">
        <v>0</v>
      </c>
      <c r="Q275">
        <v>4600</v>
      </c>
      <c r="R275" s="1">
        <v>39255</v>
      </c>
      <c r="S275">
        <v>2</v>
      </c>
      <c r="T275">
        <v>2007</v>
      </c>
      <c r="U275">
        <v>192.77</v>
      </c>
      <c r="V275">
        <v>2230.08</v>
      </c>
      <c r="W275">
        <v>25</v>
      </c>
      <c r="X275" t="s">
        <v>38</v>
      </c>
    </row>
    <row r="276" spans="1:24" hidden="1" x14ac:dyDescent="0.25">
      <c r="A276" s="1">
        <v>41664</v>
      </c>
      <c r="B276">
        <v>36</v>
      </c>
      <c r="C276" t="s">
        <v>30</v>
      </c>
      <c r="D276" s="1"/>
      <c r="E276">
        <v>0.16324</v>
      </c>
      <c r="F276">
        <v>0.12740000000000001</v>
      </c>
      <c r="G276">
        <v>0.1174</v>
      </c>
      <c r="H276" t="s">
        <v>42</v>
      </c>
      <c r="I276">
        <v>4</v>
      </c>
      <c r="J276">
        <v>7</v>
      </c>
      <c r="K276" t="s">
        <v>48</v>
      </c>
      <c r="L276" t="s">
        <v>62</v>
      </c>
      <c r="M276" t="s">
        <v>33</v>
      </c>
      <c r="N276">
        <v>0</v>
      </c>
      <c r="O276">
        <v>7000</v>
      </c>
      <c r="P276">
        <v>0</v>
      </c>
      <c r="Q276">
        <v>9000</v>
      </c>
      <c r="R276" s="1">
        <v>41667</v>
      </c>
      <c r="S276">
        <v>1</v>
      </c>
      <c r="T276">
        <v>2014</v>
      </c>
      <c r="U276">
        <v>302.12</v>
      </c>
      <c r="V276">
        <v>94.238600000000005</v>
      </c>
      <c r="W276">
        <v>1</v>
      </c>
      <c r="X276" t="s">
        <v>38</v>
      </c>
    </row>
    <row r="277" spans="1:24" hidden="1" x14ac:dyDescent="0.25">
      <c r="A277" s="1">
        <v>38975</v>
      </c>
      <c r="B277">
        <v>36</v>
      </c>
      <c r="C277" t="s">
        <v>24</v>
      </c>
      <c r="D277" s="1">
        <v>40032</v>
      </c>
      <c r="E277">
        <v>0.20896000000000001</v>
      </c>
      <c r="F277">
        <v>0.1905</v>
      </c>
      <c r="G277">
        <v>0.1855</v>
      </c>
      <c r="H277" t="s">
        <v>25</v>
      </c>
      <c r="J277">
        <v>0</v>
      </c>
      <c r="K277" t="s">
        <v>25</v>
      </c>
      <c r="L277" t="s">
        <v>32</v>
      </c>
      <c r="M277" t="s">
        <v>36</v>
      </c>
      <c r="O277">
        <v>2333.333333</v>
      </c>
      <c r="P277">
        <v>0</v>
      </c>
      <c r="Q277">
        <v>1000</v>
      </c>
      <c r="R277" s="1">
        <v>38980</v>
      </c>
      <c r="S277">
        <v>3</v>
      </c>
      <c r="T277">
        <v>2006</v>
      </c>
      <c r="U277">
        <v>36.68</v>
      </c>
      <c r="V277">
        <v>319.48</v>
      </c>
      <c r="W277">
        <v>37</v>
      </c>
      <c r="X277" t="s">
        <v>34</v>
      </c>
    </row>
    <row r="278" spans="1:24" hidden="1" x14ac:dyDescent="0.25">
      <c r="A278" s="1">
        <v>41223</v>
      </c>
      <c r="B278">
        <v>60</v>
      </c>
      <c r="C278" t="s">
        <v>30</v>
      </c>
      <c r="D278" s="1"/>
      <c r="E278">
        <v>0.27461999999999998</v>
      </c>
      <c r="F278">
        <v>0.24890000000000001</v>
      </c>
      <c r="G278">
        <v>0.2389</v>
      </c>
      <c r="H278" t="s">
        <v>39</v>
      </c>
      <c r="I278">
        <v>6</v>
      </c>
      <c r="J278">
        <v>1</v>
      </c>
      <c r="K278" t="s">
        <v>87</v>
      </c>
      <c r="L278" t="s">
        <v>27</v>
      </c>
      <c r="M278" t="s">
        <v>33</v>
      </c>
      <c r="N278">
        <v>0</v>
      </c>
      <c r="O278">
        <v>7333.3333329999996</v>
      </c>
      <c r="P278">
        <v>0</v>
      </c>
      <c r="Q278">
        <v>7500</v>
      </c>
      <c r="R278" s="1">
        <v>41233</v>
      </c>
      <c r="S278">
        <v>4</v>
      </c>
      <c r="T278">
        <v>2012</v>
      </c>
      <c r="U278">
        <v>219.65</v>
      </c>
      <c r="V278">
        <v>2182.46</v>
      </c>
      <c r="W278">
        <v>43</v>
      </c>
      <c r="X278" t="s">
        <v>38</v>
      </c>
    </row>
    <row r="279" spans="1:24" hidden="1" x14ac:dyDescent="0.25">
      <c r="A279" s="1">
        <v>41688</v>
      </c>
      <c r="B279">
        <v>60</v>
      </c>
      <c r="C279" t="s">
        <v>30</v>
      </c>
      <c r="D279" s="1"/>
      <c r="E279">
        <v>0.15867999999999999</v>
      </c>
      <c r="F279">
        <v>0.13550000000000001</v>
      </c>
      <c r="G279">
        <v>0.1255</v>
      </c>
      <c r="H279" t="s">
        <v>42</v>
      </c>
      <c r="I279">
        <v>11</v>
      </c>
      <c r="J279">
        <v>1</v>
      </c>
      <c r="K279" t="s">
        <v>102</v>
      </c>
      <c r="L279" t="s">
        <v>27</v>
      </c>
      <c r="M279" t="s">
        <v>56</v>
      </c>
      <c r="N279">
        <v>0</v>
      </c>
      <c r="O279">
        <v>6833.3333329999996</v>
      </c>
      <c r="P279">
        <v>0</v>
      </c>
      <c r="Q279">
        <v>20000</v>
      </c>
      <c r="R279" s="1">
        <v>41690</v>
      </c>
      <c r="S279">
        <v>1</v>
      </c>
      <c r="T279">
        <v>2014</v>
      </c>
      <c r="U279">
        <v>460.71</v>
      </c>
      <c r="V279">
        <v>0</v>
      </c>
      <c r="W279">
        <v>1</v>
      </c>
      <c r="X279" t="s">
        <v>38</v>
      </c>
    </row>
    <row r="280" spans="1:24" x14ac:dyDescent="0.25">
      <c r="A280" s="1">
        <v>41677</v>
      </c>
      <c r="B280">
        <v>60</v>
      </c>
      <c r="C280" t="s">
        <v>30</v>
      </c>
      <c r="D280" s="1"/>
      <c r="E280">
        <v>0.15448999999999999</v>
      </c>
      <c r="F280">
        <v>0.13139999999999999</v>
      </c>
      <c r="G280">
        <v>0.12139999999999999</v>
      </c>
      <c r="H280" t="s">
        <v>42</v>
      </c>
      <c r="I280">
        <v>9</v>
      </c>
      <c r="J280">
        <v>1</v>
      </c>
      <c r="K280" t="s">
        <v>76</v>
      </c>
      <c r="L280" t="s">
        <v>107</v>
      </c>
      <c r="M280" t="s">
        <v>33</v>
      </c>
      <c r="N280">
        <v>0</v>
      </c>
      <c r="O280">
        <v>6250</v>
      </c>
      <c r="P280">
        <v>0</v>
      </c>
      <c r="Q280">
        <v>20000</v>
      </c>
      <c r="R280" s="1">
        <v>41681</v>
      </c>
      <c r="S280">
        <v>1</v>
      </c>
      <c r="T280">
        <v>2014</v>
      </c>
      <c r="U280">
        <v>456.5</v>
      </c>
      <c r="V280">
        <v>0</v>
      </c>
      <c r="W280">
        <v>259</v>
      </c>
      <c r="X280" t="s">
        <v>29</v>
      </c>
    </row>
    <row r="281" spans="1:24" x14ac:dyDescent="0.25">
      <c r="A281" s="1">
        <v>41151</v>
      </c>
      <c r="B281">
        <v>60</v>
      </c>
      <c r="C281" t="s">
        <v>30</v>
      </c>
      <c r="D281" s="1"/>
      <c r="E281">
        <v>0.15936</v>
      </c>
      <c r="F281">
        <v>0.13639999999999999</v>
      </c>
      <c r="G281">
        <v>0.12640000000000001</v>
      </c>
      <c r="H281" t="s">
        <v>31</v>
      </c>
      <c r="I281">
        <v>9</v>
      </c>
      <c r="J281">
        <v>15</v>
      </c>
      <c r="K281" t="s">
        <v>79</v>
      </c>
      <c r="L281" t="s">
        <v>127</v>
      </c>
      <c r="M281" t="s">
        <v>33</v>
      </c>
      <c r="N281">
        <v>0</v>
      </c>
      <c r="O281">
        <v>4166.6666670000004</v>
      </c>
      <c r="P281">
        <v>0</v>
      </c>
      <c r="Q281">
        <v>3000</v>
      </c>
      <c r="R281" s="1">
        <v>41157</v>
      </c>
      <c r="S281">
        <v>3</v>
      </c>
      <c r="T281">
        <v>2012</v>
      </c>
      <c r="U281">
        <v>69.25</v>
      </c>
      <c r="V281">
        <v>522.79999999999995</v>
      </c>
      <c r="W281">
        <v>7</v>
      </c>
      <c r="X281" t="s">
        <v>29</v>
      </c>
    </row>
    <row r="282" spans="1:24" hidden="1" x14ac:dyDescent="0.25">
      <c r="A282" s="1">
        <v>41148</v>
      </c>
      <c r="B282">
        <v>36</v>
      </c>
      <c r="C282" t="s">
        <v>24</v>
      </c>
      <c r="D282" s="1">
        <v>41388</v>
      </c>
      <c r="E282">
        <v>0.35797000000000001</v>
      </c>
      <c r="F282">
        <v>0.31769999999999998</v>
      </c>
      <c r="G282">
        <v>0.30769999999999997</v>
      </c>
      <c r="H282" t="s">
        <v>64</v>
      </c>
      <c r="I282">
        <v>1</v>
      </c>
      <c r="J282">
        <v>18</v>
      </c>
      <c r="K282" t="s">
        <v>48</v>
      </c>
      <c r="L282" t="s">
        <v>74</v>
      </c>
      <c r="M282" t="s">
        <v>33</v>
      </c>
      <c r="N282">
        <v>0</v>
      </c>
      <c r="O282">
        <v>6666.6666670000004</v>
      </c>
      <c r="P282">
        <v>0</v>
      </c>
      <c r="Q282">
        <v>4000</v>
      </c>
      <c r="R282" s="1">
        <v>41151</v>
      </c>
      <c r="S282">
        <v>3</v>
      </c>
      <c r="T282">
        <v>2012</v>
      </c>
      <c r="U282">
        <v>173.71</v>
      </c>
      <c r="V282">
        <v>775.21</v>
      </c>
      <c r="W282">
        <v>45</v>
      </c>
      <c r="X282" t="s">
        <v>38</v>
      </c>
    </row>
    <row r="283" spans="1:24" hidden="1" x14ac:dyDescent="0.25">
      <c r="A283" s="1">
        <v>40920</v>
      </c>
      <c r="B283">
        <v>36</v>
      </c>
      <c r="C283" t="s">
        <v>30</v>
      </c>
      <c r="D283" s="1"/>
      <c r="E283">
        <v>0.29393999999999998</v>
      </c>
      <c r="F283">
        <v>0.25519999999999998</v>
      </c>
      <c r="G283">
        <v>0.2452</v>
      </c>
      <c r="H283" t="s">
        <v>39</v>
      </c>
      <c r="I283">
        <v>5</v>
      </c>
      <c r="J283">
        <v>3</v>
      </c>
      <c r="K283" t="s">
        <v>53</v>
      </c>
      <c r="L283" t="s">
        <v>37</v>
      </c>
      <c r="M283" t="s">
        <v>33</v>
      </c>
      <c r="N283">
        <v>0</v>
      </c>
      <c r="O283">
        <v>5000</v>
      </c>
      <c r="P283">
        <v>0</v>
      </c>
      <c r="Q283">
        <v>7000</v>
      </c>
      <c r="R283" s="1">
        <v>40933</v>
      </c>
      <c r="S283">
        <v>1</v>
      </c>
      <c r="T283">
        <v>2012</v>
      </c>
      <c r="U283">
        <v>280.25</v>
      </c>
      <c r="V283">
        <v>2739.8</v>
      </c>
      <c r="W283">
        <v>97</v>
      </c>
      <c r="X283" t="s">
        <v>38</v>
      </c>
    </row>
    <row r="284" spans="1:24" hidden="1" x14ac:dyDescent="0.25">
      <c r="A284" s="1">
        <v>41411</v>
      </c>
      <c r="B284">
        <v>36</v>
      </c>
      <c r="C284" t="s">
        <v>30</v>
      </c>
      <c r="D284" s="1"/>
      <c r="E284">
        <v>0.18725</v>
      </c>
      <c r="F284">
        <v>0.15090000000000001</v>
      </c>
      <c r="G284">
        <v>0.1409</v>
      </c>
      <c r="H284" t="s">
        <v>42</v>
      </c>
      <c r="I284">
        <v>4</v>
      </c>
      <c r="J284">
        <v>1</v>
      </c>
      <c r="K284" t="s">
        <v>71</v>
      </c>
      <c r="L284" t="s">
        <v>27</v>
      </c>
      <c r="M284" t="s">
        <v>27</v>
      </c>
      <c r="N284">
        <v>0</v>
      </c>
      <c r="O284">
        <v>6000</v>
      </c>
      <c r="P284">
        <v>0</v>
      </c>
      <c r="Q284">
        <v>20000</v>
      </c>
      <c r="R284" s="1">
        <v>41442</v>
      </c>
      <c r="S284">
        <v>2</v>
      </c>
      <c r="T284">
        <v>2013</v>
      </c>
      <c r="U284">
        <v>694.19</v>
      </c>
      <c r="V284">
        <v>1856.4214999999999</v>
      </c>
      <c r="W284">
        <v>1</v>
      </c>
      <c r="X284" t="s">
        <v>38</v>
      </c>
    </row>
    <row r="285" spans="1:24" x14ac:dyDescent="0.25">
      <c r="A285" s="1">
        <v>40784</v>
      </c>
      <c r="B285">
        <v>36</v>
      </c>
      <c r="C285" t="s">
        <v>24</v>
      </c>
      <c r="D285" s="1">
        <v>41669</v>
      </c>
      <c r="E285">
        <v>0.16056000000000001</v>
      </c>
      <c r="F285">
        <v>0.13900000000000001</v>
      </c>
      <c r="G285">
        <v>0.129</v>
      </c>
      <c r="H285" t="s">
        <v>31</v>
      </c>
      <c r="I285">
        <v>9</v>
      </c>
      <c r="J285">
        <v>1</v>
      </c>
      <c r="K285" t="s">
        <v>87</v>
      </c>
      <c r="L285" t="s">
        <v>80</v>
      </c>
      <c r="M285" t="s">
        <v>33</v>
      </c>
      <c r="N285">
        <v>0</v>
      </c>
      <c r="O285">
        <v>3750</v>
      </c>
      <c r="P285">
        <v>0</v>
      </c>
      <c r="Q285">
        <v>4500</v>
      </c>
      <c r="R285" s="1">
        <v>40793</v>
      </c>
      <c r="S285">
        <v>3</v>
      </c>
      <c r="T285">
        <v>2011</v>
      </c>
      <c r="U285">
        <v>153.58000000000001</v>
      </c>
      <c r="V285">
        <v>981.67</v>
      </c>
      <c r="W285">
        <v>78</v>
      </c>
      <c r="X285" t="s">
        <v>29</v>
      </c>
    </row>
    <row r="286" spans="1:24" hidden="1" x14ac:dyDescent="0.25">
      <c r="A286" s="1">
        <v>41004</v>
      </c>
      <c r="B286">
        <v>36</v>
      </c>
      <c r="C286" t="s">
        <v>66</v>
      </c>
      <c r="D286" s="1">
        <v>41498</v>
      </c>
      <c r="E286">
        <v>0.22456000000000001</v>
      </c>
      <c r="F286">
        <v>0.18740000000000001</v>
      </c>
      <c r="G286">
        <v>0.1774</v>
      </c>
      <c r="H286" t="s">
        <v>47</v>
      </c>
      <c r="I286">
        <v>4</v>
      </c>
      <c r="J286">
        <v>15</v>
      </c>
      <c r="K286" t="s">
        <v>79</v>
      </c>
      <c r="L286" t="s">
        <v>84</v>
      </c>
      <c r="M286" t="s">
        <v>33</v>
      </c>
      <c r="N286">
        <v>0</v>
      </c>
      <c r="O286">
        <v>6000</v>
      </c>
      <c r="P286">
        <v>332</v>
      </c>
      <c r="Q286">
        <v>7000</v>
      </c>
      <c r="R286" s="1">
        <v>41011</v>
      </c>
      <c r="S286">
        <v>2</v>
      </c>
      <c r="T286">
        <v>2012</v>
      </c>
      <c r="U286">
        <v>255.67</v>
      </c>
      <c r="V286">
        <v>1069.8900000000001</v>
      </c>
      <c r="W286">
        <v>123</v>
      </c>
      <c r="X286" t="s">
        <v>38</v>
      </c>
    </row>
    <row r="287" spans="1:24" hidden="1" x14ac:dyDescent="0.25">
      <c r="A287" s="1">
        <v>41404</v>
      </c>
      <c r="B287">
        <v>36</v>
      </c>
      <c r="C287" t="s">
        <v>30</v>
      </c>
      <c r="D287" s="1"/>
      <c r="E287">
        <v>0.21945000000000001</v>
      </c>
      <c r="F287">
        <v>0.18240000000000001</v>
      </c>
      <c r="G287">
        <v>0.1724</v>
      </c>
      <c r="H287" t="s">
        <v>47</v>
      </c>
      <c r="I287">
        <v>4</v>
      </c>
      <c r="J287">
        <v>1</v>
      </c>
      <c r="K287" t="s">
        <v>91</v>
      </c>
      <c r="L287" t="s">
        <v>70</v>
      </c>
      <c r="M287" t="s">
        <v>33</v>
      </c>
      <c r="N287">
        <v>0</v>
      </c>
      <c r="O287">
        <v>4208.3333329999996</v>
      </c>
      <c r="P287">
        <v>0</v>
      </c>
      <c r="Q287">
        <v>5000</v>
      </c>
      <c r="R287" s="1">
        <v>41415</v>
      </c>
      <c r="S287">
        <v>2</v>
      </c>
      <c r="T287">
        <v>2013</v>
      </c>
      <c r="U287">
        <v>181.36</v>
      </c>
      <c r="V287">
        <v>629.64</v>
      </c>
      <c r="W287">
        <v>80</v>
      </c>
      <c r="X287" t="s">
        <v>38</v>
      </c>
    </row>
    <row r="288" spans="1:24" hidden="1" x14ac:dyDescent="0.25">
      <c r="A288" s="1">
        <v>40814</v>
      </c>
      <c r="B288">
        <v>36</v>
      </c>
      <c r="C288" t="s">
        <v>30</v>
      </c>
      <c r="D288" s="1"/>
      <c r="E288">
        <v>0.30531999999999998</v>
      </c>
      <c r="F288">
        <v>0.26989999999999997</v>
      </c>
      <c r="G288">
        <v>0.25990000000000002</v>
      </c>
      <c r="H288" t="s">
        <v>39</v>
      </c>
      <c r="I288">
        <v>7</v>
      </c>
      <c r="J288">
        <v>1</v>
      </c>
      <c r="K288" t="s">
        <v>48</v>
      </c>
      <c r="L288" t="s">
        <v>84</v>
      </c>
      <c r="M288" t="s">
        <v>33</v>
      </c>
      <c r="N288">
        <v>0</v>
      </c>
      <c r="O288">
        <v>2375</v>
      </c>
      <c r="P288">
        <v>0</v>
      </c>
      <c r="Q288">
        <v>5000</v>
      </c>
      <c r="R288" s="1">
        <v>40827</v>
      </c>
      <c r="S288">
        <v>4</v>
      </c>
      <c r="T288">
        <v>2011</v>
      </c>
      <c r="U288">
        <v>204.1</v>
      </c>
      <c r="V288">
        <v>2201.38</v>
      </c>
      <c r="W288">
        <v>13</v>
      </c>
      <c r="X288" t="s">
        <v>38</v>
      </c>
    </row>
    <row r="289" spans="1:24" hidden="1" x14ac:dyDescent="0.25">
      <c r="A289" s="1">
        <v>40859</v>
      </c>
      <c r="B289">
        <v>36</v>
      </c>
      <c r="C289" t="s">
        <v>24</v>
      </c>
      <c r="D289" s="1">
        <v>41596</v>
      </c>
      <c r="E289">
        <v>0.29509999999999997</v>
      </c>
      <c r="F289">
        <v>0.25990000000000002</v>
      </c>
      <c r="G289">
        <v>0.24990000000000001</v>
      </c>
      <c r="H289" t="s">
        <v>39</v>
      </c>
      <c r="I289">
        <v>6</v>
      </c>
      <c r="J289">
        <v>7</v>
      </c>
      <c r="K289" t="s">
        <v>65</v>
      </c>
      <c r="L289" t="s">
        <v>128</v>
      </c>
      <c r="M289" t="s">
        <v>33</v>
      </c>
      <c r="N289">
        <v>0</v>
      </c>
      <c r="O289">
        <v>10000</v>
      </c>
      <c r="P289">
        <v>0</v>
      </c>
      <c r="Q289">
        <v>10000</v>
      </c>
      <c r="R289" s="1">
        <v>40877</v>
      </c>
      <c r="S289">
        <v>4</v>
      </c>
      <c r="T289">
        <v>2011</v>
      </c>
      <c r="U289">
        <v>402.85</v>
      </c>
      <c r="V289">
        <v>3789.98</v>
      </c>
      <c r="W289">
        <v>21</v>
      </c>
      <c r="X289" t="s">
        <v>38</v>
      </c>
    </row>
    <row r="290" spans="1:24" hidden="1" x14ac:dyDescent="0.25">
      <c r="A290" s="1">
        <v>41673</v>
      </c>
      <c r="B290">
        <v>60</v>
      </c>
      <c r="C290" t="s">
        <v>30</v>
      </c>
      <c r="D290" s="1"/>
      <c r="E290">
        <v>0.28848000000000001</v>
      </c>
      <c r="F290">
        <v>0.26240000000000002</v>
      </c>
      <c r="G290">
        <v>0.25240000000000001</v>
      </c>
      <c r="H290" t="s">
        <v>44</v>
      </c>
      <c r="I290">
        <v>3</v>
      </c>
      <c r="J290">
        <v>1</v>
      </c>
      <c r="K290" t="s">
        <v>51</v>
      </c>
      <c r="L290" t="s">
        <v>129</v>
      </c>
      <c r="M290" t="s">
        <v>33</v>
      </c>
      <c r="N290">
        <v>928</v>
      </c>
      <c r="O290">
        <v>9250</v>
      </c>
      <c r="P290">
        <v>0</v>
      </c>
      <c r="Q290">
        <v>10000</v>
      </c>
      <c r="R290" s="1">
        <v>41675</v>
      </c>
      <c r="S290">
        <v>1</v>
      </c>
      <c r="T290">
        <v>2014</v>
      </c>
      <c r="U290">
        <v>300.83</v>
      </c>
      <c r="V290">
        <v>0</v>
      </c>
      <c r="W290">
        <v>1</v>
      </c>
      <c r="X290" t="s">
        <v>34</v>
      </c>
    </row>
    <row r="291" spans="1:24" hidden="1" x14ac:dyDescent="0.25">
      <c r="A291" s="1">
        <v>40730</v>
      </c>
      <c r="B291">
        <v>36</v>
      </c>
      <c r="C291" t="s">
        <v>30</v>
      </c>
      <c r="D291" s="1"/>
      <c r="E291">
        <v>0.30531999999999998</v>
      </c>
      <c r="F291">
        <v>0.26989999999999997</v>
      </c>
      <c r="G291">
        <v>0.25990000000000002</v>
      </c>
      <c r="H291" t="s">
        <v>39</v>
      </c>
      <c r="I291">
        <v>6</v>
      </c>
      <c r="J291">
        <v>7</v>
      </c>
      <c r="K291" t="s">
        <v>51</v>
      </c>
      <c r="L291" t="s">
        <v>27</v>
      </c>
      <c r="M291" t="s">
        <v>33</v>
      </c>
      <c r="N291">
        <v>0</v>
      </c>
      <c r="O291">
        <v>4166.6666670000004</v>
      </c>
      <c r="P291">
        <v>0</v>
      </c>
      <c r="Q291">
        <v>4000</v>
      </c>
      <c r="R291" s="1">
        <v>40736</v>
      </c>
      <c r="S291">
        <v>3</v>
      </c>
      <c r="T291">
        <v>2011</v>
      </c>
      <c r="U291">
        <v>163.28</v>
      </c>
      <c r="V291">
        <v>1835.33</v>
      </c>
      <c r="W291">
        <v>46</v>
      </c>
      <c r="X291" t="s">
        <v>34</v>
      </c>
    </row>
    <row r="292" spans="1:24" hidden="1" x14ac:dyDescent="0.25">
      <c r="A292" s="1">
        <v>41675</v>
      </c>
      <c r="B292">
        <v>36</v>
      </c>
      <c r="C292" t="s">
        <v>30</v>
      </c>
      <c r="D292" s="1"/>
      <c r="E292">
        <v>0.16732</v>
      </c>
      <c r="F292">
        <v>0.13139999999999999</v>
      </c>
      <c r="G292">
        <v>0.12139999999999999</v>
      </c>
      <c r="H292" t="s">
        <v>42</v>
      </c>
      <c r="I292">
        <v>7</v>
      </c>
      <c r="J292">
        <v>2</v>
      </c>
      <c r="K292" t="s">
        <v>51</v>
      </c>
      <c r="L292" t="s">
        <v>37</v>
      </c>
      <c r="M292" t="s">
        <v>33</v>
      </c>
      <c r="N292">
        <v>0</v>
      </c>
      <c r="O292">
        <v>5000</v>
      </c>
      <c r="P292">
        <v>0</v>
      </c>
      <c r="Q292">
        <v>15000</v>
      </c>
      <c r="R292" s="1">
        <v>41689</v>
      </c>
      <c r="S292">
        <v>1</v>
      </c>
      <c r="T292">
        <v>2014</v>
      </c>
      <c r="U292">
        <v>506.42</v>
      </c>
      <c r="V292">
        <v>0</v>
      </c>
      <c r="W292">
        <v>1</v>
      </c>
      <c r="X292" t="s">
        <v>38</v>
      </c>
    </row>
    <row r="293" spans="1:24" hidden="1" x14ac:dyDescent="0.25">
      <c r="A293" s="1">
        <v>41685</v>
      </c>
      <c r="B293">
        <v>60</v>
      </c>
      <c r="C293" t="s">
        <v>30</v>
      </c>
      <c r="D293" s="1"/>
      <c r="E293">
        <v>0.15867999999999999</v>
      </c>
      <c r="F293">
        <v>0.13550000000000001</v>
      </c>
      <c r="G293">
        <v>0.1255</v>
      </c>
      <c r="H293" t="s">
        <v>42</v>
      </c>
      <c r="I293">
        <v>6</v>
      </c>
      <c r="J293">
        <v>1</v>
      </c>
      <c r="K293" t="s">
        <v>72</v>
      </c>
      <c r="L293" t="s">
        <v>68</v>
      </c>
      <c r="M293" t="s">
        <v>28</v>
      </c>
      <c r="N293">
        <v>0</v>
      </c>
      <c r="O293">
        <v>25000</v>
      </c>
      <c r="P293">
        <v>0</v>
      </c>
      <c r="Q293">
        <v>15000</v>
      </c>
      <c r="R293" s="1">
        <v>41689</v>
      </c>
      <c r="S293">
        <v>1</v>
      </c>
      <c r="T293">
        <v>2014</v>
      </c>
      <c r="U293">
        <v>345.53</v>
      </c>
      <c r="V293">
        <v>0</v>
      </c>
      <c r="W293">
        <v>1</v>
      </c>
      <c r="X293" t="s">
        <v>34</v>
      </c>
    </row>
    <row r="294" spans="1:24" hidden="1" x14ac:dyDescent="0.25">
      <c r="A294" s="1">
        <v>41124</v>
      </c>
      <c r="B294">
        <v>36</v>
      </c>
      <c r="C294" t="s">
        <v>24</v>
      </c>
      <c r="D294" s="1">
        <v>41586</v>
      </c>
      <c r="E294">
        <v>0.32333000000000001</v>
      </c>
      <c r="F294">
        <v>0.28389999999999999</v>
      </c>
      <c r="G294">
        <v>0.27389999999999998</v>
      </c>
      <c r="H294" t="s">
        <v>44</v>
      </c>
      <c r="I294">
        <v>8</v>
      </c>
      <c r="J294">
        <v>1</v>
      </c>
      <c r="K294" t="s">
        <v>85</v>
      </c>
      <c r="L294" t="s">
        <v>32</v>
      </c>
      <c r="M294" t="s">
        <v>33</v>
      </c>
      <c r="N294">
        <v>0</v>
      </c>
      <c r="O294">
        <v>5000</v>
      </c>
      <c r="P294">
        <v>0</v>
      </c>
      <c r="Q294">
        <v>4000</v>
      </c>
      <c r="R294" s="1">
        <v>41129</v>
      </c>
      <c r="S294">
        <v>3</v>
      </c>
      <c r="T294">
        <v>2012</v>
      </c>
      <c r="U294">
        <v>166.3</v>
      </c>
      <c r="V294">
        <v>1223.92</v>
      </c>
      <c r="W294">
        <v>44</v>
      </c>
      <c r="X294" t="s">
        <v>34</v>
      </c>
    </row>
    <row r="295" spans="1:24" hidden="1" x14ac:dyDescent="0.25">
      <c r="A295" s="1">
        <v>39217</v>
      </c>
      <c r="B295">
        <v>36</v>
      </c>
      <c r="C295" t="s">
        <v>24</v>
      </c>
      <c r="D295" s="1">
        <v>40337</v>
      </c>
      <c r="E295">
        <v>0.24753</v>
      </c>
      <c r="F295">
        <v>0.24</v>
      </c>
      <c r="G295">
        <v>0.23</v>
      </c>
      <c r="H295" t="s">
        <v>25</v>
      </c>
      <c r="J295">
        <v>0</v>
      </c>
      <c r="K295" t="s">
        <v>71</v>
      </c>
      <c r="L295" t="s">
        <v>77</v>
      </c>
      <c r="M295" t="s">
        <v>56</v>
      </c>
      <c r="N295">
        <v>0</v>
      </c>
      <c r="O295">
        <v>1916.666667</v>
      </c>
      <c r="P295">
        <v>0</v>
      </c>
      <c r="Q295">
        <v>17000</v>
      </c>
      <c r="R295" s="1">
        <v>39227</v>
      </c>
      <c r="S295">
        <v>2</v>
      </c>
      <c r="T295">
        <v>2007</v>
      </c>
      <c r="U295">
        <v>666.96</v>
      </c>
      <c r="V295">
        <v>7034.31</v>
      </c>
      <c r="W295">
        <v>171</v>
      </c>
      <c r="X295" t="s">
        <v>38</v>
      </c>
    </row>
    <row r="296" spans="1:24" x14ac:dyDescent="0.25">
      <c r="A296" s="1">
        <v>41562</v>
      </c>
      <c r="B296">
        <v>60</v>
      </c>
      <c r="C296" t="s">
        <v>30</v>
      </c>
      <c r="D296" s="1"/>
      <c r="E296">
        <v>0.14249000000000001</v>
      </c>
      <c r="F296">
        <v>0.11990000000000001</v>
      </c>
      <c r="G296">
        <v>0.1099</v>
      </c>
      <c r="H296" t="s">
        <v>31</v>
      </c>
      <c r="I296">
        <v>10</v>
      </c>
      <c r="J296">
        <v>1</v>
      </c>
      <c r="K296" t="s">
        <v>87</v>
      </c>
      <c r="L296" t="s">
        <v>70</v>
      </c>
      <c r="M296" t="s">
        <v>33</v>
      </c>
      <c r="N296">
        <v>0</v>
      </c>
      <c r="O296">
        <v>8750</v>
      </c>
      <c r="P296">
        <v>0</v>
      </c>
      <c r="Q296">
        <v>20000</v>
      </c>
      <c r="R296" s="1">
        <v>41570</v>
      </c>
      <c r="S296">
        <v>4</v>
      </c>
      <c r="T296">
        <v>2013</v>
      </c>
      <c r="U296">
        <v>444.79</v>
      </c>
      <c r="V296">
        <v>786.64009999999996</v>
      </c>
      <c r="W296">
        <v>1</v>
      </c>
      <c r="X296" t="s">
        <v>29</v>
      </c>
    </row>
    <row r="297" spans="1:24" x14ac:dyDescent="0.25">
      <c r="A297" s="1">
        <v>41569</v>
      </c>
      <c r="B297">
        <v>36</v>
      </c>
      <c r="C297" t="s">
        <v>30</v>
      </c>
      <c r="D297" s="1"/>
      <c r="E297">
        <v>0.2354</v>
      </c>
      <c r="F297">
        <v>0.19800000000000001</v>
      </c>
      <c r="G297">
        <v>0.188</v>
      </c>
      <c r="H297" t="s">
        <v>47</v>
      </c>
      <c r="I297">
        <v>3</v>
      </c>
      <c r="J297">
        <v>1</v>
      </c>
      <c r="K297" t="s">
        <v>90</v>
      </c>
      <c r="L297" t="s">
        <v>27</v>
      </c>
      <c r="M297" t="s">
        <v>33</v>
      </c>
      <c r="N297">
        <v>0</v>
      </c>
      <c r="O297">
        <v>2935.833333</v>
      </c>
      <c r="P297">
        <v>0</v>
      </c>
      <c r="Q297">
        <v>8000</v>
      </c>
      <c r="R297" s="1">
        <v>41576</v>
      </c>
      <c r="S297">
        <v>4</v>
      </c>
      <c r="T297">
        <v>2013</v>
      </c>
      <c r="U297">
        <v>296.49</v>
      </c>
      <c r="V297">
        <v>508.80029999999999</v>
      </c>
      <c r="W297">
        <v>1</v>
      </c>
      <c r="X297" t="s">
        <v>29</v>
      </c>
    </row>
    <row r="298" spans="1:24" hidden="1" x14ac:dyDescent="0.25">
      <c r="A298" s="1">
        <v>40961</v>
      </c>
      <c r="B298">
        <v>36</v>
      </c>
      <c r="C298" t="s">
        <v>30</v>
      </c>
      <c r="D298" s="1"/>
      <c r="E298">
        <v>0.17358999999999999</v>
      </c>
      <c r="F298">
        <v>0.1449</v>
      </c>
      <c r="G298">
        <v>0.13489999999999999</v>
      </c>
      <c r="H298" t="s">
        <v>42</v>
      </c>
      <c r="I298">
        <v>8</v>
      </c>
      <c r="J298">
        <v>19</v>
      </c>
      <c r="K298" t="s">
        <v>65</v>
      </c>
      <c r="L298" t="s">
        <v>109</v>
      </c>
      <c r="M298" t="s">
        <v>33</v>
      </c>
      <c r="N298">
        <v>0</v>
      </c>
      <c r="O298">
        <v>3000</v>
      </c>
      <c r="P298">
        <v>0</v>
      </c>
      <c r="Q298">
        <v>2000</v>
      </c>
      <c r="R298" s="1">
        <v>40966</v>
      </c>
      <c r="S298">
        <v>1</v>
      </c>
      <c r="T298">
        <v>2012</v>
      </c>
      <c r="U298">
        <v>68.83</v>
      </c>
      <c r="V298">
        <v>416.63</v>
      </c>
      <c r="W298">
        <v>38</v>
      </c>
      <c r="X298" t="s">
        <v>34</v>
      </c>
    </row>
    <row r="299" spans="1:24" hidden="1" x14ac:dyDescent="0.25">
      <c r="A299" s="1">
        <v>40977</v>
      </c>
      <c r="B299">
        <v>36</v>
      </c>
      <c r="C299" t="s">
        <v>66</v>
      </c>
      <c r="D299" s="1">
        <v>41255</v>
      </c>
      <c r="E299">
        <v>0.26680999999999999</v>
      </c>
      <c r="F299">
        <v>0.22869999999999999</v>
      </c>
      <c r="G299">
        <v>0.21870000000000001</v>
      </c>
      <c r="H299" t="s">
        <v>39</v>
      </c>
      <c r="I299">
        <v>5</v>
      </c>
      <c r="J299">
        <v>1</v>
      </c>
      <c r="K299" t="s">
        <v>114</v>
      </c>
      <c r="L299" t="s">
        <v>27</v>
      </c>
      <c r="M299" t="s">
        <v>56</v>
      </c>
      <c r="N299">
        <v>0</v>
      </c>
      <c r="O299">
        <v>2000</v>
      </c>
      <c r="P299">
        <v>575</v>
      </c>
      <c r="Q299">
        <v>5025</v>
      </c>
      <c r="R299" s="1">
        <v>40980</v>
      </c>
      <c r="S299">
        <v>1</v>
      </c>
      <c r="T299">
        <v>2012</v>
      </c>
      <c r="U299">
        <v>194.18</v>
      </c>
      <c r="V299">
        <v>372.84</v>
      </c>
      <c r="W299">
        <v>102</v>
      </c>
      <c r="X299" t="s">
        <v>38</v>
      </c>
    </row>
    <row r="300" spans="1:24" hidden="1" x14ac:dyDescent="0.25">
      <c r="A300" s="1">
        <v>38938</v>
      </c>
      <c r="B300">
        <v>36</v>
      </c>
      <c r="C300" t="s">
        <v>24</v>
      </c>
      <c r="D300" s="1">
        <v>40043</v>
      </c>
      <c r="E300">
        <v>0.19128000000000001</v>
      </c>
      <c r="F300">
        <v>0.184</v>
      </c>
      <c r="G300">
        <v>0.16900000000000001</v>
      </c>
      <c r="H300" t="s">
        <v>25</v>
      </c>
      <c r="J300">
        <v>0</v>
      </c>
      <c r="K300" t="s">
        <v>25</v>
      </c>
      <c r="L300" t="s">
        <v>70</v>
      </c>
      <c r="M300" t="s">
        <v>36</v>
      </c>
      <c r="O300">
        <v>2416.666667</v>
      </c>
      <c r="P300">
        <v>0</v>
      </c>
      <c r="Q300">
        <v>7500</v>
      </c>
      <c r="R300" s="1">
        <v>38947</v>
      </c>
      <c r="S300">
        <v>3</v>
      </c>
      <c r="T300">
        <v>2006</v>
      </c>
      <c r="U300">
        <v>268.94</v>
      </c>
      <c r="V300">
        <v>2193.0700000000002</v>
      </c>
      <c r="W300">
        <v>163</v>
      </c>
      <c r="X300" t="s">
        <v>38</v>
      </c>
    </row>
    <row r="301" spans="1:24" hidden="1" x14ac:dyDescent="0.25">
      <c r="A301" s="1">
        <v>41649</v>
      </c>
      <c r="B301">
        <v>36</v>
      </c>
      <c r="C301" t="s">
        <v>30</v>
      </c>
      <c r="D301" s="1"/>
      <c r="E301">
        <v>0.25279000000000001</v>
      </c>
      <c r="F301">
        <v>0.215</v>
      </c>
      <c r="G301">
        <v>0.20499999999999999</v>
      </c>
      <c r="H301" t="s">
        <v>39</v>
      </c>
      <c r="I301">
        <v>3</v>
      </c>
      <c r="J301">
        <v>1</v>
      </c>
      <c r="K301" t="s">
        <v>35</v>
      </c>
      <c r="L301" t="s">
        <v>80</v>
      </c>
      <c r="M301" t="s">
        <v>33</v>
      </c>
      <c r="N301">
        <v>0</v>
      </c>
      <c r="O301">
        <v>5231.6666670000004</v>
      </c>
      <c r="P301">
        <v>0</v>
      </c>
      <c r="Q301">
        <v>10000</v>
      </c>
      <c r="R301" s="1">
        <v>41653</v>
      </c>
      <c r="S301">
        <v>1</v>
      </c>
      <c r="T301">
        <v>2014</v>
      </c>
      <c r="U301">
        <v>379.32</v>
      </c>
      <c r="V301">
        <v>182.6</v>
      </c>
      <c r="W301">
        <v>20</v>
      </c>
      <c r="X301" t="s">
        <v>38</v>
      </c>
    </row>
    <row r="302" spans="1:24" hidden="1" x14ac:dyDescent="0.25">
      <c r="A302" s="1">
        <v>40674</v>
      </c>
      <c r="B302">
        <v>36</v>
      </c>
      <c r="C302" t="s">
        <v>30</v>
      </c>
      <c r="D302" s="1"/>
      <c r="E302">
        <v>0.25424000000000002</v>
      </c>
      <c r="F302">
        <v>0.21990000000000001</v>
      </c>
      <c r="G302">
        <v>0.2099</v>
      </c>
      <c r="H302" t="s">
        <v>39</v>
      </c>
      <c r="I302">
        <v>4</v>
      </c>
      <c r="J302">
        <v>7</v>
      </c>
      <c r="K302" t="s">
        <v>108</v>
      </c>
      <c r="L302" t="s">
        <v>62</v>
      </c>
      <c r="M302" t="s">
        <v>33</v>
      </c>
      <c r="N302">
        <v>8040</v>
      </c>
      <c r="O302">
        <v>7208.3333329999996</v>
      </c>
      <c r="P302">
        <v>0</v>
      </c>
      <c r="Q302">
        <v>4200</v>
      </c>
      <c r="R302" s="1">
        <v>40681</v>
      </c>
      <c r="S302">
        <v>2</v>
      </c>
      <c r="T302">
        <v>2011</v>
      </c>
      <c r="U302">
        <v>160.38</v>
      </c>
      <c r="V302">
        <v>1564.11</v>
      </c>
      <c r="W302">
        <v>26</v>
      </c>
      <c r="X302" t="s">
        <v>34</v>
      </c>
    </row>
    <row r="303" spans="1:24" hidden="1" x14ac:dyDescent="0.25">
      <c r="A303" s="1">
        <v>41396</v>
      </c>
      <c r="B303">
        <v>36</v>
      </c>
      <c r="C303" t="s">
        <v>30</v>
      </c>
      <c r="D303" s="1"/>
      <c r="E303">
        <v>0.32538</v>
      </c>
      <c r="F303">
        <v>0.28589999999999999</v>
      </c>
      <c r="G303">
        <v>0.27589999999999998</v>
      </c>
      <c r="H303" t="s">
        <v>44</v>
      </c>
      <c r="I303">
        <v>2</v>
      </c>
      <c r="J303">
        <v>7</v>
      </c>
      <c r="K303" t="s">
        <v>53</v>
      </c>
      <c r="L303" t="s">
        <v>122</v>
      </c>
      <c r="M303" t="s">
        <v>28</v>
      </c>
      <c r="N303">
        <v>0</v>
      </c>
      <c r="O303">
        <v>6666.6666670000004</v>
      </c>
      <c r="P303">
        <v>0</v>
      </c>
      <c r="Q303">
        <v>4000</v>
      </c>
      <c r="R303" s="1">
        <v>41424</v>
      </c>
      <c r="S303">
        <v>2</v>
      </c>
      <c r="T303">
        <v>2013</v>
      </c>
      <c r="U303">
        <v>166.73</v>
      </c>
      <c r="V303">
        <v>794.68</v>
      </c>
      <c r="W303">
        <v>61</v>
      </c>
      <c r="X303" t="s">
        <v>38</v>
      </c>
    </row>
    <row r="304" spans="1:24" hidden="1" x14ac:dyDescent="0.25">
      <c r="A304" s="1">
        <v>40328</v>
      </c>
      <c r="B304">
        <v>36</v>
      </c>
      <c r="C304" t="s">
        <v>66</v>
      </c>
      <c r="D304" s="1">
        <v>41562</v>
      </c>
      <c r="E304">
        <v>0.28573999999999999</v>
      </c>
      <c r="F304">
        <v>0.26250000000000001</v>
      </c>
      <c r="G304">
        <v>0.2525</v>
      </c>
      <c r="H304" t="s">
        <v>39</v>
      </c>
      <c r="I304">
        <v>7</v>
      </c>
      <c r="J304">
        <v>1</v>
      </c>
      <c r="K304" t="s">
        <v>87</v>
      </c>
      <c r="L304" t="s">
        <v>46</v>
      </c>
      <c r="M304" t="s">
        <v>56</v>
      </c>
      <c r="N304">
        <v>0</v>
      </c>
      <c r="O304">
        <v>4183.3333329999996</v>
      </c>
      <c r="P304">
        <v>269</v>
      </c>
      <c r="Q304">
        <v>2500</v>
      </c>
      <c r="R304" s="1">
        <v>40343</v>
      </c>
      <c r="S304">
        <v>2</v>
      </c>
      <c r="T304">
        <v>2010</v>
      </c>
      <c r="U304">
        <v>101.06</v>
      </c>
      <c r="V304">
        <v>1395.51</v>
      </c>
      <c r="W304">
        <v>68</v>
      </c>
      <c r="X304" t="s">
        <v>38</v>
      </c>
    </row>
    <row r="305" spans="1:24" hidden="1" x14ac:dyDescent="0.25">
      <c r="A305" s="1">
        <v>40584</v>
      </c>
      <c r="B305">
        <v>36</v>
      </c>
      <c r="C305" t="s">
        <v>66</v>
      </c>
      <c r="D305" s="1">
        <v>40771</v>
      </c>
      <c r="E305">
        <v>0.30531999999999998</v>
      </c>
      <c r="F305">
        <v>0.26989999999999997</v>
      </c>
      <c r="G305">
        <v>0.25990000000000002</v>
      </c>
      <c r="H305" t="s">
        <v>39</v>
      </c>
      <c r="I305">
        <v>6</v>
      </c>
      <c r="J305">
        <v>1</v>
      </c>
      <c r="K305" t="s">
        <v>48</v>
      </c>
      <c r="L305" t="s">
        <v>130</v>
      </c>
      <c r="M305" t="s">
        <v>28</v>
      </c>
      <c r="N305">
        <v>0</v>
      </c>
      <c r="O305">
        <v>2500</v>
      </c>
      <c r="P305">
        <v>1059</v>
      </c>
      <c r="Q305">
        <v>4000</v>
      </c>
      <c r="R305" s="1">
        <v>40590</v>
      </c>
      <c r="S305">
        <v>1</v>
      </c>
      <c r="T305">
        <v>2011</v>
      </c>
      <c r="U305">
        <v>163.28</v>
      </c>
      <c r="V305">
        <v>82.82</v>
      </c>
      <c r="W305">
        <v>84</v>
      </c>
      <c r="X305" t="s">
        <v>38</v>
      </c>
    </row>
    <row r="306" spans="1:24" hidden="1" x14ac:dyDescent="0.25">
      <c r="A306" s="1">
        <v>41085</v>
      </c>
      <c r="B306">
        <v>36</v>
      </c>
      <c r="C306" t="s">
        <v>30</v>
      </c>
      <c r="D306" s="1"/>
      <c r="E306">
        <v>0.26680999999999999</v>
      </c>
      <c r="F306">
        <v>0.22869999999999999</v>
      </c>
      <c r="G306">
        <v>0.21870000000000001</v>
      </c>
      <c r="H306" t="s">
        <v>39</v>
      </c>
      <c r="I306">
        <v>7</v>
      </c>
      <c r="J306">
        <v>11</v>
      </c>
      <c r="K306" t="s">
        <v>87</v>
      </c>
      <c r="L306" t="s">
        <v>32</v>
      </c>
      <c r="M306" t="s">
        <v>33</v>
      </c>
      <c r="N306">
        <v>0</v>
      </c>
      <c r="O306">
        <v>5000</v>
      </c>
      <c r="P306">
        <v>0</v>
      </c>
      <c r="Q306">
        <v>2000</v>
      </c>
      <c r="R306" s="1">
        <v>41089</v>
      </c>
      <c r="S306">
        <v>2</v>
      </c>
      <c r="T306">
        <v>2012</v>
      </c>
      <c r="U306">
        <v>77.28</v>
      </c>
      <c r="V306">
        <v>481.6</v>
      </c>
      <c r="W306">
        <v>8</v>
      </c>
      <c r="X306" t="s">
        <v>38</v>
      </c>
    </row>
    <row r="307" spans="1:24" hidden="1" x14ac:dyDescent="0.25">
      <c r="A307" s="1">
        <v>40435</v>
      </c>
      <c r="B307">
        <v>36</v>
      </c>
      <c r="C307" t="s">
        <v>24</v>
      </c>
      <c r="D307" s="1">
        <v>41002</v>
      </c>
      <c r="E307">
        <v>0.38485999999999998</v>
      </c>
      <c r="F307">
        <v>0.34350000000000003</v>
      </c>
      <c r="G307">
        <v>0.33350000000000002</v>
      </c>
      <c r="H307" t="s">
        <v>44</v>
      </c>
      <c r="I307">
        <v>5</v>
      </c>
      <c r="J307">
        <v>6</v>
      </c>
      <c r="K307" t="s">
        <v>45</v>
      </c>
      <c r="L307" t="s">
        <v>27</v>
      </c>
      <c r="M307" t="s">
        <v>33</v>
      </c>
      <c r="N307">
        <v>0</v>
      </c>
      <c r="O307">
        <v>2916.666667</v>
      </c>
      <c r="P307">
        <v>0</v>
      </c>
      <c r="Q307">
        <v>1500</v>
      </c>
      <c r="R307" s="1">
        <v>40442</v>
      </c>
      <c r="S307">
        <v>3</v>
      </c>
      <c r="T307">
        <v>2010</v>
      </c>
      <c r="U307">
        <v>67.3</v>
      </c>
      <c r="V307">
        <v>664.89</v>
      </c>
      <c r="W307">
        <v>40</v>
      </c>
      <c r="X307" t="s">
        <v>38</v>
      </c>
    </row>
    <row r="308" spans="1:24" hidden="1" x14ac:dyDescent="0.25">
      <c r="A308" s="1">
        <v>41172</v>
      </c>
      <c r="B308">
        <v>36</v>
      </c>
      <c r="C308" t="s">
        <v>30</v>
      </c>
      <c r="D308" s="1"/>
      <c r="E308">
        <v>0.35797000000000001</v>
      </c>
      <c r="F308">
        <v>0.31769999999999998</v>
      </c>
      <c r="G308">
        <v>0.30769999999999997</v>
      </c>
      <c r="H308" t="s">
        <v>64</v>
      </c>
      <c r="I308">
        <v>3</v>
      </c>
      <c r="J308">
        <v>1</v>
      </c>
      <c r="K308" t="s">
        <v>78</v>
      </c>
      <c r="L308" t="s">
        <v>27</v>
      </c>
      <c r="M308" t="s">
        <v>33</v>
      </c>
      <c r="N308">
        <v>0</v>
      </c>
      <c r="O308">
        <v>1700</v>
      </c>
      <c r="P308">
        <v>0</v>
      </c>
      <c r="Q308">
        <v>4000</v>
      </c>
      <c r="R308" s="1">
        <v>41177</v>
      </c>
      <c r="S308">
        <v>3</v>
      </c>
      <c r="T308">
        <v>2012</v>
      </c>
      <c r="U308">
        <v>173.71</v>
      </c>
      <c r="V308">
        <v>1521.66</v>
      </c>
      <c r="W308">
        <v>34</v>
      </c>
      <c r="X308" t="s">
        <v>38</v>
      </c>
    </row>
    <row r="309" spans="1:24" hidden="1" x14ac:dyDescent="0.25">
      <c r="A309" s="1">
        <v>41618</v>
      </c>
      <c r="B309">
        <v>36</v>
      </c>
      <c r="C309" t="s">
        <v>30</v>
      </c>
      <c r="D309" s="1"/>
      <c r="E309">
        <v>0.15223</v>
      </c>
      <c r="F309">
        <v>0.1239</v>
      </c>
      <c r="G309">
        <v>0.1139</v>
      </c>
      <c r="H309" t="s">
        <v>31</v>
      </c>
      <c r="I309">
        <v>4</v>
      </c>
      <c r="J309">
        <v>1</v>
      </c>
      <c r="K309" t="s">
        <v>85</v>
      </c>
      <c r="L309" t="s">
        <v>32</v>
      </c>
      <c r="M309" t="s">
        <v>28</v>
      </c>
      <c r="N309">
        <v>50</v>
      </c>
      <c r="O309">
        <v>40000</v>
      </c>
      <c r="P309">
        <v>0</v>
      </c>
      <c r="Q309">
        <v>15000</v>
      </c>
      <c r="R309" s="1">
        <v>41620</v>
      </c>
      <c r="S309">
        <v>4</v>
      </c>
      <c r="T309">
        <v>2013</v>
      </c>
      <c r="U309">
        <v>501.01</v>
      </c>
      <c r="V309">
        <v>306.98820000000001</v>
      </c>
      <c r="W309">
        <v>1</v>
      </c>
      <c r="X309" t="s">
        <v>38</v>
      </c>
    </row>
    <row r="310" spans="1:24" hidden="1" x14ac:dyDescent="0.25">
      <c r="A310" s="1">
        <v>39165</v>
      </c>
      <c r="B310">
        <v>36</v>
      </c>
      <c r="C310" t="s">
        <v>66</v>
      </c>
      <c r="D310" s="1">
        <v>40146</v>
      </c>
      <c r="E310">
        <v>0.20735000000000001</v>
      </c>
      <c r="F310">
        <v>0.2</v>
      </c>
      <c r="G310">
        <v>0.19</v>
      </c>
      <c r="H310" t="s">
        <v>25</v>
      </c>
      <c r="J310">
        <v>0</v>
      </c>
      <c r="K310" t="s">
        <v>26</v>
      </c>
      <c r="L310" t="s">
        <v>131</v>
      </c>
      <c r="M310" t="s">
        <v>56</v>
      </c>
      <c r="N310">
        <v>0</v>
      </c>
      <c r="O310">
        <v>2166.666667</v>
      </c>
      <c r="P310">
        <v>1686</v>
      </c>
      <c r="Q310">
        <v>5500</v>
      </c>
      <c r="R310" s="1">
        <v>39169</v>
      </c>
      <c r="S310">
        <v>1</v>
      </c>
      <c r="T310">
        <v>2007</v>
      </c>
      <c r="U310">
        <v>204.4</v>
      </c>
      <c r="V310">
        <v>1741.02</v>
      </c>
      <c r="W310">
        <v>42</v>
      </c>
      <c r="X310" t="s">
        <v>34</v>
      </c>
    </row>
    <row r="311" spans="1:24" hidden="1" x14ac:dyDescent="0.25">
      <c r="A311" s="1">
        <v>40801</v>
      </c>
      <c r="B311">
        <v>36</v>
      </c>
      <c r="C311" t="s">
        <v>24</v>
      </c>
      <c r="D311" s="1">
        <v>41402</v>
      </c>
      <c r="E311">
        <v>0.16056000000000001</v>
      </c>
      <c r="F311">
        <v>0.13900000000000001</v>
      </c>
      <c r="G311">
        <v>0.129</v>
      </c>
      <c r="H311" t="s">
        <v>31</v>
      </c>
      <c r="I311">
        <v>9</v>
      </c>
      <c r="J311">
        <v>7</v>
      </c>
      <c r="K311" t="s">
        <v>72</v>
      </c>
      <c r="L311" t="s">
        <v>92</v>
      </c>
      <c r="M311" t="s">
        <v>33</v>
      </c>
      <c r="N311">
        <v>0</v>
      </c>
      <c r="O311">
        <v>5250</v>
      </c>
      <c r="P311">
        <v>0</v>
      </c>
      <c r="Q311">
        <v>15000</v>
      </c>
      <c r="R311" s="1">
        <v>40813</v>
      </c>
      <c r="S311">
        <v>3</v>
      </c>
      <c r="T311">
        <v>2011</v>
      </c>
      <c r="U311">
        <v>511.94</v>
      </c>
      <c r="V311">
        <v>2594.79</v>
      </c>
      <c r="W311">
        <v>230</v>
      </c>
      <c r="X311" t="s">
        <v>38</v>
      </c>
    </row>
    <row r="312" spans="1:24" hidden="1" x14ac:dyDescent="0.25">
      <c r="A312" s="1">
        <v>38890</v>
      </c>
      <c r="B312">
        <v>36</v>
      </c>
      <c r="C312" t="s">
        <v>24</v>
      </c>
      <c r="D312" s="1">
        <v>39997</v>
      </c>
      <c r="E312">
        <v>0.12723999999999999</v>
      </c>
      <c r="F312">
        <v>0.11749999999999999</v>
      </c>
      <c r="G312">
        <v>0.1125</v>
      </c>
      <c r="H312" t="s">
        <v>25</v>
      </c>
      <c r="J312">
        <v>0</v>
      </c>
      <c r="K312" t="s">
        <v>90</v>
      </c>
      <c r="L312" t="s">
        <v>25</v>
      </c>
      <c r="M312" t="s">
        <v>25</v>
      </c>
      <c r="O312">
        <v>3750</v>
      </c>
      <c r="P312">
        <v>0</v>
      </c>
      <c r="Q312">
        <v>1800</v>
      </c>
      <c r="R312" s="1">
        <v>38901</v>
      </c>
      <c r="S312">
        <v>3</v>
      </c>
      <c r="T312">
        <v>2006</v>
      </c>
      <c r="U312">
        <v>0</v>
      </c>
      <c r="V312">
        <v>372.41</v>
      </c>
      <c r="W312">
        <v>27</v>
      </c>
      <c r="X312" t="s">
        <v>34</v>
      </c>
    </row>
    <row r="313" spans="1:24" hidden="1" x14ac:dyDescent="0.25">
      <c r="A313" s="1">
        <v>41696</v>
      </c>
      <c r="B313">
        <v>60</v>
      </c>
      <c r="C313" t="s">
        <v>30</v>
      </c>
      <c r="D313" s="1"/>
      <c r="E313">
        <v>0.21345</v>
      </c>
      <c r="F313">
        <v>0.189</v>
      </c>
      <c r="G313">
        <v>0.17899999999999999</v>
      </c>
      <c r="H313" t="s">
        <v>47</v>
      </c>
      <c r="I313">
        <v>6</v>
      </c>
      <c r="J313">
        <v>1</v>
      </c>
      <c r="K313" t="s">
        <v>89</v>
      </c>
      <c r="L313" t="s">
        <v>88</v>
      </c>
      <c r="M313" t="s">
        <v>33</v>
      </c>
      <c r="N313">
        <v>233</v>
      </c>
      <c r="O313">
        <v>6250</v>
      </c>
      <c r="P313">
        <v>0</v>
      </c>
      <c r="Q313">
        <v>13000</v>
      </c>
      <c r="R313" s="1">
        <v>41703</v>
      </c>
      <c r="S313">
        <v>1</v>
      </c>
      <c r="T313">
        <v>2014</v>
      </c>
      <c r="U313">
        <v>336.51</v>
      </c>
      <c r="V313">
        <v>0</v>
      </c>
      <c r="W313">
        <v>1</v>
      </c>
      <c r="X313" t="s">
        <v>38</v>
      </c>
    </row>
    <row r="314" spans="1:24" hidden="1" x14ac:dyDescent="0.25">
      <c r="A314" s="1">
        <v>41656</v>
      </c>
      <c r="B314">
        <v>36</v>
      </c>
      <c r="C314" t="s">
        <v>30</v>
      </c>
      <c r="D314" s="1"/>
      <c r="E314">
        <v>0.23438000000000001</v>
      </c>
      <c r="F314">
        <v>0.19700000000000001</v>
      </c>
      <c r="G314">
        <v>0.187</v>
      </c>
      <c r="H314" t="s">
        <v>47</v>
      </c>
      <c r="I314">
        <v>4</v>
      </c>
      <c r="J314">
        <v>1</v>
      </c>
      <c r="K314" t="s">
        <v>35</v>
      </c>
      <c r="L314" t="s">
        <v>109</v>
      </c>
      <c r="M314" t="s">
        <v>33</v>
      </c>
      <c r="N314">
        <v>0</v>
      </c>
      <c r="O314">
        <v>2426.666667</v>
      </c>
      <c r="P314">
        <v>0</v>
      </c>
      <c r="Q314">
        <v>4000</v>
      </c>
      <c r="R314" s="1">
        <v>41661</v>
      </c>
      <c r="S314">
        <v>1</v>
      </c>
      <c r="T314">
        <v>2014</v>
      </c>
      <c r="U314">
        <v>148.04</v>
      </c>
      <c r="V314">
        <v>64.771100000000004</v>
      </c>
      <c r="W314">
        <v>1</v>
      </c>
      <c r="X314" t="s">
        <v>34</v>
      </c>
    </row>
    <row r="315" spans="1:24" hidden="1" x14ac:dyDescent="0.25">
      <c r="A315" s="1">
        <v>41542</v>
      </c>
      <c r="B315">
        <v>36</v>
      </c>
      <c r="C315" t="s">
        <v>30</v>
      </c>
      <c r="D315" s="1"/>
      <c r="E315">
        <v>0.19144</v>
      </c>
      <c r="F315">
        <v>0.155</v>
      </c>
      <c r="G315">
        <v>0.14499999999999999</v>
      </c>
      <c r="H315" t="s">
        <v>42</v>
      </c>
      <c r="I315">
        <v>3</v>
      </c>
      <c r="J315">
        <v>1</v>
      </c>
      <c r="K315" t="s">
        <v>114</v>
      </c>
      <c r="L315" t="s">
        <v>32</v>
      </c>
      <c r="M315" t="s">
        <v>28</v>
      </c>
      <c r="N315">
        <v>0</v>
      </c>
      <c r="O315">
        <v>13333.333329999999</v>
      </c>
      <c r="P315">
        <v>0</v>
      </c>
      <c r="Q315">
        <v>15000</v>
      </c>
      <c r="R315" s="1">
        <v>41596</v>
      </c>
      <c r="S315">
        <v>4</v>
      </c>
      <c r="T315">
        <v>2013</v>
      </c>
      <c r="U315">
        <v>523.66</v>
      </c>
      <c r="V315">
        <v>572.92999999999995</v>
      </c>
      <c r="W315">
        <v>169</v>
      </c>
      <c r="X315" t="s">
        <v>38</v>
      </c>
    </row>
    <row r="316" spans="1:24" hidden="1" x14ac:dyDescent="0.25">
      <c r="A316" s="1">
        <v>39414</v>
      </c>
      <c r="B316">
        <v>36</v>
      </c>
      <c r="C316" t="s">
        <v>24</v>
      </c>
      <c r="D316" s="1">
        <v>40353</v>
      </c>
      <c r="E316">
        <v>0.13202</v>
      </c>
      <c r="F316">
        <v>0.125</v>
      </c>
      <c r="G316">
        <v>0.115</v>
      </c>
      <c r="H316" t="s">
        <v>25</v>
      </c>
      <c r="J316">
        <v>0</v>
      </c>
      <c r="K316" t="s">
        <v>48</v>
      </c>
      <c r="L316" t="s">
        <v>41</v>
      </c>
      <c r="M316" t="s">
        <v>56</v>
      </c>
      <c r="N316">
        <v>0</v>
      </c>
      <c r="O316">
        <v>10000</v>
      </c>
      <c r="P316">
        <v>0</v>
      </c>
      <c r="Q316">
        <v>25000</v>
      </c>
      <c r="R316" s="1">
        <v>39426</v>
      </c>
      <c r="S316">
        <v>4</v>
      </c>
      <c r="T316">
        <v>2007</v>
      </c>
      <c r="U316">
        <v>836.34</v>
      </c>
      <c r="V316">
        <v>4961.28</v>
      </c>
      <c r="W316">
        <v>623</v>
      </c>
      <c r="X316" t="s">
        <v>34</v>
      </c>
    </row>
    <row r="317" spans="1:24" x14ac:dyDescent="0.25">
      <c r="A317" s="1">
        <v>41646</v>
      </c>
      <c r="B317">
        <v>36</v>
      </c>
      <c r="C317" t="s">
        <v>30</v>
      </c>
      <c r="D317" s="1"/>
      <c r="E317">
        <v>0.12081</v>
      </c>
      <c r="F317">
        <v>9.2999999999999999E-2</v>
      </c>
      <c r="G317">
        <v>8.3000000000000004E-2</v>
      </c>
      <c r="H317" t="s">
        <v>31</v>
      </c>
      <c r="I317">
        <v>7</v>
      </c>
      <c r="J317">
        <v>1</v>
      </c>
      <c r="K317" t="s">
        <v>117</v>
      </c>
      <c r="L317" t="s">
        <v>131</v>
      </c>
      <c r="M317" t="s">
        <v>28</v>
      </c>
      <c r="N317">
        <v>0</v>
      </c>
      <c r="O317">
        <v>3333.333333</v>
      </c>
      <c r="P317">
        <v>0</v>
      </c>
      <c r="Q317">
        <v>3000</v>
      </c>
      <c r="R317" s="1">
        <v>41667</v>
      </c>
      <c r="S317">
        <v>1</v>
      </c>
      <c r="T317">
        <v>2014</v>
      </c>
      <c r="U317">
        <v>95.82</v>
      </c>
      <c r="V317">
        <v>23.7</v>
      </c>
      <c r="W317">
        <v>1</v>
      </c>
      <c r="X317" t="s">
        <v>29</v>
      </c>
    </row>
    <row r="318" spans="1:24" hidden="1" x14ac:dyDescent="0.25">
      <c r="A318" s="1"/>
      <c r="B318">
        <v>36</v>
      </c>
      <c r="C318" t="s">
        <v>30</v>
      </c>
      <c r="D318" s="1"/>
      <c r="E318">
        <v>0.35797000000000001</v>
      </c>
      <c r="F318">
        <v>0.31769999999999998</v>
      </c>
      <c r="G318">
        <v>0.30769999999999997</v>
      </c>
      <c r="H318" t="s">
        <v>64</v>
      </c>
      <c r="I318">
        <v>5</v>
      </c>
      <c r="J318">
        <v>1</v>
      </c>
      <c r="K318" t="s">
        <v>51</v>
      </c>
      <c r="L318" t="s">
        <v>109</v>
      </c>
      <c r="M318" t="s">
        <v>33</v>
      </c>
      <c r="N318">
        <v>0</v>
      </c>
      <c r="O318">
        <v>4166.6666670000004</v>
      </c>
      <c r="P318">
        <v>0</v>
      </c>
      <c r="Q318">
        <v>4000</v>
      </c>
      <c r="R318" s="1">
        <v>41149</v>
      </c>
      <c r="S318">
        <v>3</v>
      </c>
      <c r="T318">
        <v>2012</v>
      </c>
      <c r="U318">
        <v>173.71</v>
      </c>
      <c r="V318">
        <v>1592.72</v>
      </c>
      <c r="W318">
        <v>34</v>
      </c>
      <c r="X318" t="s">
        <v>38</v>
      </c>
    </row>
    <row r="319" spans="1:24" hidden="1" x14ac:dyDescent="0.25">
      <c r="A319" s="1">
        <v>41414</v>
      </c>
      <c r="B319">
        <v>60</v>
      </c>
      <c r="C319" t="s">
        <v>30</v>
      </c>
      <c r="D319" s="1"/>
      <c r="E319">
        <v>0.17521999999999999</v>
      </c>
      <c r="F319">
        <v>0.15190000000000001</v>
      </c>
      <c r="G319">
        <v>0.1419</v>
      </c>
      <c r="H319" t="s">
        <v>42</v>
      </c>
      <c r="I319">
        <v>7</v>
      </c>
      <c r="J319">
        <v>18</v>
      </c>
      <c r="K319" t="s">
        <v>71</v>
      </c>
      <c r="L319" t="s">
        <v>32</v>
      </c>
      <c r="M319" t="s">
        <v>33</v>
      </c>
      <c r="N319">
        <v>0</v>
      </c>
      <c r="O319">
        <v>4583.3333329999996</v>
      </c>
      <c r="P319">
        <v>0</v>
      </c>
      <c r="Q319">
        <v>15000</v>
      </c>
      <c r="R319" s="1">
        <v>41416</v>
      </c>
      <c r="S319">
        <v>2</v>
      </c>
      <c r="T319">
        <v>2013</v>
      </c>
      <c r="U319">
        <v>358.35</v>
      </c>
      <c r="V319">
        <v>1644.49</v>
      </c>
      <c r="W319">
        <v>1</v>
      </c>
      <c r="X319" t="s">
        <v>38</v>
      </c>
    </row>
    <row r="320" spans="1:24" hidden="1" x14ac:dyDescent="0.25">
      <c r="A320" s="1">
        <v>41677</v>
      </c>
      <c r="B320">
        <v>36</v>
      </c>
      <c r="C320" t="s">
        <v>30</v>
      </c>
      <c r="D320" s="1"/>
      <c r="E320">
        <v>9.4339999999999993E-2</v>
      </c>
      <c r="F320">
        <v>8.09E-2</v>
      </c>
      <c r="G320">
        <v>7.0900000000000005E-2</v>
      </c>
      <c r="H320" t="s">
        <v>50</v>
      </c>
      <c r="I320">
        <v>8</v>
      </c>
      <c r="J320">
        <v>1</v>
      </c>
      <c r="K320" t="s">
        <v>48</v>
      </c>
      <c r="L320" t="s">
        <v>77</v>
      </c>
      <c r="M320" t="s">
        <v>33</v>
      </c>
      <c r="N320">
        <v>0</v>
      </c>
      <c r="O320">
        <v>3333.333333</v>
      </c>
      <c r="P320">
        <v>0</v>
      </c>
      <c r="Q320">
        <v>10000</v>
      </c>
      <c r="R320" s="1">
        <v>41689</v>
      </c>
      <c r="S320">
        <v>1</v>
      </c>
      <c r="T320">
        <v>2014</v>
      </c>
      <c r="U320">
        <v>313.77999999999997</v>
      </c>
      <c r="V320">
        <v>0</v>
      </c>
      <c r="W320">
        <v>137</v>
      </c>
      <c r="X320" t="s">
        <v>34</v>
      </c>
    </row>
    <row r="321" spans="1:24" hidden="1" x14ac:dyDescent="0.25">
      <c r="A321" s="1">
        <v>40488</v>
      </c>
      <c r="B321">
        <v>36</v>
      </c>
      <c r="C321" t="s">
        <v>24</v>
      </c>
      <c r="D321" s="1">
        <v>41157</v>
      </c>
      <c r="E321">
        <v>0.31052999999999997</v>
      </c>
      <c r="F321">
        <v>0.27500000000000002</v>
      </c>
      <c r="G321">
        <v>0.26500000000000001</v>
      </c>
      <c r="H321" t="s">
        <v>39</v>
      </c>
      <c r="I321">
        <v>8</v>
      </c>
      <c r="J321">
        <v>1</v>
      </c>
      <c r="K321" t="s">
        <v>58</v>
      </c>
      <c r="L321" t="s">
        <v>41</v>
      </c>
      <c r="M321" t="s">
        <v>33</v>
      </c>
      <c r="N321">
        <v>69</v>
      </c>
      <c r="O321">
        <v>8750</v>
      </c>
      <c r="P321">
        <v>0</v>
      </c>
      <c r="Q321">
        <v>7500</v>
      </c>
      <c r="R321" s="1">
        <v>40500</v>
      </c>
      <c r="S321">
        <v>4</v>
      </c>
      <c r="T321">
        <v>2010</v>
      </c>
      <c r="U321">
        <v>308.2</v>
      </c>
      <c r="V321">
        <v>2898.14</v>
      </c>
      <c r="W321">
        <v>205</v>
      </c>
      <c r="X321" t="s">
        <v>34</v>
      </c>
    </row>
    <row r="322" spans="1:24" hidden="1" x14ac:dyDescent="0.25">
      <c r="A322" s="1">
        <v>39680</v>
      </c>
      <c r="B322">
        <v>36</v>
      </c>
      <c r="C322" t="s">
        <v>63</v>
      </c>
      <c r="D322" s="1">
        <v>40212</v>
      </c>
      <c r="E322">
        <v>0.14942</v>
      </c>
      <c r="F322">
        <v>0.128</v>
      </c>
      <c r="G322">
        <v>0.11799999999999999</v>
      </c>
      <c r="H322" t="s">
        <v>25</v>
      </c>
      <c r="J322">
        <v>3</v>
      </c>
      <c r="K322" t="s">
        <v>26</v>
      </c>
      <c r="L322" t="s">
        <v>60</v>
      </c>
      <c r="M322" t="s">
        <v>56</v>
      </c>
      <c r="N322">
        <v>0</v>
      </c>
      <c r="O322">
        <v>3500</v>
      </c>
      <c r="P322">
        <v>514</v>
      </c>
      <c r="Q322">
        <v>7300</v>
      </c>
      <c r="R322" s="1">
        <v>39693</v>
      </c>
      <c r="S322">
        <v>3</v>
      </c>
      <c r="T322">
        <v>2008</v>
      </c>
      <c r="U322">
        <v>245.26</v>
      </c>
      <c r="V322">
        <v>811.77</v>
      </c>
      <c r="W322">
        <v>280</v>
      </c>
      <c r="X322" t="s">
        <v>38</v>
      </c>
    </row>
    <row r="323" spans="1:24" hidden="1" x14ac:dyDescent="0.25">
      <c r="A323" s="1">
        <v>41675</v>
      </c>
      <c r="B323">
        <v>36</v>
      </c>
      <c r="C323" t="s">
        <v>30</v>
      </c>
      <c r="D323" s="1"/>
      <c r="E323">
        <v>0.13189000000000001</v>
      </c>
      <c r="F323">
        <v>0.10390000000000001</v>
      </c>
      <c r="G323">
        <v>9.3899999999999997E-2</v>
      </c>
      <c r="H323" t="s">
        <v>31</v>
      </c>
      <c r="I323">
        <v>10</v>
      </c>
      <c r="J323">
        <v>2</v>
      </c>
      <c r="K323" t="s">
        <v>51</v>
      </c>
      <c r="L323" t="s">
        <v>32</v>
      </c>
      <c r="M323" t="s">
        <v>33</v>
      </c>
      <c r="N323">
        <v>0</v>
      </c>
      <c r="O323">
        <v>7333.3333329999996</v>
      </c>
      <c r="P323">
        <v>0</v>
      </c>
      <c r="Q323">
        <v>10000</v>
      </c>
      <c r="R323" s="1">
        <v>41683</v>
      </c>
      <c r="S323">
        <v>1</v>
      </c>
      <c r="T323">
        <v>2014</v>
      </c>
      <c r="U323">
        <v>324.51</v>
      </c>
      <c r="V323">
        <v>0</v>
      </c>
      <c r="W323">
        <v>1</v>
      </c>
      <c r="X323" t="s">
        <v>38</v>
      </c>
    </row>
    <row r="324" spans="1:24" hidden="1" x14ac:dyDescent="0.25">
      <c r="A324" s="1">
        <v>41073</v>
      </c>
      <c r="B324">
        <v>36</v>
      </c>
      <c r="C324" t="s">
        <v>30</v>
      </c>
      <c r="D324" s="1"/>
      <c r="E324">
        <v>0.12427000000000001</v>
      </c>
      <c r="F324">
        <v>9.64E-2</v>
      </c>
      <c r="G324">
        <v>8.6400000000000005E-2</v>
      </c>
      <c r="H324" t="s">
        <v>31</v>
      </c>
      <c r="I324">
        <v>9</v>
      </c>
      <c r="J324">
        <v>1</v>
      </c>
      <c r="K324" t="s">
        <v>51</v>
      </c>
      <c r="L324" t="s">
        <v>92</v>
      </c>
      <c r="M324" t="s">
        <v>33</v>
      </c>
      <c r="N324">
        <v>0</v>
      </c>
      <c r="O324">
        <v>8750</v>
      </c>
      <c r="P324">
        <v>0</v>
      </c>
      <c r="Q324">
        <v>16500</v>
      </c>
      <c r="R324" s="1">
        <v>41081</v>
      </c>
      <c r="S324">
        <v>2</v>
      </c>
      <c r="T324">
        <v>2012</v>
      </c>
      <c r="U324">
        <v>529.62</v>
      </c>
      <c r="V324">
        <v>1999.65</v>
      </c>
      <c r="W324">
        <v>271</v>
      </c>
      <c r="X324" t="s">
        <v>34</v>
      </c>
    </row>
    <row r="325" spans="1:24" x14ac:dyDescent="0.25">
      <c r="A325" s="1">
        <v>41299</v>
      </c>
      <c r="B325">
        <v>36</v>
      </c>
      <c r="C325" t="s">
        <v>30</v>
      </c>
      <c r="D325" s="1"/>
      <c r="E325">
        <v>0.25013000000000002</v>
      </c>
      <c r="F325">
        <v>0.21240000000000001</v>
      </c>
      <c r="G325">
        <v>0.2024</v>
      </c>
      <c r="H325" t="s">
        <v>47</v>
      </c>
      <c r="I325">
        <v>4</v>
      </c>
      <c r="J325">
        <v>15</v>
      </c>
      <c r="K325" t="s">
        <v>78</v>
      </c>
      <c r="L325" t="s">
        <v>41</v>
      </c>
      <c r="M325" t="s">
        <v>33</v>
      </c>
      <c r="N325">
        <v>0</v>
      </c>
      <c r="O325">
        <v>10083.333329999999</v>
      </c>
      <c r="P325">
        <v>0</v>
      </c>
      <c r="Q325">
        <v>7500</v>
      </c>
      <c r="R325" s="1">
        <v>41306</v>
      </c>
      <c r="S325">
        <v>1</v>
      </c>
      <c r="T325">
        <v>2013</v>
      </c>
      <c r="U325">
        <v>283.49</v>
      </c>
      <c r="V325">
        <v>1492.67</v>
      </c>
      <c r="W325">
        <v>151</v>
      </c>
      <c r="X325" t="s">
        <v>29</v>
      </c>
    </row>
    <row r="326" spans="1:24" hidden="1" x14ac:dyDescent="0.25">
      <c r="A326" s="1">
        <v>39654</v>
      </c>
      <c r="B326">
        <v>36</v>
      </c>
      <c r="C326" t="s">
        <v>66</v>
      </c>
      <c r="D326" s="1">
        <v>40152</v>
      </c>
      <c r="E326">
        <v>0.13411000000000001</v>
      </c>
      <c r="F326">
        <v>0.12</v>
      </c>
      <c r="G326">
        <v>0.11</v>
      </c>
      <c r="H326" t="s">
        <v>25</v>
      </c>
      <c r="J326">
        <v>5</v>
      </c>
      <c r="K326" t="s">
        <v>76</v>
      </c>
      <c r="L326" t="s">
        <v>49</v>
      </c>
      <c r="M326" t="s">
        <v>56</v>
      </c>
      <c r="N326">
        <v>0</v>
      </c>
      <c r="O326">
        <v>1655.833333</v>
      </c>
      <c r="P326">
        <v>1679</v>
      </c>
      <c r="Q326">
        <v>3600</v>
      </c>
      <c r="R326" s="1">
        <v>39664</v>
      </c>
      <c r="S326">
        <v>3</v>
      </c>
      <c r="T326">
        <v>2008</v>
      </c>
      <c r="U326">
        <v>119.57</v>
      </c>
      <c r="V326">
        <v>347.76</v>
      </c>
      <c r="W326">
        <v>113</v>
      </c>
      <c r="X326" t="s">
        <v>38</v>
      </c>
    </row>
    <row r="327" spans="1:24" hidden="1" x14ac:dyDescent="0.25">
      <c r="A327" s="1">
        <v>38867</v>
      </c>
      <c r="B327">
        <v>36</v>
      </c>
      <c r="C327" t="s">
        <v>24</v>
      </c>
      <c r="D327" s="1">
        <v>39569</v>
      </c>
      <c r="E327">
        <v>0.13453000000000001</v>
      </c>
      <c r="F327">
        <v>0.1275</v>
      </c>
      <c r="G327">
        <v>0.11749999999999999</v>
      </c>
      <c r="H327" t="s">
        <v>25</v>
      </c>
      <c r="J327">
        <v>0</v>
      </c>
      <c r="K327" t="s">
        <v>102</v>
      </c>
      <c r="L327" t="s">
        <v>25</v>
      </c>
      <c r="M327" t="s">
        <v>25</v>
      </c>
      <c r="O327">
        <v>5416.6666670000004</v>
      </c>
      <c r="P327">
        <v>0</v>
      </c>
      <c r="Q327">
        <v>6500</v>
      </c>
      <c r="R327" s="1">
        <v>38876</v>
      </c>
      <c r="S327">
        <v>2</v>
      </c>
      <c r="T327">
        <v>2006</v>
      </c>
      <c r="U327">
        <v>218.23</v>
      </c>
      <c r="V327">
        <v>1148.4000000000001</v>
      </c>
      <c r="W327">
        <v>128</v>
      </c>
      <c r="X327" t="s">
        <v>38</v>
      </c>
    </row>
    <row r="328" spans="1:24" hidden="1" x14ac:dyDescent="0.25">
      <c r="A328" s="1">
        <v>39259</v>
      </c>
      <c r="B328">
        <v>36</v>
      </c>
      <c r="C328" t="s">
        <v>24</v>
      </c>
      <c r="D328" s="1">
        <v>39849</v>
      </c>
      <c r="E328">
        <v>0.30464999999999998</v>
      </c>
      <c r="F328">
        <v>0.28999999999999998</v>
      </c>
      <c r="G328">
        <v>0.27</v>
      </c>
      <c r="H328" t="s">
        <v>25</v>
      </c>
      <c r="J328">
        <v>0</v>
      </c>
      <c r="K328" t="s">
        <v>25</v>
      </c>
      <c r="L328" t="s">
        <v>46</v>
      </c>
      <c r="M328" t="s">
        <v>56</v>
      </c>
      <c r="N328">
        <v>0</v>
      </c>
      <c r="O328">
        <v>1200</v>
      </c>
      <c r="P328">
        <v>0</v>
      </c>
      <c r="Q328">
        <v>4000</v>
      </c>
      <c r="R328" s="1">
        <v>39268</v>
      </c>
      <c r="S328">
        <v>3</v>
      </c>
      <c r="T328">
        <v>2007</v>
      </c>
      <c r="U328">
        <v>167.62</v>
      </c>
      <c r="V328">
        <v>977.89</v>
      </c>
      <c r="W328">
        <v>60</v>
      </c>
      <c r="X328" t="s">
        <v>38</v>
      </c>
    </row>
    <row r="329" spans="1:24" hidden="1" x14ac:dyDescent="0.25">
      <c r="A329" s="1">
        <v>41676</v>
      </c>
      <c r="B329">
        <v>60</v>
      </c>
      <c r="C329" t="s">
        <v>30</v>
      </c>
      <c r="D329" s="1"/>
      <c r="E329">
        <v>0.16993</v>
      </c>
      <c r="F329">
        <v>0.14649999999999999</v>
      </c>
      <c r="G329">
        <v>0.13650000000000001</v>
      </c>
      <c r="H329" t="s">
        <v>42</v>
      </c>
      <c r="I329">
        <v>9</v>
      </c>
      <c r="J329">
        <v>1</v>
      </c>
      <c r="K329" t="s">
        <v>48</v>
      </c>
      <c r="L329" t="s">
        <v>32</v>
      </c>
      <c r="M329" t="s">
        <v>33</v>
      </c>
      <c r="N329">
        <v>0</v>
      </c>
      <c r="O329">
        <v>7083.3333329999996</v>
      </c>
      <c r="P329">
        <v>0</v>
      </c>
      <c r="Q329">
        <v>11000</v>
      </c>
      <c r="R329" s="1">
        <v>41683</v>
      </c>
      <c r="S329">
        <v>1</v>
      </c>
      <c r="T329">
        <v>2014</v>
      </c>
      <c r="U329">
        <v>259.67</v>
      </c>
      <c r="V329">
        <v>0</v>
      </c>
      <c r="W329">
        <v>1</v>
      </c>
      <c r="X329" t="s">
        <v>38</v>
      </c>
    </row>
    <row r="330" spans="1:24" hidden="1" x14ac:dyDescent="0.25">
      <c r="A330" s="1">
        <v>41178</v>
      </c>
      <c r="B330">
        <v>36</v>
      </c>
      <c r="C330" t="s">
        <v>66</v>
      </c>
      <c r="D330" s="1">
        <v>41603</v>
      </c>
      <c r="E330">
        <v>0.35797000000000001</v>
      </c>
      <c r="F330">
        <v>0.31769999999999998</v>
      </c>
      <c r="G330">
        <v>0.30769999999999997</v>
      </c>
      <c r="H330" t="s">
        <v>64</v>
      </c>
      <c r="I330">
        <v>5</v>
      </c>
      <c r="J330">
        <v>1</v>
      </c>
      <c r="K330" t="s">
        <v>78</v>
      </c>
      <c r="L330" t="s">
        <v>104</v>
      </c>
      <c r="M330" t="s">
        <v>33</v>
      </c>
      <c r="N330">
        <v>0</v>
      </c>
      <c r="O330">
        <v>5475</v>
      </c>
      <c r="P330">
        <v>227</v>
      </c>
      <c r="Q330">
        <v>4000</v>
      </c>
      <c r="R330" s="1">
        <v>41208</v>
      </c>
      <c r="S330">
        <v>4</v>
      </c>
      <c r="T330">
        <v>2012</v>
      </c>
      <c r="U330">
        <v>173.71</v>
      </c>
      <c r="V330">
        <v>799.3</v>
      </c>
      <c r="W330">
        <v>37</v>
      </c>
      <c r="X330" t="s">
        <v>34</v>
      </c>
    </row>
    <row r="331" spans="1:24" hidden="1" x14ac:dyDescent="0.25">
      <c r="A331" s="1">
        <v>41638</v>
      </c>
      <c r="B331">
        <v>60</v>
      </c>
      <c r="C331" t="s">
        <v>30</v>
      </c>
      <c r="D331" s="1"/>
      <c r="E331">
        <v>0.19220999999999999</v>
      </c>
      <c r="F331">
        <v>0.16850000000000001</v>
      </c>
      <c r="G331">
        <v>0.1585</v>
      </c>
      <c r="H331" t="s">
        <v>47</v>
      </c>
      <c r="I331">
        <v>3</v>
      </c>
      <c r="J331">
        <v>1</v>
      </c>
      <c r="K331" t="s">
        <v>58</v>
      </c>
      <c r="L331" t="s">
        <v>55</v>
      </c>
      <c r="M331" t="s">
        <v>33</v>
      </c>
      <c r="N331">
        <v>0</v>
      </c>
      <c r="O331">
        <v>1666.666667</v>
      </c>
      <c r="P331">
        <v>0</v>
      </c>
      <c r="Q331">
        <v>4000</v>
      </c>
      <c r="R331" s="1">
        <v>41642</v>
      </c>
      <c r="S331">
        <v>1</v>
      </c>
      <c r="T331">
        <v>2014</v>
      </c>
      <c r="U331">
        <v>99.09</v>
      </c>
      <c r="V331">
        <v>106.5534</v>
      </c>
      <c r="W331">
        <v>1</v>
      </c>
      <c r="X331" t="s">
        <v>38</v>
      </c>
    </row>
    <row r="332" spans="1:24" hidden="1" x14ac:dyDescent="0.25">
      <c r="A332" s="1">
        <v>39631</v>
      </c>
      <c r="B332">
        <v>36</v>
      </c>
      <c r="C332" t="s">
        <v>66</v>
      </c>
      <c r="D332" s="1">
        <v>40522</v>
      </c>
      <c r="E332">
        <v>0.15376999999999999</v>
      </c>
      <c r="F332">
        <v>0.13950000000000001</v>
      </c>
      <c r="G332">
        <v>0.1295</v>
      </c>
      <c r="H332" t="s">
        <v>25</v>
      </c>
      <c r="J332">
        <v>2</v>
      </c>
      <c r="K332" t="s">
        <v>72</v>
      </c>
      <c r="L332" t="s">
        <v>41</v>
      </c>
      <c r="M332" t="s">
        <v>28</v>
      </c>
      <c r="N332">
        <v>95</v>
      </c>
      <c r="O332">
        <v>3333.333333</v>
      </c>
      <c r="P332">
        <v>1308</v>
      </c>
      <c r="Q332">
        <v>4000</v>
      </c>
      <c r="R332" s="1">
        <v>39639</v>
      </c>
      <c r="S332">
        <v>3</v>
      </c>
      <c r="T332">
        <v>2008</v>
      </c>
      <c r="U332">
        <v>136.61000000000001</v>
      </c>
      <c r="V332">
        <v>811.69</v>
      </c>
      <c r="W332">
        <v>92</v>
      </c>
      <c r="X332" t="s">
        <v>38</v>
      </c>
    </row>
    <row r="333" spans="1:24" hidden="1" x14ac:dyDescent="0.25">
      <c r="A333" s="1">
        <v>41007</v>
      </c>
      <c r="B333">
        <v>36</v>
      </c>
      <c r="C333" t="s">
        <v>30</v>
      </c>
      <c r="D333" s="1"/>
      <c r="E333">
        <v>0.33972999999999998</v>
      </c>
      <c r="F333">
        <v>0.2999</v>
      </c>
      <c r="G333">
        <v>0.28989999999999999</v>
      </c>
      <c r="H333" t="s">
        <v>44</v>
      </c>
      <c r="I333">
        <v>1</v>
      </c>
      <c r="J333">
        <v>18</v>
      </c>
      <c r="K333" t="s">
        <v>85</v>
      </c>
      <c r="L333" t="s">
        <v>27</v>
      </c>
      <c r="M333" t="s">
        <v>28</v>
      </c>
      <c r="N333">
        <v>10970</v>
      </c>
      <c r="O333">
        <v>1500</v>
      </c>
      <c r="P333">
        <v>0</v>
      </c>
      <c r="Q333">
        <v>2500</v>
      </c>
      <c r="R333" s="1">
        <v>41017</v>
      </c>
      <c r="S333">
        <v>2</v>
      </c>
      <c r="T333">
        <v>2012</v>
      </c>
      <c r="U333">
        <v>106.12</v>
      </c>
      <c r="V333">
        <v>1095.06</v>
      </c>
      <c r="W333">
        <v>12</v>
      </c>
      <c r="X333" t="s">
        <v>38</v>
      </c>
    </row>
    <row r="334" spans="1:24" hidden="1" x14ac:dyDescent="0.25">
      <c r="A334" s="1">
        <v>38833</v>
      </c>
      <c r="B334">
        <v>36</v>
      </c>
      <c r="C334" t="s">
        <v>132</v>
      </c>
      <c r="D334" s="1">
        <v>38868</v>
      </c>
      <c r="E334">
        <v>0.25650000000000001</v>
      </c>
      <c r="F334">
        <v>0.23749999999999999</v>
      </c>
      <c r="G334">
        <v>0.23250000000000001</v>
      </c>
      <c r="H334" t="s">
        <v>25</v>
      </c>
      <c r="J334">
        <v>0</v>
      </c>
      <c r="K334" t="s">
        <v>25</v>
      </c>
      <c r="L334" t="s">
        <v>25</v>
      </c>
      <c r="M334" t="s">
        <v>25</v>
      </c>
      <c r="O334">
        <v>0</v>
      </c>
      <c r="P334">
        <v>0</v>
      </c>
      <c r="Q334">
        <v>1000</v>
      </c>
      <c r="R334" s="1">
        <v>38838</v>
      </c>
      <c r="S334">
        <v>2</v>
      </c>
      <c r="T334">
        <v>2006</v>
      </c>
      <c r="U334">
        <v>39.1</v>
      </c>
      <c r="V334">
        <v>0</v>
      </c>
      <c r="W334">
        <v>6</v>
      </c>
      <c r="X334" t="s">
        <v>38</v>
      </c>
    </row>
    <row r="335" spans="1:24" hidden="1" x14ac:dyDescent="0.25">
      <c r="A335" s="1">
        <v>41545</v>
      </c>
      <c r="B335">
        <v>36</v>
      </c>
      <c r="C335" t="s">
        <v>30</v>
      </c>
      <c r="D335" s="1"/>
      <c r="E335">
        <v>0.21290000000000001</v>
      </c>
      <c r="F335">
        <v>0.17599999999999999</v>
      </c>
      <c r="G335">
        <v>0.16600000000000001</v>
      </c>
      <c r="H335" t="s">
        <v>47</v>
      </c>
      <c r="I335">
        <v>7</v>
      </c>
      <c r="J335">
        <v>1</v>
      </c>
      <c r="K335" t="s">
        <v>48</v>
      </c>
      <c r="L335" t="s">
        <v>103</v>
      </c>
      <c r="M335" t="s">
        <v>33</v>
      </c>
      <c r="N335">
        <v>0</v>
      </c>
      <c r="O335">
        <v>5416.6666670000004</v>
      </c>
      <c r="P335">
        <v>0</v>
      </c>
      <c r="Q335">
        <v>8000</v>
      </c>
      <c r="R335" s="1">
        <v>41549</v>
      </c>
      <c r="S335">
        <v>4</v>
      </c>
      <c r="T335">
        <v>2013</v>
      </c>
      <c r="U335">
        <v>287.62</v>
      </c>
      <c r="V335">
        <v>557.91</v>
      </c>
      <c r="W335">
        <v>12</v>
      </c>
      <c r="X335" t="s">
        <v>38</v>
      </c>
    </row>
    <row r="336" spans="1:24" hidden="1" x14ac:dyDescent="0.25">
      <c r="A336" s="1">
        <v>41327</v>
      </c>
      <c r="B336">
        <v>36</v>
      </c>
      <c r="C336" t="s">
        <v>30</v>
      </c>
      <c r="D336" s="1"/>
      <c r="E336">
        <v>0.21024999999999999</v>
      </c>
      <c r="F336">
        <v>0.1734</v>
      </c>
      <c r="G336">
        <v>0.16339999999999999</v>
      </c>
      <c r="H336" t="s">
        <v>47</v>
      </c>
      <c r="I336">
        <v>2</v>
      </c>
      <c r="J336">
        <v>2</v>
      </c>
      <c r="K336" t="s">
        <v>108</v>
      </c>
      <c r="L336" t="s">
        <v>41</v>
      </c>
      <c r="M336" t="s">
        <v>33</v>
      </c>
      <c r="N336">
        <v>0</v>
      </c>
      <c r="O336">
        <v>27500</v>
      </c>
      <c r="P336">
        <v>0</v>
      </c>
      <c r="Q336">
        <v>12000</v>
      </c>
      <c r="R336" s="1">
        <v>41331</v>
      </c>
      <c r="S336">
        <v>1</v>
      </c>
      <c r="T336">
        <v>2013</v>
      </c>
      <c r="U336">
        <v>429.87</v>
      </c>
      <c r="V336">
        <v>1820.34</v>
      </c>
      <c r="W336">
        <v>26</v>
      </c>
      <c r="X336" t="s">
        <v>34</v>
      </c>
    </row>
    <row r="337" spans="1:24" hidden="1" x14ac:dyDescent="0.25">
      <c r="A337" s="1">
        <v>40987</v>
      </c>
      <c r="B337">
        <v>36</v>
      </c>
      <c r="C337" t="s">
        <v>24</v>
      </c>
      <c r="D337" s="1">
        <v>41201</v>
      </c>
      <c r="E337">
        <v>0.35797000000000001</v>
      </c>
      <c r="F337">
        <v>0.31769999999999998</v>
      </c>
      <c r="G337">
        <v>0.30769999999999997</v>
      </c>
      <c r="H337" t="s">
        <v>64</v>
      </c>
      <c r="I337">
        <v>3</v>
      </c>
      <c r="J337">
        <v>7</v>
      </c>
      <c r="K337" t="s">
        <v>85</v>
      </c>
      <c r="L337" t="s">
        <v>27</v>
      </c>
      <c r="M337" t="s">
        <v>95</v>
      </c>
      <c r="N337">
        <v>0</v>
      </c>
      <c r="O337">
        <v>0</v>
      </c>
      <c r="P337">
        <v>0</v>
      </c>
      <c r="Q337">
        <v>2000</v>
      </c>
      <c r="R337" s="1">
        <v>40995</v>
      </c>
      <c r="S337">
        <v>1</v>
      </c>
      <c r="T337">
        <v>2012</v>
      </c>
      <c r="U337">
        <v>86.85</v>
      </c>
      <c r="V337">
        <v>373.69</v>
      </c>
      <c r="W337">
        <v>47</v>
      </c>
      <c r="X337" t="s">
        <v>34</v>
      </c>
    </row>
    <row r="338" spans="1:24" hidden="1" x14ac:dyDescent="0.25">
      <c r="A338" s="1">
        <v>39043</v>
      </c>
      <c r="B338">
        <v>36</v>
      </c>
      <c r="C338" t="s">
        <v>63</v>
      </c>
      <c r="D338" s="1">
        <v>39202</v>
      </c>
      <c r="E338">
        <v>0.17904</v>
      </c>
      <c r="F338">
        <v>0.17</v>
      </c>
      <c r="G338">
        <v>0.16500000000000001</v>
      </c>
      <c r="H338" t="s">
        <v>25</v>
      </c>
      <c r="J338">
        <v>0</v>
      </c>
      <c r="K338" t="s">
        <v>65</v>
      </c>
      <c r="L338" t="s">
        <v>32</v>
      </c>
      <c r="M338" t="s">
        <v>36</v>
      </c>
      <c r="O338">
        <v>3283.333333</v>
      </c>
      <c r="P338">
        <v>152</v>
      </c>
      <c r="Q338">
        <v>2000</v>
      </c>
      <c r="R338" s="1">
        <v>39051</v>
      </c>
      <c r="S338">
        <v>4</v>
      </c>
      <c r="T338">
        <v>2006</v>
      </c>
      <c r="U338">
        <v>71.31</v>
      </c>
      <c r="V338">
        <v>0</v>
      </c>
      <c r="W338">
        <v>9</v>
      </c>
      <c r="X338" t="s">
        <v>38</v>
      </c>
    </row>
    <row r="339" spans="1:24" hidden="1" x14ac:dyDescent="0.25">
      <c r="A339" s="1">
        <v>41190</v>
      </c>
      <c r="B339">
        <v>36</v>
      </c>
      <c r="C339" t="s">
        <v>30</v>
      </c>
      <c r="D339" s="1"/>
      <c r="E339">
        <v>0.21024999999999999</v>
      </c>
      <c r="F339">
        <v>0.1734</v>
      </c>
      <c r="G339">
        <v>0.16339999999999999</v>
      </c>
      <c r="H339" t="s">
        <v>47</v>
      </c>
      <c r="I339">
        <v>4</v>
      </c>
      <c r="J339">
        <v>2</v>
      </c>
      <c r="K339" t="s">
        <v>45</v>
      </c>
      <c r="L339" t="s">
        <v>70</v>
      </c>
      <c r="M339" t="s">
        <v>28</v>
      </c>
      <c r="N339">
        <v>0</v>
      </c>
      <c r="O339">
        <v>2916.666667</v>
      </c>
      <c r="P339">
        <v>0</v>
      </c>
      <c r="Q339">
        <v>2000</v>
      </c>
      <c r="R339" s="1">
        <v>41192</v>
      </c>
      <c r="S339">
        <v>4</v>
      </c>
      <c r="T339">
        <v>2012</v>
      </c>
      <c r="U339">
        <v>71.64</v>
      </c>
      <c r="V339">
        <v>383.89</v>
      </c>
      <c r="W339">
        <v>18</v>
      </c>
      <c r="X339" t="s">
        <v>38</v>
      </c>
    </row>
    <row r="340" spans="1:24" hidden="1" x14ac:dyDescent="0.25">
      <c r="A340" s="1">
        <v>39289</v>
      </c>
      <c r="B340">
        <v>36</v>
      </c>
      <c r="C340" t="s">
        <v>24</v>
      </c>
      <c r="D340" s="1">
        <v>40397</v>
      </c>
      <c r="E340">
        <v>0.127</v>
      </c>
      <c r="F340">
        <v>0.12</v>
      </c>
      <c r="G340">
        <v>0.1</v>
      </c>
      <c r="H340" t="s">
        <v>25</v>
      </c>
      <c r="J340">
        <v>0</v>
      </c>
      <c r="K340" t="s">
        <v>51</v>
      </c>
      <c r="L340" t="s">
        <v>133</v>
      </c>
      <c r="M340" t="s">
        <v>56</v>
      </c>
      <c r="N340">
        <v>0</v>
      </c>
      <c r="O340">
        <v>5488.1666670000004</v>
      </c>
      <c r="P340">
        <v>0</v>
      </c>
      <c r="Q340">
        <v>10000</v>
      </c>
      <c r="R340" s="1">
        <v>39301</v>
      </c>
      <c r="S340">
        <v>3</v>
      </c>
      <c r="T340">
        <v>2007</v>
      </c>
      <c r="U340">
        <v>332.14</v>
      </c>
      <c r="V340">
        <v>1792.67</v>
      </c>
      <c r="W340">
        <v>361</v>
      </c>
      <c r="X340" t="s">
        <v>38</v>
      </c>
    </row>
    <row r="341" spans="1:24" hidden="1" x14ac:dyDescent="0.25">
      <c r="A341" s="1">
        <v>39207</v>
      </c>
      <c r="B341">
        <v>36</v>
      </c>
      <c r="C341" t="s">
        <v>24</v>
      </c>
      <c r="D341" s="1">
        <v>40203</v>
      </c>
      <c r="E341">
        <v>0.30168</v>
      </c>
      <c r="F341">
        <v>0.28999999999999998</v>
      </c>
      <c r="G341">
        <v>0.28000000000000003</v>
      </c>
      <c r="H341" t="s">
        <v>25</v>
      </c>
      <c r="J341">
        <v>0</v>
      </c>
      <c r="K341" t="s">
        <v>48</v>
      </c>
      <c r="L341" t="s">
        <v>27</v>
      </c>
      <c r="M341" t="s">
        <v>56</v>
      </c>
      <c r="N341">
        <v>0</v>
      </c>
      <c r="O341">
        <v>2500</v>
      </c>
      <c r="P341">
        <v>0</v>
      </c>
      <c r="Q341">
        <v>5000</v>
      </c>
      <c r="R341" s="1">
        <v>39217</v>
      </c>
      <c r="S341">
        <v>2</v>
      </c>
      <c r="T341">
        <v>2007</v>
      </c>
      <c r="U341">
        <v>209.53</v>
      </c>
      <c r="V341">
        <v>2514.5700000000002</v>
      </c>
      <c r="W341">
        <v>40</v>
      </c>
      <c r="X341" t="s">
        <v>34</v>
      </c>
    </row>
    <row r="342" spans="1:24" hidden="1" x14ac:dyDescent="0.25">
      <c r="A342" s="1">
        <v>41494</v>
      </c>
      <c r="B342">
        <v>36</v>
      </c>
      <c r="C342" t="s">
        <v>30</v>
      </c>
      <c r="D342" s="1"/>
      <c r="E342">
        <v>9.8369999999999999E-2</v>
      </c>
      <c r="F342">
        <v>8.4900000000000003E-2</v>
      </c>
      <c r="G342">
        <v>7.4899999999999994E-2</v>
      </c>
      <c r="H342" t="s">
        <v>50</v>
      </c>
      <c r="I342">
        <v>10</v>
      </c>
      <c r="J342">
        <v>13</v>
      </c>
      <c r="K342" t="s">
        <v>72</v>
      </c>
      <c r="L342" t="s">
        <v>55</v>
      </c>
      <c r="M342" t="s">
        <v>33</v>
      </c>
      <c r="N342">
        <v>0</v>
      </c>
      <c r="O342">
        <v>4500</v>
      </c>
      <c r="P342">
        <v>0</v>
      </c>
      <c r="Q342">
        <v>7000</v>
      </c>
      <c r="R342" s="1">
        <v>41499</v>
      </c>
      <c r="S342">
        <v>3</v>
      </c>
      <c r="T342">
        <v>2013</v>
      </c>
      <c r="U342">
        <v>220.94</v>
      </c>
      <c r="V342">
        <v>281.07</v>
      </c>
      <c r="W342">
        <v>125</v>
      </c>
      <c r="X342" t="s">
        <v>38</v>
      </c>
    </row>
    <row r="343" spans="1:24" hidden="1" x14ac:dyDescent="0.25">
      <c r="A343" s="1">
        <v>39697</v>
      </c>
      <c r="B343">
        <v>36</v>
      </c>
      <c r="C343" t="s">
        <v>66</v>
      </c>
      <c r="D343" s="1">
        <v>39921</v>
      </c>
      <c r="E343">
        <v>0.37352000000000002</v>
      </c>
      <c r="F343">
        <v>0.34899999999999998</v>
      </c>
      <c r="G343">
        <v>0.33900000000000002</v>
      </c>
      <c r="H343" t="s">
        <v>25</v>
      </c>
      <c r="J343">
        <v>1</v>
      </c>
      <c r="K343" t="s">
        <v>89</v>
      </c>
      <c r="L343" t="s">
        <v>109</v>
      </c>
      <c r="M343" t="s">
        <v>56</v>
      </c>
      <c r="N343">
        <v>0</v>
      </c>
      <c r="O343">
        <v>3750</v>
      </c>
      <c r="P343">
        <v>1909</v>
      </c>
      <c r="Q343">
        <v>2000</v>
      </c>
      <c r="R343" s="1">
        <v>39708</v>
      </c>
      <c r="S343">
        <v>3</v>
      </c>
      <c r="T343">
        <v>2008</v>
      </c>
      <c r="U343">
        <v>90.36</v>
      </c>
      <c r="V343">
        <v>131.65</v>
      </c>
      <c r="W343">
        <v>31</v>
      </c>
      <c r="X343" t="s">
        <v>38</v>
      </c>
    </row>
    <row r="344" spans="1:24" hidden="1" x14ac:dyDescent="0.25">
      <c r="A344" s="1">
        <v>40600</v>
      </c>
      <c r="B344">
        <v>36</v>
      </c>
      <c r="C344" t="s">
        <v>66</v>
      </c>
      <c r="D344" s="1">
        <v>41189</v>
      </c>
      <c r="E344">
        <v>0.29509999999999997</v>
      </c>
      <c r="F344">
        <v>0.25990000000000002</v>
      </c>
      <c r="G344">
        <v>0.24990000000000001</v>
      </c>
      <c r="H344" t="s">
        <v>39</v>
      </c>
      <c r="I344">
        <v>6</v>
      </c>
      <c r="J344">
        <v>1</v>
      </c>
      <c r="K344" t="s">
        <v>134</v>
      </c>
      <c r="L344" t="s">
        <v>27</v>
      </c>
      <c r="M344" t="s">
        <v>33</v>
      </c>
      <c r="N344">
        <v>0</v>
      </c>
      <c r="O344">
        <v>2414.5</v>
      </c>
      <c r="P344">
        <v>641</v>
      </c>
      <c r="Q344">
        <v>2000</v>
      </c>
      <c r="R344" s="1">
        <v>40609</v>
      </c>
      <c r="S344">
        <v>1</v>
      </c>
      <c r="T344">
        <v>2011</v>
      </c>
      <c r="U344">
        <v>80.569999999999993</v>
      </c>
      <c r="V344">
        <v>528.41999999999996</v>
      </c>
      <c r="W344">
        <v>44</v>
      </c>
      <c r="X344" t="s">
        <v>38</v>
      </c>
    </row>
    <row r="345" spans="1:24" hidden="1" x14ac:dyDescent="0.25">
      <c r="A345" s="1">
        <v>41424</v>
      </c>
      <c r="B345">
        <v>60</v>
      </c>
      <c r="C345" t="s">
        <v>30</v>
      </c>
      <c r="D345" s="1"/>
      <c r="E345">
        <v>0.20080999999999999</v>
      </c>
      <c r="F345">
        <v>0.1769</v>
      </c>
      <c r="G345">
        <v>0.16689999999999999</v>
      </c>
      <c r="H345" t="s">
        <v>42</v>
      </c>
      <c r="I345">
        <v>6</v>
      </c>
      <c r="J345">
        <v>2</v>
      </c>
      <c r="K345" t="s">
        <v>108</v>
      </c>
      <c r="L345" t="s">
        <v>126</v>
      </c>
      <c r="M345" t="s">
        <v>33</v>
      </c>
      <c r="N345">
        <v>0</v>
      </c>
      <c r="O345">
        <v>6250</v>
      </c>
      <c r="P345">
        <v>0</v>
      </c>
      <c r="Q345">
        <v>10000</v>
      </c>
      <c r="R345" s="1">
        <v>41442</v>
      </c>
      <c r="S345">
        <v>2</v>
      </c>
      <c r="T345">
        <v>2013</v>
      </c>
      <c r="U345">
        <v>252.25</v>
      </c>
      <c r="V345">
        <v>1137.8034</v>
      </c>
      <c r="W345">
        <v>1</v>
      </c>
      <c r="X345" t="s">
        <v>38</v>
      </c>
    </row>
    <row r="346" spans="1:24" hidden="1" x14ac:dyDescent="0.25">
      <c r="A346" s="1">
        <v>40141</v>
      </c>
      <c r="B346">
        <v>36</v>
      </c>
      <c r="C346" t="s">
        <v>66</v>
      </c>
      <c r="D346" s="1">
        <v>40820</v>
      </c>
      <c r="E346">
        <v>9.844E-2</v>
      </c>
      <c r="F346">
        <v>9.5000000000000001E-2</v>
      </c>
      <c r="G346">
        <v>8.5000000000000006E-2</v>
      </c>
      <c r="H346" t="s">
        <v>50</v>
      </c>
      <c r="I346">
        <v>9</v>
      </c>
      <c r="J346">
        <v>1</v>
      </c>
      <c r="K346" t="s">
        <v>53</v>
      </c>
      <c r="L346" t="s">
        <v>118</v>
      </c>
      <c r="M346" t="s">
        <v>56</v>
      </c>
      <c r="N346">
        <v>0</v>
      </c>
      <c r="O346">
        <v>3000</v>
      </c>
      <c r="P346">
        <v>1010</v>
      </c>
      <c r="Q346">
        <v>5000</v>
      </c>
      <c r="R346" s="1">
        <v>40151</v>
      </c>
      <c r="S346">
        <v>4</v>
      </c>
      <c r="T346">
        <v>2009</v>
      </c>
      <c r="U346">
        <v>160.16</v>
      </c>
      <c r="V346">
        <v>536.86</v>
      </c>
      <c r="W346">
        <v>205</v>
      </c>
      <c r="X346" t="s">
        <v>34</v>
      </c>
    </row>
    <row r="347" spans="1:24" hidden="1" x14ac:dyDescent="0.25">
      <c r="A347" s="1">
        <v>39504</v>
      </c>
      <c r="B347">
        <v>36</v>
      </c>
      <c r="C347" t="s">
        <v>24</v>
      </c>
      <c r="D347" s="1">
        <v>40608</v>
      </c>
      <c r="E347">
        <v>8.9910000000000004E-2</v>
      </c>
      <c r="F347">
        <v>8.6800000000000002E-2</v>
      </c>
      <c r="G347">
        <v>8.6800000000000002E-2</v>
      </c>
      <c r="H347" t="s">
        <v>25</v>
      </c>
      <c r="J347">
        <v>4</v>
      </c>
      <c r="K347" t="s">
        <v>87</v>
      </c>
      <c r="L347" t="s">
        <v>27</v>
      </c>
      <c r="M347" t="s">
        <v>56</v>
      </c>
      <c r="N347">
        <v>630</v>
      </c>
      <c r="O347">
        <v>5200</v>
      </c>
      <c r="P347">
        <v>0</v>
      </c>
      <c r="Q347">
        <v>5500</v>
      </c>
      <c r="R347" s="1">
        <v>39513</v>
      </c>
      <c r="S347">
        <v>1</v>
      </c>
      <c r="T347">
        <v>2008</v>
      </c>
      <c r="U347">
        <v>172.31</v>
      </c>
      <c r="V347">
        <v>768.64</v>
      </c>
      <c r="W347">
        <v>50</v>
      </c>
      <c r="X347" t="s">
        <v>38</v>
      </c>
    </row>
    <row r="348" spans="1:24" hidden="1" x14ac:dyDescent="0.25">
      <c r="A348" s="1">
        <v>39622</v>
      </c>
      <c r="B348">
        <v>36</v>
      </c>
      <c r="C348" t="s">
        <v>24</v>
      </c>
      <c r="D348" s="1">
        <v>40746</v>
      </c>
      <c r="E348">
        <v>0.1215</v>
      </c>
      <c r="F348">
        <v>0.1075</v>
      </c>
      <c r="G348">
        <v>9.7500000000000003E-2</v>
      </c>
      <c r="H348" t="s">
        <v>25</v>
      </c>
      <c r="J348">
        <v>6</v>
      </c>
      <c r="K348" t="s">
        <v>35</v>
      </c>
      <c r="L348" t="s">
        <v>70</v>
      </c>
      <c r="M348" t="s">
        <v>56</v>
      </c>
      <c r="N348">
        <v>0</v>
      </c>
      <c r="O348">
        <v>4217.6666670000004</v>
      </c>
      <c r="P348">
        <v>0</v>
      </c>
      <c r="Q348">
        <v>2000</v>
      </c>
      <c r="R348" s="1">
        <v>39636</v>
      </c>
      <c r="S348">
        <v>3</v>
      </c>
      <c r="T348">
        <v>2008</v>
      </c>
      <c r="U348">
        <v>17.04</v>
      </c>
      <c r="V348">
        <v>351.84</v>
      </c>
      <c r="W348">
        <v>75</v>
      </c>
      <c r="X348" t="s">
        <v>38</v>
      </c>
    </row>
    <row r="349" spans="1:24" hidden="1" x14ac:dyDescent="0.25">
      <c r="A349" s="1">
        <v>41606</v>
      </c>
      <c r="B349">
        <v>36</v>
      </c>
      <c r="C349" t="s">
        <v>30</v>
      </c>
      <c r="D349" s="1"/>
      <c r="E349">
        <v>0.14713999999999999</v>
      </c>
      <c r="F349">
        <v>0.11890000000000001</v>
      </c>
      <c r="G349">
        <v>0.1089</v>
      </c>
      <c r="H349" t="s">
        <v>31</v>
      </c>
      <c r="I349">
        <v>7</v>
      </c>
      <c r="J349">
        <v>1</v>
      </c>
      <c r="K349" t="s">
        <v>81</v>
      </c>
      <c r="L349" t="s">
        <v>107</v>
      </c>
      <c r="M349" t="s">
        <v>33</v>
      </c>
      <c r="N349">
        <v>0</v>
      </c>
      <c r="O349">
        <v>4583.3333329999996</v>
      </c>
      <c r="P349">
        <v>0</v>
      </c>
      <c r="Q349">
        <v>15000</v>
      </c>
      <c r="R349" s="1">
        <v>41620</v>
      </c>
      <c r="S349">
        <v>4</v>
      </c>
      <c r="T349">
        <v>2013</v>
      </c>
      <c r="U349">
        <v>497.43</v>
      </c>
      <c r="V349">
        <v>299.45999999999998</v>
      </c>
      <c r="W349">
        <v>265</v>
      </c>
      <c r="X349" t="s">
        <v>38</v>
      </c>
    </row>
    <row r="350" spans="1:24" hidden="1" x14ac:dyDescent="0.25">
      <c r="A350" s="1">
        <v>39167</v>
      </c>
      <c r="B350">
        <v>36</v>
      </c>
      <c r="C350" t="s">
        <v>24</v>
      </c>
      <c r="D350" s="1">
        <v>39736</v>
      </c>
      <c r="E350">
        <v>0.13353000000000001</v>
      </c>
      <c r="F350">
        <v>0.1265</v>
      </c>
      <c r="G350">
        <v>0.11650000000000001</v>
      </c>
      <c r="H350" t="s">
        <v>25</v>
      </c>
      <c r="J350">
        <v>0</v>
      </c>
      <c r="K350" t="s">
        <v>25</v>
      </c>
      <c r="L350" t="s">
        <v>92</v>
      </c>
      <c r="M350" t="s">
        <v>56</v>
      </c>
      <c r="N350">
        <v>0</v>
      </c>
      <c r="O350">
        <v>2990</v>
      </c>
      <c r="P350">
        <v>0</v>
      </c>
      <c r="Q350">
        <v>8500</v>
      </c>
      <c r="R350" s="1">
        <v>39183</v>
      </c>
      <c r="S350">
        <v>2</v>
      </c>
      <c r="T350">
        <v>2007</v>
      </c>
      <c r="U350">
        <v>284.97000000000003</v>
      </c>
      <c r="V350">
        <v>1178.22</v>
      </c>
      <c r="W350">
        <v>405</v>
      </c>
      <c r="X350" t="s">
        <v>34</v>
      </c>
    </row>
    <row r="351" spans="1:24" hidden="1" x14ac:dyDescent="0.25">
      <c r="A351" s="1">
        <v>41543</v>
      </c>
      <c r="B351">
        <v>36</v>
      </c>
      <c r="C351" t="s">
        <v>30</v>
      </c>
      <c r="D351" s="1"/>
      <c r="E351">
        <v>0.1709</v>
      </c>
      <c r="F351">
        <v>0.13489999999999999</v>
      </c>
      <c r="G351">
        <v>0.1249</v>
      </c>
      <c r="H351" t="s">
        <v>42</v>
      </c>
      <c r="I351">
        <v>5</v>
      </c>
      <c r="J351">
        <v>1</v>
      </c>
      <c r="K351" t="s">
        <v>93</v>
      </c>
      <c r="L351" t="s">
        <v>25</v>
      </c>
      <c r="M351" t="s">
        <v>27</v>
      </c>
      <c r="N351">
        <v>0</v>
      </c>
      <c r="O351">
        <v>2000</v>
      </c>
      <c r="P351">
        <v>0</v>
      </c>
      <c r="Q351">
        <v>4000</v>
      </c>
      <c r="R351" s="1">
        <v>41548</v>
      </c>
      <c r="S351">
        <v>4</v>
      </c>
      <c r="T351">
        <v>2013</v>
      </c>
      <c r="U351">
        <v>135.72</v>
      </c>
      <c r="V351">
        <v>206.35159999999999</v>
      </c>
      <c r="W351">
        <v>1</v>
      </c>
      <c r="X351" t="s">
        <v>34</v>
      </c>
    </row>
    <row r="352" spans="1:24" hidden="1" x14ac:dyDescent="0.25">
      <c r="A352" s="1">
        <v>41076</v>
      </c>
      <c r="B352">
        <v>36</v>
      </c>
      <c r="C352" t="s">
        <v>30</v>
      </c>
      <c r="D352" s="1"/>
      <c r="E352">
        <v>0.28850999999999999</v>
      </c>
      <c r="F352">
        <v>0.24990000000000001</v>
      </c>
      <c r="G352">
        <v>0.2399</v>
      </c>
      <c r="H352" t="s">
        <v>39</v>
      </c>
      <c r="I352">
        <v>6</v>
      </c>
      <c r="J352">
        <v>1</v>
      </c>
      <c r="K352" t="s">
        <v>48</v>
      </c>
      <c r="L352" t="s">
        <v>37</v>
      </c>
      <c r="M352" t="s">
        <v>33</v>
      </c>
      <c r="N352">
        <v>0</v>
      </c>
      <c r="O352">
        <v>3550</v>
      </c>
      <c r="P352">
        <v>0</v>
      </c>
      <c r="Q352">
        <v>3500</v>
      </c>
      <c r="R352" s="1">
        <v>41080</v>
      </c>
      <c r="S352">
        <v>2</v>
      </c>
      <c r="T352">
        <v>2012</v>
      </c>
      <c r="U352">
        <v>139.13999999999999</v>
      </c>
      <c r="V352">
        <v>1163.72</v>
      </c>
      <c r="W352">
        <v>26</v>
      </c>
      <c r="X352" t="s">
        <v>38</v>
      </c>
    </row>
    <row r="353" spans="1:24" hidden="1" x14ac:dyDescent="0.25">
      <c r="A353" s="1">
        <v>41706</v>
      </c>
      <c r="B353">
        <v>36</v>
      </c>
      <c r="C353" t="s">
        <v>30</v>
      </c>
      <c r="D353" s="1"/>
      <c r="E353">
        <v>0.16678000000000001</v>
      </c>
      <c r="F353">
        <v>0.1305</v>
      </c>
      <c r="G353">
        <v>0.1205</v>
      </c>
      <c r="H353" t="s">
        <v>42</v>
      </c>
      <c r="I353">
        <v>4</v>
      </c>
      <c r="J353">
        <v>1</v>
      </c>
      <c r="K353" t="s">
        <v>40</v>
      </c>
      <c r="L353" t="s">
        <v>68</v>
      </c>
      <c r="M353" t="s">
        <v>28</v>
      </c>
      <c r="N353">
        <v>0</v>
      </c>
      <c r="O353">
        <v>8500</v>
      </c>
      <c r="P353">
        <v>0</v>
      </c>
      <c r="Q353">
        <v>15000</v>
      </c>
      <c r="R353" s="1">
        <v>41709</v>
      </c>
      <c r="S353">
        <v>1</v>
      </c>
      <c r="T353">
        <v>2014</v>
      </c>
      <c r="U353">
        <v>505.77</v>
      </c>
      <c r="V353">
        <v>0</v>
      </c>
      <c r="W353">
        <v>1</v>
      </c>
      <c r="X353" t="s">
        <v>38</v>
      </c>
    </row>
    <row r="354" spans="1:24" hidden="1" x14ac:dyDescent="0.25">
      <c r="A354" s="1">
        <v>40941</v>
      </c>
      <c r="B354">
        <v>60</v>
      </c>
      <c r="C354" t="s">
        <v>30</v>
      </c>
      <c r="D354" s="1"/>
      <c r="E354">
        <v>0.26989999999999997</v>
      </c>
      <c r="F354">
        <v>0.24429999999999999</v>
      </c>
      <c r="G354">
        <v>0.23430000000000001</v>
      </c>
      <c r="H354" t="s">
        <v>47</v>
      </c>
      <c r="I354">
        <v>4</v>
      </c>
      <c r="J354">
        <v>7</v>
      </c>
      <c r="K354" t="s">
        <v>40</v>
      </c>
      <c r="L354" t="s">
        <v>41</v>
      </c>
      <c r="M354" t="s">
        <v>33</v>
      </c>
      <c r="N354">
        <v>2643</v>
      </c>
      <c r="O354">
        <v>8500</v>
      </c>
      <c r="P354">
        <v>0</v>
      </c>
      <c r="Q354">
        <v>15000</v>
      </c>
      <c r="R354" s="1">
        <v>40945</v>
      </c>
      <c r="S354">
        <v>1</v>
      </c>
      <c r="T354">
        <v>2012</v>
      </c>
      <c r="U354">
        <v>435.27</v>
      </c>
      <c r="V354">
        <v>6606.19</v>
      </c>
      <c r="W354">
        <v>1</v>
      </c>
      <c r="X354" t="s">
        <v>34</v>
      </c>
    </row>
    <row r="355" spans="1:24" hidden="1" x14ac:dyDescent="0.25">
      <c r="A355" s="1">
        <v>40897</v>
      </c>
      <c r="B355">
        <v>12</v>
      </c>
      <c r="C355" t="s">
        <v>24</v>
      </c>
      <c r="D355" s="1">
        <v>41265</v>
      </c>
      <c r="E355">
        <v>0.28917999999999999</v>
      </c>
      <c r="F355">
        <v>0.19</v>
      </c>
      <c r="G355">
        <v>0.18</v>
      </c>
      <c r="H355" t="s">
        <v>39</v>
      </c>
      <c r="I355">
        <v>7</v>
      </c>
      <c r="J355">
        <v>7</v>
      </c>
      <c r="K355" t="s">
        <v>35</v>
      </c>
      <c r="L355" t="s">
        <v>32</v>
      </c>
      <c r="M355" t="s">
        <v>33</v>
      </c>
      <c r="N355">
        <v>0</v>
      </c>
      <c r="O355">
        <v>15000</v>
      </c>
      <c r="P355">
        <v>0</v>
      </c>
      <c r="Q355">
        <v>2000</v>
      </c>
      <c r="R355" s="1">
        <v>40899</v>
      </c>
      <c r="S355">
        <v>4</v>
      </c>
      <c r="T355">
        <v>2011</v>
      </c>
      <c r="U355">
        <v>184.31</v>
      </c>
      <c r="V355">
        <v>212.51</v>
      </c>
      <c r="W355">
        <v>9</v>
      </c>
      <c r="X355" t="s">
        <v>34</v>
      </c>
    </row>
    <row r="356" spans="1:24" hidden="1" x14ac:dyDescent="0.25">
      <c r="A356" s="1">
        <v>40110</v>
      </c>
      <c r="B356">
        <v>36</v>
      </c>
      <c r="C356" t="s">
        <v>24</v>
      </c>
      <c r="D356" s="1">
        <v>41420</v>
      </c>
      <c r="E356">
        <v>0.37698999999999999</v>
      </c>
      <c r="F356">
        <v>0.34</v>
      </c>
      <c r="G356">
        <v>0.33</v>
      </c>
      <c r="H356" t="s">
        <v>64</v>
      </c>
      <c r="I356">
        <v>2</v>
      </c>
      <c r="J356">
        <v>3</v>
      </c>
      <c r="K356" t="s">
        <v>26</v>
      </c>
      <c r="L356" t="s">
        <v>107</v>
      </c>
      <c r="M356" t="s">
        <v>28</v>
      </c>
      <c r="N356">
        <v>0</v>
      </c>
      <c r="O356">
        <v>4166.6666670000004</v>
      </c>
      <c r="P356">
        <v>0</v>
      </c>
      <c r="Q356">
        <v>2500</v>
      </c>
      <c r="R356" s="1">
        <v>40508</v>
      </c>
      <c r="S356">
        <v>4</v>
      </c>
      <c r="T356">
        <v>2010</v>
      </c>
      <c r="U356">
        <v>111.68</v>
      </c>
      <c r="V356">
        <v>1556.89</v>
      </c>
      <c r="W356">
        <v>56</v>
      </c>
      <c r="X356" t="s">
        <v>38</v>
      </c>
    </row>
    <row r="357" spans="1:24" hidden="1" x14ac:dyDescent="0.25">
      <c r="A357" s="1">
        <v>41099</v>
      </c>
      <c r="B357">
        <v>36</v>
      </c>
      <c r="C357" t="s">
        <v>30</v>
      </c>
      <c r="D357" s="1"/>
      <c r="E357">
        <v>0.19921</v>
      </c>
      <c r="F357">
        <v>0.16259999999999999</v>
      </c>
      <c r="G357">
        <v>0.15260000000000001</v>
      </c>
      <c r="H357" t="s">
        <v>42</v>
      </c>
      <c r="I357">
        <v>8</v>
      </c>
      <c r="J357">
        <v>1</v>
      </c>
      <c r="K357" t="s">
        <v>81</v>
      </c>
      <c r="L357" t="s">
        <v>110</v>
      </c>
      <c r="M357" t="s">
        <v>33</v>
      </c>
      <c r="N357">
        <v>0</v>
      </c>
      <c r="O357">
        <v>4916.6666670000004</v>
      </c>
      <c r="P357">
        <v>0</v>
      </c>
      <c r="Q357">
        <v>10000</v>
      </c>
      <c r="R357" s="1">
        <v>41103</v>
      </c>
      <c r="S357">
        <v>3</v>
      </c>
      <c r="T357">
        <v>2012</v>
      </c>
      <c r="U357">
        <v>352.86</v>
      </c>
      <c r="V357">
        <v>2037.83</v>
      </c>
      <c r="W357">
        <v>124</v>
      </c>
      <c r="X357" t="s">
        <v>38</v>
      </c>
    </row>
    <row r="358" spans="1:24" hidden="1" x14ac:dyDescent="0.25">
      <c r="A358" s="1">
        <v>38887</v>
      </c>
      <c r="B358">
        <v>36</v>
      </c>
      <c r="C358" t="s">
        <v>24</v>
      </c>
      <c r="D358" s="1">
        <v>39987</v>
      </c>
      <c r="E358">
        <v>0.21673999999999999</v>
      </c>
      <c r="F358">
        <v>0.20749999999999999</v>
      </c>
      <c r="G358">
        <v>0.20250000000000001</v>
      </c>
      <c r="H358" t="s">
        <v>25</v>
      </c>
      <c r="J358">
        <v>0</v>
      </c>
      <c r="K358" t="s">
        <v>25</v>
      </c>
      <c r="L358" t="s">
        <v>25</v>
      </c>
      <c r="M358" t="s">
        <v>25</v>
      </c>
      <c r="O358">
        <v>6666.6666670000004</v>
      </c>
      <c r="P358">
        <v>0</v>
      </c>
      <c r="Q358">
        <v>2000</v>
      </c>
      <c r="R358" s="1">
        <v>38891</v>
      </c>
      <c r="S358">
        <v>2</v>
      </c>
      <c r="T358">
        <v>2006</v>
      </c>
      <c r="U358">
        <v>51.12</v>
      </c>
      <c r="V358">
        <v>712.21</v>
      </c>
      <c r="W358">
        <v>12</v>
      </c>
      <c r="X358" t="s">
        <v>34</v>
      </c>
    </row>
    <row r="359" spans="1:24" hidden="1" x14ac:dyDescent="0.25">
      <c r="A359" s="1">
        <v>41528</v>
      </c>
      <c r="B359">
        <v>60</v>
      </c>
      <c r="C359" t="s">
        <v>30</v>
      </c>
      <c r="D359" s="1"/>
      <c r="E359">
        <v>0.21934999999999999</v>
      </c>
      <c r="F359">
        <v>0.19500000000000001</v>
      </c>
      <c r="G359">
        <v>0.185</v>
      </c>
      <c r="H359" t="s">
        <v>47</v>
      </c>
      <c r="I359">
        <v>6</v>
      </c>
      <c r="J359">
        <v>1</v>
      </c>
      <c r="K359" t="s">
        <v>61</v>
      </c>
      <c r="L359" t="s">
        <v>122</v>
      </c>
      <c r="M359" t="s">
        <v>33</v>
      </c>
      <c r="N359">
        <v>0</v>
      </c>
      <c r="O359">
        <v>5750</v>
      </c>
      <c r="P359">
        <v>0</v>
      </c>
      <c r="Q359">
        <v>20000</v>
      </c>
      <c r="R359" s="1">
        <v>41534</v>
      </c>
      <c r="S359">
        <v>3</v>
      </c>
      <c r="T359">
        <v>2013</v>
      </c>
      <c r="U359">
        <v>524.33000000000004</v>
      </c>
      <c r="V359">
        <v>1590.7351000000001</v>
      </c>
      <c r="W359">
        <v>1</v>
      </c>
      <c r="X359" t="s">
        <v>38</v>
      </c>
    </row>
    <row r="360" spans="1:24" x14ac:dyDescent="0.25">
      <c r="A360" s="1">
        <v>40959</v>
      </c>
      <c r="B360">
        <v>36</v>
      </c>
      <c r="C360" t="s">
        <v>30</v>
      </c>
      <c r="D360" s="1"/>
      <c r="E360">
        <v>0.24246000000000001</v>
      </c>
      <c r="F360">
        <v>0.2049</v>
      </c>
      <c r="G360">
        <v>0.19489999999999999</v>
      </c>
      <c r="H360" t="s">
        <v>47</v>
      </c>
      <c r="I360">
        <v>7</v>
      </c>
      <c r="J360">
        <v>15</v>
      </c>
      <c r="K360" t="s">
        <v>83</v>
      </c>
      <c r="L360" t="s">
        <v>32</v>
      </c>
      <c r="M360" t="s">
        <v>33</v>
      </c>
      <c r="N360">
        <v>51</v>
      </c>
      <c r="O360">
        <v>5000</v>
      </c>
      <c r="P360">
        <v>0</v>
      </c>
      <c r="Q360">
        <v>4500</v>
      </c>
      <c r="R360" s="1">
        <v>40966</v>
      </c>
      <c r="S360">
        <v>1</v>
      </c>
      <c r="T360">
        <v>2012</v>
      </c>
      <c r="U360">
        <v>168.36</v>
      </c>
      <c r="V360">
        <v>1353.45</v>
      </c>
      <c r="W360">
        <v>82</v>
      </c>
      <c r="X360" t="s">
        <v>29</v>
      </c>
    </row>
    <row r="361" spans="1:24" hidden="1" x14ac:dyDescent="0.25">
      <c r="A361" s="1">
        <v>41383</v>
      </c>
      <c r="B361">
        <v>36</v>
      </c>
      <c r="C361" t="s">
        <v>30</v>
      </c>
      <c r="D361" s="1"/>
      <c r="E361">
        <v>0.26528000000000002</v>
      </c>
      <c r="F361">
        <v>0.22720000000000001</v>
      </c>
      <c r="G361">
        <v>0.2172</v>
      </c>
      <c r="H361" t="s">
        <v>39</v>
      </c>
      <c r="I361">
        <v>3</v>
      </c>
      <c r="J361">
        <v>1</v>
      </c>
      <c r="K361" t="s">
        <v>48</v>
      </c>
      <c r="L361" t="s">
        <v>27</v>
      </c>
      <c r="M361" t="s">
        <v>33</v>
      </c>
      <c r="N361">
        <v>0</v>
      </c>
      <c r="O361">
        <v>2583.333333</v>
      </c>
      <c r="P361">
        <v>0</v>
      </c>
      <c r="Q361">
        <v>10000</v>
      </c>
      <c r="R361" s="1">
        <v>41411</v>
      </c>
      <c r="S361">
        <v>2</v>
      </c>
      <c r="T361">
        <v>2013</v>
      </c>
      <c r="U361">
        <v>385.64</v>
      </c>
      <c r="V361">
        <v>1577.79</v>
      </c>
      <c r="W361">
        <v>57</v>
      </c>
      <c r="X361" t="s">
        <v>38</v>
      </c>
    </row>
    <row r="362" spans="1:24" hidden="1" x14ac:dyDescent="0.25">
      <c r="A362" s="1">
        <v>40724</v>
      </c>
      <c r="B362">
        <v>12</v>
      </c>
      <c r="C362" t="s">
        <v>24</v>
      </c>
      <c r="D362" s="1">
        <v>40813</v>
      </c>
      <c r="E362">
        <v>0.34105000000000002</v>
      </c>
      <c r="F362">
        <v>0.24990000000000001</v>
      </c>
      <c r="G362">
        <v>0.2399</v>
      </c>
      <c r="H362" t="s">
        <v>39</v>
      </c>
      <c r="I362">
        <v>6</v>
      </c>
      <c r="J362">
        <v>6</v>
      </c>
      <c r="K362" t="s">
        <v>40</v>
      </c>
      <c r="L362" t="s">
        <v>32</v>
      </c>
      <c r="M362" t="s">
        <v>33</v>
      </c>
      <c r="N362">
        <v>0</v>
      </c>
      <c r="O362">
        <v>4333.3333329999996</v>
      </c>
      <c r="P362">
        <v>0</v>
      </c>
      <c r="Q362">
        <v>3000</v>
      </c>
      <c r="R362" s="1">
        <v>40730</v>
      </c>
      <c r="S362">
        <v>3</v>
      </c>
      <c r="T362">
        <v>2011</v>
      </c>
      <c r="U362">
        <v>285.12</v>
      </c>
      <c r="V362">
        <v>159.34</v>
      </c>
      <c r="W362">
        <v>49</v>
      </c>
      <c r="X362" t="s">
        <v>34</v>
      </c>
    </row>
    <row r="363" spans="1:24" hidden="1" x14ac:dyDescent="0.25">
      <c r="A363" s="1">
        <v>40671</v>
      </c>
      <c r="B363">
        <v>36</v>
      </c>
      <c r="C363" t="s">
        <v>24</v>
      </c>
      <c r="D363" s="1">
        <v>40843</v>
      </c>
      <c r="E363">
        <v>0.32575999999999999</v>
      </c>
      <c r="F363">
        <v>0.28989999999999999</v>
      </c>
      <c r="G363">
        <v>0.27989999999999998</v>
      </c>
      <c r="H363" t="s">
        <v>44</v>
      </c>
      <c r="I363">
        <v>3</v>
      </c>
      <c r="J363">
        <v>1</v>
      </c>
      <c r="K363" t="s">
        <v>48</v>
      </c>
      <c r="L363" t="s">
        <v>77</v>
      </c>
      <c r="M363" t="s">
        <v>56</v>
      </c>
      <c r="N363">
        <v>160</v>
      </c>
      <c r="O363">
        <v>3500</v>
      </c>
      <c r="P363">
        <v>0</v>
      </c>
      <c r="Q363">
        <v>4500</v>
      </c>
      <c r="R363" s="1">
        <v>40681</v>
      </c>
      <c r="S363">
        <v>2</v>
      </c>
      <c r="T363">
        <v>2011</v>
      </c>
      <c r="U363">
        <v>188.55</v>
      </c>
      <c r="V363">
        <v>560.45000000000005</v>
      </c>
      <c r="W363">
        <v>29</v>
      </c>
      <c r="X363" t="s">
        <v>38</v>
      </c>
    </row>
    <row r="364" spans="1:24" hidden="1" x14ac:dyDescent="0.25">
      <c r="A364" s="1">
        <v>39576</v>
      </c>
      <c r="B364">
        <v>36</v>
      </c>
      <c r="C364" t="s">
        <v>24</v>
      </c>
      <c r="D364" s="1">
        <v>40672</v>
      </c>
      <c r="E364">
        <v>0.14974000000000001</v>
      </c>
      <c r="F364">
        <v>0.13550000000000001</v>
      </c>
      <c r="G364">
        <v>0.1255</v>
      </c>
      <c r="H364" t="s">
        <v>25</v>
      </c>
      <c r="J364">
        <v>1</v>
      </c>
      <c r="K364" t="s">
        <v>35</v>
      </c>
      <c r="L364" t="s">
        <v>84</v>
      </c>
      <c r="M364" t="s">
        <v>56</v>
      </c>
      <c r="N364">
        <v>0</v>
      </c>
      <c r="O364">
        <v>2363.333333</v>
      </c>
      <c r="P364">
        <v>0</v>
      </c>
      <c r="Q364">
        <v>10000</v>
      </c>
      <c r="R364" s="1">
        <v>39587</v>
      </c>
      <c r="S364">
        <v>2</v>
      </c>
      <c r="T364">
        <v>2008</v>
      </c>
      <c r="U364">
        <v>287.06</v>
      </c>
      <c r="V364">
        <v>2345.73</v>
      </c>
      <c r="W364">
        <v>210</v>
      </c>
      <c r="X364" t="s">
        <v>38</v>
      </c>
    </row>
    <row r="365" spans="1:24" hidden="1" x14ac:dyDescent="0.25">
      <c r="A365" s="1">
        <v>40953</v>
      </c>
      <c r="B365">
        <v>36</v>
      </c>
      <c r="C365" t="s">
        <v>24</v>
      </c>
      <c r="D365" s="1">
        <v>41393</v>
      </c>
      <c r="E365">
        <v>0.35797000000000001</v>
      </c>
      <c r="F365">
        <v>0.31769999999999998</v>
      </c>
      <c r="G365">
        <v>0.30769999999999997</v>
      </c>
      <c r="H365" t="s">
        <v>64</v>
      </c>
      <c r="I365">
        <v>5</v>
      </c>
      <c r="J365">
        <v>19</v>
      </c>
      <c r="K365" t="s">
        <v>43</v>
      </c>
      <c r="L365" t="s">
        <v>41</v>
      </c>
      <c r="M365" t="s">
        <v>33</v>
      </c>
      <c r="N365">
        <v>0</v>
      </c>
      <c r="O365">
        <v>3750</v>
      </c>
      <c r="P365">
        <v>0</v>
      </c>
      <c r="Q365">
        <v>4000</v>
      </c>
      <c r="R365" s="1">
        <v>40955</v>
      </c>
      <c r="S365">
        <v>1</v>
      </c>
      <c r="T365">
        <v>2012</v>
      </c>
      <c r="U365">
        <v>173.71</v>
      </c>
      <c r="V365">
        <v>1285.74</v>
      </c>
      <c r="W365">
        <v>2</v>
      </c>
      <c r="X365" t="s">
        <v>34</v>
      </c>
    </row>
    <row r="366" spans="1:24" hidden="1" x14ac:dyDescent="0.25">
      <c r="A366" s="1">
        <v>40818</v>
      </c>
      <c r="B366">
        <v>36</v>
      </c>
      <c r="C366" t="s">
        <v>30</v>
      </c>
      <c r="D366" s="1"/>
      <c r="E366">
        <v>0.34887000000000001</v>
      </c>
      <c r="F366">
        <v>0.3125</v>
      </c>
      <c r="G366">
        <v>0.30249999999999999</v>
      </c>
      <c r="H366" t="s">
        <v>64</v>
      </c>
      <c r="I366">
        <v>1</v>
      </c>
      <c r="J366">
        <v>1</v>
      </c>
      <c r="K366" t="s">
        <v>48</v>
      </c>
      <c r="L366" t="s">
        <v>135</v>
      </c>
      <c r="M366" t="s">
        <v>56</v>
      </c>
      <c r="N366">
        <v>0</v>
      </c>
      <c r="O366">
        <v>4166.6666670000004</v>
      </c>
      <c r="P366">
        <v>0</v>
      </c>
      <c r="Q366">
        <v>4000</v>
      </c>
      <c r="R366" s="1">
        <v>40823</v>
      </c>
      <c r="S366">
        <v>4</v>
      </c>
      <c r="T366">
        <v>2011</v>
      </c>
      <c r="U366">
        <v>172.56</v>
      </c>
      <c r="V366">
        <v>2129.5100000000002</v>
      </c>
      <c r="W366">
        <v>52</v>
      </c>
      <c r="X366" t="s">
        <v>38</v>
      </c>
    </row>
    <row r="367" spans="1:24" hidden="1" x14ac:dyDescent="0.25">
      <c r="A367" s="1">
        <v>41561</v>
      </c>
      <c r="B367">
        <v>36</v>
      </c>
      <c r="C367" t="s">
        <v>30</v>
      </c>
      <c r="D367" s="1"/>
      <c r="E367">
        <v>9.5339999999999994E-2</v>
      </c>
      <c r="F367">
        <v>8.1900000000000001E-2</v>
      </c>
      <c r="G367">
        <v>7.1900000000000006E-2</v>
      </c>
      <c r="H367" t="s">
        <v>50</v>
      </c>
      <c r="I367">
        <v>10</v>
      </c>
      <c r="J367">
        <v>1</v>
      </c>
      <c r="K367" t="s">
        <v>61</v>
      </c>
      <c r="L367" t="s">
        <v>32</v>
      </c>
      <c r="M367" t="s">
        <v>33</v>
      </c>
      <c r="N367">
        <v>0</v>
      </c>
      <c r="O367">
        <v>6491.6666670000004</v>
      </c>
      <c r="P367">
        <v>0</v>
      </c>
      <c r="Q367">
        <v>9000</v>
      </c>
      <c r="R367" s="1">
        <v>41570</v>
      </c>
      <c r="S367">
        <v>4</v>
      </c>
      <c r="T367">
        <v>2013</v>
      </c>
      <c r="U367">
        <v>282.82</v>
      </c>
      <c r="V367">
        <v>239.18</v>
      </c>
      <c r="W367">
        <v>218</v>
      </c>
      <c r="X367" t="s">
        <v>38</v>
      </c>
    </row>
    <row r="368" spans="1:24" hidden="1" x14ac:dyDescent="0.25">
      <c r="A368" s="1">
        <v>38906</v>
      </c>
      <c r="B368">
        <v>36</v>
      </c>
      <c r="C368" t="s">
        <v>66</v>
      </c>
      <c r="D368" s="1">
        <v>39428</v>
      </c>
      <c r="E368">
        <v>0.25506000000000001</v>
      </c>
      <c r="F368">
        <v>0.2475</v>
      </c>
      <c r="G368">
        <v>0.24249999999999999</v>
      </c>
      <c r="H368" t="s">
        <v>25</v>
      </c>
      <c r="J368">
        <v>0</v>
      </c>
      <c r="K368" t="s">
        <v>81</v>
      </c>
      <c r="L368" t="s">
        <v>68</v>
      </c>
      <c r="M368" t="s">
        <v>36</v>
      </c>
      <c r="O368">
        <v>6917</v>
      </c>
      <c r="P368">
        <v>2370</v>
      </c>
      <c r="Q368">
        <v>3500</v>
      </c>
      <c r="R368" s="1">
        <v>38911</v>
      </c>
      <c r="S368">
        <v>3</v>
      </c>
      <c r="T368">
        <v>2006</v>
      </c>
      <c r="U368">
        <v>138.69999999999999</v>
      </c>
      <c r="V368">
        <v>906.04</v>
      </c>
      <c r="W368">
        <v>27</v>
      </c>
      <c r="X368" t="s">
        <v>34</v>
      </c>
    </row>
    <row r="369" spans="1:24" hidden="1" x14ac:dyDescent="0.25">
      <c r="A369" s="1">
        <v>39555</v>
      </c>
      <c r="B369">
        <v>36</v>
      </c>
      <c r="C369" t="s">
        <v>24</v>
      </c>
      <c r="D369" s="1">
        <v>40658</v>
      </c>
      <c r="E369">
        <v>0.30703999999999998</v>
      </c>
      <c r="F369">
        <v>0.28349999999999997</v>
      </c>
      <c r="G369">
        <v>0.27350000000000002</v>
      </c>
      <c r="H369" t="s">
        <v>25</v>
      </c>
      <c r="J369">
        <v>4</v>
      </c>
      <c r="K369" t="s">
        <v>71</v>
      </c>
      <c r="L369" t="s">
        <v>46</v>
      </c>
      <c r="M369" t="s">
        <v>56</v>
      </c>
      <c r="N369">
        <v>0</v>
      </c>
      <c r="O369">
        <v>1583.333333</v>
      </c>
      <c r="P369">
        <v>0</v>
      </c>
      <c r="Q369">
        <v>1545</v>
      </c>
      <c r="R369" s="1">
        <v>39563</v>
      </c>
      <c r="S369">
        <v>2</v>
      </c>
      <c r="T369">
        <v>2008</v>
      </c>
      <c r="U369">
        <v>0</v>
      </c>
      <c r="V369">
        <v>1016.45</v>
      </c>
      <c r="W369">
        <v>12</v>
      </c>
      <c r="X369" t="s">
        <v>38</v>
      </c>
    </row>
    <row r="370" spans="1:24" hidden="1" x14ac:dyDescent="0.25">
      <c r="A370" s="1">
        <v>39197</v>
      </c>
      <c r="B370">
        <v>36</v>
      </c>
      <c r="C370" t="s">
        <v>24</v>
      </c>
      <c r="D370" s="1">
        <v>39252</v>
      </c>
      <c r="E370">
        <v>0.20735000000000001</v>
      </c>
      <c r="F370">
        <v>0.2</v>
      </c>
      <c r="G370">
        <v>0.185</v>
      </c>
      <c r="H370" t="s">
        <v>25</v>
      </c>
      <c r="J370">
        <v>0</v>
      </c>
      <c r="K370" t="s">
        <v>51</v>
      </c>
      <c r="L370" t="s">
        <v>46</v>
      </c>
      <c r="M370" t="s">
        <v>56</v>
      </c>
      <c r="N370">
        <v>0</v>
      </c>
      <c r="O370">
        <v>1083.333333</v>
      </c>
      <c r="P370">
        <v>0</v>
      </c>
      <c r="Q370">
        <v>16000</v>
      </c>
      <c r="R370" s="1">
        <v>39217</v>
      </c>
      <c r="S370">
        <v>2</v>
      </c>
      <c r="T370">
        <v>2007</v>
      </c>
      <c r="U370">
        <v>594.62</v>
      </c>
      <c r="V370">
        <v>298.49</v>
      </c>
      <c r="W370">
        <v>74</v>
      </c>
      <c r="X370" t="s">
        <v>38</v>
      </c>
    </row>
    <row r="371" spans="1:24" x14ac:dyDescent="0.25">
      <c r="A371" s="1">
        <v>39688</v>
      </c>
      <c r="B371">
        <v>36</v>
      </c>
      <c r="C371" t="s">
        <v>66</v>
      </c>
      <c r="D371" s="1">
        <v>40277</v>
      </c>
      <c r="E371">
        <v>0.37452999999999997</v>
      </c>
      <c r="F371">
        <v>0.35</v>
      </c>
      <c r="G371">
        <v>0.34</v>
      </c>
      <c r="H371" t="s">
        <v>25</v>
      </c>
      <c r="J371">
        <v>1</v>
      </c>
      <c r="K371" t="s">
        <v>48</v>
      </c>
      <c r="L371" t="s">
        <v>52</v>
      </c>
      <c r="M371" t="s">
        <v>56</v>
      </c>
      <c r="N371">
        <v>0</v>
      </c>
      <c r="O371">
        <v>1900</v>
      </c>
      <c r="P371">
        <v>1553</v>
      </c>
      <c r="Q371">
        <v>1000</v>
      </c>
      <c r="R371" s="1">
        <v>39699</v>
      </c>
      <c r="S371">
        <v>3</v>
      </c>
      <c r="T371">
        <v>2008</v>
      </c>
      <c r="U371">
        <v>45.24</v>
      </c>
      <c r="V371">
        <v>360.09</v>
      </c>
      <c r="W371">
        <v>16</v>
      </c>
      <c r="X371" t="s">
        <v>29</v>
      </c>
    </row>
    <row r="372" spans="1:24" hidden="1" x14ac:dyDescent="0.25">
      <c r="A372" s="1">
        <v>39101</v>
      </c>
      <c r="B372">
        <v>36</v>
      </c>
      <c r="C372" t="s">
        <v>63</v>
      </c>
      <c r="D372" s="1">
        <v>39323</v>
      </c>
      <c r="E372">
        <v>0.25802000000000003</v>
      </c>
      <c r="F372">
        <v>0.23899999999999999</v>
      </c>
      <c r="G372">
        <v>0.20399999999999999</v>
      </c>
      <c r="H372" t="s">
        <v>25</v>
      </c>
      <c r="J372">
        <v>0</v>
      </c>
      <c r="K372" t="s">
        <v>136</v>
      </c>
      <c r="L372" t="s">
        <v>37</v>
      </c>
      <c r="M372" t="s">
        <v>36</v>
      </c>
      <c r="O372">
        <v>3541.666667</v>
      </c>
      <c r="P372">
        <v>238</v>
      </c>
      <c r="Q372">
        <v>1000</v>
      </c>
      <c r="R372" s="1">
        <v>39112</v>
      </c>
      <c r="S372">
        <v>1</v>
      </c>
      <c r="T372">
        <v>2007</v>
      </c>
      <c r="U372">
        <v>39.18</v>
      </c>
      <c r="V372">
        <v>56.25</v>
      </c>
      <c r="W372">
        <v>37</v>
      </c>
      <c r="X372" t="s">
        <v>38</v>
      </c>
    </row>
    <row r="373" spans="1:24" hidden="1" x14ac:dyDescent="0.25">
      <c r="A373" s="1">
        <v>40230</v>
      </c>
      <c r="B373">
        <v>36</v>
      </c>
      <c r="C373" t="s">
        <v>24</v>
      </c>
      <c r="D373" s="1">
        <v>40760</v>
      </c>
      <c r="E373">
        <v>0.16005</v>
      </c>
      <c r="F373">
        <v>0.13850000000000001</v>
      </c>
      <c r="G373">
        <v>0.1285</v>
      </c>
      <c r="H373" t="s">
        <v>42</v>
      </c>
      <c r="I373">
        <v>8</v>
      </c>
      <c r="J373">
        <v>7</v>
      </c>
      <c r="K373" t="s">
        <v>78</v>
      </c>
      <c r="L373" t="s">
        <v>62</v>
      </c>
      <c r="M373" t="s">
        <v>56</v>
      </c>
      <c r="N373">
        <v>0</v>
      </c>
      <c r="O373">
        <v>6166.6666670000004</v>
      </c>
      <c r="P373">
        <v>0</v>
      </c>
      <c r="Q373">
        <v>4000</v>
      </c>
      <c r="R373" s="1">
        <v>40235</v>
      </c>
      <c r="S373">
        <v>1</v>
      </c>
      <c r="T373">
        <v>2010</v>
      </c>
      <c r="U373">
        <v>136.41999999999999</v>
      </c>
      <c r="V373">
        <v>640.53</v>
      </c>
      <c r="W373">
        <v>107</v>
      </c>
      <c r="X373" t="s">
        <v>38</v>
      </c>
    </row>
    <row r="374" spans="1:24" hidden="1" x14ac:dyDescent="0.25">
      <c r="A374" s="1">
        <v>39652</v>
      </c>
      <c r="B374">
        <v>36</v>
      </c>
      <c r="C374" t="s">
        <v>66</v>
      </c>
      <c r="D374" s="1">
        <v>40390</v>
      </c>
      <c r="E374">
        <v>0.37452999999999997</v>
      </c>
      <c r="F374">
        <v>0.35</v>
      </c>
      <c r="G374">
        <v>0.34</v>
      </c>
      <c r="H374" t="s">
        <v>25</v>
      </c>
      <c r="J374">
        <v>1</v>
      </c>
      <c r="K374" t="s">
        <v>71</v>
      </c>
      <c r="L374" t="s">
        <v>120</v>
      </c>
      <c r="M374" t="s">
        <v>56</v>
      </c>
      <c r="N374">
        <v>0</v>
      </c>
      <c r="O374">
        <v>3333.333333</v>
      </c>
      <c r="P374">
        <v>1440</v>
      </c>
      <c r="Q374">
        <v>3800</v>
      </c>
      <c r="R374" s="1">
        <v>39660</v>
      </c>
      <c r="S374">
        <v>3</v>
      </c>
      <c r="T374">
        <v>2008</v>
      </c>
      <c r="U374">
        <v>171.9</v>
      </c>
      <c r="V374">
        <v>1773.11</v>
      </c>
      <c r="W374">
        <v>39</v>
      </c>
      <c r="X374" t="s">
        <v>38</v>
      </c>
    </row>
    <row r="375" spans="1:24" hidden="1" x14ac:dyDescent="0.25">
      <c r="A375" s="1">
        <v>41489</v>
      </c>
      <c r="B375">
        <v>36</v>
      </c>
      <c r="C375" t="s">
        <v>30</v>
      </c>
      <c r="D375" s="1"/>
      <c r="E375">
        <v>0.28032000000000001</v>
      </c>
      <c r="F375">
        <v>0.2419</v>
      </c>
      <c r="G375">
        <v>0.2319</v>
      </c>
      <c r="H375" t="s">
        <v>39</v>
      </c>
      <c r="I375">
        <v>2</v>
      </c>
      <c r="J375">
        <v>2</v>
      </c>
      <c r="K375" t="s">
        <v>123</v>
      </c>
      <c r="L375" t="s">
        <v>27</v>
      </c>
      <c r="M375" t="s">
        <v>33</v>
      </c>
      <c r="N375">
        <v>0</v>
      </c>
      <c r="O375">
        <v>4333.3333329999996</v>
      </c>
      <c r="P375">
        <v>0</v>
      </c>
      <c r="Q375">
        <v>3000</v>
      </c>
      <c r="R375" s="1">
        <v>41498</v>
      </c>
      <c r="S375">
        <v>3</v>
      </c>
      <c r="T375">
        <v>2013</v>
      </c>
      <c r="U375">
        <v>118</v>
      </c>
      <c r="V375">
        <v>347.89</v>
      </c>
      <c r="W375">
        <v>21</v>
      </c>
      <c r="X375" t="s">
        <v>38</v>
      </c>
    </row>
    <row r="376" spans="1:24" hidden="1" x14ac:dyDescent="0.25">
      <c r="A376" s="1">
        <v>41613</v>
      </c>
      <c r="B376">
        <v>36</v>
      </c>
      <c r="C376" t="s">
        <v>30</v>
      </c>
      <c r="D376" s="1"/>
      <c r="E376">
        <v>0.17610999999999999</v>
      </c>
      <c r="F376">
        <v>0.14000000000000001</v>
      </c>
      <c r="G376">
        <v>0.13</v>
      </c>
      <c r="H376" t="s">
        <v>42</v>
      </c>
      <c r="I376">
        <v>5</v>
      </c>
      <c r="J376">
        <v>1</v>
      </c>
      <c r="K376" t="s">
        <v>78</v>
      </c>
      <c r="L376" t="s">
        <v>41</v>
      </c>
      <c r="M376" t="s">
        <v>33</v>
      </c>
      <c r="N376">
        <v>0</v>
      </c>
      <c r="O376">
        <v>11666.666670000001</v>
      </c>
      <c r="P376">
        <v>0</v>
      </c>
      <c r="Q376">
        <v>25000</v>
      </c>
      <c r="R376" s="1">
        <v>41617</v>
      </c>
      <c r="S376">
        <v>4</v>
      </c>
      <c r="T376">
        <v>2013</v>
      </c>
      <c r="U376">
        <v>854.44</v>
      </c>
      <c r="V376">
        <v>578.31100000000004</v>
      </c>
      <c r="W376">
        <v>1</v>
      </c>
      <c r="X376" t="s">
        <v>38</v>
      </c>
    </row>
    <row r="377" spans="1:24" x14ac:dyDescent="0.25">
      <c r="A377" s="1">
        <v>39090</v>
      </c>
      <c r="B377">
        <v>36</v>
      </c>
      <c r="C377" t="s">
        <v>66</v>
      </c>
      <c r="D377" s="1">
        <v>40164</v>
      </c>
      <c r="E377">
        <v>0.17721999999999999</v>
      </c>
      <c r="F377">
        <v>0.17</v>
      </c>
      <c r="G377">
        <v>0.16500000000000001</v>
      </c>
      <c r="H377" t="s">
        <v>25</v>
      </c>
      <c r="J377">
        <v>0</v>
      </c>
      <c r="K377" t="s">
        <v>65</v>
      </c>
      <c r="L377" t="s">
        <v>27</v>
      </c>
      <c r="M377" t="s">
        <v>36</v>
      </c>
      <c r="O377">
        <v>2500</v>
      </c>
      <c r="P377">
        <v>1667</v>
      </c>
      <c r="Q377">
        <v>5500</v>
      </c>
      <c r="R377" s="1">
        <v>39098</v>
      </c>
      <c r="S377">
        <v>1</v>
      </c>
      <c r="T377">
        <v>2007</v>
      </c>
      <c r="U377">
        <v>196.09</v>
      </c>
      <c r="V377">
        <v>1504.65</v>
      </c>
      <c r="W377">
        <v>48</v>
      </c>
      <c r="X377" t="s">
        <v>29</v>
      </c>
    </row>
    <row r="378" spans="1:24" hidden="1" x14ac:dyDescent="0.25">
      <c r="A378" s="1">
        <v>41650</v>
      </c>
      <c r="B378">
        <v>36</v>
      </c>
      <c r="C378" t="s">
        <v>30</v>
      </c>
      <c r="D378" s="1"/>
      <c r="E378">
        <v>0.13836000000000001</v>
      </c>
      <c r="F378">
        <v>0.1099</v>
      </c>
      <c r="G378">
        <v>9.9900000000000003E-2</v>
      </c>
      <c r="H378" t="s">
        <v>31</v>
      </c>
      <c r="I378">
        <v>7</v>
      </c>
      <c r="J378">
        <v>1</v>
      </c>
      <c r="K378" t="s">
        <v>67</v>
      </c>
      <c r="L378" t="s">
        <v>104</v>
      </c>
      <c r="M378" t="s">
        <v>33</v>
      </c>
      <c r="N378">
        <v>0</v>
      </c>
      <c r="O378">
        <v>3439.666667</v>
      </c>
      <c r="P378">
        <v>0</v>
      </c>
      <c r="Q378">
        <v>10000</v>
      </c>
      <c r="R378" s="1">
        <v>41689</v>
      </c>
      <c r="S378">
        <v>1</v>
      </c>
      <c r="T378">
        <v>2014</v>
      </c>
      <c r="U378">
        <v>327.33999999999997</v>
      </c>
      <c r="V378">
        <v>0</v>
      </c>
      <c r="W378">
        <v>1</v>
      </c>
      <c r="X378" t="s">
        <v>38</v>
      </c>
    </row>
    <row r="379" spans="1:24" hidden="1" x14ac:dyDescent="0.25">
      <c r="A379" s="1">
        <v>41495</v>
      </c>
      <c r="B379">
        <v>60</v>
      </c>
      <c r="C379" t="s">
        <v>30</v>
      </c>
      <c r="D379" s="1"/>
      <c r="E379">
        <v>0.14965000000000001</v>
      </c>
      <c r="F379">
        <v>0.12690000000000001</v>
      </c>
      <c r="G379">
        <v>0.1169</v>
      </c>
      <c r="H379" t="s">
        <v>31</v>
      </c>
      <c r="I379">
        <v>7</v>
      </c>
      <c r="J379">
        <v>1</v>
      </c>
      <c r="K379" t="s">
        <v>51</v>
      </c>
      <c r="L379" t="s">
        <v>92</v>
      </c>
      <c r="M379" t="s">
        <v>33</v>
      </c>
      <c r="N379">
        <v>0</v>
      </c>
      <c r="O379">
        <v>10833.333329999999</v>
      </c>
      <c r="P379">
        <v>0</v>
      </c>
      <c r="Q379">
        <v>19000</v>
      </c>
      <c r="R379" s="1">
        <v>41507</v>
      </c>
      <c r="S379">
        <v>3</v>
      </c>
      <c r="T379">
        <v>2013</v>
      </c>
      <c r="U379">
        <v>429.3</v>
      </c>
      <c r="V379">
        <v>1178.52</v>
      </c>
      <c r="W379">
        <v>233</v>
      </c>
      <c r="X379" t="s">
        <v>34</v>
      </c>
    </row>
    <row r="380" spans="1:24" x14ac:dyDescent="0.25">
      <c r="A380" s="1">
        <v>41403</v>
      </c>
      <c r="B380">
        <v>60</v>
      </c>
      <c r="C380" t="s">
        <v>30</v>
      </c>
      <c r="D380" s="1"/>
      <c r="E380">
        <v>0.23462</v>
      </c>
      <c r="F380">
        <v>0.2099</v>
      </c>
      <c r="G380">
        <v>0.19989999999999999</v>
      </c>
      <c r="H380" t="s">
        <v>47</v>
      </c>
      <c r="I380">
        <v>3</v>
      </c>
      <c r="J380">
        <v>1</v>
      </c>
      <c r="K380" t="s">
        <v>67</v>
      </c>
      <c r="L380" t="s">
        <v>118</v>
      </c>
      <c r="M380" t="s">
        <v>33</v>
      </c>
      <c r="N380">
        <v>0</v>
      </c>
      <c r="O380">
        <v>2916.666667</v>
      </c>
      <c r="P380">
        <v>0</v>
      </c>
      <c r="Q380">
        <v>4000</v>
      </c>
      <c r="R380" s="1">
        <v>41414</v>
      </c>
      <c r="S380">
        <v>2</v>
      </c>
      <c r="T380">
        <v>2013</v>
      </c>
      <c r="U380">
        <v>108.19</v>
      </c>
      <c r="V380">
        <v>609.9</v>
      </c>
      <c r="W380">
        <v>15</v>
      </c>
      <c r="X380" t="s">
        <v>29</v>
      </c>
    </row>
    <row r="381" spans="1:24" hidden="1" x14ac:dyDescent="0.25">
      <c r="A381" s="1">
        <v>40497</v>
      </c>
      <c r="B381">
        <v>36</v>
      </c>
      <c r="C381" t="s">
        <v>63</v>
      </c>
      <c r="D381" s="1">
        <v>40995</v>
      </c>
      <c r="E381">
        <v>0.29520000000000002</v>
      </c>
      <c r="F381">
        <v>0.26</v>
      </c>
      <c r="G381">
        <v>0.25</v>
      </c>
      <c r="H381" t="s">
        <v>64</v>
      </c>
      <c r="I381">
        <v>6</v>
      </c>
      <c r="J381">
        <v>1</v>
      </c>
      <c r="K381" t="s">
        <v>93</v>
      </c>
      <c r="L381" t="s">
        <v>27</v>
      </c>
      <c r="M381" t="s">
        <v>56</v>
      </c>
      <c r="N381">
        <v>0</v>
      </c>
      <c r="O381">
        <v>3163.333333</v>
      </c>
      <c r="P381">
        <v>163</v>
      </c>
      <c r="Q381">
        <v>4000</v>
      </c>
      <c r="R381" s="1">
        <v>40508</v>
      </c>
      <c r="S381">
        <v>4</v>
      </c>
      <c r="T381">
        <v>2010</v>
      </c>
      <c r="U381">
        <v>161.16</v>
      </c>
      <c r="V381">
        <v>852.99</v>
      </c>
      <c r="W381">
        <v>91</v>
      </c>
      <c r="X381" t="s">
        <v>38</v>
      </c>
    </row>
    <row r="382" spans="1:24" hidden="1" x14ac:dyDescent="0.25">
      <c r="A382" s="1">
        <v>39547</v>
      </c>
      <c r="B382">
        <v>36</v>
      </c>
      <c r="C382" t="s">
        <v>24</v>
      </c>
      <c r="D382" s="1">
        <v>40654</v>
      </c>
      <c r="E382">
        <v>0.13411000000000001</v>
      </c>
      <c r="F382">
        <v>0.12</v>
      </c>
      <c r="G382">
        <v>0.11</v>
      </c>
      <c r="H382" t="s">
        <v>25</v>
      </c>
      <c r="J382">
        <v>1</v>
      </c>
      <c r="K382" t="s">
        <v>71</v>
      </c>
      <c r="L382" t="s">
        <v>32</v>
      </c>
      <c r="M382" t="s">
        <v>56</v>
      </c>
      <c r="N382">
        <v>0</v>
      </c>
      <c r="O382">
        <v>6833.3333329999996</v>
      </c>
      <c r="P382">
        <v>0</v>
      </c>
      <c r="Q382">
        <v>10000</v>
      </c>
      <c r="R382" s="1">
        <v>39559</v>
      </c>
      <c r="S382">
        <v>2</v>
      </c>
      <c r="T382">
        <v>2008</v>
      </c>
      <c r="U382">
        <v>329.89</v>
      </c>
      <c r="V382">
        <v>1959.26</v>
      </c>
      <c r="W382">
        <v>359</v>
      </c>
      <c r="X382" t="s">
        <v>38</v>
      </c>
    </row>
    <row r="383" spans="1:24" hidden="1" x14ac:dyDescent="0.25">
      <c r="A383" s="1">
        <v>40693</v>
      </c>
      <c r="B383">
        <v>36</v>
      </c>
      <c r="C383" t="s">
        <v>24</v>
      </c>
      <c r="D383" s="1">
        <v>41136</v>
      </c>
      <c r="E383">
        <v>0.35643000000000002</v>
      </c>
      <c r="F383">
        <v>0.31990000000000002</v>
      </c>
      <c r="G383">
        <v>0.30990000000000001</v>
      </c>
      <c r="H383" t="s">
        <v>44</v>
      </c>
      <c r="I383">
        <v>5</v>
      </c>
      <c r="J383">
        <v>3</v>
      </c>
      <c r="K383" t="s">
        <v>48</v>
      </c>
      <c r="L383" t="s">
        <v>27</v>
      </c>
      <c r="M383" t="s">
        <v>33</v>
      </c>
      <c r="N383">
        <v>0</v>
      </c>
      <c r="O383">
        <v>6666.6666670000004</v>
      </c>
      <c r="P383">
        <v>0</v>
      </c>
      <c r="Q383">
        <v>7500</v>
      </c>
      <c r="R383" s="1">
        <v>40708</v>
      </c>
      <c r="S383">
        <v>2</v>
      </c>
      <c r="T383">
        <v>2011</v>
      </c>
      <c r="U383">
        <v>326.62</v>
      </c>
      <c r="V383">
        <v>2411.23</v>
      </c>
      <c r="W383">
        <v>114</v>
      </c>
      <c r="X383" t="s">
        <v>34</v>
      </c>
    </row>
    <row r="384" spans="1:24" hidden="1" x14ac:dyDescent="0.25">
      <c r="A384" s="1">
        <v>41554</v>
      </c>
      <c r="B384">
        <v>36</v>
      </c>
      <c r="C384" t="s">
        <v>30</v>
      </c>
      <c r="D384" s="1"/>
      <c r="E384">
        <v>0.20626</v>
      </c>
      <c r="F384">
        <v>0.16950000000000001</v>
      </c>
      <c r="G384">
        <v>0.1595</v>
      </c>
      <c r="H384" t="s">
        <v>47</v>
      </c>
      <c r="I384">
        <v>8</v>
      </c>
      <c r="J384">
        <v>1</v>
      </c>
      <c r="K384" t="s">
        <v>81</v>
      </c>
      <c r="L384" t="s">
        <v>74</v>
      </c>
      <c r="M384" t="s">
        <v>33</v>
      </c>
      <c r="N384">
        <v>0</v>
      </c>
      <c r="O384">
        <v>2916.666667</v>
      </c>
      <c r="P384">
        <v>0</v>
      </c>
      <c r="Q384">
        <v>7000</v>
      </c>
      <c r="R384" s="1">
        <v>41556</v>
      </c>
      <c r="S384">
        <v>4</v>
      </c>
      <c r="T384">
        <v>2013</v>
      </c>
      <c r="U384">
        <v>249.39</v>
      </c>
      <c r="V384">
        <v>383.59930000000003</v>
      </c>
      <c r="W384">
        <v>1</v>
      </c>
      <c r="X384" t="s">
        <v>38</v>
      </c>
    </row>
    <row r="385" spans="1:24" hidden="1" x14ac:dyDescent="0.25">
      <c r="A385" s="1">
        <v>39180</v>
      </c>
      <c r="B385">
        <v>36</v>
      </c>
      <c r="C385" t="s">
        <v>24</v>
      </c>
      <c r="D385" s="1">
        <v>40285</v>
      </c>
      <c r="E385">
        <v>0.10913</v>
      </c>
      <c r="F385">
        <v>0.1022</v>
      </c>
      <c r="G385">
        <v>9.2200000000000004E-2</v>
      </c>
      <c r="H385" t="s">
        <v>25</v>
      </c>
      <c r="J385">
        <v>0</v>
      </c>
      <c r="K385" t="s">
        <v>79</v>
      </c>
      <c r="L385" t="s">
        <v>80</v>
      </c>
      <c r="M385" t="s">
        <v>56</v>
      </c>
      <c r="N385">
        <v>0</v>
      </c>
      <c r="O385">
        <v>4500</v>
      </c>
      <c r="P385">
        <v>0</v>
      </c>
      <c r="Q385">
        <v>4800</v>
      </c>
      <c r="R385" s="1">
        <v>39189</v>
      </c>
      <c r="S385">
        <v>2</v>
      </c>
      <c r="T385">
        <v>2007</v>
      </c>
      <c r="U385">
        <v>137.61000000000001</v>
      </c>
      <c r="V385">
        <v>796.45</v>
      </c>
      <c r="W385">
        <v>172</v>
      </c>
      <c r="X385" t="s">
        <v>38</v>
      </c>
    </row>
    <row r="386" spans="1:24" hidden="1" x14ac:dyDescent="0.25">
      <c r="A386" s="1">
        <v>39301</v>
      </c>
      <c r="B386">
        <v>36</v>
      </c>
      <c r="C386" t="s">
        <v>66</v>
      </c>
      <c r="D386" s="1">
        <v>40345</v>
      </c>
      <c r="E386">
        <v>0.14197000000000001</v>
      </c>
      <c r="F386">
        <v>0.13489999999999999</v>
      </c>
      <c r="G386">
        <v>0.1249</v>
      </c>
      <c r="H386" t="s">
        <v>25</v>
      </c>
      <c r="J386">
        <v>0</v>
      </c>
      <c r="K386" t="s">
        <v>78</v>
      </c>
      <c r="L386" t="s">
        <v>137</v>
      </c>
      <c r="M386" t="s">
        <v>56</v>
      </c>
      <c r="N386">
        <v>0</v>
      </c>
      <c r="O386">
        <v>3541.666667</v>
      </c>
      <c r="P386">
        <v>1484</v>
      </c>
      <c r="Q386">
        <v>5000</v>
      </c>
      <c r="R386" s="1">
        <v>39309</v>
      </c>
      <c r="S386">
        <v>3</v>
      </c>
      <c r="T386">
        <v>2007</v>
      </c>
      <c r="U386">
        <v>169.65</v>
      </c>
      <c r="V386">
        <v>1062.93</v>
      </c>
      <c r="W386">
        <v>58</v>
      </c>
      <c r="X386" t="s">
        <v>38</v>
      </c>
    </row>
    <row r="387" spans="1:24" hidden="1" x14ac:dyDescent="0.25">
      <c r="A387" s="1">
        <v>41028</v>
      </c>
      <c r="B387">
        <v>12</v>
      </c>
      <c r="C387" t="s">
        <v>24</v>
      </c>
      <c r="D387" s="1">
        <v>41405</v>
      </c>
      <c r="E387">
        <v>0.31368000000000001</v>
      </c>
      <c r="F387">
        <v>0.23430000000000001</v>
      </c>
      <c r="G387">
        <v>0.2243</v>
      </c>
      <c r="H387" t="s">
        <v>44</v>
      </c>
      <c r="I387">
        <v>8</v>
      </c>
      <c r="J387">
        <v>3</v>
      </c>
      <c r="K387" t="s">
        <v>116</v>
      </c>
      <c r="L387" t="s">
        <v>70</v>
      </c>
      <c r="M387" t="s">
        <v>33</v>
      </c>
      <c r="N387">
        <v>0</v>
      </c>
      <c r="O387">
        <v>6666.6666670000004</v>
      </c>
      <c r="P387">
        <v>0</v>
      </c>
      <c r="Q387">
        <v>4000</v>
      </c>
      <c r="R387" s="1">
        <v>41040</v>
      </c>
      <c r="S387">
        <v>2</v>
      </c>
      <c r="T387">
        <v>2012</v>
      </c>
      <c r="U387">
        <v>377.14</v>
      </c>
      <c r="V387">
        <v>528.41999999999996</v>
      </c>
      <c r="W387">
        <v>84</v>
      </c>
      <c r="X387" t="s">
        <v>38</v>
      </c>
    </row>
    <row r="388" spans="1:24" hidden="1" x14ac:dyDescent="0.25">
      <c r="A388" s="1">
        <v>39108</v>
      </c>
      <c r="B388">
        <v>36</v>
      </c>
      <c r="C388" t="s">
        <v>24</v>
      </c>
      <c r="D388" s="1">
        <v>40217</v>
      </c>
      <c r="E388">
        <v>0.16717000000000001</v>
      </c>
      <c r="F388">
        <v>0.16</v>
      </c>
      <c r="G388">
        <v>0.155</v>
      </c>
      <c r="H388" t="s">
        <v>25</v>
      </c>
      <c r="J388">
        <v>0</v>
      </c>
      <c r="K388" t="s">
        <v>25</v>
      </c>
      <c r="L388" t="s">
        <v>32</v>
      </c>
      <c r="M388" t="s">
        <v>36</v>
      </c>
      <c r="O388">
        <v>11083.333329999999</v>
      </c>
      <c r="P388">
        <v>0</v>
      </c>
      <c r="Q388">
        <v>25000</v>
      </c>
      <c r="R388" s="1">
        <v>39121</v>
      </c>
      <c r="S388">
        <v>1</v>
      </c>
      <c r="T388">
        <v>2007</v>
      </c>
      <c r="U388">
        <v>878.93</v>
      </c>
      <c r="V388">
        <v>6627.44</v>
      </c>
      <c r="W388">
        <v>232</v>
      </c>
      <c r="X388" t="s">
        <v>38</v>
      </c>
    </row>
    <row r="389" spans="1:24" x14ac:dyDescent="0.25">
      <c r="A389" s="1">
        <v>38778</v>
      </c>
      <c r="B389">
        <v>36</v>
      </c>
      <c r="C389" t="s">
        <v>24</v>
      </c>
      <c r="D389" s="1">
        <v>38994</v>
      </c>
      <c r="E389">
        <v>9.3369999999999995E-2</v>
      </c>
      <c r="F389">
        <v>8.6499999999999994E-2</v>
      </c>
      <c r="G389">
        <v>8.1500000000000003E-2</v>
      </c>
      <c r="H389" t="s">
        <v>25</v>
      </c>
      <c r="J389">
        <v>0</v>
      </c>
      <c r="K389" t="s">
        <v>25</v>
      </c>
      <c r="L389" t="s">
        <v>25</v>
      </c>
      <c r="M389" t="s">
        <v>25</v>
      </c>
      <c r="O389">
        <v>3000</v>
      </c>
      <c r="P389">
        <v>0</v>
      </c>
      <c r="Q389">
        <v>3500</v>
      </c>
      <c r="R389" s="1">
        <v>38789</v>
      </c>
      <c r="S389">
        <v>1</v>
      </c>
      <c r="T389">
        <v>2006</v>
      </c>
      <c r="U389">
        <v>110.73</v>
      </c>
      <c r="V389">
        <v>158.03</v>
      </c>
      <c r="W389">
        <v>51</v>
      </c>
      <c r="X389" t="s">
        <v>29</v>
      </c>
    </row>
    <row r="390" spans="1:24" hidden="1" x14ac:dyDescent="0.25">
      <c r="A390" s="1">
        <v>41120</v>
      </c>
      <c r="B390">
        <v>60</v>
      </c>
      <c r="C390" t="s">
        <v>30</v>
      </c>
      <c r="D390" s="1"/>
      <c r="E390">
        <v>0.23718</v>
      </c>
      <c r="F390">
        <v>0.21240000000000001</v>
      </c>
      <c r="G390">
        <v>0.2024</v>
      </c>
      <c r="H390" t="s">
        <v>42</v>
      </c>
      <c r="I390">
        <v>8</v>
      </c>
      <c r="J390">
        <v>18</v>
      </c>
      <c r="K390" t="s">
        <v>26</v>
      </c>
      <c r="L390" t="s">
        <v>60</v>
      </c>
      <c r="M390" t="s">
        <v>33</v>
      </c>
      <c r="N390">
        <v>0</v>
      </c>
      <c r="O390">
        <v>3000</v>
      </c>
      <c r="P390">
        <v>0</v>
      </c>
      <c r="Q390">
        <v>9000</v>
      </c>
      <c r="R390" s="1">
        <v>41128</v>
      </c>
      <c r="S390">
        <v>3</v>
      </c>
      <c r="T390">
        <v>2012</v>
      </c>
      <c r="U390">
        <v>244.7</v>
      </c>
      <c r="V390">
        <v>2619.84</v>
      </c>
      <c r="W390">
        <v>124</v>
      </c>
      <c r="X390" t="s">
        <v>38</v>
      </c>
    </row>
    <row r="391" spans="1:24" hidden="1" x14ac:dyDescent="0.25">
      <c r="A391" s="1">
        <v>41664</v>
      </c>
      <c r="B391">
        <v>60</v>
      </c>
      <c r="C391" t="s">
        <v>30</v>
      </c>
      <c r="D391" s="1"/>
      <c r="E391">
        <v>0.24856</v>
      </c>
      <c r="F391">
        <v>0.2235</v>
      </c>
      <c r="G391">
        <v>0.2135</v>
      </c>
      <c r="H391" t="s">
        <v>39</v>
      </c>
      <c r="I391">
        <v>3</v>
      </c>
      <c r="J391">
        <v>1</v>
      </c>
      <c r="K391" t="s">
        <v>48</v>
      </c>
      <c r="L391" t="s">
        <v>77</v>
      </c>
      <c r="M391" t="s">
        <v>33</v>
      </c>
      <c r="N391">
        <v>0</v>
      </c>
      <c r="O391">
        <v>3500</v>
      </c>
      <c r="P391">
        <v>0</v>
      </c>
      <c r="Q391">
        <v>7000</v>
      </c>
      <c r="R391" s="1">
        <v>41667</v>
      </c>
      <c r="S391">
        <v>1</v>
      </c>
      <c r="T391">
        <v>2014</v>
      </c>
      <c r="U391">
        <v>194.73</v>
      </c>
      <c r="V391">
        <v>132.88</v>
      </c>
      <c r="W391">
        <v>3</v>
      </c>
      <c r="X391" t="s">
        <v>34</v>
      </c>
    </row>
    <row r="392" spans="1:24" hidden="1" x14ac:dyDescent="0.25">
      <c r="A392" s="1">
        <v>40730</v>
      </c>
      <c r="B392">
        <v>36</v>
      </c>
      <c r="C392" t="s">
        <v>24</v>
      </c>
      <c r="D392" s="1">
        <v>41278</v>
      </c>
      <c r="E392">
        <v>0.30531999999999998</v>
      </c>
      <c r="F392">
        <v>0.26989999999999997</v>
      </c>
      <c r="G392">
        <v>0.25990000000000002</v>
      </c>
      <c r="H392" t="s">
        <v>39</v>
      </c>
      <c r="I392">
        <v>5</v>
      </c>
      <c r="J392">
        <v>7</v>
      </c>
      <c r="K392" t="s">
        <v>108</v>
      </c>
      <c r="L392" t="s">
        <v>32</v>
      </c>
      <c r="M392" t="s">
        <v>28</v>
      </c>
      <c r="N392">
        <v>0</v>
      </c>
      <c r="O392">
        <v>12500</v>
      </c>
      <c r="P392">
        <v>0</v>
      </c>
      <c r="Q392">
        <v>7000</v>
      </c>
      <c r="R392" s="1">
        <v>40744</v>
      </c>
      <c r="S392">
        <v>3</v>
      </c>
      <c r="T392">
        <v>2011</v>
      </c>
      <c r="U392">
        <v>285.74</v>
      </c>
      <c r="V392">
        <v>2296.63</v>
      </c>
      <c r="W392">
        <v>31</v>
      </c>
      <c r="X392" t="s">
        <v>38</v>
      </c>
    </row>
    <row r="393" spans="1:24" hidden="1" x14ac:dyDescent="0.25">
      <c r="A393" s="1">
        <v>41051</v>
      </c>
      <c r="B393">
        <v>36</v>
      </c>
      <c r="C393" t="s">
        <v>63</v>
      </c>
      <c r="D393" s="1">
        <v>41452</v>
      </c>
      <c r="E393">
        <v>0.22742000000000001</v>
      </c>
      <c r="F393">
        <v>0.19020000000000001</v>
      </c>
      <c r="G393">
        <v>0.1802</v>
      </c>
      <c r="H393" t="s">
        <v>47</v>
      </c>
      <c r="I393">
        <v>5</v>
      </c>
      <c r="J393">
        <v>1</v>
      </c>
      <c r="K393" t="s">
        <v>45</v>
      </c>
      <c r="L393" t="s">
        <v>27</v>
      </c>
      <c r="M393" t="s">
        <v>33</v>
      </c>
      <c r="N393">
        <v>0</v>
      </c>
      <c r="O393">
        <v>3631.166667</v>
      </c>
      <c r="P393">
        <v>163</v>
      </c>
      <c r="Q393">
        <v>3000</v>
      </c>
      <c r="R393" s="1">
        <v>41054</v>
      </c>
      <c r="S393">
        <v>2</v>
      </c>
      <c r="T393">
        <v>2012</v>
      </c>
      <c r="U393">
        <v>110</v>
      </c>
      <c r="V393">
        <v>354.84</v>
      </c>
      <c r="W393">
        <v>54</v>
      </c>
      <c r="X393" t="s">
        <v>38</v>
      </c>
    </row>
    <row r="394" spans="1:24" hidden="1" x14ac:dyDescent="0.25">
      <c r="A394" s="1">
        <v>41494</v>
      </c>
      <c r="B394">
        <v>60</v>
      </c>
      <c r="C394" t="s">
        <v>30</v>
      </c>
      <c r="D394" s="1"/>
      <c r="E394">
        <v>0.14452999999999999</v>
      </c>
      <c r="F394">
        <v>0.12189999999999999</v>
      </c>
      <c r="G394">
        <v>0.1119</v>
      </c>
      <c r="H394" t="s">
        <v>31</v>
      </c>
      <c r="I394">
        <v>7</v>
      </c>
      <c r="J394">
        <v>1</v>
      </c>
      <c r="K394" t="s">
        <v>72</v>
      </c>
      <c r="L394" t="s">
        <v>27</v>
      </c>
      <c r="M394" t="s">
        <v>33</v>
      </c>
      <c r="N394">
        <v>0</v>
      </c>
      <c r="O394">
        <v>3333.333333</v>
      </c>
      <c r="P394">
        <v>0</v>
      </c>
      <c r="Q394">
        <v>10000</v>
      </c>
      <c r="R394" s="1">
        <v>41499</v>
      </c>
      <c r="S394">
        <v>3</v>
      </c>
      <c r="T394">
        <v>2013</v>
      </c>
      <c r="U394">
        <v>223.41</v>
      </c>
      <c r="V394">
        <v>593.21029999999996</v>
      </c>
      <c r="W394">
        <v>1</v>
      </c>
      <c r="X394" t="s">
        <v>38</v>
      </c>
    </row>
    <row r="395" spans="1:24" hidden="1" x14ac:dyDescent="0.25">
      <c r="A395" s="1">
        <v>40361</v>
      </c>
      <c r="B395">
        <v>36</v>
      </c>
      <c r="C395" t="s">
        <v>24</v>
      </c>
      <c r="D395" s="1">
        <v>41005</v>
      </c>
      <c r="E395">
        <v>0.11296</v>
      </c>
      <c r="F395">
        <v>9.1999999999999998E-2</v>
      </c>
      <c r="G395">
        <v>8.2000000000000003E-2</v>
      </c>
      <c r="H395" t="s">
        <v>31</v>
      </c>
      <c r="I395">
        <v>9</v>
      </c>
      <c r="J395">
        <v>1</v>
      </c>
      <c r="K395" t="s">
        <v>116</v>
      </c>
      <c r="L395" t="s">
        <v>32</v>
      </c>
      <c r="M395" t="s">
        <v>56</v>
      </c>
      <c r="N395">
        <v>0</v>
      </c>
      <c r="O395">
        <v>16666.666669999999</v>
      </c>
      <c r="P395">
        <v>0</v>
      </c>
      <c r="Q395">
        <v>4700</v>
      </c>
      <c r="R395" s="1">
        <v>40371</v>
      </c>
      <c r="S395">
        <v>3</v>
      </c>
      <c r="T395">
        <v>2010</v>
      </c>
      <c r="U395">
        <v>149.9</v>
      </c>
      <c r="V395">
        <v>562.16999999999996</v>
      </c>
      <c r="W395">
        <v>135</v>
      </c>
      <c r="X395" t="s">
        <v>34</v>
      </c>
    </row>
    <row r="396" spans="1:24" hidden="1" x14ac:dyDescent="0.25">
      <c r="A396" s="1">
        <v>41535</v>
      </c>
      <c r="B396">
        <v>60</v>
      </c>
      <c r="C396" t="s">
        <v>30</v>
      </c>
      <c r="D396" s="1"/>
      <c r="E396">
        <v>0.21576000000000001</v>
      </c>
      <c r="F396">
        <v>0.1915</v>
      </c>
      <c r="G396">
        <v>0.18149999999999999</v>
      </c>
      <c r="H396" t="s">
        <v>47</v>
      </c>
      <c r="I396">
        <v>6</v>
      </c>
      <c r="J396">
        <v>7</v>
      </c>
      <c r="K396" t="s">
        <v>67</v>
      </c>
      <c r="L396" t="s">
        <v>62</v>
      </c>
      <c r="M396" t="s">
        <v>33</v>
      </c>
      <c r="N396">
        <v>0</v>
      </c>
      <c r="O396">
        <v>4200</v>
      </c>
      <c r="P396">
        <v>0</v>
      </c>
      <c r="Q396">
        <v>15000</v>
      </c>
      <c r="R396" s="1">
        <v>41542</v>
      </c>
      <c r="S396">
        <v>3</v>
      </c>
      <c r="T396">
        <v>2013</v>
      </c>
      <c r="U396">
        <v>390.35</v>
      </c>
      <c r="V396">
        <v>1125.5001</v>
      </c>
      <c r="W396">
        <v>1</v>
      </c>
      <c r="X396" t="s">
        <v>38</v>
      </c>
    </row>
    <row r="397" spans="1:24" hidden="1" x14ac:dyDescent="0.25">
      <c r="A397" s="1">
        <v>39691</v>
      </c>
      <c r="B397">
        <v>36</v>
      </c>
      <c r="C397" t="s">
        <v>24</v>
      </c>
      <c r="D397" s="1">
        <v>39937</v>
      </c>
      <c r="E397">
        <v>0.15512000000000001</v>
      </c>
      <c r="F397">
        <v>0.14799999999999999</v>
      </c>
      <c r="G397">
        <v>0.13800000000000001</v>
      </c>
      <c r="H397" t="s">
        <v>25</v>
      </c>
      <c r="J397">
        <v>7</v>
      </c>
      <c r="K397" t="s">
        <v>76</v>
      </c>
      <c r="L397" t="s">
        <v>27</v>
      </c>
      <c r="M397" t="s">
        <v>28</v>
      </c>
      <c r="N397">
        <v>0</v>
      </c>
      <c r="O397">
        <v>5000</v>
      </c>
      <c r="P397">
        <v>0</v>
      </c>
      <c r="Q397">
        <v>5000</v>
      </c>
      <c r="R397" s="1">
        <v>39701</v>
      </c>
      <c r="S397">
        <v>3</v>
      </c>
      <c r="T397">
        <v>2008</v>
      </c>
      <c r="U397">
        <v>172.84</v>
      </c>
      <c r="V397">
        <v>441.4</v>
      </c>
      <c r="W397">
        <v>123</v>
      </c>
      <c r="X397" t="s">
        <v>34</v>
      </c>
    </row>
    <row r="398" spans="1:24" hidden="1" x14ac:dyDescent="0.25">
      <c r="A398" s="1">
        <v>41164</v>
      </c>
      <c r="B398">
        <v>60</v>
      </c>
      <c r="C398" t="s">
        <v>24</v>
      </c>
      <c r="D398" s="1">
        <v>41472</v>
      </c>
      <c r="E398">
        <v>0.23718</v>
      </c>
      <c r="F398">
        <v>0.21240000000000001</v>
      </c>
      <c r="G398">
        <v>0.2024</v>
      </c>
      <c r="H398" t="s">
        <v>42</v>
      </c>
      <c r="I398">
        <v>8</v>
      </c>
      <c r="J398">
        <v>1</v>
      </c>
      <c r="K398" t="s">
        <v>35</v>
      </c>
      <c r="L398" t="s">
        <v>126</v>
      </c>
      <c r="M398" t="s">
        <v>33</v>
      </c>
      <c r="N398">
        <v>0</v>
      </c>
      <c r="O398">
        <v>2916.666667</v>
      </c>
      <c r="P398">
        <v>0</v>
      </c>
      <c r="Q398">
        <v>11000</v>
      </c>
      <c r="R398" s="1">
        <v>41173</v>
      </c>
      <c r="S398">
        <v>3</v>
      </c>
      <c r="T398">
        <v>2012</v>
      </c>
      <c r="U398">
        <v>299.07</v>
      </c>
      <c r="V398">
        <v>1829.1</v>
      </c>
      <c r="W398">
        <v>52</v>
      </c>
      <c r="X398" t="s">
        <v>38</v>
      </c>
    </row>
    <row r="399" spans="1:24" hidden="1" x14ac:dyDescent="0.25">
      <c r="A399" s="1">
        <v>41384</v>
      </c>
      <c r="B399">
        <v>60</v>
      </c>
      <c r="C399" t="s">
        <v>66</v>
      </c>
      <c r="D399" s="1">
        <v>41570</v>
      </c>
      <c r="E399">
        <v>0.32393</v>
      </c>
      <c r="F399">
        <v>0.2969</v>
      </c>
      <c r="G399">
        <v>0.28689999999999999</v>
      </c>
      <c r="H399" t="s">
        <v>44</v>
      </c>
      <c r="I399">
        <v>3</v>
      </c>
      <c r="J399">
        <v>15</v>
      </c>
      <c r="K399" t="s">
        <v>65</v>
      </c>
      <c r="L399" t="s">
        <v>32</v>
      </c>
      <c r="M399" t="s">
        <v>56</v>
      </c>
      <c r="N399">
        <v>18536</v>
      </c>
      <c r="O399">
        <v>4166.6666670000004</v>
      </c>
      <c r="P399">
        <v>260</v>
      </c>
      <c r="Q399">
        <v>4000</v>
      </c>
      <c r="R399" s="1">
        <v>41387</v>
      </c>
      <c r="S399">
        <v>2</v>
      </c>
      <c r="T399">
        <v>2013</v>
      </c>
      <c r="U399">
        <v>128.65</v>
      </c>
      <c r="V399">
        <v>6.51</v>
      </c>
      <c r="W399">
        <v>58</v>
      </c>
      <c r="X399" t="s">
        <v>34</v>
      </c>
    </row>
    <row r="400" spans="1:24" hidden="1" x14ac:dyDescent="0.25">
      <c r="A400" s="1">
        <v>41505</v>
      </c>
      <c r="B400">
        <v>36</v>
      </c>
      <c r="C400" t="s">
        <v>30</v>
      </c>
      <c r="D400" s="1"/>
      <c r="E400">
        <v>0.15833</v>
      </c>
      <c r="F400">
        <v>0.12989999999999999</v>
      </c>
      <c r="G400">
        <v>0.11990000000000001</v>
      </c>
      <c r="H400" t="s">
        <v>31</v>
      </c>
      <c r="I400">
        <v>6</v>
      </c>
      <c r="J400">
        <v>18</v>
      </c>
      <c r="K400" t="s">
        <v>51</v>
      </c>
      <c r="L400" t="s">
        <v>32</v>
      </c>
      <c r="M400" t="s">
        <v>33</v>
      </c>
      <c r="N400">
        <v>0</v>
      </c>
      <c r="O400">
        <v>8220.9166669999995</v>
      </c>
      <c r="P400">
        <v>0</v>
      </c>
      <c r="Q400">
        <v>15000</v>
      </c>
      <c r="R400" s="1">
        <v>41508</v>
      </c>
      <c r="S400">
        <v>3</v>
      </c>
      <c r="T400">
        <v>2013</v>
      </c>
      <c r="U400">
        <v>505.34</v>
      </c>
      <c r="V400">
        <v>925.33</v>
      </c>
      <c r="W400">
        <v>226</v>
      </c>
      <c r="X400" t="s">
        <v>38</v>
      </c>
    </row>
    <row r="401" spans="1:24" hidden="1" x14ac:dyDescent="0.25">
      <c r="A401" s="1">
        <v>39268</v>
      </c>
      <c r="B401">
        <v>36</v>
      </c>
      <c r="C401" t="s">
        <v>63</v>
      </c>
      <c r="D401" s="1">
        <v>40160</v>
      </c>
      <c r="E401">
        <v>0.25517000000000001</v>
      </c>
      <c r="F401">
        <v>0.24</v>
      </c>
      <c r="G401">
        <v>0.22</v>
      </c>
      <c r="H401" t="s">
        <v>25</v>
      </c>
      <c r="J401">
        <v>0</v>
      </c>
      <c r="K401" t="s">
        <v>81</v>
      </c>
      <c r="L401" t="s">
        <v>109</v>
      </c>
      <c r="M401" t="s">
        <v>56</v>
      </c>
      <c r="N401">
        <v>0</v>
      </c>
      <c r="O401">
        <v>3988</v>
      </c>
      <c r="P401">
        <v>565</v>
      </c>
      <c r="Q401">
        <v>1500</v>
      </c>
      <c r="R401" s="1">
        <v>39275</v>
      </c>
      <c r="S401">
        <v>3</v>
      </c>
      <c r="T401">
        <v>2007</v>
      </c>
      <c r="U401">
        <v>58.85</v>
      </c>
      <c r="V401">
        <v>514.37</v>
      </c>
      <c r="W401">
        <v>20</v>
      </c>
      <c r="X401" t="s">
        <v>34</v>
      </c>
    </row>
    <row r="402" spans="1:24" hidden="1" x14ac:dyDescent="0.25">
      <c r="A402" s="1">
        <v>39705</v>
      </c>
      <c r="B402">
        <v>36</v>
      </c>
      <c r="C402" t="s">
        <v>24</v>
      </c>
      <c r="D402" s="1">
        <v>39813</v>
      </c>
      <c r="E402">
        <v>0.21479999999999999</v>
      </c>
      <c r="F402">
        <v>0.2</v>
      </c>
      <c r="G402">
        <v>0.19</v>
      </c>
      <c r="H402" t="s">
        <v>25</v>
      </c>
      <c r="J402">
        <v>7</v>
      </c>
      <c r="K402" t="s">
        <v>100</v>
      </c>
      <c r="L402" t="s">
        <v>41</v>
      </c>
      <c r="M402" t="s">
        <v>56</v>
      </c>
      <c r="N402">
        <v>0</v>
      </c>
      <c r="O402">
        <v>8500</v>
      </c>
      <c r="P402">
        <v>0</v>
      </c>
      <c r="Q402">
        <v>15000</v>
      </c>
      <c r="R402" s="1">
        <v>39717</v>
      </c>
      <c r="S402">
        <v>3</v>
      </c>
      <c r="T402">
        <v>2008</v>
      </c>
      <c r="U402">
        <v>557.45000000000005</v>
      </c>
      <c r="V402">
        <v>457.87</v>
      </c>
      <c r="W402">
        <v>568</v>
      </c>
      <c r="X402" t="s">
        <v>38</v>
      </c>
    </row>
    <row r="403" spans="1:24" hidden="1" x14ac:dyDescent="0.25">
      <c r="A403" s="1">
        <v>38956</v>
      </c>
      <c r="B403">
        <v>36</v>
      </c>
      <c r="C403" t="s">
        <v>24</v>
      </c>
      <c r="D403" s="1">
        <v>39231</v>
      </c>
      <c r="E403">
        <v>0.29776000000000002</v>
      </c>
      <c r="F403">
        <v>0.28999999999999998</v>
      </c>
      <c r="G403">
        <v>0.28499999999999998</v>
      </c>
      <c r="H403" t="s">
        <v>25</v>
      </c>
      <c r="J403">
        <v>0</v>
      </c>
      <c r="K403" t="s">
        <v>25</v>
      </c>
      <c r="L403" t="s">
        <v>62</v>
      </c>
      <c r="M403" t="s">
        <v>36</v>
      </c>
      <c r="O403">
        <v>5533.3333329999996</v>
      </c>
      <c r="P403">
        <v>0</v>
      </c>
      <c r="Q403">
        <v>3001</v>
      </c>
      <c r="R403" s="1">
        <v>38961</v>
      </c>
      <c r="S403">
        <v>3</v>
      </c>
      <c r="T403">
        <v>2006</v>
      </c>
      <c r="U403">
        <v>125.76</v>
      </c>
      <c r="V403">
        <v>595.83000000000004</v>
      </c>
      <c r="W403">
        <v>20</v>
      </c>
      <c r="X403" t="s">
        <v>34</v>
      </c>
    </row>
    <row r="404" spans="1:24" hidden="1" x14ac:dyDescent="0.25">
      <c r="A404" s="1">
        <v>41107</v>
      </c>
      <c r="B404">
        <v>60</v>
      </c>
      <c r="C404" t="s">
        <v>30</v>
      </c>
      <c r="D404" s="1"/>
      <c r="E404">
        <v>0.17849000000000001</v>
      </c>
      <c r="F404">
        <v>0.15509999999999999</v>
      </c>
      <c r="G404">
        <v>0.14510000000000001</v>
      </c>
      <c r="H404" t="s">
        <v>31</v>
      </c>
      <c r="I404">
        <v>9</v>
      </c>
      <c r="J404">
        <v>1</v>
      </c>
      <c r="K404" t="s">
        <v>53</v>
      </c>
      <c r="L404" t="s">
        <v>27</v>
      </c>
      <c r="M404" t="s">
        <v>33</v>
      </c>
      <c r="N404">
        <v>0</v>
      </c>
      <c r="O404">
        <v>4833.3333329999996</v>
      </c>
      <c r="P404">
        <v>0</v>
      </c>
      <c r="Q404">
        <v>15500</v>
      </c>
      <c r="R404" s="1">
        <v>41127</v>
      </c>
      <c r="S404">
        <v>3</v>
      </c>
      <c r="T404">
        <v>2012</v>
      </c>
      <c r="U404">
        <v>372.91</v>
      </c>
      <c r="V404">
        <v>3249.34</v>
      </c>
      <c r="W404">
        <v>58</v>
      </c>
      <c r="X404" t="s">
        <v>38</v>
      </c>
    </row>
    <row r="405" spans="1:24" hidden="1" x14ac:dyDescent="0.25">
      <c r="A405" s="1">
        <v>39266</v>
      </c>
      <c r="B405">
        <v>36</v>
      </c>
      <c r="C405" t="s">
        <v>66</v>
      </c>
      <c r="D405" s="1">
        <v>39824</v>
      </c>
      <c r="E405">
        <v>0.28544999999999998</v>
      </c>
      <c r="F405">
        <v>0.27</v>
      </c>
      <c r="G405">
        <v>0.26</v>
      </c>
      <c r="H405" t="s">
        <v>25</v>
      </c>
      <c r="J405">
        <v>0</v>
      </c>
      <c r="K405" t="s">
        <v>25</v>
      </c>
      <c r="L405" t="s">
        <v>27</v>
      </c>
      <c r="M405" t="s">
        <v>56</v>
      </c>
      <c r="N405">
        <v>1103</v>
      </c>
      <c r="O405">
        <v>6500</v>
      </c>
      <c r="P405">
        <v>2007</v>
      </c>
      <c r="Q405">
        <v>3000</v>
      </c>
      <c r="R405" s="1">
        <v>39273</v>
      </c>
      <c r="S405">
        <v>3</v>
      </c>
      <c r="T405">
        <v>2007</v>
      </c>
      <c r="U405">
        <v>122.48</v>
      </c>
      <c r="V405">
        <v>776.6</v>
      </c>
      <c r="W405">
        <v>27</v>
      </c>
      <c r="X405" t="s">
        <v>34</v>
      </c>
    </row>
    <row r="406" spans="1:24" hidden="1" x14ac:dyDescent="0.25">
      <c r="A406" s="1">
        <v>39064</v>
      </c>
      <c r="B406">
        <v>36</v>
      </c>
      <c r="C406" t="s">
        <v>63</v>
      </c>
      <c r="D406" s="1">
        <v>39315</v>
      </c>
      <c r="E406">
        <v>0.11695999999999999</v>
      </c>
      <c r="F406">
        <v>0.11</v>
      </c>
      <c r="G406">
        <v>9.5000000000000001E-2</v>
      </c>
      <c r="H406" t="s">
        <v>25</v>
      </c>
      <c r="J406">
        <v>0</v>
      </c>
      <c r="K406" t="s">
        <v>61</v>
      </c>
      <c r="L406" t="s">
        <v>135</v>
      </c>
      <c r="M406" t="s">
        <v>36</v>
      </c>
      <c r="O406">
        <v>1166.666667</v>
      </c>
      <c r="P406">
        <v>246</v>
      </c>
      <c r="Q406">
        <v>2500</v>
      </c>
      <c r="R406" s="1">
        <v>39073</v>
      </c>
      <c r="S406">
        <v>4</v>
      </c>
      <c r="T406">
        <v>2006</v>
      </c>
      <c r="U406">
        <v>81.849999999999994</v>
      </c>
      <c r="V406">
        <v>85.78</v>
      </c>
      <c r="W406">
        <v>1</v>
      </c>
      <c r="X406" t="s">
        <v>38</v>
      </c>
    </row>
    <row r="407" spans="1:24" hidden="1" x14ac:dyDescent="0.25">
      <c r="A407" s="1">
        <v>39428</v>
      </c>
      <c r="B407">
        <v>36</v>
      </c>
      <c r="C407" t="s">
        <v>24</v>
      </c>
      <c r="D407" s="1">
        <v>39546</v>
      </c>
      <c r="E407">
        <v>9.6780000000000005E-2</v>
      </c>
      <c r="F407">
        <v>8.9899999999999994E-2</v>
      </c>
      <c r="G407">
        <v>8.9899999999999994E-2</v>
      </c>
      <c r="H407" t="s">
        <v>25</v>
      </c>
      <c r="J407">
        <v>1</v>
      </c>
      <c r="K407" t="s">
        <v>40</v>
      </c>
      <c r="L407" t="s">
        <v>80</v>
      </c>
      <c r="M407" t="s">
        <v>56</v>
      </c>
      <c r="N407">
        <v>0</v>
      </c>
      <c r="O407">
        <v>3219.833333</v>
      </c>
      <c r="P407">
        <v>0</v>
      </c>
      <c r="Q407">
        <v>8000</v>
      </c>
      <c r="R407" s="1">
        <v>39435</v>
      </c>
      <c r="S407">
        <v>4</v>
      </c>
      <c r="T407">
        <v>2007</v>
      </c>
      <c r="U407">
        <v>254.36</v>
      </c>
      <c r="V407">
        <v>211.57</v>
      </c>
      <c r="W407">
        <v>142</v>
      </c>
      <c r="X407" t="s">
        <v>38</v>
      </c>
    </row>
    <row r="408" spans="1:24" hidden="1" x14ac:dyDescent="0.25">
      <c r="A408" s="1">
        <v>40224</v>
      </c>
      <c r="B408">
        <v>36</v>
      </c>
      <c r="C408" t="s">
        <v>66</v>
      </c>
      <c r="D408" s="1">
        <v>40781</v>
      </c>
      <c r="E408">
        <v>0.34915000000000002</v>
      </c>
      <c r="F408">
        <v>0.32500000000000001</v>
      </c>
      <c r="G408">
        <v>0.315</v>
      </c>
      <c r="H408" t="s">
        <v>39</v>
      </c>
      <c r="I408">
        <v>7</v>
      </c>
      <c r="J408">
        <v>2</v>
      </c>
      <c r="K408" t="s">
        <v>72</v>
      </c>
      <c r="L408" t="s">
        <v>130</v>
      </c>
      <c r="M408" t="s">
        <v>56</v>
      </c>
      <c r="N408">
        <v>0</v>
      </c>
      <c r="O408">
        <v>8083.3333329999996</v>
      </c>
      <c r="P408">
        <v>1049</v>
      </c>
      <c r="Q408">
        <v>8000</v>
      </c>
      <c r="R408" s="1">
        <v>40235</v>
      </c>
      <c r="S408">
        <v>1</v>
      </c>
      <c r="T408">
        <v>2010</v>
      </c>
      <c r="U408">
        <v>350.66</v>
      </c>
      <c r="V408">
        <v>2682.84</v>
      </c>
      <c r="W408">
        <v>62</v>
      </c>
      <c r="X408" t="s">
        <v>34</v>
      </c>
    </row>
    <row r="409" spans="1:24" hidden="1" x14ac:dyDescent="0.25">
      <c r="A409" s="1">
        <v>40983</v>
      </c>
      <c r="B409">
        <v>60</v>
      </c>
      <c r="C409" t="s">
        <v>24</v>
      </c>
      <c r="D409" s="1">
        <v>41395</v>
      </c>
      <c r="E409">
        <v>0.35837999999999998</v>
      </c>
      <c r="F409">
        <v>0.33040000000000003</v>
      </c>
      <c r="G409">
        <v>0.32040000000000002</v>
      </c>
      <c r="H409" t="s">
        <v>44</v>
      </c>
      <c r="I409">
        <v>3</v>
      </c>
      <c r="J409">
        <v>1</v>
      </c>
      <c r="K409" t="s">
        <v>71</v>
      </c>
      <c r="L409" t="s">
        <v>62</v>
      </c>
      <c r="M409" t="s">
        <v>33</v>
      </c>
      <c r="N409">
        <v>0</v>
      </c>
      <c r="O409">
        <v>7083.3333329999996</v>
      </c>
      <c r="P409">
        <v>0</v>
      </c>
      <c r="Q409">
        <v>4000</v>
      </c>
      <c r="R409" s="1">
        <v>40987</v>
      </c>
      <c r="S409">
        <v>1</v>
      </c>
      <c r="T409">
        <v>2012</v>
      </c>
      <c r="U409">
        <v>136.97999999999999</v>
      </c>
      <c r="V409">
        <v>1361.86</v>
      </c>
      <c r="W409">
        <v>21</v>
      </c>
      <c r="X409" t="s">
        <v>34</v>
      </c>
    </row>
    <row r="410" spans="1:24" hidden="1" x14ac:dyDescent="0.25">
      <c r="A410" s="1">
        <v>41101</v>
      </c>
      <c r="B410">
        <v>12</v>
      </c>
      <c r="C410" t="s">
        <v>24</v>
      </c>
      <c r="D410" s="1">
        <v>41473</v>
      </c>
      <c r="E410">
        <v>0.17968999999999999</v>
      </c>
      <c r="F410">
        <v>0.12239999999999999</v>
      </c>
      <c r="G410">
        <v>0.1124</v>
      </c>
      <c r="H410" t="s">
        <v>42</v>
      </c>
      <c r="I410">
        <v>8</v>
      </c>
      <c r="J410">
        <v>1</v>
      </c>
      <c r="K410" t="s">
        <v>48</v>
      </c>
      <c r="L410" t="s">
        <v>41</v>
      </c>
      <c r="M410" t="s">
        <v>33</v>
      </c>
      <c r="N410">
        <v>0</v>
      </c>
      <c r="O410">
        <v>8333.3333330000005</v>
      </c>
      <c r="P410">
        <v>0</v>
      </c>
      <c r="Q410">
        <v>6950</v>
      </c>
      <c r="R410" s="1">
        <v>41108</v>
      </c>
      <c r="S410">
        <v>3</v>
      </c>
      <c r="T410">
        <v>2012</v>
      </c>
      <c r="U410">
        <v>618.28</v>
      </c>
      <c r="V410">
        <v>471.24</v>
      </c>
      <c r="W410">
        <v>12</v>
      </c>
      <c r="X410" t="s">
        <v>38</v>
      </c>
    </row>
    <row r="411" spans="1:24" hidden="1" x14ac:dyDescent="0.25">
      <c r="A411" s="1">
        <v>41682</v>
      </c>
      <c r="B411">
        <v>60</v>
      </c>
      <c r="C411" t="s">
        <v>30</v>
      </c>
      <c r="D411" s="1"/>
      <c r="E411">
        <v>0.18221999999999999</v>
      </c>
      <c r="F411">
        <v>0.1585</v>
      </c>
      <c r="G411">
        <v>0.14849999999999999</v>
      </c>
      <c r="H411" t="s">
        <v>47</v>
      </c>
      <c r="I411">
        <v>6</v>
      </c>
      <c r="J411">
        <v>1</v>
      </c>
      <c r="K411" t="s">
        <v>83</v>
      </c>
      <c r="L411" t="s">
        <v>27</v>
      </c>
      <c r="M411" t="s">
        <v>33</v>
      </c>
      <c r="N411">
        <v>0</v>
      </c>
      <c r="O411">
        <v>6833.3333329999996</v>
      </c>
      <c r="P411">
        <v>0</v>
      </c>
      <c r="Q411">
        <v>15000</v>
      </c>
      <c r="R411" s="1">
        <v>41684</v>
      </c>
      <c r="S411">
        <v>1</v>
      </c>
      <c r="T411">
        <v>2014</v>
      </c>
      <c r="U411">
        <v>363.58</v>
      </c>
      <c r="V411">
        <v>0</v>
      </c>
      <c r="W411">
        <v>100</v>
      </c>
      <c r="X411" t="s">
        <v>38</v>
      </c>
    </row>
    <row r="412" spans="1:24" hidden="1" x14ac:dyDescent="0.25">
      <c r="A412" s="1">
        <v>39373</v>
      </c>
      <c r="B412">
        <v>36</v>
      </c>
      <c r="C412" t="s">
        <v>24</v>
      </c>
      <c r="D412" s="1">
        <v>40481</v>
      </c>
      <c r="E412">
        <v>0.26762000000000002</v>
      </c>
      <c r="F412">
        <v>0.26</v>
      </c>
      <c r="G412">
        <v>0.25</v>
      </c>
      <c r="H412" t="s">
        <v>25</v>
      </c>
      <c r="J412">
        <v>0</v>
      </c>
      <c r="K412" t="s">
        <v>51</v>
      </c>
      <c r="L412" t="s">
        <v>27</v>
      </c>
      <c r="M412" t="s">
        <v>56</v>
      </c>
      <c r="N412">
        <v>0</v>
      </c>
      <c r="O412">
        <v>1333.333333</v>
      </c>
      <c r="P412">
        <v>0</v>
      </c>
      <c r="Q412">
        <v>7000</v>
      </c>
      <c r="R412" s="1">
        <v>39385</v>
      </c>
      <c r="S412">
        <v>4</v>
      </c>
      <c r="T412">
        <v>2007</v>
      </c>
      <c r="U412">
        <v>282.02999999999997</v>
      </c>
      <c r="V412">
        <v>3160.55</v>
      </c>
      <c r="W412">
        <v>96</v>
      </c>
      <c r="X412" t="s">
        <v>34</v>
      </c>
    </row>
    <row r="413" spans="1:24" hidden="1" x14ac:dyDescent="0.25">
      <c r="A413" s="1">
        <v>40225</v>
      </c>
      <c r="B413">
        <v>36</v>
      </c>
      <c r="C413" t="s">
        <v>24</v>
      </c>
      <c r="D413" s="1">
        <v>41331</v>
      </c>
      <c r="E413">
        <v>0.10645</v>
      </c>
      <c r="F413">
        <v>0.10299999999999999</v>
      </c>
      <c r="G413">
        <v>9.2999999999999999E-2</v>
      </c>
      <c r="H413" t="s">
        <v>50</v>
      </c>
      <c r="I413">
        <v>8</v>
      </c>
      <c r="J413">
        <v>1</v>
      </c>
      <c r="K413" t="s">
        <v>136</v>
      </c>
      <c r="L413" t="s">
        <v>138</v>
      </c>
      <c r="M413" t="s">
        <v>56</v>
      </c>
      <c r="N413">
        <v>0</v>
      </c>
      <c r="O413">
        <v>8750</v>
      </c>
      <c r="P413">
        <v>0</v>
      </c>
      <c r="Q413">
        <v>20000</v>
      </c>
      <c r="R413" s="1">
        <v>40235</v>
      </c>
      <c r="S413">
        <v>1</v>
      </c>
      <c r="T413">
        <v>2010</v>
      </c>
      <c r="U413">
        <v>648.16</v>
      </c>
      <c r="V413">
        <v>3325.61</v>
      </c>
      <c r="W413">
        <v>685</v>
      </c>
      <c r="X413" t="s">
        <v>38</v>
      </c>
    </row>
    <row r="414" spans="1:24" x14ac:dyDescent="0.25">
      <c r="A414" s="1">
        <v>39414</v>
      </c>
      <c r="B414">
        <v>36</v>
      </c>
      <c r="C414" t="s">
        <v>24</v>
      </c>
      <c r="D414" s="1">
        <v>40523</v>
      </c>
      <c r="E414">
        <v>0.13202</v>
      </c>
      <c r="F414">
        <v>0.125</v>
      </c>
      <c r="G414">
        <v>0.115</v>
      </c>
      <c r="H414" t="s">
        <v>25</v>
      </c>
      <c r="J414">
        <v>0</v>
      </c>
      <c r="K414" t="s">
        <v>85</v>
      </c>
      <c r="L414" t="s">
        <v>62</v>
      </c>
      <c r="M414" t="s">
        <v>56</v>
      </c>
      <c r="N414">
        <v>0</v>
      </c>
      <c r="O414">
        <v>8333.3333330000005</v>
      </c>
      <c r="P414">
        <v>0</v>
      </c>
      <c r="Q414">
        <v>16000</v>
      </c>
      <c r="R414" s="1">
        <v>39427</v>
      </c>
      <c r="S414">
        <v>4</v>
      </c>
      <c r="T414">
        <v>2007</v>
      </c>
      <c r="U414">
        <v>462.43</v>
      </c>
      <c r="V414">
        <v>3297.2</v>
      </c>
      <c r="W414">
        <v>360</v>
      </c>
      <c r="X414" t="s">
        <v>29</v>
      </c>
    </row>
    <row r="415" spans="1:24" x14ac:dyDescent="0.25">
      <c r="A415" s="1">
        <v>41669</v>
      </c>
      <c r="B415">
        <v>36</v>
      </c>
      <c r="C415" t="s">
        <v>30</v>
      </c>
      <c r="D415" s="1"/>
      <c r="E415">
        <v>9.0300000000000005E-2</v>
      </c>
      <c r="F415">
        <v>7.6899999999999996E-2</v>
      </c>
      <c r="G415">
        <v>6.6900000000000001E-2</v>
      </c>
      <c r="H415" t="s">
        <v>50</v>
      </c>
      <c r="I415">
        <v>8</v>
      </c>
      <c r="J415">
        <v>1</v>
      </c>
      <c r="K415" t="s">
        <v>51</v>
      </c>
      <c r="L415" t="s">
        <v>27</v>
      </c>
      <c r="M415" t="s">
        <v>27</v>
      </c>
      <c r="N415">
        <v>0</v>
      </c>
      <c r="O415">
        <v>4083.333333</v>
      </c>
      <c r="P415">
        <v>0</v>
      </c>
      <c r="Q415">
        <v>10000</v>
      </c>
      <c r="R415" s="1">
        <v>41682</v>
      </c>
      <c r="S415">
        <v>1</v>
      </c>
      <c r="T415">
        <v>2014</v>
      </c>
      <c r="U415">
        <v>311.94</v>
      </c>
      <c r="V415">
        <v>0</v>
      </c>
      <c r="W415">
        <v>1</v>
      </c>
      <c r="X415" t="s">
        <v>29</v>
      </c>
    </row>
    <row r="416" spans="1:24" hidden="1" x14ac:dyDescent="0.25">
      <c r="A416" s="1">
        <v>40833</v>
      </c>
      <c r="B416">
        <v>36</v>
      </c>
      <c r="C416" t="s">
        <v>24</v>
      </c>
      <c r="D416" s="1">
        <v>41403</v>
      </c>
      <c r="E416">
        <v>0.13220000000000001</v>
      </c>
      <c r="F416">
        <v>0.111</v>
      </c>
      <c r="G416">
        <v>0.10100000000000001</v>
      </c>
      <c r="H416" t="s">
        <v>31</v>
      </c>
      <c r="I416">
        <v>8</v>
      </c>
      <c r="J416">
        <v>1</v>
      </c>
      <c r="K416" t="s">
        <v>51</v>
      </c>
      <c r="L416" t="s">
        <v>62</v>
      </c>
      <c r="M416" t="s">
        <v>56</v>
      </c>
      <c r="N416">
        <v>0</v>
      </c>
      <c r="O416">
        <v>6083.3333329999996</v>
      </c>
      <c r="P416">
        <v>0</v>
      </c>
      <c r="Q416">
        <v>10000</v>
      </c>
      <c r="R416" s="1">
        <v>40861</v>
      </c>
      <c r="S416">
        <v>4</v>
      </c>
      <c r="T416">
        <v>2011</v>
      </c>
      <c r="U416">
        <v>327.86</v>
      </c>
      <c r="V416">
        <v>1134.73</v>
      </c>
      <c r="W416">
        <v>131</v>
      </c>
      <c r="X416" t="s">
        <v>34</v>
      </c>
    </row>
    <row r="417" spans="1:24" hidden="1" x14ac:dyDescent="0.25">
      <c r="A417" s="1">
        <v>40414</v>
      </c>
      <c r="B417">
        <v>36</v>
      </c>
      <c r="C417" t="s">
        <v>24</v>
      </c>
      <c r="D417" s="1">
        <v>40855</v>
      </c>
      <c r="E417">
        <v>0.38057999999999997</v>
      </c>
      <c r="F417">
        <v>0.34350000000000003</v>
      </c>
      <c r="G417">
        <v>0.33350000000000002</v>
      </c>
      <c r="H417" t="s">
        <v>44</v>
      </c>
      <c r="I417">
        <v>5</v>
      </c>
      <c r="J417">
        <v>1</v>
      </c>
      <c r="K417" t="s">
        <v>59</v>
      </c>
      <c r="L417" t="s">
        <v>32</v>
      </c>
      <c r="M417" t="s">
        <v>33</v>
      </c>
      <c r="N417">
        <v>0</v>
      </c>
      <c r="O417">
        <v>4333.3333329999996</v>
      </c>
      <c r="P417">
        <v>0</v>
      </c>
      <c r="Q417">
        <v>7500</v>
      </c>
      <c r="R417" s="1">
        <v>40431</v>
      </c>
      <c r="S417">
        <v>3</v>
      </c>
      <c r="T417">
        <v>2010</v>
      </c>
      <c r="U417">
        <v>336.52</v>
      </c>
      <c r="V417">
        <v>2395.8000000000002</v>
      </c>
      <c r="W417">
        <v>235</v>
      </c>
      <c r="X417" t="s">
        <v>34</v>
      </c>
    </row>
    <row r="418" spans="1:24" hidden="1" x14ac:dyDescent="0.25">
      <c r="A418" s="1">
        <v>41510</v>
      </c>
      <c r="B418">
        <v>36</v>
      </c>
      <c r="C418" t="s">
        <v>30</v>
      </c>
      <c r="D418" s="1"/>
      <c r="E418">
        <v>0.34752</v>
      </c>
      <c r="F418">
        <v>0.3075</v>
      </c>
      <c r="G418">
        <v>0.29749999999999999</v>
      </c>
      <c r="H418" t="s">
        <v>64</v>
      </c>
      <c r="I418">
        <v>2</v>
      </c>
      <c r="J418">
        <v>7</v>
      </c>
      <c r="K418" t="s">
        <v>90</v>
      </c>
      <c r="L418" t="s">
        <v>52</v>
      </c>
      <c r="M418" t="s">
        <v>33</v>
      </c>
      <c r="N418">
        <v>0</v>
      </c>
      <c r="O418">
        <v>4437.9166670000004</v>
      </c>
      <c r="P418">
        <v>0</v>
      </c>
      <c r="Q418">
        <v>4000</v>
      </c>
      <c r="R418" s="1">
        <v>41563</v>
      </c>
      <c r="S418">
        <v>4</v>
      </c>
      <c r="T418">
        <v>2013</v>
      </c>
      <c r="U418">
        <v>171.45</v>
      </c>
      <c r="V418">
        <v>403.69</v>
      </c>
      <c r="W418">
        <v>32</v>
      </c>
      <c r="X418" t="s">
        <v>38</v>
      </c>
    </row>
    <row r="419" spans="1:24" hidden="1" x14ac:dyDescent="0.25">
      <c r="A419" s="1">
        <v>41170</v>
      </c>
      <c r="B419">
        <v>36</v>
      </c>
      <c r="C419" t="s">
        <v>30</v>
      </c>
      <c r="D419" s="1"/>
      <c r="E419">
        <v>0.24757999999999999</v>
      </c>
      <c r="F419">
        <v>0.2099</v>
      </c>
      <c r="G419">
        <v>0.19989999999999999</v>
      </c>
      <c r="H419" t="s">
        <v>47</v>
      </c>
      <c r="I419">
        <v>7</v>
      </c>
      <c r="J419">
        <v>13</v>
      </c>
      <c r="K419" t="s">
        <v>78</v>
      </c>
      <c r="L419" t="s">
        <v>27</v>
      </c>
      <c r="M419" t="s">
        <v>33</v>
      </c>
      <c r="N419">
        <v>0</v>
      </c>
      <c r="O419">
        <v>3500</v>
      </c>
      <c r="P419">
        <v>0</v>
      </c>
      <c r="Q419">
        <v>2000</v>
      </c>
      <c r="R419" s="1">
        <v>41177</v>
      </c>
      <c r="S419">
        <v>3</v>
      </c>
      <c r="T419">
        <v>2012</v>
      </c>
      <c r="U419">
        <v>75.34</v>
      </c>
      <c r="V419">
        <v>490.15</v>
      </c>
      <c r="W419">
        <v>23</v>
      </c>
      <c r="X419" t="s">
        <v>38</v>
      </c>
    </row>
    <row r="420" spans="1:24" hidden="1" x14ac:dyDescent="0.25">
      <c r="A420" s="1">
        <v>41274</v>
      </c>
      <c r="B420">
        <v>36</v>
      </c>
      <c r="C420" t="s">
        <v>30</v>
      </c>
      <c r="D420" s="1"/>
      <c r="E420">
        <v>0.22711999999999999</v>
      </c>
      <c r="F420">
        <v>0.18990000000000001</v>
      </c>
      <c r="G420">
        <v>0.1799</v>
      </c>
      <c r="H420" t="s">
        <v>47</v>
      </c>
      <c r="I420">
        <v>6</v>
      </c>
      <c r="J420">
        <v>6</v>
      </c>
      <c r="K420" t="s">
        <v>48</v>
      </c>
      <c r="L420" t="s">
        <v>139</v>
      </c>
      <c r="M420" t="s">
        <v>33</v>
      </c>
      <c r="N420">
        <v>0</v>
      </c>
      <c r="O420">
        <v>7333.3333329999996</v>
      </c>
      <c r="P420">
        <v>0</v>
      </c>
      <c r="Q420">
        <v>7000</v>
      </c>
      <c r="R420" s="1">
        <v>41282</v>
      </c>
      <c r="S420">
        <v>1</v>
      </c>
      <c r="T420">
        <v>2013</v>
      </c>
      <c r="U420">
        <v>256.56</v>
      </c>
      <c r="V420">
        <v>1074.47</v>
      </c>
      <c r="W420">
        <v>94</v>
      </c>
      <c r="X420" t="s">
        <v>38</v>
      </c>
    </row>
    <row r="421" spans="1:24" hidden="1" x14ac:dyDescent="0.25">
      <c r="A421" s="1">
        <v>41410</v>
      </c>
      <c r="B421">
        <v>36</v>
      </c>
      <c r="C421" t="s">
        <v>63</v>
      </c>
      <c r="D421" s="1">
        <v>41691</v>
      </c>
      <c r="E421">
        <v>0.35355999999999999</v>
      </c>
      <c r="F421">
        <v>0.31340000000000001</v>
      </c>
      <c r="G421">
        <v>0.3034</v>
      </c>
      <c r="H421" t="s">
        <v>64</v>
      </c>
      <c r="I421">
        <v>3</v>
      </c>
      <c r="J421">
        <v>13</v>
      </c>
      <c r="K421" t="s">
        <v>35</v>
      </c>
      <c r="L421" t="s">
        <v>27</v>
      </c>
      <c r="M421" t="s">
        <v>27</v>
      </c>
      <c r="N421">
        <v>221</v>
      </c>
      <c r="O421">
        <v>1061</v>
      </c>
      <c r="P421">
        <v>136</v>
      </c>
      <c r="Q421">
        <v>4000</v>
      </c>
      <c r="R421" s="1">
        <v>41416</v>
      </c>
      <c r="S421">
        <v>2</v>
      </c>
      <c r="T421">
        <v>2013</v>
      </c>
      <c r="U421">
        <v>172.76</v>
      </c>
      <c r="V421">
        <v>398.3</v>
      </c>
      <c r="W421">
        <v>50</v>
      </c>
      <c r="X421" t="s">
        <v>38</v>
      </c>
    </row>
    <row r="422" spans="1:24" hidden="1" x14ac:dyDescent="0.25">
      <c r="A422" s="1">
        <v>41431</v>
      </c>
      <c r="B422">
        <v>36</v>
      </c>
      <c r="C422" t="s">
        <v>24</v>
      </c>
      <c r="D422" s="1">
        <v>41674</v>
      </c>
      <c r="E422">
        <v>0.25013000000000002</v>
      </c>
      <c r="F422">
        <v>0.21240000000000001</v>
      </c>
      <c r="G422">
        <v>0.2024</v>
      </c>
      <c r="H422" t="s">
        <v>47</v>
      </c>
      <c r="I422">
        <v>8</v>
      </c>
      <c r="J422">
        <v>1</v>
      </c>
      <c r="K422" t="s">
        <v>123</v>
      </c>
      <c r="L422" t="s">
        <v>60</v>
      </c>
      <c r="M422" t="s">
        <v>33</v>
      </c>
      <c r="N422">
        <v>0</v>
      </c>
      <c r="O422">
        <v>10000</v>
      </c>
      <c r="P422">
        <v>0</v>
      </c>
      <c r="Q422">
        <v>9000</v>
      </c>
      <c r="R422" s="1">
        <v>41500</v>
      </c>
      <c r="S422">
        <v>3</v>
      </c>
      <c r="T422">
        <v>2013</v>
      </c>
      <c r="U422">
        <v>340.19</v>
      </c>
      <c r="V422">
        <v>868.58</v>
      </c>
      <c r="W422">
        <v>98</v>
      </c>
      <c r="X422" t="s">
        <v>38</v>
      </c>
    </row>
    <row r="423" spans="1:24" hidden="1" x14ac:dyDescent="0.25">
      <c r="A423" s="1">
        <v>39465</v>
      </c>
      <c r="B423">
        <v>36</v>
      </c>
      <c r="C423" t="s">
        <v>24</v>
      </c>
      <c r="D423" s="1">
        <v>40079</v>
      </c>
      <c r="E423">
        <v>0.24263999999999999</v>
      </c>
      <c r="F423">
        <v>0.22</v>
      </c>
      <c r="G423">
        <v>0.21</v>
      </c>
      <c r="H423" t="s">
        <v>25</v>
      </c>
      <c r="J423">
        <v>4</v>
      </c>
      <c r="K423" t="s">
        <v>51</v>
      </c>
      <c r="L423" t="s">
        <v>27</v>
      </c>
      <c r="M423" t="s">
        <v>56</v>
      </c>
      <c r="N423">
        <v>13495</v>
      </c>
      <c r="O423">
        <v>5865</v>
      </c>
      <c r="P423">
        <v>0</v>
      </c>
      <c r="Q423">
        <v>1000</v>
      </c>
      <c r="R423" s="1">
        <v>39482</v>
      </c>
      <c r="S423">
        <v>1</v>
      </c>
      <c r="T423">
        <v>2008</v>
      </c>
      <c r="U423">
        <v>38.19</v>
      </c>
      <c r="V423">
        <v>237.22</v>
      </c>
      <c r="W423">
        <v>55</v>
      </c>
      <c r="X423" t="s">
        <v>34</v>
      </c>
    </row>
    <row r="424" spans="1:24" hidden="1" x14ac:dyDescent="0.25">
      <c r="A424" s="1">
        <v>40470</v>
      </c>
      <c r="B424">
        <v>36</v>
      </c>
      <c r="C424" t="s">
        <v>24</v>
      </c>
      <c r="D424" s="1">
        <v>41575</v>
      </c>
      <c r="E424">
        <v>0.13270999999999999</v>
      </c>
      <c r="F424">
        <v>0.1115</v>
      </c>
      <c r="G424">
        <v>0.10150000000000001</v>
      </c>
      <c r="H424" t="s">
        <v>31</v>
      </c>
      <c r="I424">
        <v>9</v>
      </c>
      <c r="J424">
        <v>1</v>
      </c>
      <c r="K424" t="s">
        <v>134</v>
      </c>
      <c r="L424" t="s">
        <v>92</v>
      </c>
      <c r="M424" t="s">
        <v>33</v>
      </c>
      <c r="N424">
        <v>0</v>
      </c>
      <c r="O424">
        <v>6666.6666670000004</v>
      </c>
      <c r="P424">
        <v>0</v>
      </c>
      <c r="Q424">
        <v>10000</v>
      </c>
      <c r="R424" s="1">
        <v>40479</v>
      </c>
      <c r="S424">
        <v>4</v>
      </c>
      <c r="T424">
        <v>2010</v>
      </c>
      <c r="U424">
        <v>328.1</v>
      </c>
      <c r="V424">
        <v>1813.56</v>
      </c>
      <c r="W424">
        <v>292</v>
      </c>
      <c r="X424" t="s">
        <v>38</v>
      </c>
    </row>
    <row r="425" spans="1:24" hidden="1" x14ac:dyDescent="0.25">
      <c r="A425" s="1">
        <v>39609</v>
      </c>
      <c r="B425">
        <v>36</v>
      </c>
      <c r="C425" t="s">
        <v>66</v>
      </c>
      <c r="D425" s="1">
        <v>40105</v>
      </c>
      <c r="E425">
        <v>0.15934000000000001</v>
      </c>
      <c r="F425">
        <v>0.1522</v>
      </c>
      <c r="G425">
        <v>0.14219999999999999</v>
      </c>
      <c r="H425" t="s">
        <v>25</v>
      </c>
      <c r="J425">
        <v>3</v>
      </c>
      <c r="K425" t="s">
        <v>48</v>
      </c>
      <c r="L425" t="s">
        <v>41</v>
      </c>
      <c r="M425" t="s">
        <v>56</v>
      </c>
      <c r="N425">
        <v>0</v>
      </c>
      <c r="O425">
        <v>10958.333329999999</v>
      </c>
      <c r="P425">
        <v>1726</v>
      </c>
      <c r="Q425">
        <v>25000</v>
      </c>
      <c r="R425" s="1">
        <v>39617</v>
      </c>
      <c r="S425">
        <v>2</v>
      </c>
      <c r="T425">
        <v>2008</v>
      </c>
      <c r="U425">
        <v>869.33</v>
      </c>
      <c r="V425">
        <v>3084.53</v>
      </c>
      <c r="W425">
        <v>347</v>
      </c>
      <c r="X425" t="s">
        <v>34</v>
      </c>
    </row>
    <row r="426" spans="1:24" x14ac:dyDescent="0.25">
      <c r="A426" s="1">
        <v>41031</v>
      </c>
      <c r="B426">
        <v>36</v>
      </c>
      <c r="C426" t="s">
        <v>66</v>
      </c>
      <c r="D426" s="1">
        <v>41444</v>
      </c>
      <c r="E426">
        <v>0.28850999999999999</v>
      </c>
      <c r="F426">
        <v>0.24990000000000001</v>
      </c>
      <c r="G426">
        <v>0.2399</v>
      </c>
      <c r="H426" t="s">
        <v>39</v>
      </c>
      <c r="I426">
        <v>5</v>
      </c>
      <c r="J426">
        <v>7</v>
      </c>
      <c r="K426" t="s">
        <v>136</v>
      </c>
      <c r="L426" t="s">
        <v>27</v>
      </c>
      <c r="M426" t="s">
        <v>33</v>
      </c>
      <c r="N426">
        <v>0</v>
      </c>
      <c r="O426">
        <v>2916.666667</v>
      </c>
      <c r="P426">
        <v>386</v>
      </c>
      <c r="Q426">
        <v>15000</v>
      </c>
      <c r="R426" s="1">
        <v>41046</v>
      </c>
      <c r="S426">
        <v>2</v>
      </c>
      <c r="T426">
        <v>2012</v>
      </c>
      <c r="U426">
        <v>596.32000000000005</v>
      </c>
      <c r="V426">
        <v>2343.79</v>
      </c>
      <c r="W426">
        <v>284</v>
      </c>
      <c r="X426" t="s">
        <v>29</v>
      </c>
    </row>
    <row r="427" spans="1:24" hidden="1" x14ac:dyDescent="0.25">
      <c r="A427" s="1">
        <v>40116</v>
      </c>
      <c r="B427">
        <v>36</v>
      </c>
      <c r="C427" t="s">
        <v>24</v>
      </c>
      <c r="D427" s="1">
        <v>40476</v>
      </c>
      <c r="E427">
        <v>0.36437999999999998</v>
      </c>
      <c r="F427">
        <v>0.34</v>
      </c>
      <c r="G427">
        <v>0.33</v>
      </c>
      <c r="H427" t="s">
        <v>47</v>
      </c>
      <c r="I427">
        <v>9</v>
      </c>
      <c r="J427">
        <v>1</v>
      </c>
      <c r="K427" t="s">
        <v>78</v>
      </c>
      <c r="L427" t="s">
        <v>109</v>
      </c>
      <c r="M427" t="s">
        <v>56</v>
      </c>
      <c r="N427">
        <v>0</v>
      </c>
      <c r="O427">
        <v>2750</v>
      </c>
      <c r="P427">
        <v>0</v>
      </c>
      <c r="Q427">
        <v>2500</v>
      </c>
      <c r="R427" s="1">
        <v>40126</v>
      </c>
      <c r="S427">
        <v>4</v>
      </c>
      <c r="T427">
        <v>2009</v>
      </c>
      <c r="U427">
        <v>111.68</v>
      </c>
      <c r="V427">
        <v>737.37</v>
      </c>
      <c r="W427">
        <v>30</v>
      </c>
      <c r="X427" t="s">
        <v>34</v>
      </c>
    </row>
    <row r="428" spans="1:24" hidden="1" x14ac:dyDescent="0.25">
      <c r="A428" s="1">
        <v>41347</v>
      </c>
      <c r="B428">
        <v>36</v>
      </c>
      <c r="C428" t="s">
        <v>30</v>
      </c>
      <c r="D428" s="1"/>
      <c r="E428">
        <v>0.22711999999999999</v>
      </c>
      <c r="F428">
        <v>0.18990000000000001</v>
      </c>
      <c r="G428">
        <v>0.1799</v>
      </c>
      <c r="H428" t="s">
        <v>47</v>
      </c>
      <c r="I428">
        <v>4</v>
      </c>
      <c r="J428">
        <v>18</v>
      </c>
      <c r="K428" t="s">
        <v>81</v>
      </c>
      <c r="L428" t="s">
        <v>140</v>
      </c>
      <c r="M428" t="s">
        <v>33</v>
      </c>
      <c r="N428">
        <v>0</v>
      </c>
      <c r="O428">
        <v>7916.6666670000004</v>
      </c>
      <c r="P428">
        <v>0</v>
      </c>
      <c r="Q428">
        <v>3500</v>
      </c>
      <c r="R428" s="1">
        <v>41353</v>
      </c>
      <c r="S428">
        <v>1</v>
      </c>
      <c r="T428">
        <v>2013</v>
      </c>
      <c r="U428">
        <v>128.28</v>
      </c>
      <c r="V428">
        <v>546.84</v>
      </c>
      <c r="W428">
        <v>4</v>
      </c>
      <c r="X428" t="s">
        <v>38</v>
      </c>
    </row>
    <row r="429" spans="1:24" hidden="1" x14ac:dyDescent="0.25">
      <c r="A429" s="1">
        <v>39570</v>
      </c>
      <c r="B429">
        <v>36</v>
      </c>
      <c r="C429" t="s">
        <v>24</v>
      </c>
      <c r="D429" s="1">
        <v>40676</v>
      </c>
      <c r="E429">
        <v>0.12382</v>
      </c>
      <c r="F429">
        <v>0.10979999999999999</v>
      </c>
      <c r="G429">
        <v>9.98E-2</v>
      </c>
      <c r="H429" t="s">
        <v>25</v>
      </c>
      <c r="J429">
        <v>1</v>
      </c>
      <c r="K429" t="s">
        <v>48</v>
      </c>
      <c r="L429" t="s">
        <v>141</v>
      </c>
      <c r="M429" t="s">
        <v>113</v>
      </c>
      <c r="N429">
        <v>0</v>
      </c>
      <c r="O429">
        <v>666.66666699999996</v>
      </c>
      <c r="P429">
        <v>0</v>
      </c>
      <c r="Q429">
        <v>2100</v>
      </c>
      <c r="R429" s="1">
        <v>39581</v>
      </c>
      <c r="S429">
        <v>2</v>
      </c>
      <c r="T429">
        <v>2008</v>
      </c>
      <c r="U429">
        <v>68.73</v>
      </c>
      <c r="V429">
        <v>375.09</v>
      </c>
      <c r="W429">
        <v>48</v>
      </c>
      <c r="X429" t="s">
        <v>38</v>
      </c>
    </row>
    <row r="430" spans="1:24" hidden="1" x14ac:dyDescent="0.25">
      <c r="A430" s="1">
        <v>40612</v>
      </c>
      <c r="B430">
        <v>36</v>
      </c>
      <c r="C430" t="s">
        <v>66</v>
      </c>
      <c r="D430" s="1">
        <v>41292</v>
      </c>
      <c r="E430">
        <v>0.35643000000000002</v>
      </c>
      <c r="F430">
        <v>0.31990000000000002</v>
      </c>
      <c r="G430">
        <v>0.30990000000000001</v>
      </c>
      <c r="H430" t="s">
        <v>44</v>
      </c>
      <c r="I430">
        <v>5</v>
      </c>
      <c r="J430">
        <v>1</v>
      </c>
      <c r="K430" t="s">
        <v>83</v>
      </c>
      <c r="L430" t="s">
        <v>27</v>
      </c>
      <c r="M430" t="s">
        <v>33</v>
      </c>
      <c r="N430">
        <v>0</v>
      </c>
      <c r="O430">
        <v>11429.583329999999</v>
      </c>
      <c r="P430">
        <v>538</v>
      </c>
      <c r="Q430">
        <v>7500</v>
      </c>
      <c r="R430" s="1">
        <v>40620</v>
      </c>
      <c r="S430">
        <v>1</v>
      </c>
      <c r="T430">
        <v>2011</v>
      </c>
      <c r="U430">
        <v>326.62</v>
      </c>
      <c r="V430">
        <v>3134.05</v>
      </c>
      <c r="W430">
        <v>80</v>
      </c>
      <c r="X430" t="s">
        <v>38</v>
      </c>
    </row>
    <row r="431" spans="1:24" hidden="1" x14ac:dyDescent="0.25">
      <c r="A431" s="1">
        <v>39713</v>
      </c>
      <c r="B431">
        <v>36</v>
      </c>
      <c r="C431" t="s">
        <v>24</v>
      </c>
      <c r="D431" s="1">
        <v>40543</v>
      </c>
      <c r="E431">
        <v>0.23748</v>
      </c>
      <c r="F431">
        <v>0.23</v>
      </c>
      <c r="G431">
        <v>0.22</v>
      </c>
      <c r="H431" t="s">
        <v>25</v>
      </c>
      <c r="J431">
        <v>3</v>
      </c>
      <c r="K431" t="s">
        <v>61</v>
      </c>
      <c r="L431" t="s">
        <v>142</v>
      </c>
      <c r="M431" t="s">
        <v>28</v>
      </c>
      <c r="N431">
        <v>0</v>
      </c>
      <c r="O431">
        <v>9166.6666669999995</v>
      </c>
      <c r="P431">
        <v>0</v>
      </c>
      <c r="Q431">
        <v>18000</v>
      </c>
      <c r="R431" s="1">
        <v>39729</v>
      </c>
      <c r="S431">
        <v>4</v>
      </c>
      <c r="T431">
        <v>2008</v>
      </c>
      <c r="U431">
        <v>696.77</v>
      </c>
      <c r="V431">
        <v>6554.24</v>
      </c>
      <c r="W431">
        <v>228</v>
      </c>
      <c r="X431" t="s">
        <v>38</v>
      </c>
    </row>
    <row r="432" spans="1:24" x14ac:dyDescent="0.25">
      <c r="A432" s="1">
        <v>41086</v>
      </c>
      <c r="B432">
        <v>36</v>
      </c>
      <c r="C432" t="s">
        <v>30</v>
      </c>
      <c r="D432" s="1"/>
      <c r="E432">
        <v>0.14815999999999999</v>
      </c>
      <c r="F432">
        <v>0.11990000000000001</v>
      </c>
      <c r="G432">
        <v>0.1099</v>
      </c>
      <c r="H432" t="s">
        <v>31</v>
      </c>
      <c r="I432">
        <v>7</v>
      </c>
      <c r="J432">
        <v>20</v>
      </c>
      <c r="K432" t="s">
        <v>35</v>
      </c>
      <c r="L432" t="s">
        <v>77</v>
      </c>
      <c r="M432" t="s">
        <v>33</v>
      </c>
      <c r="N432">
        <v>0</v>
      </c>
      <c r="O432">
        <v>2375</v>
      </c>
      <c r="P432">
        <v>0</v>
      </c>
      <c r="Q432">
        <v>10000</v>
      </c>
      <c r="R432" s="1">
        <v>41127</v>
      </c>
      <c r="S432">
        <v>3</v>
      </c>
      <c r="T432">
        <v>2012</v>
      </c>
      <c r="U432">
        <v>332.1</v>
      </c>
      <c r="V432">
        <v>1381.59</v>
      </c>
      <c r="W432">
        <v>37</v>
      </c>
      <c r="X432" t="s">
        <v>29</v>
      </c>
    </row>
    <row r="433" spans="1:24" hidden="1" x14ac:dyDescent="0.25">
      <c r="A433" s="1">
        <v>41555</v>
      </c>
      <c r="B433">
        <v>36</v>
      </c>
      <c r="C433" t="s">
        <v>30</v>
      </c>
      <c r="D433" s="1"/>
      <c r="E433">
        <v>0.18837000000000001</v>
      </c>
      <c r="F433">
        <v>0.152</v>
      </c>
      <c r="G433">
        <v>0.14199999999999999</v>
      </c>
      <c r="H433" t="s">
        <v>42</v>
      </c>
      <c r="I433">
        <v>8</v>
      </c>
      <c r="J433">
        <v>1</v>
      </c>
      <c r="K433" t="s">
        <v>67</v>
      </c>
      <c r="L433" t="s">
        <v>49</v>
      </c>
      <c r="M433" t="s">
        <v>33</v>
      </c>
      <c r="N433">
        <v>0</v>
      </c>
      <c r="O433">
        <v>5666.6666670000004</v>
      </c>
      <c r="P433">
        <v>0</v>
      </c>
      <c r="Q433">
        <v>3000</v>
      </c>
      <c r="R433" s="1">
        <v>41562</v>
      </c>
      <c r="S433">
        <v>4</v>
      </c>
      <c r="T433">
        <v>2013</v>
      </c>
      <c r="U433">
        <v>104.29</v>
      </c>
      <c r="V433">
        <v>147.1507</v>
      </c>
      <c r="W433">
        <v>1</v>
      </c>
      <c r="X433" t="s">
        <v>34</v>
      </c>
    </row>
    <row r="434" spans="1:24" hidden="1" x14ac:dyDescent="0.25">
      <c r="A434" s="1">
        <v>39690</v>
      </c>
      <c r="B434">
        <v>36</v>
      </c>
      <c r="C434" t="s">
        <v>24</v>
      </c>
      <c r="D434" s="1">
        <v>40631</v>
      </c>
      <c r="E434">
        <v>8.0009999999999998E-2</v>
      </c>
      <c r="F434">
        <v>6.2899999999999998E-2</v>
      </c>
      <c r="G434">
        <v>5.2900000000000003E-2</v>
      </c>
      <c r="H434" t="s">
        <v>25</v>
      </c>
      <c r="J434">
        <v>7</v>
      </c>
      <c r="K434" t="s">
        <v>116</v>
      </c>
      <c r="L434" t="s">
        <v>27</v>
      </c>
      <c r="M434" t="s">
        <v>28</v>
      </c>
      <c r="N434">
        <v>271</v>
      </c>
      <c r="O434">
        <v>4166.6666670000004</v>
      </c>
      <c r="P434">
        <v>0</v>
      </c>
      <c r="Q434">
        <v>1000</v>
      </c>
      <c r="R434" s="1">
        <v>39700</v>
      </c>
      <c r="S434">
        <v>3</v>
      </c>
      <c r="T434">
        <v>2008</v>
      </c>
      <c r="U434">
        <v>30.55</v>
      </c>
      <c r="V434">
        <v>97.13</v>
      </c>
      <c r="W434">
        <v>38</v>
      </c>
      <c r="X434" t="s">
        <v>38</v>
      </c>
    </row>
    <row r="435" spans="1:24" hidden="1" x14ac:dyDescent="0.25">
      <c r="A435" s="1">
        <v>41649</v>
      </c>
      <c r="B435">
        <v>60</v>
      </c>
      <c r="C435" t="s">
        <v>30</v>
      </c>
      <c r="D435" s="1"/>
      <c r="E435">
        <v>0.16969000000000001</v>
      </c>
      <c r="F435">
        <v>0.14649999999999999</v>
      </c>
      <c r="G435">
        <v>0.13650000000000001</v>
      </c>
      <c r="H435" t="s">
        <v>42</v>
      </c>
      <c r="I435">
        <v>7</v>
      </c>
      <c r="J435">
        <v>7</v>
      </c>
      <c r="K435" t="s">
        <v>61</v>
      </c>
      <c r="L435" t="s">
        <v>27</v>
      </c>
      <c r="M435" t="s">
        <v>33</v>
      </c>
      <c r="N435">
        <v>0</v>
      </c>
      <c r="O435">
        <v>10833.333329999999</v>
      </c>
      <c r="P435">
        <v>0</v>
      </c>
      <c r="Q435">
        <v>25000</v>
      </c>
      <c r="R435" s="1">
        <v>41662</v>
      </c>
      <c r="S435">
        <v>1</v>
      </c>
      <c r="T435">
        <v>2014</v>
      </c>
      <c r="U435">
        <v>590.16999999999996</v>
      </c>
      <c r="V435">
        <v>301.0258</v>
      </c>
      <c r="W435">
        <v>1</v>
      </c>
      <c r="X435" t="s">
        <v>38</v>
      </c>
    </row>
    <row r="436" spans="1:24" x14ac:dyDescent="0.25">
      <c r="A436" s="1">
        <v>41431</v>
      </c>
      <c r="B436">
        <v>60</v>
      </c>
      <c r="C436" t="s">
        <v>30</v>
      </c>
      <c r="D436" s="1"/>
      <c r="E436">
        <v>0.10878</v>
      </c>
      <c r="F436">
        <v>8.6900000000000005E-2</v>
      </c>
      <c r="G436">
        <v>7.6899999999999996E-2</v>
      </c>
      <c r="H436" t="s">
        <v>50</v>
      </c>
      <c r="I436">
        <v>10</v>
      </c>
      <c r="J436">
        <v>6</v>
      </c>
      <c r="K436" t="s">
        <v>53</v>
      </c>
      <c r="L436" t="s">
        <v>122</v>
      </c>
      <c r="M436" t="s">
        <v>33</v>
      </c>
      <c r="N436">
        <v>0</v>
      </c>
      <c r="O436">
        <v>14166.666670000001</v>
      </c>
      <c r="P436">
        <v>0</v>
      </c>
      <c r="Q436">
        <v>3500</v>
      </c>
      <c r="R436" s="1">
        <v>41442</v>
      </c>
      <c r="S436">
        <v>2</v>
      </c>
      <c r="T436">
        <v>2013</v>
      </c>
      <c r="U436">
        <v>72.13</v>
      </c>
      <c r="V436">
        <v>194.46</v>
      </c>
      <c r="W436">
        <v>61</v>
      </c>
      <c r="X436" t="s">
        <v>29</v>
      </c>
    </row>
    <row r="437" spans="1:24" hidden="1" x14ac:dyDescent="0.25">
      <c r="A437" s="1">
        <v>40670</v>
      </c>
      <c r="B437">
        <v>60</v>
      </c>
      <c r="C437" t="s">
        <v>30</v>
      </c>
      <c r="D437" s="1"/>
      <c r="E437">
        <v>0.19422</v>
      </c>
      <c r="F437">
        <v>0.1799</v>
      </c>
      <c r="G437">
        <v>0.1699</v>
      </c>
      <c r="H437" t="s">
        <v>42</v>
      </c>
      <c r="I437">
        <v>7</v>
      </c>
      <c r="J437">
        <v>2</v>
      </c>
      <c r="K437" t="s">
        <v>78</v>
      </c>
      <c r="L437" t="s">
        <v>37</v>
      </c>
      <c r="M437" t="s">
        <v>33</v>
      </c>
      <c r="N437">
        <v>0</v>
      </c>
      <c r="O437">
        <v>4000</v>
      </c>
      <c r="P437">
        <v>0</v>
      </c>
      <c r="Q437">
        <v>11890</v>
      </c>
      <c r="R437" s="1">
        <v>40689</v>
      </c>
      <c r="S437">
        <v>2</v>
      </c>
      <c r="T437">
        <v>2011</v>
      </c>
      <c r="U437">
        <v>301.86</v>
      </c>
      <c r="V437">
        <v>4753.97</v>
      </c>
      <c r="W437">
        <v>276</v>
      </c>
      <c r="X437" t="s">
        <v>38</v>
      </c>
    </row>
    <row r="438" spans="1:24" hidden="1" x14ac:dyDescent="0.25">
      <c r="A438" s="1">
        <v>40501</v>
      </c>
      <c r="B438">
        <v>36</v>
      </c>
      <c r="C438" t="s">
        <v>66</v>
      </c>
      <c r="D438" s="1">
        <v>40938</v>
      </c>
      <c r="E438">
        <v>0.30951000000000001</v>
      </c>
      <c r="F438">
        <v>0.27400000000000002</v>
      </c>
      <c r="G438">
        <v>0.26400000000000001</v>
      </c>
      <c r="H438" t="s">
        <v>39</v>
      </c>
      <c r="I438">
        <v>6</v>
      </c>
      <c r="J438">
        <v>3</v>
      </c>
      <c r="K438" t="s">
        <v>134</v>
      </c>
      <c r="L438" t="s">
        <v>41</v>
      </c>
      <c r="M438" t="s">
        <v>56</v>
      </c>
      <c r="N438">
        <v>0</v>
      </c>
      <c r="O438">
        <v>3033.333333</v>
      </c>
      <c r="P438">
        <v>892</v>
      </c>
      <c r="Q438">
        <v>7500</v>
      </c>
      <c r="R438" s="1">
        <v>40512</v>
      </c>
      <c r="S438">
        <v>4</v>
      </c>
      <c r="T438">
        <v>2010</v>
      </c>
      <c r="U438">
        <v>307.8</v>
      </c>
      <c r="V438">
        <v>1417.28</v>
      </c>
      <c r="W438">
        <v>224</v>
      </c>
      <c r="X438" t="s">
        <v>34</v>
      </c>
    </row>
    <row r="439" spans="1:24" hidden="1" x14ac:dyDescent="0.25">
      <c r="A439" s="1">
        <v>40961</v>
      </c>
      <c r="B439">
        <v>36</v>
      </c>
      <c r="C439" t="s">
        <v>30</v>
      </c>
      <c r="D439" s="1"/>
      <c r="E439">
        <v>0.11766</v>
      </c>
      <c r="F439">
        <v>8.9899999999999994E-2</v>
      </c>
      <c r="G439">
        <v>7.9899999999999999E-2</v>
      </c>
      <c r="H439" t="s">
        <v>31</v>
      </c>
      <c r="I439">
        <v>8</v>
      </c>
      <c r="J439">
        <v>1</v>
      </c>
      <c r="K439" t="s">
        <v>72</v>
      </c>
      <c r="L439" t="s">
        <v>32</v>
      </c>
      <c r="M439" t="s">
        <v>33</v>
      </c>
      <c r="N439">
        <v>0</v>
      </c>
      <c r="O439">
        <v>7083.3333329999996</v>
      </c>
      <c r="P439">
        <v>0</v>
      </c>
      <c r="Q439">
        <v>3000</v>
      </c>
      <c r="R439" s="1">
        <v>40967</v>
      </c>
      <c r="S439">
        <v>1</v>
      </c>
      <c r="T439">
        <v>2012</v>
      </c>
      <c r="U439">
        <v>95.39</v>
      </c>
      <c r="V439">
        <v>380.05</v>
      </c>
      <c r="W439">
        <v>62</v>
      </c>
      <c r="X439" t="s">
        <v>38</v>
      </c>
    </row>
    <row r="440" spans="1:24" hidden="1" x14ac:dyDescent="0.25">
      <c r="A440" s="1">
        <v>40923</v>
      </c>
      <c r="B440">
        <v>36</v>
      </c>
      <c r="C440" t="s">
        <v>66</v>
      </c>
      <c r="D440" s="1">
        <v>41510</v>
      </c>
      <c r="E440">
        <v>0.34577000000000002</v>
      </c>
      <c r="F440">
        <v>0.30580000000000002</v>
      </c>
      <c r="G440">
        <v>0.29580000000000001</v>
      </c>
      <c r="H440" t="s">
        <v>44</v>
      </c>
      <c r="I440">
        <v>6</v>
      </c>
      <c r="J440">
        <v>1</v>
      </c>
      <c r="K440" t="s">
        <v>87</v>
      </c>
      <c r="L440" t="s">
        <v>86</v>
      </c>
      <c r="M440" t="s">
        <v>33</v>
      </c>
      <c r="N440">
        <v>4508</v>
      </c>
      <c r="O440">
        <v>6250</v>
      </c>
      <c r="P440">
        <v>320</v>
      </c>
      <c r="Q440">
        <v>4000</v>
      </c>
      <c r="R440" s="1">
        <v>40932</v>
      </c>
      <c r="S440">
        <v>1</v>
      </c>
      <c r="T440">
        <v>2012</v>
      </c>
      <c r="U440">
        <v>171.08</v>
      </c>
      <c r="V440">
        <v>1289.1199999999999</v>
      </c>
      <c r="W440">
        <v>2</v>
      </c>
      <c r="X440" t="s">
        <v>38</v>
      </c>
    </row>
    <row r="441" spans="1:24" hidden="1" x14ac:dyDescent="0.25">
      <c r="A441" s="1">
        <v>41478</v>
      </c>
      <c r="B441">
        <v>60</v>
      </c>
      <c r="C441" t="s">
        <v>30</v>
      </c>
      <c r="D441" s="1"/>
      <c r="E441">
        <v>0.17521999999999999</v>
      </c>
      <c r="F441">
        <v>0.15190000000000001</v>
      </c>
      <c r="G441">
        <v>0.1419</v>
      </c>
      <c r="H441" t="s">
        <v>42</v>
      </c>
      <c r="I441">
        <v>5</v>
      </c>
      <c r="J441">
        <v>1</v>
      </c>
      <c r="K441" t="s">
        <v>35</v>
      </c>
      <c r="L441" t="s">
        <v>32</v>
      </c>
      <c r="M441" t="s">
        <v>33</v>
      </c>
      <c r="N441">
        <v>0</v>
      </c>
      <c r="O441">
        <v>4333.3333329999996</v>
      </c>
      <c r="P441">
        <v>0</v>
      </c>
      <c r="Q441">
        <v>7000</v>
      </c>
      <c r="R441" s="1">
        <v>41507</v>
      </c>
      <c r="S441">
        <v>3</v>
      </c>
      <c r="T441">
        <v>2013</v>
      </c>
      <c r="U441">
        <v>167.23</v>
      </c>
      <c r="V441">
        <v>517.86680000000001</v>
      </c>
      <c r="W441">
        <v>1</v>
      </c>
      <c r="X441" t="s">
        <v>38</v>
      </c>
    </row>
    <row r="442" spans="1:24" hidden="1" x14ac:dyDescent="0.25">
      <c r="A442" s="1">
        <v>39275</v>
      </c>
      <c r="B442">
        <v>36</v>
      </c>
      <c r="C442" t="s">
        <v>24</v>
      </c>
      <c r="D442" s="1">
        <v>40421</v>
      </c>
      <c r="E442">
        <v>0.15712999999999999</v>
      </c>
      <c r="F442">
        <v>0.15</v>
      </c>
      <c r="G442">
        <v>0.14000000000000001</v>
      </c>
      <c r="H442" t="s">
        <v>25</v>
      </c>
      <c r="J442">
        <v>0</v>
      </c>
      <c r="K442" t="s">
        <v>25</v>
      </c>
      <c r="L442" t="s">
        <v>32</v>
      </c>
      <c r="M442" t="s">
        <v>28</v>
      </c>
      <c r="N442">
        <v>566</v>
      </c>
      <c r="O442">
        <v>9000</v>
      </c>
      <c r="P442">
        <v>0</v>
      </c>
      <c r="Q442">
        <v>8000</v>
      </c>
      <c r="R442" s="1">
        <v>39325</v>
      </c>
      <c r="S442">
        <v>3</v>
      </c>
      <c r="T442">
        <v>2007</v>
      </c>
      <c r="U442">
        <v>277.32</v>
      </c>
      <c r="V442">
        <v>1985.58</v>
      </c>
      <c r="W442">
        <v>151</v>
      </c>
      <c r="X442" t="s">
        <v>38</v>
      </c>
    </row>
    <row r="443" spans="1:24" hidden="1" x14ac:dyDescent="0.25">
      <c r="A443" s="1">
        <v>40655</v>
      </c>
      <c r="B443">
        <v>36</v>
      </c>
      <c r="C443" t="s">
        <v>66</v>
      </c>
      <c r="D443" s="1">
        <v>40850</v>
      </c>
      <c r="E443">
        <v>0.35643000000000002</v>
      </c>
      <c r="F443">
        <v>0.31990000000000002</v>
      </c>
      <c r="G443">
        <v>0.30990000000000001</v>
      </c>
      <c r="H443" t="s">
        <v>44</v>
      </c>
      <c r="I443">
        <v>4</v>
      </c>
      <c r="J443">
        <v>3</v>
      </c>
      <c r="K443" t="s">
        <v>81</v>
      </c>
      <c r="L443" t="s">
        <v>27</v>
      </c>
      <c r="M443" t="s">
        <v>33</v>
      </c>
      <c r="N443">
        <v>0</v>
      </c>
      <c r="O443">
        <v>2666.666667</v>
      </c>
      <c r="P443">
        <v>980</v>
      </c>
      <c r="Q443">
        <v>7500</v>
      </c>
      <c r="R443" s="1">
        <v>40667</v>
      </c>
      <c r="S443">
        <v>2</v>
      </c>
      <c r="T443">
        <v>2011</v>
      </c>
      <c r="U443">
        <v>326.62</v>
      </c>
      <c r="V443">
        <v>203.77</v>
      </c>
      <c r="W443">
        <v>42</v>
      </c>
      <c r="X443" t="s">
        <v>34</v>
      </c>
    </row>
    <row r="444" spans="1:24" hidden="1" x14ac:dyDescent="0.25">
      <c r="A444" s="1">
        <v>41571</v>
      </c>
      <c r="B444">
        <v>36</v>
      </c>
      <c r="C444" t="s">
        <v>30</v>
      </c>
      <c r="D444" s="1"/>
      <c r="E444">
        <v>0.20524000000000001</v>
      </c>
      <c r="F444">
        <v>0.16850000000000001</v>
      </c>
      <c r="G444">
        <v>0.1585</v>
      </c>
      <c r="H444" t="s">
        <v>47</v>
      </c>
      <c r="I444">
        <v>3</v>
      </c>
      <c r="J444">
        <v>1</v>
      </c>
      <c r="K444" t="s">
        <v>78</v>
      </c>
      <c r="L444" t="s">
        <v>27</v>
      </c>
      <c r="M444" t="s">
        <v>33</v>
      </c>
      <c r="N444">
        <v>0</v>
      </c>
      <c r="O444">
        <v>12916.666670000001</v>
      </c>
      <c r="P444">
        <v>0</v>
      </c>
      <c r="Q444">
        <v>5000</v>
      </c>
      <c r="R444" s="1">
        <v>41631</v>
      </c>
      <c r="S444">
        <v>4</v>
      </c>
      <c r="T444">
        <v>2013</v>
      </c>
      <c r="U444">
        <v>177.89</v>
      </c>
      <c r="V444">
        <v>139.27180000000001</v>
      </c>
      <c r="W444">
        <v>1</v>
      </c>
      <c r="X444" t="s">
        <v>38</v>
      </c>
    </row>
    <row r="445" spans="1:24" hidden="1" x14ac:dyDescent="0.25">
      <c r="A445" s="1">
        <v>39415</v>
      </c>
      <c r="B445">
        <v>36</v>
      </c>
      <c r="C445" t="s">
        <v>24</v>
      </c>
      <c r="D445" s="1">
        <v>39915</v>
      </c>
      <c r="E445">
        <v>0.1019</v>
      </c>
      <c r="F445">
        <v>9.5000000000000001E-2</v>
      </c>
      <c r="G445">
        <v>8.5000000000000006E-2</v>
      </c>
      <c r="H445" t="s">
        <v>25</v>
      </c>
      <c r="J445">
        <v>0</v>
      </c>
      <c r="K445" t="s">
        <v>48</v>
      </c>
      <c r="L445" t="s">
        <v>68</v>
      </c>
      <c r="M445" t="s">
        <v>56</v>
      </c>
      <c r="N445">
        <v>0</v>
      </c>
      <c r="O445">
        <v>2166.666667</v>
      </c>
      <c r="P445">
        <v>0</v>
      </c>
      <c r="Q445">
        <v>3750</v>
      </c>
      <c r="R445" s="1">
        <v>39428</v>
      </c>
      <c r="S445">
        <v>4</v>
      </c>
      <c r="T445">
        <v>2007</v>
      </c>
      <c r="U445">
        <v>120.12</v>
      </c>
      <c r="V445">
        <v>362.21</v>
      </c>
      <c r="W445">
        <v>119</v>
      </c>
      <c r="X445" t="s">
        <v>38</v>
      </c>
    </row>
    <row r="446" spans="1:24" hidden="1" x14ac:dyDescent="0.25">
      <c r="A446" s="1">
        <v>41565</v>
      </c>
      <c r="B446">
        <v>36</v>
      </c>
      <c r="C446" t="s">
        <v>30</v>
      </c>
      <c r="D446" s="1"/>
      <c r="E446">
        <v>0.22772999999999999</v>
      </c>
      <c r="F446">
        <v>0.1905</v>
      </c>
      <c r="G446">
        <v>0.18049999999999999</v>
      </c>
      <c r="H446" t="s">
        <v>47</v>
      </c>
      <c r="I446">
        <v>4</v>
      </c>
      <c r="J446">
        <v>1</v>
      </c>
      <c r="K446" t="s">
        <v>116</v>
      </c>
      <c r="L446" t="s">
        <v>27</v>
      </c>
      <c r="M446" t="s">
        <v>33</v>
      </c>
      <c r="N446">
        <v>0</v>
      </c>
      <c r="O446">
        <v>8333.3333330000005</v>
      </c>
      <c r="P446">
        <v>0</v>
      </c>
      <c r="Q446">
        <v>25000</v>
      </c>
      <c r="R446" s="1">
        <v>41624</v>
      </c>
      <c r="S446">
        <v>4</v>
      </c>
      <c r="T446">
        <v>2013</v>
      </c>
      <c r="U446">
        <v>917.03</v>
      </c>
      <c r="V446">
        <v>787.63210000000004</v>
      </c>
      <c r="W446">
        <v>1</v>
      </c>
      <c r="X446" t="s">
        <v>38</v>
      </c>
    </row>
    <row r="447" spans="1:24" x14ac:dyDescent="0.25">
      <c r="A447" s="1">
        <v>41628</v>
      </c>
      <c r="B447">
        <v>36</v>
      </c>
      <c r="C447" t="s">
        <v>30</v>
      </c>
      <c r="D447" s="1"/>
      <c r="E447">
        <v>0.13189000000000001</v>
      </c>
      <c r="F447">
        <v>0.10390000000000001</v>
      </c>
      <c r="G447">
        <v>9.3899999999999997E-2</v>
      </c>
      <c r="H447" t="s">
        <v>31</v>
      </c>
      <c r="I447">
        <v>7</v>
      </c>
      <c r="J447">
        <v>1</v>
      </c>
      <c r="K447" t="s">
        <v>61</v>
      </c>
      <c r="L447" t="s">
        <v>84</v>
      </c>
      <c r="M447" t="s">
        <v>33</v>
      </c>
      <c r="N447">
        <v>0</v>
      </c>
      <c r="O447">
        <v>12500</v>
      </c>
      <c r="P447">
        <v>0</v>
      </c>
      <c r="Q447">
        <v>20000</v>
      </c>
      <c r="R447" s="1">
        <v>41639</v>
      </c>
      <c r="S447">
        <v>4</v>
      </c>
      <c r="T447">
        <v>2013</v>
      </c>
      <c r="U447">
        <v>649.01</v>
      </c>
      <c r="V447">
        <v>332.13</v>
      </c>
      <c r="W447">
        <v>1</v>
      </c>
      <c r="X447" t="s">
        <v>29</v>
      </c>
    </row>
    <row r="448" spans="1:24" x14ac:dyDescent="0.25">
      <c r="A448" s="1">
        <v>41612</v>
      </c>
      <c r="B448">
        <v>36</v>
      </c>
      <c r="C448" t="s">
        <v>30</v>
      </c>
      <c r="D448" s="1"/>
      <c r="E448">
        <v>0.13189000000000001</v>
      </c>
      <c r="F448">
        <v>0.10390000000000001</v>
      </c>
      <c r="G448">
        <v>9.3899999999999997E-2</v>
      </c>
      <c r="H448" t="s">
        <v>31</v>
      </c>
      <c r="I448">
        <v>9</v>
      </c>
      <c r="J448">
        <v>1</v>
      </c>
      <c r="K448" t="s">
        <v>76</v>
      </c>
      <c r="L448" t="s">
        <v>112</v>
      </c>
      <c r="M448" t="s">
        <v>33</v>
      </c>
      <c r="N448">
        <v>0</v>
      </c>
      <c r="O448">
        <v>5000</v>
      </c>
      <c r="P448">
        <v>0</v>
      </c>
      <c r="Q448">
        <v>15000</v>
      </c>
      <c r="R448" s="1">
        <v>41620</v>
      </c>
      <c r="S448">
        <v>4</v>
      </c>
      <c r="T448">
        <v>2013</v>
      </c>
      <c r="U448">
        <v>486.76</v>
      </c>
      <c r="V448">
        <v>261.61</v>
      </c>
      <c r="W448">
        <v>124</v>
      </c>
      <c r="X448" t="s">
        <v>29</v>
      </c>
    </row>
    <row r="449" spans="1:24" hidden="1" x14ac:dyDescent="0.25">
      <c r="A449" s="1">
        <v>40834</v>
      </c>
      <c r="B449">
        <v>36</v>
      </c>
      <c r="C449" t="s">
        <v>30</v>
      </c>
      <c r="D449" s="1"/>
      <c r="E449">
        <v>0.29509999999999997</v>
      </c>
      <c r="F449">
        <v>0.25990000000000002</v>
      </c>
      <c r="G449">
        <v>0.24990000000000001</v>
      </c>
      <c r="H449" t="s">
        <v>39</v>
      </c>
      <c r="I449">
        <v>5</v>
      </c>
      <c r="J449">
        <v>3</v>
      </c>
      <c r="K449" t="s">
        <v>58</v>
      </c>
      <c r="L449" t="s">
        <v>46</v>
      </c>
      <c r="M449" t="s">
        <v>56</v>
      </c>
      <c r="N449">
        <v>0</v>
      </c>
      <c r="O449">
        <v>3000</v>
      </c>
      <c r="P449">
        <v>0</v>
      </c>
      <c r="Q449">
        <v>5000</v>
      </c>
      <c r="R449" s="1">
        <v>40844</v>
      </c>
      <c r="S449">
        <v>4</v>
      </c>
      <c r="T449">
        <v>2011</v>
      </c>
      <c r="U449">
        <v>201.43</v>
      </c>
      <c r="V449">
        <v>2112.0100000000002</v>
      </c>
      <c r="W449">
        <v>40</v>
      </c>
      <c r="X449" t="s">
        <v>34</v>
      </c>
    </row>
    <row r="450" spans="1:24" hidden="1" x14ac:dyDescent="0.25">
      <c r="A450" s="1">
        <v>38877</v>
      </c>
      <c r="B450">
        <v>36</v>
      </c>
      <c r="C450" t="s">
        <v>24</v>
      </c>
      <c r="D450" s="1">
        <v>39984</v>
      </c>
      <c r="E450">
        <v>0.1961</v>
      </c>
      <c r="F450">
        <v>0.1888</v>
      </c>
      <c r="G450">
        <v>0.18379999999999999</v>
      </c>
      <c r="H450" t="s">
        <v>25</v>
      </c>
      <c r="J450">
        <v>0</v>
      </c>
      <c r="K450" t="s">
        <v>99</v>
      </c>
      <c r="L450" t="s">
        <v>25</v>
      </c>
      <c r="M450" t="s">
        <v>25</v>
      </c>
      <c r="O450">
        <v>2708.333333</v>
      </c>
      <c r="P450">
        <v>0</v>
      </c>
      <c r="Q450">
        <v>4000</v>
      </c>
      <c r="R450" s="1">
        <v>38888</v>
      </c>
      <c r="S450">
        <v>2</v>
      </c>
      <c r="T450">
        <v>2006</v>
      </c>
      <c r="U450">
        <v>146.38</v>
      </c>
      <c r="V450">
        <v>1255.23</v>
      </c>
      <c r="W450">
        <v>90</v>
      </c>
      <c r="X450" t="s">
        <v>38</v>
      </c>
    </row>
    <row r="451" spans="1:24" hidden="1" x14ac:dyDescent="0.25">
      <c r="A451" s="1">
        <v>41170</v>
      </c>
      <c r="B451">
        <v>36</v>
      </c>
      <c r="C451" t="s">
        <v>24</v>
      </c>
      <c r="D451" s="1">
        <v>41596</v>
      </c>
      <c r="E451">
        <v>0.35797000000000001</v>
      </c>
      <c r="F451">
        <v>0.31769999999999998</v>
      </c>
      <c r="G451">
        <v>0.30769999999999997</v>
      </c>
      <c r="H451" t="s">
        <v>64</v>
      </c>
      <c r="I451">
        <v>3</v>
      </c>
      <c r="J451">
        <v>2</v>
      </c>
      <c r="K451" t="s">
        <v>89</v>
      </c>
      <c r="L451" t="s">
        <v>107</v>
      </c>
      <c r="M451" t="s">
        <v>33</v>
      </c>
      <c r="N451">
        <v>0</v>
      </c>
      <c r="O451">
        <v>5416.6666670000004</v>
      </c>
      <c r="P451">
        <v>0</v>
      </c>
      <c r="Q451">
        <v>4000</v>
      </c>
      <c r="R451" s="1">
        <v>41180</v>
      </c>
      <c r="S451">
        <v>3</v>
      </c>
      <c r="T451">
        <v>2012</v>
      </c>
      <c r="U451">
        <v>173.71</v>
      </c>
      <c r="V451">
        <v>1274.22</v>
      </c>
      <c r="W451">
        <v>62</v>
      </c>
      <c r="X451" t="s">
        <v>38</v>
      </c>
    </row>
    <row r="452" spans="1:24" hidden="1" x14ac:dyDescent="0.25">
      <c r="A452" s="1">
        <v>41637</v>
      </c>
      <c r="B452">
        <v>36</v>
      </c>
      <c r="C452" t="s">
        <v>30</v>
      </c>
      <c r="D452" s="1"/>
      <c r="E452">
        <v>0.27776000000000001</v>
      </c>
      <c r="F452">
        <v>0.2394</v>
      </c>
      <c r="G452">
        <v>0.22939999999999999</v>
      </c>
      <c r="H452" t="s">
        <v>39</v>
      </c>
      <c r="I452">
        <v>4</v>
      </c>
      <c r="J452">
        <v>1</v>
      </c>
      <c r="K452" t="s">
        <v>134</v>
      </c>
      <c r="L452" t="s">
        <v>37</v>
      </c>
      <c r="M452" t="s">
        <v>33</v>
      </c>
      <c r="N452">
        <v>0</v>
      </c>
      <c r="O452">
        <v>4750</v>
      </c>
      <c r="P452">
        <v>0</v>
      </c>
      <c r="Q452">
        <v>5500</v>
      </c>
      <c r="R452" s="1">
        <v>41642</v>
      </c>
      <c r="S452">
        <v>1</v>
      </c>
      <c r="T452">
        <v>2014</v>
      </c>
      <c r="U452">
        <v>215.61</v>
      </c>
      <c r="V452">
        <v>210.93</v>
      </c>
      <c r="W452">
        <v>2</v>
      </c>
      <c r="X452" t="s">
        <v>38</v>
      </c>
    </row>
    <row r="453" spans="1:24" hidden="1" x14ac:dyDescent="0.25">
      <c r="A453" s="1">
        <v>40864</v>
      </c>
      <c r="B453">
        <v>36</v>
      </c>
      <c r="C453" t="s">
        <v>24</v>
      </c>
      <c r="D453" s="1">
        <v>41305</v>
      </c>
      <c r="E453">
        <v>0.18986</v>
      </c>
      <c r="F453">
        <v>0.16089999999999999</v>
      </c>
      <c r="G453">
        <v>0.15090000000000001</v>
      </c>
      <c r="H453" t="s">
        <v>42</v>
      </c>
      <c r="I453">
        <v>5</v>
      </c>
      <c r="J453">
        <v>1</v>
      </c>
      <c r="K453" t="s">
        <v>61</v>
      </c>
      <c r="L453" t="s">
        <v>109</v>
      </c>
      <c r="M453" t="s">
        <v>33</v>
      </c>
      <c r="N453">
        <v>0</v>
      </c>
      <c r="O453">
        <v>2884.583333</v>
      </c>
      <c r="P453">
        <v>0</v>
      </c>
      <c r="Q453">
        <v>7000</v>
      </c>
      <c r="R453" s="1">
        <v>40870</v>
      </c>
      <c r="S453">
        <v>4</v>
      </c>
      <c r="T453">
        <v>2011</v>
      </c>
      <c r="U453">
        <v>246.41</v>
      </c>
      <c r="V453">
        <v>1136.7</v>
      </c>
      <c r="W453">
        <v>142</v>
      </c>
      <c r="X453" t="s">
        <v>38</v>
      </c>
    </row>
    <row r="454" spans="1:24" hidden="1" x14ac:dyDescent="0.25">
      <c r="A454" s="1">
        <v>39141</v>
      </c>
      <c r="B454">
        <v>36</v>
      </c>
      <c r="C454" t="s">
        <v>66</v>
      </c>
      <c r="D454" s="1">
        <v>40005</v>
      </c>
      <c r="E454">
        <v>0.13202</v>
      </c>
      <c r="F454">
        <v>0.125</v>
      </c>
      <c r="G454">
        <v>0.12</v>
      </c>
      <c r="H454" t="s">
        <v>25</v>
      </c>
      <c r="J454">
        <v>0</v>
      </c>
      <c r="K454" t="s">
        <v>25</v>
      </c>
      <c r="L454" t="s">
        <v>127</v>
      </c>
      <c r="M454" t="s">
        <v>56</v>
      </c>
      <c r="N454">
        <v>0</v>
      </c>
      <c r="O454">
        <v>7691</v>
      </c>
      <c r="P454">
        <v>1763</v>
      </c>
      <c r="Q454">
        <v>12000</v>
      </c>
      <c r="R454" s="1">
        <v>39153</v>
      </c>
      <c r="S454">
        <v>1</v>
      </c>
      <c r="T454">
        <v>2007</v>
      </c>
      <c r="U454">
        <v>401.44</v>
      </c>
      <c r="V454">
        <v>2101.58</v>
      </c>
      <c r="W454">
        <v>221</v>
      </c>
      <c r="X454" t="s">
        <v>38</v>
      </c>
    </row>
    <row r="455" spans="1:24" hidden="1" x14ac:dyDescent="0.25">
      <c r="A455" s="1">
        <v>41570</v>
      </c>
      <c r="B455">
        <v>36</v>
      </c>
      <c r="C455" t="s">
        <v>30</v>
      </c>
      <c r="D455" s="1"/>
      <c r="E455">
        <v>0.14815999999999999</v>
      </c>
      <c r="F455">
        <v>0.11990000000000001</v>
      </c>
      <c r="G455">
        <v>0.1099</v>
      </c>
      <c r="H455" t="s">
        <v>31</v>
      </c>
      <c r="I455">
        <v>5</v>
      </c>
      <c r="J455">
        <v>1</v>
      </c>
      <c r="K455" t="s">
        <v>48</v>
      </c>
      <c r="L455" t="s">
        <v>118</v>
      </c>
      <c r="M455" t="s">
        <v>33</v>
      </c>
      <c r="N455">
        <v>0</v>
      </c>
      <c r="O455">
        <v>5000</v>
      </c>
      <c r="P455">
        <v>0</v>
      </c>
      <c r="Q455">
        <v>10000</v>
      </c>
      <c r="R455" s="1">
        <v>41577</v>
      </c>
      <c r="S455">
        <v>4</v>
      </c>
      <c r="T455">
        <v>2013</v>
      </c>
      <c r="U455">
        <v>332.1</v>
      </c>
      <c r="V455">
        <v>380.49509999999998</v>
      </c>
      <c r="W455">
        <v>1</v>
      </c>
      <c r="X455" t="s">
        <v>34</v>
      </c>
    </row>
    <row r="456" spans="1:24" hidden="1" x14ac:dyDescent="0.25">
      <c r="A456" s="1">
        <v>40622</v>
      </c>
      <c r="B456">
        <v>36</v>
      </c>
      <c r="C456" t="s">
        <v>30</v>
      </c>
      <c r="D456" s="1"/>
      <c r="E456">
        <v>0.29509999999999997</v>
      </c>
      <c r="F456">
        <v>0.25990000000000002</v>
      </c>
      <c r="G456">
        <v>0.24990000000000001</v>
      </c>
      <c r="H456" t="s">
        <v>39</v>
      </c>
      <c r="I456">
        <v>6</v>
      </c>
      <c r="J456">
        <v>6</v>
      </c>
      <c r="K456" t="s">
        <v>65</v>
      </c>
      <c r="L456" t="s">
        <v>62</v>
      </c>
      <c r="M456" t="s">
        <v>33</v>
      </c>
      <c r="N456">
        <v>0</v>
      </c>
      <c r="O456">
        <v>6750</v>
      </c>
      <c r="P456">
        <v>0</v>
      </c>
      <c r="Q456">
        <v>4500</v>
      </c>
      <c r="R456" s="1">
        <v>40631</v>
      </c>
      <c r="S456">
        <v>1</v>
      </c>
      <c r="T456">
        <v>2011</v>
      </c>
      <c r="U456">
        <v>181.28</v>
      </c>
      <c r="V456">
        <v>2035</v>
      </c>
      <c r="W456">
        <v>54</v>
      </c>
      <c r="X456" t="s">
        <v>34</v>
      </c>
    </row>
    <row r="457" spans="1:24" hidden="1" x14ac:dyDescent="0.25">
      <c r="A457" s="1">
        <v>41631</v>
      </c>
      <c r="B457">
        <v>36</v>
      </c>
      <c r="C457" t="s">
        <v>30</v>
      </c>
      <c r="D457" s="1"/>
      <c r="E457">
        <v>0.17151</v>
      </c>
      <c r="F457">
        <v>0.13550000000000001</v>
      </c>
      <c r="G457">
        <v>0.1255</v>
      </c>
      <c r="H457" t="s">
        <v>42</v>
      </c>
      <c r="I457">
        <v>9</v>
      </c>
      <c r="J457">
        <v>1</v>
      </c>
      <c r="K457" t="s">
        <v>48</v>
      </c>
      <c r="L457" t="s">
        <v>68</v>
      </c>
      <c r="M457" t="s">
        <v>33</v>
      </c>
      <c r="N457">
        <v>0</v>
      </c>
      <c r="O457">
        <v>2203.666667</v>
      </c>
      <c r="P457">
        <v>0</v>
      </c>
      <c r="Q457">
        <v>4000</v>
      </c>
      <c r="R457" s="1">
        <v>41646</v>
      </c>
      <c r="S457">
        <v>1</v>
      </c>
      <c r="T457">
        <v>2014</v>
      </c>
      <c r="U457">
        <v>135.84</v>
      </c>
      <c r="V457">
        <v>86.67</v>
      </c>
      <c r="W457">
        <v>1</v>
      </c>
      <c r="X457" t="s">
        <v>38</v>
      </c>
    </row>
    <row r="458" spans="1:24" hidden="1" x14ac:dyDescent="0.25">
      <c r="A458" s="1">
        <v>39372</v>
      </c>
      <c r="B458">
        <v>36</v>
      </c>
      <c r="C458" t="s">
        <v>24</v>
      </c>
      <c r="D458" s="1">
        <v>39420</v>
      </c>
      <c r="E458">
        <v>0.13694000000000001</v>
      </c>
      <c r="F458">
        <v>0.12989999999999999</v>
      </c>
      <c r="G458">
        <v>0.1249</v>
      </c>
      <c r="H458" t="s">
        <v>25</v>
      </c>
      <c r="J458">
        <v>0</v>
      </c>
      <c r="K458" t="s">
        <v>65</v>
      </c>
      <c r="L458" t="s">
        <v>62</v>
      </c>
      <c r="M458" t="s">
        <v>56</v>
      </c>
      <c r="N458">
        <v>0</v>
      </c>
      <c r="O458">
        <v>4416.6666670000004</v>
      </c>
      <c r="P458">
        <v>0</v>
      </c>
      <c r="Q458">
        <v>20000</v>
      </c>
      <c r="R458" s="1">
        <v>39385</v>
      </c>
      <c r="S458">
        <v>4</v>
      </c>
      <c r="T458">
        <v>2007</v>
      </c>
      <c r="U458">
        <v>673.78</v>
      </c>
      <c r="V458">
        <v>248.48</v>
      </c>
      <c r="W458">
        <v>371</v>
      </c>
      <c r="X458" t="s">
        <v>38</v>
      </c>
    </row>
    <row r="459" spans="1:24" x14ac:dyDescent="0.25">
      <c r="A459" s="1">
        <v>41153</v>
      </c>
      <c r="B459">
        <v>36</v>
      </c>
      <c r="C459" t="s">
        <v>30</v>
      </c>
      <c r="D459" s="1"/>
      <c r="E459">
        <v>0.29107</v>
      </c>
      <c r="F459">
        <v>0.25240000000000001</v>
      </c>
      <c r="G459">
        <v>0.2424</v>
      </c>
      <c r="H459" t="s">
        <v>39</v>
      </c>
      <c r="I459">
        <v>7</v>
      </c>
      <c r="J459">
        <v>1</v>
      </c>
      <c r="K459" t="s">
        <v>79</v>
      </c>
      <c r="L459" t="s">
        <v>75</v>
      </c>
      <c r="M459" t="s">
        <v>33</v>
      </c>
      <c r="N459">
        <v>0</v>
      </c>
      <c r="O459">
        <v>4333.3333329999996</v>
      </c>
      <c r="P459">
        <v>0</v>
      </c>
      <c r="Q459">
        <v>9000</v>
      </c>
      <c r="R459" s="1">
        <v>41184</v>
      </c>
      <c r="S459">
        <v>4</v>
      </c>
      <c r="T459">
        <v>2012</v>
      </c>
      <c r="U459">
        <v>358.98</v>
      </c>
      <c r="V459">
        <v>2673.95</v>
      </c>
      <c r="W459">
        <v>131</v>
      </c>
      <c r="X459" t="s">
        <v>29</v>
      </c>
    </row>
    <row r="460" spans="1:24" hidden="1" x14ac:dyDescent="0.25">
      <c r="A460" s="1">
        <v>41583</v>
      </c>
      <c r="B460">
        <v>60</v>
      </c>
      <c r="C460" t="s">
        <v>24</v>
      </c>
      <c r="D460" s="1">
        <v>41690</v>
      </c>
      <c r="E460">
        <v>0.22908000000000001</v>
      </c>
      <c r="F460">
        <v>0.20449999999999999</v>
      </c>
      <c r="G460">
        <v>0.19450000000000001</v>
      </c>
      <c r="H460" t="s">
        <v>47</v>
      </c>
      <c r="I460">
        <v>4</v>
      </c>
      <c r="J460">
        <v>1</v>
      </c>
      <c r="K460" t="s">
        <v>40</v>
      </c>
      <c r="L460" t="s">
        <v>74</v>
      </c>
      <c r="M460" t="s">
        <v>33</v>
      </c>
      <c r="N460">
        <v>0</v>
      </c>
      <c r="O460">
        <v>5000</v>
      </c>
      <c r="P460">
        <v>0</v>
      </c>
      <c r="Q460">
        <v>7000</v>
      </c>
      <c r="R460" s="1">
        <v>41592</v>
      </c>
      <c r="S460">
        <v>4</v>
      </c>
      <c r="T460">
        <v>2013</v>
      </c>
      <c r="U460">
        <v>187.21</v>
      </c>
      <c r="V460">
        <v>379.9</v>
      </c>
      <c r="W460">
        <v>7</v>
      </c>
      <c r="X460" t="s">
        <v>34</v>
      </c>
    </row>
    <row r="461" spans="1:24" hidden="1" x14ac:dyDescent="0.25">
      <c r="A461" s="1">
        <v>40780</v>
      </c>
      <c r="B461">
        <v>36</v>
      </c>
      <c r="C461" t="s">
        <v>24</v>
      </c>
      <c r="D461" s="1">
        <v>41668</v>
      </c>
      <c r="E461">
        <v>0.20200000000000001</v>
      </c>
      <c r="F461">
        <v>0.1799</v>
      </c>
      <c r="G461">
        <v>0.1699</v>
      </c>
      <c r="H461" t="s">
        <v>42</v>
      </c>
      <c r="I461">
        <v>8</v>
      </c>
      <c r="J461">
        <v>1</v>
      </c>
      <c r="K461" t="s">
        <v>90</v>
      </c>
      <c r="L461" t="s">
        <v>27</v>
      </c>
      <c r="M461" t="s">
        <v>33</v>
      </c>
      <c r="N461">
        <v>0</v>
      </c>
      <c r="O461">
        <v>3133.333333</v>
      </c>
      <c r="P461">
        <v>0</v>
      </c>
      <c r="Q461">
        <v>13500</v>
      </c>
      <c r="R461" s="1">
        <v>40793</v>
      </c>
      <c r="S461">
        <v>3</v>
      </c>
      <c r="T461">
        <v>2011</v>
      </c>
      <c r="U461">
        <v>487.99</v>
      </c>
      <c r="V461">
        <v>3862.1</v>
      </c>
      <c r="W461">
        <v>111</v>
      </c>
      <c r="X461" t="s">
        <v>38</v>
      </c>
    </row>
    <row r="462" spans="1:24" hidden="1" x14ac:dyDescent="0.25">
      <c r="A462" s="1">
        <v>41472</v>
      </c>
      <c r="B462">
        <v>60</v>
      </c>
      <c r="C462" t="s">
        <v>24</v>
      </c>
      <c r="D462" s="1">
        <v>41539</v>
      </c>
      <c r="E462">
        <v>0.25718000000000002</v>
      </c>
      <c r="F462">
        <v>0.2319</v>
      </c>
      <c r="G462">
        <v>0.22189999999999999</v>
      </c>
      <c r="H462" t="s">
        <v>47</v>
      </c>
      <c r="I462">
        <v>3</v>
      </c>
      <c r="J462">
        <v>1</v>
      </c>
      <c r="K462" t="s">
        <v>116</v>
      </c>
      <c r="L462" t="s">
        <v>139</v>
      </c>
      <c r="M462" t="s">
        <v>33</v>
      </c>
      <c r="N462">
        <v>0</v>
      </c>
      <c r="O462">
        <v>7500</v>
      </c>
      <c r="P462">
        <v>0</v>
      </c>
      <c r="Q462">
        <v>10000</v>
      </c>
      <c r="R462" s="1">
        <v>41477</v>
      </c>
      <c r="S462">
        <v>3</v>
      </c>
      <c r="T462">
        <v>2013</v>
      </c>
      <c r="U462">
        <v>283</v>
      </c>
      <c r="V462">
        <v>153.56</v>
      </c>
      <c r="W462">
        <v>17</v>
      </c>
      <c r="X462" t="s">
        <v>34</v>
      </c>
    </row>
    <row r="463" spans="1:24" hidden="1" x14ac:dyDescent="0.25">
      <c r="A463" s="1">
        <v>41501</v>
      </c>
      <c r="B463">
        <v>60</v>
      </c>
      <c r="C463" t="s">
        <v>30</v>
      </c>
      <c r="D463" s="1"/>
      <c r="E463">
        <v>0.18965000000000001</v>
      </c>
      <c r="F463">
        <v>0.16600000000000001</v>
      </c>
      <c r="G463">
        <v>0.156</v>
      </c>
      <c r="H463" t="s">
        <v>47</v>
      </c>
      <c r="I463">
        <v>6</v>
      </c>
      <c r="J463">
        <v>1</v>
      </c>
      <c r="K463" t="s">
        <v>85</v>
      </c>
      <c r="L463" t="s">
        <v>122</v>
      </c>
      <c r="M463" t="s">
        <v>33</v>
      </c>
      <c r="N463">
        <v>0</v>
      </c>
      <c r="O463">
        <v>4000</v>
      </c>
      <c r="P463">
        <v>0</v>
      </c>
      <c r="Q463">
        <v>15000</v>
      </c>
      <c r="R463" s="1">
        <v>41555</v>
      </c>
      <c r="S463">
        <v>4</v>
      </c>
      <c r="T463">
        <v>2013</v>
      </c>
      <c r="U463">
        <v>369.57</v>
      </c>
      <c r="V463">
        <v>818.03809999999999</v>
      </c>
      <c r="W463">
        <v>1</v>
      </c>
      <c r="X463" t="s">
        <v>34</v>
      </c>
    </row>
    <row r="464" spans="1:24" hidden="1" x14ac:dyDescent="0.25">
      <c r="A464" s="1">
        <v>41343</v>
      </c>
      <c r="B464">
        <v>60</v>
      </c>
      <c r="C464" t="s">
        <v>30</v>
      </c>
      <c r="D464" s="1"/>
      <c r="E464">
        <v>0.18135999999999999</v>
      </c>
      <c r="F464">
        <v>0.15790000000000001</v>
      </c>
      <c r="G464">
        <v>0.1479</v>
      </c>
      <c r="H464" t="s">
        <v>42</v>
      </c>
      <c r="I464">
        <v>5</v>
      </c>
      <c r="J464">
        <v>13</v>
      </c>
      <c r="K464" t="s">
        <v>108</v>
      </c>
      <c r="L464" t="s">
        <v>37</v>
      </c>
      <c r="M464" t="s">
        <v>33</v>
      </c>
      <c r="N464">
        <v>0</v>
      </c>
      <c r="O464">
        <v>4166.6666670000004</v>
      </c>
      <c r="P464">
        <v>0</v>
      </c>
      <c r="Q464">
        <v>16000</v>
      </c>
      <c r="R464" s="1">
        <v>41348</v>
      </c>
      <c r="S464">
        <v>1</v>
      </c>
      <c r="T464">
        <v>2013</v>
      </c>
      <c r="U464">
        <v>387.31</v>
      </c>
      <c r="V464">
        <v>2199.2800000000002</v>
      </c>
      <c r="W464">
        <v>151</v>
      </c>
      <c r="X464" t="s">
        <v>34</v>
      </c>
    </row>
    <row r="465" spans="1:24" x14ac:dyDescent="0.25">
      <c r="A465" s="1">
        <v>41414</v>
      </c>
      <c r="B465">
        <v>60</v>
      </c>
      <c r="C465" t="s">
        <v>30</v>
      </c>
      <c r="D465" s="1"/>
      <c r="E465">
        <v>0.14965000000000001</v>
      </c>
      <c r="F465">
        <v>0.12690000000000001</v>
      </c>
      <c r="G465">
        <v>0.1169</v>
      </c>
      <c r="H465" t="s">
        <v>31</v>
      </c>
      <c r="I465">
        <v>9</v>
      </c>
      <c r="J465">
        <v>1</v>
      </c>
      <c r="K465" t="s">
        <v>61</v>
      </c>
      <c r="L465" t="s">
        <v>139</v>
      </c>
      <c r="M465" t="s">
        <v>33</v>
      </c>
      <c r="N465">
        <v>75</v>
      </c>
      <c r="O465">
        <v>12500</v>
      </c>
      <c r="P465">
        <v>0</v>
      </c>
      <c r="Q465">
        <v>10000</v>
      </c>
      <c r="R465" s="1">
        <v>41417</v>
      </c>
      <c r="S465">
        <v>2</v>
      </c>
      <c r="T465">
        <v>2013</v>
      </c>
      <c r="U465">
        <v>225.95</v>
      </c>
      <c r="V465">
        <v>880.52</v>
      </c>
      <c r="W465">
        <v>1</v>
      </c>
      <c r="X465" t="s">
        <v>29</v>
      </c>
    </row>
    <row r="466" spans="1:24" hidden="1" x14ac:dyDescent="0.25">
      <c r="A466" s="1">
        <v>39267</v>
      </c>
      <c r="B466">
        <v>36</v>
      </c>
      <c r="C466" t="s">
        <v>66</v>
      </c>
      <c r="D466" s="1">
        <v>39791</v>
      </c>
      <c r="E466">
        <v>0.23014000000000001</v>
      </c>
      <c r="F466">
        <v>0.2177</v>
      </c>
      <c r="G466">
        <v>0.19769999999999999</v>
      </c>
      <c r="H466" t="s">
        <v>25</v>
      </c>
      <c r="J466">
        <v>0</v>
      </c>
      <c r="K466" t="s">
        <v>25</v>
      </c>
      <c r="L466" t="s">
        <v>46</v>
      </c>
      <c r="M466" t="s">
        <v>56</v>
      </c>
      <c r="N466">
        <v>0</v>
      </c>
      <c r="O466">
        <v>1333.333333</v>
      </c>
      <c r="P466">
        <v>2038</v>
      </c>
      <c r="Q466">
        <v>1500</v>
      </c>
      <c r="R466" s="1">
        <v>39273</v>
      </c>
      <c r="S466">
        <v>3</v>
      </c>
      <c r="T466">
        <v>2007</v>
      </c>
      <c r="U466">
        <v>57.11</v>
      </c>
      <c r="V466">
        <v>275.17</v>
      </c>
      <c r="W466">
        <v>20</v>
      </c>
      <c r="X466" t="s">
        <v>34</v>
      </c>
    </row>
    <row r="467" spans="1:24" hidden="1" x14ac:dyDescent="0.25">
      <c r="A467" s="1">
        <v>41677</v>
      </c>
      <c r="B467">
        <v>36</v>
      </c>
      <c r="C467" t="s">
        <v>30</v>
      </c>
      <c r="D467" s="1"/>
      <c r="E467">
        <v>0.18275</v>
      </c>
      <c r="F467">
        <v>0.14649999999999999</v>
      </c>
      <c r="G467">
        <v>0.13650000000000001</v>
      </c>
      <c r="H467" t="s">
        <v>42</v>
      </c>
      <c r="I467">
        <v>4</v>
      </c>
      <c r="J467">
        <v>7</v>
      </c>
      <c r="K467" t="s">
        <v>40</v>
      </c>
      <c r="L467" t="s">
        <v>143</v>
      </c>
      <c r="M467" t="s">
        <v>33</v>
      </c>
      <c r="N467">
        <v>0</v>
      </c>
      <c r="O467">
        <v>2900</v>
      </c>
      <c r="P467">
        <v>0</v>
      </c>
      <c r="Q467">
        <v>10000</v>
      </c>
      <c r="R467" s="1">
        <v>41689</v>
      </c>
      <c r="S467">
        <v>1</v>
      </c>
      <c r="T467">
        <v>2014</v>
      </c>
      <c r="U467">
        <v>344.94</v>
      </c>
      <c r="V467">
        <v>0</v>
      </c>
      <c r="W467">
        <v>1</v>
      </c>
      <c r="X467" t="s">
        <v>38</v>
      </c>
    </row>
    <row r="468" spans="1:24" hidden="1" x14ac:dyDescent="0.25">
      <c r="A468" s="1">
        <v>40984</v>
      </c>
      <c r="B468">
        <v>36</v>
      </c>
      <c r="C468" t="s">
        <v>24</v>
      </c>
      <c r="D468" s="1">
        <v>41544</v>
      </c>
      <c r="E468">
        <v>0.17358999999999999</v>
      </c>
      <c r="F468">
        <v>0.1449</v>
      </c>
      <c r="G468">
        <v>0.13489999999999999</v>
      </c>
      <c r="H468" t="s">
        <v>42</v>
      </c>
      <c r="I468">
        <v>6</v>
      </c>
      <c r="J468">
        <v>15</v>
      </c>
      <c r="K468" t="s">
        <v>81</v>
      </c>
      <c r="L468" t="s">
        <v>110</v>
      </c>
      <c r="M468" t="s">
        <v>56</v>
      </c>
      <c r="N468">
        <v>29487</v>
      </c>
      <c r="O468">
        <v>3083.333333</v>
      </c>
      <c r="P468">
        <v>0</v>
      </c>
      <c r="Q468">
        <v>2500</v>
      </c>
      <c r="R468" s="1">
        <v>40988</v>
      </c>
      <c r="S468">
        <v>1</v>
      </c>
      <c r="T468">
        <v>2012</v>
      </c>
      <c r="U468">
        <v>86.04</v>
      </c>
      <c r="V468">
        <v>438.54</v>
      </c>
      <c r="W468">
        <v>45</v>
      </c>
      <c r="X468" t="s">
        <v>34</v>
      </c>
    </row>
    <row r="469" spans="1:24" hidden="1" x14ac:dyDescent="0.25">
      <c r="A469" s="1">
        <v>41598</v>
      </c>
      <c r="B469">
        <v>36</v>
      </c>
      <c r="C469" t="s">
        <v>30</v>
      </c>
      <c r="D469" s="1"/>
      <c r="E469">
        <v>0.24204999999999999</v>
      </c>
      <c r="F469">
        <v>0.20449999999999999</v>
      </c>
      <c r="G469">
        <v>0.19450000000000001</v>
      </c>
      <c r="H469" t="s">
        <v>47</v>
      </c>
      <c r="I469">
        <v>5</v>
      </c>
      <c r="J469">
        <v>7</v>
      </c>
      <c r="K469" t="s">
        <v>108</v>
      </c>
      <c r="L469" t="s">
        <v>37</v>
      </c>
      <c r="M469" t="s">
        <v>33</v>
      </c>
      <c r="N469">
        <v>0</v>
      </c>
      <c r="O469">
        <v>3600</v>
      </c>
      <c r="P469">
        <v>0</v>
      </c>
      <c r="Q469">
        <v>3600</v>
      </c>
      <c r="R469" s="1">
        <v>41603</v>
      </c>
      <c r="S469">
        <v>4</v>
      </c>
      <c r="T469">
        <v>2013</v>
      </c>
      <c r="U469">
        <v>134.62</v>
      </c>
      <c r="V469">
        <v>181.71</v>
      </c>
      <c r="W469">
        <v>20</v>
      </c>
      <c r="X469" t="s">
        <v>38</v>
      </c>
    </row>
    <row r="470" spans="1:24" hidden="1" x14ac:dyDescent="0.25">
      <c r="A470" s="1">
        <v>39552</v>
      </c>
      <c r="B470">
        <v>36</v>
      </c>
      <c r="C470" t="s">
        <v>24</v>
      </c>
      <c r="D470" s="1">
        <v>40525</v>
      </c>
      <c r="E470">
        <v>0.12562000000000001</v>
      </c>
      <c r="F470">
        <v>0.1045</v>
      </c>
      <c r="G470">
        <v>9.4500000000000001E-2</v>
      </c>
      <c r="H470" t="s">
        <v>25</v>
      </c>
      <c r="J470">
        <v>3</v>
      </c>
      <c r="K470" t="s">
        <v>26</v>
      </c>
      <c r="L470" t="s">
        <v>27</v>
      </c>
      <c r="M470" t="s">
        <v>56</v>
      </c>
      <c r="N470">
        <v>0</v>
      </c>
      <c r="O470">
        <v>8416.6666669999995</v>
      </c>
      <c r="P470">
        <v>0</v>
      </c>
      <c r="Q470">
        <v>4800</v>
      </c>
      <c r="R470" s="1">
        <v>39568</v>
      </c>
      <c r="S470">
        <v>2</v>
      </c>
      <c r="T470">
        <v>2008</v>
      </c>
      <c r="U470">
        <v>155.9</v>
      </c>
      <c r="V470">
        <v>795.91</v>
      </c>
      <c r="W470">
        <v>85</v>
      </c>
      <c r="X470" t="s">
        <v>38</v>
      </c>
    </row>
    <row r="471" spans="1:24" hidden="1" x14ac:dyDescent="0.25">
      <c r="A471" s="1">
        <v>39088</v>
      </c>
      <c r="B471">
        <v>36</v>
      </c>
      <c r="C471" t="s">
        <v>66</v>
      </c>
      <c r="D471" s="1">
        <v>40011</v>
      </c>
      <c r="E471">
        <v>0.29776000000000002</v>
      </c>
      <c r="F471">
        <v>0.28999999999999998</v>
      </c>
      <c r="G471">
        <v>0.28499999999999998</v>
      </c>
      <c r="H471" t="s">
        <v>25</v>
      </c>
      <c r="J471">
        <v>0</v>
      </c>
      <c r="K471" t="s">
        <v>35</v>
      </c>
      <c r="L471" t="s">
        <v>32</v>
      </c>
      <c r="M471" t="s">
        <v>36</v>
      </c>
      <c r="O471">
        <v>5269.3333329999996</v>
      </c>
      <c r="P471">
        <v>1820</v>
      </c>
      <c r="Q471">
        <v>10000</v>
      </c>
      <c r="R471" s="1">
        <v>39098</v>
      </c>
      <c r="S471">
        <v>1</v>
      </c>
      <c r="T471">
        <v>2007</v>
      </c>
      <c r="U471">
        <v>419.06</v>
      </c>
      <c r="V471">
        <v>4736.09</v>
      </c>
      <c r="W471">
        <v>56</v>
      </c>
      <c r="X471" t="s">
        <v>38</v>
      </c>
    </row>
    <row r="472" spans="1:24" hidden="1" x14ac:dyDescent="0.25">
      <c r="A472" s="1">
        <v>41157</v>
      </c>
      <c r="B472">
        <v>60</v>
      </c>
      <c r="C472" t="s">
        <v>66</v>
      </c>
      <c r="D472" s="1">
        <v>41558</v>
      </c>
      <c r="E472">
        <v>0.27554000000000001</v>
      </c>
      <c r="F472">
        <v>0.24979999999999999</v>
      </c>
      <c r="G472">
        <v>0.23980000000000001</v>
      </c>
      <c r="H472" t="s">
        <v>47</v>
      </c>
      <c r="I472">
        <v>7</v>
      </c>
      <c r="J472">
        <v>1</v>
      </c>
      <c r="K472" t="s">
        <v>67</v>
      </c>
      <c r="L472" t="s">
        <v>32</v>
      </c>
      <c r="M472" t="s">
        <v>33</v>
      </c>
      <c r="N472">
        <v>0</v>
      </c>
      <c r="O472">
        <v>1916.666667</v>
      </c>
      <c r="P472">
        <v>272</v>
      </c>
      <c r="Q472">
        <v>10000</v>
      </c>
      <c r="R472" s="1">
        <v>41163</v>
      </c>
      <c r="S472">
        <v>3</v>
      </c>
      <c r="T472">
        <v>2012</v>
      </c>
      <c r="U472">
        <v>293.39999999999998</v>
      </c>
      <c r="V472">
        <v>1681.49</v>
      </c>
      <c r="W472">
        <v>5</v>
      </c>
      <c r="X472" t="s">
        <v>34</v>
      </c>
    </row>
    <row r="473" spans="1:24" hidden="1" x14ac:dyDescent="0.25">
      <c r="A473" s="1">
        <v>41698</v>
      </c>
      <c r="B473">
        <v>60</v>
      </c>
      <c r="C473" t="s">
        <v>30</v>
      </c>
      <c r="D473" s="1"/>
      <c r="E473">
        <v>0.18426000000000001</v>
      </c>
      <c r="F473">
        <v>0.1605</v>
      </c>
      <c r="G473">
        <v>0.15049999999999999</v>
      </c>
      <c r="H473" t="s">
        <v>47</v>
      </c>
      <c r="I473">
        <v>4</v>
      </c>
      <c r="J473">
        <v>1</v>
      </c>
      <c r="K473" t="s">
        <v>100</v>
      </c>
      <c r="L473" t="s">
        <v>41</v>
      </c>
      <c r="M473" t="s">
        <v>33</v>
      </c>
      <c r="N473">
        <v>0</v>
      </c>
      <c r="O473">
        <v>5000</v>
      </c>
      <c r="P473">
        <v>0</v>
      </c>
      <c r="Q473">
        <v>15000</v>
      </c>
      <c r="R473" s="1">
        <v>41705</v>
      </c>
      <c r="S473">
        <v>1</v>
      </c>
      <c r="T473">
        <v>2014</v>
      </c>
      <c r="U473">
        <v>365.17</v>
      </c>
      <c r="V473">
        <v>0</v>
      </c>
      <c r="W473">
        <v>1</v>
      </c>
      <c r="X473" t="s">
        <v>34</v>
      </c>
    </row>
    <row r="474" spans="1:24" hidden="1" x14ac:dyDescent="0.25">
      <c r="A474" s="1">
        <v>41620</v>
      </c>
      <c r="B474">
        <v>36</v>
      </c>
      <c r="C474" t="s">
        <v>30</v>
      </c>
      <c r="D474" s="1"/>
      <c r="E474">
        <v>0.21648000000000001</v>
      </c>
      <c r="F474">
        <v>0.17949999999999999</v>
      </c>
      <c r="G474">
        <v>0.16950000000000001</v>
      </c>
      <c r="H474" t="s">
        <v>47</v>
      </c>
      <c r="I474">
        <v>4</v>
      </c>
      <c r="J474">
        <v>1</v>
      </c>
      <c r="K474" t="s">
        <v>83</v>
      </c>
      <c r="L474" t="s">
        <v>25</v>
      </c>
      <c r="M474" t="s">
        <v>27</v>
      </c>
      <c r="N474">
        <v>0</v>
      </c>
      <c r="O474">
        <v>2354</v>
      </c>
      <c r="P474">
        <v>0</v>
      </c>
      <c r="Q474">
        <v>4000</v>
      </c>
      <c r="R474" s="1">
        <v>41628</v>
      </c>
      <c r="S474">
        <v>4</v>
      </c>
      <c r="T474">
        <v>2013</v>
      </c>
      <c r="U474">
        <v>144.51</v>
      </c>
      <c r="V474">
        <v>118.7229</v>
      </c>
      <c r="W474">
        <v>1</v>
      </c>
      <c r="X474" t="s">
        <v>34</v>
      </c>
    </row>
    <row r="475" spans="1:24" hidden="1" x14ac:dyDescent="0.25">
      <c r="A475" s="1">
        <v>41653</v>
      </c>
      <c r="B475">
        <v>36</v>
      </c>
      <c r="C475" t="s">
        <v>30</v>
      </c>
      <c r="D475" s="1"/>
      <c r="E475">
        <v>0.32446000000000003</v>
      </c>
      <c r="F475">
        <v>0.28499999999999998</v>
      </c>
      <c r="G475">
        <v>0.27500000000000002</v>
      </c>
      <c r="H475" t="s">
        <v>44</v>
      </c>
      <c r="I475">
        <v>2</v>
      </c>
      <c r="J475">
        <v>3</v>
      </c>
      <c r="K475" t="s">
        <v>123</v>
      </c>
      <c r="L475" t="s">
        <v>131</v>
      </c>
      <c r="M475" t="s">
        <v>28</v>
      </c>
      <c r="N475">
        <v>12195</v>
      </c>
      <c r="O475">
        <v>1666.666667</v>
      </c>
      <c r="P475">
        <v>0</v>
      </c>
      <c r="Q475">
        <v>4000</v>
      </c>
      <c r="R475" s="1">
        <v>41666</v>
      </c>
      <c r="S475">
        <v>1</v>
      </c>
      <c r="T475">
        <v>2014</v>
      </c>
      <c r="U475">
        <v>166.54</v>
      </c>
      <c r="V475">
        <v>93.696700000000007</v>
      </c>
      <c r="W475">
        <v>1</v>
      </c>
      <c r="X475" t="s">
        <v>38</v>
      </c>
    </row>
    <row r="476" spans="1:24" hidden="1" x14ac:dyDescent="0.25">
      <c r="A476" s="1">
        <v>41306</v>
      </c>
      <c r="B476">
        <v>36</v>
      </c>
      <c r="C476" t="s">
        <v>30</v>
      </c>
      <c r="D476" s="1"/>
      <c r="E476">
        <v>9.3329999999999996E-2</v>
      </c>
      <c r="F476">
        <v>7.9899999999999999E-2</v>
      </c>
      <c r="G476">
        <v>6.9900000000000004E-2</v>
      </c>
      <c r="H476" t="s">
        <v>50</v>
      </c>
      <c r="I476">
        <v>10</v>
      </c>
      <c r="J476">
        <v>20</v>
      </c>
      <c r="K476" t="s">
        <v>87</v>
      </c>
      <c r="L476" t="s">
        <v>27</v>
      </c>
      <c r="M476" t="s">
        <v>56</v>
      </c>
      <c r="N476">
        <v>0</v>
      </c>
      <c r="O476">
        <v>10000</v>
      </c>
      <c r="P476">
        <v>0</v>
      </c>
      <c r="Q476">
        <v>6000</v>
      </c>
      <c r="R476" s="1">
        <v>41313</v>
      </c>
      <c r="S476">
        <v>1</v>
      </c>
      <c r="T476">
        <v>2013</v>
      </c>
      <c r="U476">
        <v>187.99</v>
      </c>
      <c r="V476">
        <v>412.18</v>
      </c>
      <c r="W476">
        <v>99</v>
      </c>
      <c r="X476" t="s">
        <v>38</v>
      </c>
    </row>
    <row r="477" spans="1:24" hidden="1" x14ac:dyDescent="0.25">
      <c r="A477" s="1">
        <v>40884</v>
      </c>
      <c r="B477">
        <v>36</v>
      </c>
      <c r="C477" t="s">
        <v>30</v>
      </c>
      <c r="D477" s="1"/>
      <c r="E477">
        <v>0.35285</v>
      </c>
      <c r="F477">
        <v>0.31269999999999998</v>
      </c>
      <c r="G477">
        <v>0.30270000000000002</v>
      </c>
      <c r="H477" t="s">
        <v>64</v>
      </c>
      <c r="I477">
        <v>4</v>
      </c>
      <c r="J477">
        <v>7</v>
      </c>
      <c r="K477" t="s">
        <v>65</v>
      </c>
      <c r="L477" t="s">
        <v>27</v>
      </c>
      <c r="M477" t="s">
        <v>33</v>
      </c>
      <c r="N477">
        <v>224</v>
      </c>
      <c r="O477">
        <v>3333.333333</v>
      </c>
      <c r="P477">
        <v>0</v>
      </c>
      <c r="Q477">
        <v>2500</v>
      </c>
      <c r="R477" s="1">
        <v>40889</v>
      </c>
      <c r="S477">
        <v>4</v>
      </c>
      <c r="T477">
        <v>2011</v>
      </c>
      <c r="U477">
        <v>107.88</v>
      </c>
      <c r="V477">
        <v>1247.8499999999999</v>
      </c>
      <c r="W477">
        <v>2</v>
      </c>
      <c r="X477" t="s">
        <v>38</v>
      </c>
    </row>
    <row r="478" spans="1:24" hidden="1" x14ac:dyDescent="0.25">
      <c r="A478" s="1">
        <v>41704</v>
      </c>
      <c r="B478">
        <v>60</v>
      </c>
      <c r="C478" t="s">
        <v>30</v>
      </c>
      <c r="D478" s="1"/>
      <c r="E478">
        <v>0.14527999999999999</v>
      </c>
      <c r="F478">
        <v>0.12239999999999999</v>
      </c>
      <c r="G478">
        <v>0.1124</v>
      </c>
      <c r="H478" t="s">
        <v>42</v>
      </c>
      <c r="I478">
        <v>11</v>
      </c>
      <c r="J478">
        <v>1</v>
      </c>
      <c r="K478" t="s">
        <v>72</v>
      </c>
      <c r="L478" t="s">
        <v>27</v>
      </c>
      <c r="M478" t="s">
        <v>33</v>
      </c>
      <c r="N478">
        <v>0</v>
      </c>
      <c r="O478">
        <v>13083.333329999999</v>
      </c>
      <c r="P478">
        <v>0</v>
      </c>
      <c r="Q478">
        <v>15000</v>
      </c>
      <c r="R478" s="1">
        <v>41708</v>
      </c>
      <c r="S478">
        <v>1</v>
      </c>
      <c r="T478">
        <v>2014</v>
      </c>
      <c r="U478">
        <v>335.49</v>
      </c>
      <c r="V478">
        <v>0</v>
      </c>
      <c r="W478">
        <v>1</v>
      </c>
      <c r="X478" t="s">
        <v>38</v>
      </c>
    </row>
    <row r="479" spans="1:24" hidden="1" x14ac:dyDescent="0.25">
      <c r="A479" s="1">
        <v>41114</v>
      </c>
      <c r="B479">
        <v>60</v>
      </c>
      <c r="C479" t="s">
        <v>30</v>
      </c>
      <c r="D479" s="1"/>
      <c r="E479">
        <v>0.33296999999999999</v>
      </c>
      <c r="F479">
        <v>0.30570000000000003</v>
      </c>
      <c r="G479">
        <v>0.29570000000000002</v>
      </c>
      <c r="H479" t="s">
        <v>44</v>
      </c>
      <c r="I479">
        <v>3</v>
      </c>
      <c r="J479">
        <v>14</v>
      </c>
      <c r="K479" t="s">
        <v>78</v>
      </c>
      <c r="L479" t="s">
        <v>27</v>
      </c>
      <c r="M479" t="s">
        <v>56</v>
      </c>
      <c r="N479">
        <v>0</v>
      </c>
      <c r="O479">
        <v>4583.3333329999996</v>
      </c>
      <c r="P479">
        <v>0</v>
      </c>
      <c r="Q479">
        <v>7500</v>
      </c>
      <c r="R479" s="1">
        <v>41117</v>
      </c>
      <c r="S479">
        <v>3</v>
      </c>
      <c r="T479">
        <v>2012</v>
      </c>
      <c r="U479">
        <v>245.28</v>
      </c>
      <c r="V479">
        <v>3350.99</v>
      </c>
      <c r="W479">
        <v>11</v>
      </c>
      <c r="X479" t="s">
        <v>34</v>
      </c>
    </row>
    <row r="480" spans="1:24" hidden="1" x14ac:dyDescent="0.25">
      <c r="A480" s="1">
        <v>39691</v>
      </c>
      <c r="B480">
        <v>36</v>
      </c>
      <c r="C480" t="s">
        <v>66</v>
      </c>
      <c r="D480" s="1">
        <v>40522</v>
      </c>
      <c r="E480">
        <v>0.19209999999999999</v>
      </c>
      <c r="F480">
        <v>0.17749999999999999</v>
      </c>
      <c r="G480">
        <v>0.16750000000000001</v>
      </c>
      <c r="H480" t="s">
        <v>25</v>
      </c>
      <c r="J480">
        <v>1</v>
      </c>
      <c r="K480" t="s">
        <v>72</v>
      </c>
      <c r="L480" t="s">
        <v>80</v>
      </c>
      <c r="M480" t="s">
        <v>56</v>
      </c>
      <c r="N480">
        <v>0</v>
      </c>
      <c r="O480">
        <v>7666.6666670000004</v>
      </c>
      <c r="P480">
        <v>1124</v>
      </c>
      <c r="Q480">
        <v>20000</v>
      </c>
      <c r="R480" s="1">
        <v>39701</v>
      </c>
      <c r="S480">
        <v>3</v>
      </c>
      <c r="T480">
        <v>2008</v>
      </c>
      <c r="U480">
        <v>720.54</v>
      </c>
      <c r="V480">
        <v>5400.17</v>
      </c>
      <c r="W480">
        <v>532</v>
      </c>
      <c r="X480" t="s">
        <v>38</v>
      </c>
    </row>
    <row r="481" spans="1:24" x14ac:dyDescent="0.25">
      <c r="A481" s="1">
        <v>41401</v>
      </c>
      <c r="B481">
        <v>36</v>
      </c>
      <c r="C481" t="s">
        <v>30</v>
      </c>
      <c r="D481" s="1"/>
      <c r="E481">
        <v>0.23530000000000001</v>
      </c>
      <c r="F481">
        <v>0.19789999999999999</v>
      </c>
      <c r="G481">
        <v>0.18790000000000001</v>
      </c>
      <c r="H481" t="s">
        <v>47</v>
      </c>
      <c r="I481">
        <v>3</v>
      </c>
      <c r="J481">
        <v>1</v>
      </c>
      <c r="K481" t="s">
        <v>108</v>
      </c>
      <c r="L481" t="s">
        <v>27</v>
      </c>
      <c r="M481" t="s">
        <v>33</v>
      </c>
      <c r="N481">
        <v>0</v>
      </c>
      <c r="O481">
        <v>14625</v>
      </c>
      <c r="P481">
        <v>0</v>
      </c>
      <c r="Q481">
        <v>18000</v>
      </c>
      <c r="R481" s="1">
        <v>41409</v>
      </c>
      <c r="S481">
        <v>2</v>
      </c>
      <c r="T481">
        <v>2013</v>
      </c>
      <c r="U481">
        <v>667.02</v>
      </c>
      <c r="V481">
        <v>2464.37</v>
      </c>
      <c r="W481">
        <v>1</v>
      </c>
      <c r="X481" t="s">
        <v>29</v>
      </c>
    </row>
    <row r="482" spans="1:24" x14ac:dyDescent="0.25">
      <c r="A482" s="1">
        <v>39529</v>
      </c>
      <c r="B482">
        <v>36</v>
      </c>
      <c r="C482" t="s">
        <v>24</v>
      </c>
      <c r="D482" s="1">
        <v>40635</v>
      </c>
      <c r="E482">
        <v>0.37452999999999997</v>
      </c>
      <c r="F482">
        <v>0.35</v>
      </c>
      <c r="G482">
        <v>0.34</v>
      </c>
      <c r="H482" t="s">
        <v>25</v>
      </c>
      <c r="J482">
        <v>1</v>
      </c>
      <c r="K482" t="s">
        <v>48</v>
      </c>
      <c r="L482" t="s">
        <v>55</v>
      </c>
      <c r="M482" t="s">
        <v>113</v>
      </c>
      <c r="N482">
        <v>0</v>
      </c>
      <c r="O482">
        <v>1625</v>
      </c>
      <c r="P482">
        <v>0</v>
      </c>
      <c r="Q482">
        <v>6000</v>
      </c>
      <c r="R482" s="1">
        <v>39540</v>
      </c>
      <c r="S482">
        <v>2</v>
      </c>
      <c r="T482">
        <v>2008</v>
      </c>
      <c r="U482">
        <v>264.92</v>
      </c>
      <c r="V482">
        <v>3777.64</v>
      </c>
      <c r="W482">
        <v>54</v>
      </c>
      <c r="X482" t="s">
        <v>29</v>
      </c>
    </row>
    <row r="483" spans="1:24" hidden="1" x14ac:dyDescent="0.25">
      <c r="A483" s="1">
        <v>41610</v>
      </c>
      <c r="B483">
        <v>36</v>
      </c>
      <c r="C483" t="s">
        <v>30</v>
      </c>
      <c r="D483" s="1"/>
      <c r="E483">
        <v>0.17968999999999999</v>
      </c>
      <c r="F483">
        <v>0.14349999999999999</v>
      </c>
      <c r="G483">
        <v>0.13350000000000001</v>
      </c>
      <c r="H483" t="s">
        <v>42</v>
      </c>
      <c r="I483">
        <v>4</v>
      </c>
      <c r="J483">
        <v>1</v>
      </c>
      <c r="K483" t="s">
        <v>58</v>
      </c>
      <c r="L483" t="s">
        <v>27</v>
      </c>
      <c r="M483" t="s">
        <v>33</v>
      </c>
      <c r="N483">
        <v>0</v>
      </c>
      <c r="O483">
        <v>5458.3333329999996</v>
      </c>
      <c r="P483">
        <v>0</v>
      </c>
      <c r="Q483">
        <v>20000</v>
      </c>
      <c r="R483" s="1">
        <v>41612</v>
      </c>
      <c r="S483">
        <v>4</v>
      </c>
      <c r="T483">
        <v>2013</v>
      </c>
      <c r="U483">
        <v>686.96</v>
      </c>
      <c r="V483">
        <v>692.45</v>
      </c>
      <c r="W483">
        <v>1</v>
      </c>
      <c r="X483" t="s">
        <v>38</v>
      </c>
    </row>
    <row r="484" spans="1:24" x14ac:dyDescent="0.25">
      <c r="A484" s="1">
        <v>39596</v>
      </c>
      <c r="B484">
        <v>36</v>
      </c>
      <c r="C484" t="s">
        <v>66</v>
      </c>
      <c r="D484" s="1">
        <v>39879</v>
      </c>
      <c r="E484">
        <v>0.23250000000000001</v>
      </c>
      <c r="F484">
        <v>0.21</v>
      </c>
      <c r="G484">
        <v>0.2</v>
      </c>
      <c r="H484" t="s">
        <v>25</v>
      </c>
      <c r="J484">
        <v>1</v>
      </c>
      <c r="K484" t="s">
        <v>69</v>
      </c>
      <c r="L484" t="s">
        <v>109</v>
      </c>
      <c r="M484" t="s">
        <v>56</v>
      </c>
      <c r="N484">
        <v>3787</v>
      </c>
      <c r="O484">
        <v>2666.666667</v>
      </c>
      <c r="P484">
        <v>1951</v>
      </c>
      <c r="Q484">
        <v>1000</v>
      </c>
      <c r="R484" s="1">
        <v>39604</v>
      </c>
      <c r="S484">
        <v>2</v>
      </c>
      <c r="T484">
        <v>2008</v>
      </c>
      <c r="U484">
        <v>37.68</v>
      </c>
      <c r="V484">
        <v>64.739999999999995</v>
      </c>
      <c r="W484">
        <v>37</v>
      </c>
      <c r="X484" t="s">
        <v>29</v>
      </c>
    </row>
    <row r="485" spans="1:24" hidden="1" x14ac:dyDescent="0.25">
      <c r="A485" s="1">
        <v>41523</v>
      </c>
      <c r="B485">
        <v>60</v>
      </c>
      <c r="C485" t="s">
        <v>30</v>
      </c>
      <c r="D485" s="1"/>
      <c r="E485">
        <v>0.21934999999999999</v>
      </c>
      <c r="F485">
        <v>0.19500000000000001</v>
      </c>
      <c r="G485">
        <v>0.185</v>
      </c>
      <c r="H485" t="s">
        <v>47</v>
      </c>
      <c r="I485">
        <v>4</v>
      </c>
      <c r="J485">
        <v>1</v>
      </c>
      <c r="K485" t="s">
        <v>87</v>
      </c>
      <c r="L485" t="s">
        <v>27</v>
      </c>
      <c r="M485" t="s">
        <v>33</v>
      </c>
      <c r="N485">
        <v>4236</v>
      </c>
      <c r="O485">
        <v>10000</v>
      </c>
      <c r="P485">
        <v>0</v>
      </c>
      <c r="Q485">
        <v>21000</v>
      </c>
      <c r="R485" s="1">
        <v>41530</v>
      </c>
      <c r="S485">
        <v>3</v>
      </c>
      <c r="T485">
        <v>2013</v>
      </c>
      <c r="U485">
        <v>550.54999999999995</v>
      </c>
      <c r="V485">
        <v>1670.2808</v>
      </c>
      <c r="W485">
        <v>1</v>
      </c>
      <c r="X485" t="s">
        <v>38</v>
      </c>
    </row>
    <row r="486" spans="1:24" x14ac:dyDescent="0.25">
      <c r="A486" s="1">
        <v>41358</v>
      </c>
      <c r="B486">
        <v>60</v>
      </c>
      <c r="C486" t="s">
        <v>30</v>
      </c>
      <c r="D486" s="1"/>
      <c r="E486">
        <v>0.17521999999999999</v>
      </c>
      <c r="F486">
        <v>0.15190000000000001</v>
      </c>
      <c r="G486">
        <v>0.1419</v>
      </c>
      <c r="H486" t="s">
        <v>42</v>
      </c>
      <c r="I486">
        <v>4</v>
      </c>
      <c r="J486">
        <v>2</v>
      </c>
      <c r="K486" t="s">
        <v>71</v>
      </c>
      <c r="L486" t="s">
        <v>32</v>
      </c>
      <c r="M486" t="s">
        <v>33</v>
      </c>
      <c r="N486">
        <v>0</v>
      </c>
      <c r="O486">
        <v>7500</v>
      </c>
      <c r="P486">
        <v>0</v>
      </c>
      <c r="Q486">
        <v>15000</v>
      </c>
      <c r="R486" s="1">
        <v>41383</v>
      </c>
      <c r="S486">
        <v>2</v>
      </c>
      <c r="T486">
        <v>2013</v>
      </c>
      <c r="U486">
        <v>358.35</v>
      </c>
      <c r="V486">
        <v>1810.33</v>
      </c>
      <c r="W486">
        <v>1</v>
      </c>
      <c r="X486" t="s">
        <v>29</v>
      </c>
    </row>
    <row r="487" spans="1:24" hidden="1" x14ac:dyDescent="0.25">
      <c r="A487" s="1">
        <v>41553</v>
      </c>
      <c r="B487">
        <v>60</v>
      </c>
      <c r="C487" t="s">
        <v>30</v>
      </c>
      <c r="D487" s="1"/>
      <c r="E487">
        <v>0.21934999999999999</v>
      </c>
      <c r="F487">
        <v>0.19500000000000001</v>
      </c>
      <c r="G487">
        <v>0.185</v>
      </c>
      <c r="H487" t="s">
        <v>47</v>
      </c>
      <c r="I487">
        <v>4</v>
      </c>
      <c r="J487">
        <v>1</v>
      </c>
      <c r="K487" t="s">
        <v>51</v>
      </c>
      <c r="L487" t="s">
        <v>75</v>
      </c>
      <c r="M487" t="s">
        <v>33</v>
      </c>
      <c r="N487">
        <v>0</v>
      </c>
      <c r="O487">
        <v>6416.6666670000004</v>
      </c>
      <c r="P487">
        <v>0</v>
      </c>
      <c r="Q487">
        <v>15000</v>
      </c>
      <c r="R487" s="1">
        <v>41558</v>
      </c>
      <c r="S487">
        <v>4</v>
      </c>
      <c r="T487">
        <v>2013</v>
      </c>
      <c r="U487">
        <v>393.25</v>
      </c>
      <c r="V487">
        <v>964.99630000000002</v>
      </c>
      <c r="W487">
        <v>1</v>
      </c>
      <c r="X487" t="s">
        <v>34</v>
      </c>
    </row>
    <row r="488" spans="1:24" hidden="1" x14ac:dyDescent="0.25">
      <c r="A488" s="1">
        <v>40599</v>
      </c>
      <c r="B488">
        <v>36</v>
      </c>
      <c r="C488" t="s">
        <v>24</v>
      </c>
      <c r="D488" s="1">
        <v>41437</v>
      </c>
      <c r="E488">
        <v>0.22872000000000001</v>
      </c>
      <c r="F488">
        <v>0.19489999999999999</v>
      </c>
      <c r="G488">
        <v>0.18490000000000001</v>
      </c>
      <c r="H488" t="s">
        <v>47</v>
      </c>
      <c r="I488">
        <v>6</v>
      </c>
      <c r="J488">
        <v>7</v>
      </c>
      <c r="K488" t="s">
        <v>93</v>
      </c>
      <c r="L488" t="s">
        <v>88</v>
      </c>
      <c r="M488" t="s">
        <v>33</v>
      </c>
      <c r="N488">
        <v>0</v>
      </c>
      <c r="O488">
        <v>6500</v>
      </c>
      <c r="P488">
        <v>0</v>
      </c>
      <c r="Q488">
        <v>14584</v>
      </c>
      <c r="R488" s="1">
        <v>40624</v>
      </c>
      <c r="S488">
        <v>1</v>
      </c>
      <c r="T488">
        <v>2011</v>
      </c>
      <c r="U488">
        <v>538.21</v>
      </c>
      <c r="V488">
        <v>4412.68</v>
      </c>
      <c r="W488">
        <v>234</v>
      </c>
      <c r="X488" t="s">
        <v>34</v>
      </c>
    </row>
    <row r="489" spans="1:24" hidden="1" x14ac:dyDescent="0.25">
      <c r="A489" s="1">
        <v>39194</v>
      </c>
      <c r="B489">
        <v>36</v>
      </c>
      <c r="C489" t="s">
        <v>24</v>
      </c>
      <c r="D489" s="1">
        <v>39440</v>
      </c>
      <c r="E489">
        <v>8.9349999999999999E-2</v>
      </c>
      <c r="F489">
        <v>8.2500000000000004E-2</v>
      </c>
      <c r="G489">
        <v>7.7499999999999999E-2</v>
      </c>
      <c r="H489" t="s">
        <v>25</v>
      </c>
      <c r="J489">
        <v>0</v>
      </c>
      <c r="K489" t="s">
        <v>72</v>
      </c>
      <c r="L489" t="s">
        <v>92</v>
      </c>
      <c r="M489" t="s">
        <v>56</v>
      </c>
      <c r="N489">
        <v>0</v>
      </c>
      <c r="O489">
        <v>8000</v>
      </c>
      <c r="P489">
        <v>0</v>
      </c>
      <c r="Q489">
        <v>5000</v>
      </c>
      <c r="R489" s="1">
        <v>39206</v>
      </c>
      <c r="S489">
        <v>2</v>
      </c>
      <c r="T489">
        <v>2007</v>
      </c>
      <c r="U489">
        <v>157.26</v>
      </c>
      <c r="V489">
        <v>192.04</v>
      </c>
      <c r="W489">
        <v>96</v>
      </c>
      <c r="X489" t="s">
        <v>34</v>
      </c>
    </row>
    <row r="490" spans="1:24" hidden="1" x14ac:dyDescent="0.25">
      <c r="A490" s="1">
        <v>39538</v>
      </c>
      <c r="B490">
        <v>36</v>
      </c>
      <c r="C490" t="s">
        <v>66</v>
      </c>
      <c r="D490" s="1">
        <v>39764</v>
      </c>
      <c r="E490">
        <v>0.24376</v>
      </c>
      <c r="F490">
        <v>0.22109999999999999</v>
      </c>
      <c r="G490">
        <v>0.21110000000000001</v>
      </c>
      <c r="H490" t="s">
        <v>25</v>
      </c>
      <c r="J490">
        <v>1</v>
      </c>
      <c r="K490" t="s">
        <v>144</v>
      </c>
      <c r="L490" t="s">
        <v>37</v>
      </c>
      <c r="M490" t="s">
        <v>56</v>
      </c>
      <c r="N490">
        <v>0</v>
      </c>
      <c r="O490">
        <v>2083.333333</v>
      </c>
      <c r="P490">
        <v>2068</v>
      </c>
      <c r="Q490">
        <v>2500</v>
      </c>
      <c r="R490" s="1">
        <v>39549</v>
      </c>
      <c r="S490">
        <v>2</v>
      </c>
      <c r="T490">
        <v>2008</v>
      </c>
      <c r="U490">
        <v>95.62</v>
      </c>
      <c r="V490">
        <v>91.43</v>
      </c>
      <c r="W490">
        <v>54</v>
      </c>
      <c r="X490" t="s">
        <v>38</v>
      </c>
    </row>
    <row r="491" spans="1:24" hidden="1" x14ac:dyDescent="0.25">
      <c r="A491" s="1">
        <v>40198</v>
      </c>
      <c r="B491">
        <v>36</v>
      </c>
      <c r="C491" t="s">
        <v>66</v>
      </c>
      <c r="D491" s="1">
        <v>40874</v>
      </c>
      <c r="E491">
        <v>0.2974</v>
      </c>
      <c r="F491">
        <v>0.27400000000000002</v>
      </c>
      <c r="G491">
        <v>0.26400000000000001</v>
      </c>
      <c r="H491" t="s">
        <v>39</v>
      </c>
      <c r="I491">
        <v>7</v>
      </c>
      <c r="J491">
        <v>1</v>
      </c>
      <c r="K491" t="s">
        <v>53</v>
      </c>
      <c r="L491" t="s">
        <v>27</v>
      </c>
      <c r="M491" t="s">
        <v>56</v>
      </c>
      <c r="N491">
        <v>0</v>
      </c>
      <c r="O491">
        <v>5416.6666670000004</v>
      </c>
      <c r="P491">
        <v>956</v>
      </c>
      <c r="Q491">
        <v>5000</v>
      </c>
      <c r="R491" s="1">
        <v>40206</v>
      </c>
      <c r="S491">
        <v>1</v>
      </c>
      <c r="T491">
        <v>2010</v>
      </c>
      <c r="U491">
        <v>205.2</v>
      </c>
      <c r="V491">
        <v>1679.32</v>
      </c>
      <c r="W491">
        <v>170</v>
      </c>
      <c r="X491" t="s">
        <v>38</v>
      </c>
    </row>
    <row r="492" spans="1:24" hidden="1" x14ac:dyDescent="0.25">
      <c r="A492" s="1">
        <v>39576</v>
      </c>
      <c r="B492">
        <v>36</v>
      </c>
      <c r="C492" t="s">
        <v>63</v>
      </c>
      <c r="D492" s="1">
        <v>40559</v>
      </c>
      <c r="E492">
        <v>0.17322000000000001</v>
      </c>
      <c r="F492">
        <v>0.1515</v>
      </c>
      <c r="G492">
        <v>0.14149999999999999</v>
      </c>
      <c r="H492" t="s">
        <v>25</v>
      </c>
      <c r="J492">
        <v>1</v>
      </c>
      <c r="K492" t="s">
        <v>51</v>
      </c>
      <c r="L492" t="s">
        <v>27</v>
      </c>
      <c r="M492" t="s">
        <v>56</v>
      </c>
      <c r="N492">
        <v>0</v>
      </c>
      <c r="O492">
        <v>2500</v>
      </c>
      <c r="P492">
        <v>287</v>
      </c>
      <c r="Q492">
        <v>7000</v>
      </c>
      <c r="R492" s="1">
        <v>39584</v>
      </c>
      <c r="S492">
        <v>2</v>
      </c>
      <c r="T492">
        <v>2008</v>
      </c>
      <c r="U492">
        <v>243.17</v>
      </c>
      <c r="V492">
        <v>1733.94</v>
      </c>
      <c r="W492">
        <v>149</v>
      </c>
      <c r="X492" t="s">
        <v>38</v>
      </c>
    </row>
    <row r="493" spans="1:24" hidden="1" x14ac:dyDescent="0.25">
      <c r="A493" s="1">
        <v>41645</v>
      </c>
      <c r="B493">
        <v>60</v>
      </c>
      <c r="C493" t="s">
        <v>30</v>
      </c>
      <c r="D493" s="1"/>
      <c r="E493">
        <v>0.17327000000000001</v>
      </c>
      <c r="F493">
        <v>0.15</v>
      </c>
      <c r="G493">
        <v>0.14000000000000001</v>
      </c>
      <c r="H493" t="s">
        <v>42</v>
      </c>
      <c r="I493">
        <v>11</v>
      </c>
      <c r="J493">
        <v>1</v>
      </c>
      <c r="K493" t="s">
        <v>48</v>
      </c>
      <c r="L493" t="s">
        <v>92</v>
      </c>
      <c r="M493" t="s">
        <v>33</v>
      </c>
      <c r="N493">
        <v>0</v>
      </c>
      <c r="O493">
        <v>8166.6666670000004</v>
      </c>
      <c r="P493">
        <v>0</v>
      </c>
      <c r="Q493">
        <v>25000</v>
      </c>
      <c r="R493" s="1">
        <v>41647</v>
      </c>
      <c r="S493">
        <v>1</v>
      </c>
      <c r="T493">
        <v>2014</v>
      </c>
      <c r="U493">
        <v>594.75</v>
      </c>
      <c r="V493">
        <v>308.21600000000001</v>
      </c>
      <c r="W493">
        <v>1</v>
      </c>
      <c r="X493" t="s">
        <v>38</v>
      </c>
    </row>
    <row r="494" spans="1:24" x14ac:dyDescent="0.25">
      <c r="A494" s="1">
        <v>41317</v>
      </c>
      <c r="B494">
        <v>12</v>
      </c>
      <c r="C494" t="s">
        <v>24</v>
      </c>
      <c r="D494" s="1">
        <v>41506</v>
      </c>
      <c r="E494">
        <v>0.17493</v>
      </c>
      <c r="F494">
        <v>0.1177</v>
      </c>
      <c r="G494">
        <v>0.1077</v>
      </c>
      <c r="H494" t="s">
        <v>42</v>
      </c>
      <c r="I494">
        <v>7</v>
      </c>
      <c r="J494">
        <v>1</v>
      </c>
      <c r="K494" t="s">
        <v>83</v>
      </c>
      <c r="L494" t="s">
        <v>145</v>
      </c>
      <c r="M494" t="s">
        <v>33</v>
      </c>
      <c r="N494">
        <v>0</v>
      </c>
      <c r="O494">
        <v>8500</v>
      </c>
      <c r="P494">
        <v>0</v>
      </c>
      <c r="Q494">
        <v>4000</v>
      </c>
      <c r="R494" s="1">
        <v>41325</v>
      </c>
      <c r="S494">
        <v>1</v>
      </c>
      <c r="T494">
        <v>2013</v>
      </c>
      <c r="U494">
        <v>354.96</v>
      </c>
      <c r="V494">
        <v>85.35</v>
      </c>
      <c r="W494">
        <v>72</v>
      </c>
      <c r="X494" t="s">
        <v>29</v>
      </c>
    </row>
    <row r="495" spans="1:24" hidden="1" x14ac:dyDescent="0.25">
      <c r="A495" s="1">
        <v>41010</v>
      </c>
      <c r="B495">
        <v>36</v>
      </c>
      <c r="C495" t="s">
        <v>66</v>
      </c>
      <c r="D495" s="1">
        <v>41199</v>
      </c>
      <c r="E495">
        <v>0.35797000000000001</v>
      </c>
      <c r="F495">
        <v>0.31769999999999998</v>
      </c>
      <c r="G495">
        <v>0.30769999999999997</v>
      </c>
      <c r="H495" t="s">
        <v>64</v>
      </c>
      <c r="I495">
        <v>4</v>
      </c>
      <c r="J495">
        <v>1</v>
      </c>
      <c r="K495" t="s">
        <v>85</v>
      </c>
      <c r="L495" t="s">
        <v>27</v>
      </c>
      <c r="M495" t="s">
        <v>27</v>
      </c>
      <c r="N495">
        <v>0</v>
      </c>
      <c r="O495">
        <v>3750</v>
      </c>
      <c r="P495">
        <v>631</v>
      </c>
      <c r="Q495">
        <v>4000</v>
      </c>
      <c r="R495" s="1">
        <v>41016</v>
      </c>
      <c r="S495">
        <v>2</v>
      </c>
      <c r="T495">
        <v>2012</v>
      </c>
      <c r="U495">
        <v>173.71</v>
      </c>
      <c r="V495">
        <v>104.45</v>
      </c>
      <c r="W495">
        <v>5</v>
      </c>
      <c r="X495" t="s">
        <v>38</v>
      </c>
    </row>
    <row r="496" spans="1:24" hidden="1" x14ac:dyDescent="0.25">
      <c r="A496" s="1">
        <v>38937</v>
      </c>
      <c r="B496">
        <v>36</v>
      </c>
      <c r="C496" t="s">
        <v>63</v>
      </c>
      <c r="D496" s="1">
        <v>39217</v>
      </c>
      <c r="E496">
        <v>0.15712999999999999</v>
      </c>
      <c r="F496">
        <v>0.15</v>
      </c>
      <c r="G496">
        <v>0.1075</v>
      </c>
      <c r="H496" t="s">
        <v>25</v>
      </c>
      <c r="J496">
        <v>0</v>
      </c>
      <c r="K496" t="s">
        <v>79</v>
      </c>
      <c r="L496" t="s">
        <v>27</v>
      </c>
      <c r="M496" t="s">
        <v>36</v>
      </c>
      <c r="O496">
        <v>4166.6666670000004</v>
      </c>
      <c r="P496">
        <v>221</v>
      </c>
      <c r="Q496">
        <v>3035</v>
      </c>
      <c r="R496" s="1">
        <v>38943</v>
      </c>
      <c r="S496">
        <v>3</v>
      </c>
      <c r="T496">
        <v>2006</v>
      </c>
      <c r="U496">
        <v>105.21</v>
      </c>
      <c r="V496">
        <v>106.55</v>
      </c>
      <c r="W496">
        <v>1</v>
      </c>
      <c r="X496" t="s">
        <v>38</v>
      </c>
    </row>
    <row r="497" spans="1:24" hidden="1" x14ac:dyDescent="0.25">
      <c r="A497" s="1">
        <v>40610</v>
      </c>
      <c r="B497">
        <v>36</v>
      </c>
      <c r="C497" t="s">
        <v>30</v>
      </c>
      <c r="D497" s="1"/>
      <c r="E497">
        <v>0.35643000000000002</v>
      </c>
      <c r="F497">
        <v>0.31990000000000002</v>
      </c>
      <c r="G497">
        <v>0.30990000000000001</v>
      </c>
      <c r="H497" t="s">
        <v>44</v>
      </c>
      <c r="I497">
        <v>5</v>
      </c>
      <c r="J497">
        <v>7</v>
      </c>
      <c r="K497" t="s">
        <v>111</v>
      </c>
      <c r="L497" t="s">
        <v>27</v>
      </c>
      <c r="M497" t="s">
        <v>27</v>
      </c>
      <c r="N497">
        <v>0</v>
      </c>
      <c r="O497">
        <v>3916.666667</v>
      </c>
      <c r="P497">
        <v>0</v>
      </c>
      <c r="Q497">
        <v>5000</v>
      </c>
      <c r="R497" s="1">
        <v>40620</v>
      </c>
      <c r="S497">
        <v>1</v>
      </c>
      <c r="T497">
        <v>2011</v>
      </c>
      <c r="U497">
        <v>217.74</v>
      </c>
      <c r="V497">
        <v>2850.81</v>
      </c>
      <c r="W497">
        <v>90</v>
      </c>
      <c r="X497" t="s">
        <v>38</v>
      </c>
    </row>
    <row r="498" spans="1:24" hidden="1" x14ac:dyDescent="0.25">
      <c r="A498" s="1">
        <v>41362</v>
      </c>
      <c r="B498">
        <v>36</v>
      </c>
      <c r="C498" t="s">
        <v>30</v>
      </c>
      <c r="D498" s="1"/>
      <c r="E498">
        <v>0.30285000000000001</v>
      </c>
      <c r="F498">
        <v>0.26390000000000002</v>
      </c>
      <c r="G498">
        <v>0.25390000000000001</v>
      </c>
      <c r="H498" t="s">
        <v>44</v>
      </c>
      <c r="I498">
        <v>3</v>
      </c>
      <c r="J498">
        <v>1</v>
      </c>
      <c r="K498" t="s">
        <v>67</v>
      </c>
      <c r="L498" t="s">
        <v>41</v>
      </c>
      <c r="M498" t="s">
        <v>33</v>
      </c>
      <c r="N498">
        <v>0</v>
      </c>
      <c r="O498">
        <v>17500</v>
      </c>
      <c r="P498">
        <v>0</v>
      </c>
      <c r="Q498">
        <v>3000</v>
      </c>
      <c r="R498" s="1">
        <v>41375</v>
      </c>
      <c r="S498">
        <v>2</v>
      </c>
      <c r="T498">
        <v>2013</v>
      </c>
      <c r="U498">
        <v>121.5</v>
      </c>
      <c r="V498">
        <v>605.09</v>
      </c>
      <c r="W498">
        <v>1</v>
      </c>
      <c r="X498" t="s">
        <v>38</v>
      </c>
    </row>
    <row r="499" spans="1:24" hidden="1" x14ac:dyDescent="0.25">
      <c r="A499" s="1">
        <v>40398</v>
      </c>
      <c r="B499">
        <v>36</v>
      </c>
      <c r="C499" t="s">
        <v>24</v>
      </c>
      <c r="D499" s="1">
        <v>40715</v>
      </c>
      <c r="E499">
        <v>0.31052999999999997</v>
      </c>
      <c r="F499">
        <v>0.27500000000000002</v>
      </c>
      <c r="G499">
        <v>0.26500000000000001</v>
      </c>
      <c r="H499" t="s">
        <v>39</v>
      </c>
      <c r="I499">
        <v>6</v>
      </c>
      <c r="J499">
        <v>3</v>
      </c>
      <c r="K499" t="s">
        <v>81</v>
      </c>
      <c r="L499" t="s">
        <v>27</v>
      </c>
      <c r="M499" t="s">
        <v>121</v>
      </c>
      <c r="N499">
        <v>0</v>
      </c>
      <c r="O499">
        <v>6200</v>
      </c>
      <c r="P499">
        <v>0</v>
      </c>
      <c r="Q499">
        <v>5000</v>
      </c>
      <c r="R499" s="1">
        <v>40414</v>
      </c>
      <c r="S499">
        <v>3</v>
      </c>
      <c r="T499">
        <v>2010</v>
      </c>
      <c r="U499">
        <v>205.47</v>
      </c>
      <c r="V499">
        <v>990.79</v>
      </c>
      <c r="W499">
        <v>72</v>
      </c>
      <c r="X499" t="s">
        <v>38</v>
      </c>
    </row>
    <row r="500" spans="1:24" hidden="1" x14ac:dyDescent="0.25">
      <c r="A500" s="1">
        <v>38988</v>
      </c>
      <c r="B500">
        <v>36</v>
      </c>
      <c r="C500" t="s">
        <v>24</v>
      </c>
      <c r="D500" s="1">
        <v>39161</v>
      </c>
      <c r="E500">
        <v>0.18726000000000001</v>
      </c>
      <c r="F500">
        <v>0.18</v>
      </c>
      <c r="G500">
        <v>0.17499999999999999</v>
      </c>
      <c r="H500" t="s">
        <v>25</v>
      </c>
      <c r="J500">
        <v>0</v>
      </c>
      <c r="K500" t="s">
        <v>25</v>
      </c>
      <c r="L500" t="s">
        <v>32</v>
      </c>
      <c r="M500" t="s">
        <v>36</v>
      </c>
      <c r="O500">
        <v>2154.666667</v>
      </c>
      <c r="P500">
        <v>0</v>
      </c>
      <c r="Q500">
        <v>5000</v>
      </c>
      <c r="R500" s="1">
        <v>38995</v>
      </c>
      <c r="S500">
        <v>4</v>
      </c>
      <c r="T500">
        <v>2006</v>
      </c>
      <c r="U500">
        <v>180.76</v>
      </c>
      <c r="V500">
        <v>389.65</v>
      </c>
      <c r="W500">
        <v>115</v>
      </c>
      <c r="X500" t="s">
        <v>38</v>
      </c>
    </row>
    <row r="501" spans="1:24" hidden="1" x14ac:dyDescent="0.25">
      <c r="A501" s="1">
        <v>38993</v>
      </c>
      <c r="B501">
        <v>36</v>
      </c>
      <c r="C501" t="s">
        <v>24</v>
      </c>
      <c r="D501" s="1">
        <v>39223</v>
      </c>
      <c r="E501">
        <v>0.17671000000000001</v>
      </c>
      <c r="F501">
        <v>0.16950000000000001</v>
      </c>
      <c r="G501">
        <v>0.1595</v>
      </c>
      <c r="H501" t="s">
        <v>25</v>
      </c>
      <c r="J501">
        <v>0</v>
      </c>
      <c r="K501" t="s">
        <v>25</v>
      </c>
      <c r="L501" t="s">
        <v>74</v>
      </c>
      <c r="M501" t="s">
        <v>36</v>
      </c>
      <c r="O501">
        <v>6833.3333329999996</v>
      </c>
      <c r="P501">
        <v>0</v>
      </c>
      <c r="Q501">
        <v>5000</v>
      </c>
      <c r="R501" s="1">
        <v>39000</v>
      </c>
      <c r="S501">
        <v>4</v>
      </c>
      <c r="T501">
        <v>2006</v>
      </c>
      <c r="U501">
        <v>178.14</v>
      </c>
      <c r="V501">
        <v>467.3</v>
      </c>
      <c r="W501">
        <v>96</v>
      </c>
      <c r="X501" t="s">
        <v>38</v>
      </c>
    </row>
    <row r="502" spans="1:24" hidden="1" x14ac:dyDescent="0.25">
      <c r="A502" s="1">
        <v>39190</v>
      </c>
      <c r="B502">
        <v>36</v>
      </c>
      <c r="C502" t="s">
        <v>24</v>
      </c>
      <c r="D502" s="1">
        <v>40292</v>
      </c>
      <c r="E502">
        <v>0.18726000000000001</v>
      </c>
      <c r="F502">
        <v>0.18</v>
      </c>
      <c r="G502">
        <v>0.17</v>
      </c>
      <c r="H502" t="s">
        <v>25</v>
      </c>
      <c r="J502">
        <v>0</v>
      </c>
      <c r="K502" t="s">
        <v>48</v>
      </c>
      <c r="L502" t="s">
        <v>27</v>
      </c>
      <c r="M502" t="s">
        <v>121</v>
      </c>
      <c r="N502">
        <v>318</v>
      </c>
      <c r="O502">
        <v>4250</v>
      </c>
      <c r="P502">
        <v>0</v>
      </c>
      <c r="Q502">
        <v>2700</v>
      </c>
      <c r="R502" s="1">
        <v>39196</v>
      </c>
      <c r="S502">
        <v>2</v>
      </c>
      <c r="T502">
        <v>2007</v>
      </c>
      <c r="U502">
        <v>33.94</v>
      </c>
      <c r="V502">
        <v>832.63</v>
      </c>
      <c r="W502">
        <v>21</v>
      </c>
      <c r="X502" t="s">
        <v>38</v>
      </c>
    </row>
    <row r="503" spans="1:24" hidden="1" x14ac:dyDescent="0.25">
      <c r="A503" s="1">
        <v>40328</v>
      </c>
      <c r="B503">
        <v>36</v>
      </c>
      <c r="C503" t="s">
        <v>66</v>
      </c>
      <c r="D503" s="1">
        <v>41285</v>
      </c>
      <c r="E503">
        <v>0.24807000000000001</v>
      </c>
      <c r="F503">
        <v>0.21</v>
      </c>
      <c r="G503">
        <v>0.2</v>
      </c>
      <c r="H503" t="s">
        <v>64</v>
      </c>
      <c r="I503">
        <v>5</v>
      </c>
      <c r="J503">
        <v>7</v>
      </c>
      <c r="K503" t="s">
        <v>116</v>
      </c>
      <c r="L503" t="s">
        <v>68</v>
      </c>
      <c r="M503" t="s">
        <v>56</v>
      </c>
      <c r="N503">
        <v>931</v>
      </c>
      <c r="O503">
        <v>2500</v>
      </c>
      <c r="P503">
        <v>545</v>
      </c>
      <c r="Q503">
        <v>1000</v>
      </c>
      <c r="R503" s="1">
        <v>40340</v>
      </c>
      <c r="S503">
        <v>2</v>
      </c>
      <c r="T503">
        <v>2010</v>
      </c>
      <c r="U503">
        <v>37.68</v>
      </c>
      <c r="V503">
        <v>325.08</v>
      </c>
      <c r="W503">
        <v>31</v>
      </c>
      <c r="X503" t="s">
        <v>38</v>
      </c>
    </row>
    <row r="504" spans="1:24" hidden="1" x14ac:dyDescent="0.25">
      <c r="A504" s="1">
        <v>41563</v>
      </c>
      <c r="B504">
        <v>36</v>
      </c>
      <c r="C504" t="s">
        <v>30</v>
      </c>
      <c r="D504" s="1"/>
      <c r="E504">
        <v>0.12691</v>
      </c>
      <c r="F504">
        <v>9.9000000000000005E-2</v>
      </c>
      <c r="G504">
        <v>8.8999999999999996E-2</v>
      </c>
      <c r="H504" t="s">
        <v>31</v>
      </c>
      <c r="I504">
        <v>10</v>
      </c>
      <c r="J504">
        <v>1</v>
      </c>
      <c r="K504" t="s">
        <v>48</v>
      </c>
      <c r="L504" t="s">
        <v>129</v>
      </c>
      <c r="M504" t="s">
        <v>33</v>
      </c>
      <c r="N504">
        <v>0</v>
      </c>
      <c r="O504">
        <v>11000</v>
      </c>
      <c r="P504">
        <v>0</v>
      </c>
      <c r="Q504">
        <v>19000</v>
      </c>
      <c r="R504" s="1">
        <v>41586</v>
      </c>
      <c r="S504">
        <v>4</v>
      </c>
      <c r="T504">
        <v>2013</v>
      </c>
      <c r="U504">
        <v>612.17999999999995</v>
      </c>
      <c r="V504">
        <v>457.42660000000001</v>
      </c>
      <c r="W504">
        <v>1</v>
      </c>
      <c r="X504" t="s">
        <v>38</v>
      </c>
    </row>
    <row r="505" spans="1:24" x14ac:dyDescent="0.25">
      <c r="A505" s="1">
        <v>41397</v>
      </c>
      <c r="B505">
        <v>36</v>
      </c>
      <c r="C505" t="s">
        <v>30</v>
      </c>
      <c r="D505" s="1"/>
      <c r="E505">
        <v>0.19645000000000001</v>
      </c>
      <c r="F505">
        <v>0.15989999999999999</v>
      </c>
      <c r="G505">
        <v>0.14990000000000001</v>
      </c>
      <c r="H505" t="s">
        <v>42</v>
      </c>
      <c r="I505">
        <v>5</v>
      </c>
      <c r="J505">
        <v>1</v>
      </c>
      <c r="K505" t="s">
        <v>111</v>
      </c>
      <c r="L505" t="s">
        <v>37</v>
      </c>
      <c r="M505" t="s">
        <v>33</v>
      </c>
      <c r="N505">
        <v>0</v>
      </c>
      <c r="O505">
        <v>5833.3333329999996</v>
      </c>
      <c r="P505">
        <v>0</v>
      </c>
      <c r="Q505">
        <v>10000</v>
      </c>
      <c r="R505" s="1">
        <v>41403</v>
      </c>
      <c r="S505">
        <v>2</v>
      </c>
      <c r="T505">
        <v>2013</v>
      </c>
      <c r="U505">
        <v>351.52</v>
      </c>
      <c r="V505">
        <v>1100.55</v>
      </c>
      <c r="W505">
        <v>121</v>
      </c>
      <c r="X505" t="s">
        <v>29</v>
      </c>
    </row>
    <row r="506" spans="1:24" hidden="1" x14ac:dyDescent="0.25">
      <c r="A506" s="1">
        <v>41303</v>
      </c>
      <c r="B506">
        <v>36</v>
      </c>
      <c r="C506" t="s">
        <v>30</v>
      </c>
      <c r="D506" s="1"/>
      <c r="E506">
        <v>0.14348</v>
      </c>
      <c r="F506">
        <v>0.1153</v>
      </c>
      <c r="G506">
        <v>0.1053</v>
      </c>
      <c r="H506" t="s">
        <v>31</v>
      </c>
      <c r="I506">
        <v>8</v>
      </c>
      <c r="J506">
        <v>3</v>
      </c>
      <c r="K506" t="s">
        <v>72</v>
      </c>
      <c r="L506" t="s">
        <v>62</v>
      </c>
      <c r="M506" t="s">
        <v>33</v>
      </c>
      <c r="N506">
        <v>0</v>
      </c>
      <c r="O506">
        <v>6250</v>
      </c>
      <c r="P506">
        <v>0</v>
      </c>
      <c r="Q506">
        <v>13000</v>
      </c>
      <c r="R506" s="1">
        <v>41311</v>
      </c>
      <c r="S506">
        <v>1</v>
      </c>
      <c r="T506">
        <v>2013</v>
      </c>
      <c r="U506">
        <v>428.87</v>
      </c>
      <c r="V506">
        <v>1297.46</v>
      </c>
      <c r="W506">
        <v>278</v>
      </c>
      <c r="X506" t="s">
        <v>34</v>
      </c>
    </row>
    <row r="507" spans="1:24" hidden="1" x14ac:dyDescent="0.25">
      <c r="A507" s="1">
        <v>41612</v>
      </c>
      <c r="B507">
        <v>36</v>
      </c>
      <c r="C507" t="s">
        <v>30</v>
      </c>
      <c r="D507" s="1"/>
      <c r="E507">
        <v>0.18990000000000001</v>
      </c>
      <c r="F507">
        <v>0.1535</v>
      </c>
      <c r="G507">
        <v>0.14349999999999999</v>
      </c>
      <c r="H507" t="s">
        <v>42</v>
      </c>
      <c r="I507">
        <v>2</v>
      </c>
      <c r="J507">
        <v>1</v>
      </c>
      <c r="K507" t="s">
        <v>65</v>
      </c>
      <c r="L507" t="s">
        <v>27</v>
      </c>
      <c r="M507" t="s">
        <v>28</v>
      </c>
      <c r="N507">
        <v>0</v>
      </c>
      <c r="O507">
        <v>3000</v>
      </c>
      <c r="P507">
        <v>0</v>
      </c>
      <c r="Q507">
        <v>8000</v>
      </c>
      <c r="R507" s="1">
        <v>41619</v>
      </c>
      <c r="S507">
        <v>4</v>
      </c>
      <c r="T507">
        <v>2013</v>
      </c>
      <c r="U507">
        <v>278.7</v>
      </c>
      <c r="V507">
        <v>202.9556</v>
      </c>
      <c r="W507">
        <v>1</v>
      </c>
      <c r="X507" t="s">
        <v>34</v>
      </c>
    </row>
    <row r="508" spans="1:24" hidden="1" x14ac:dyDescent="0.25">
      <c r="A508" s="1">
        <v>40990</v>
      </c>
      <c r="B508">
        <v>36</v>
      </c>
      <c r="C508" t="s">
        <v>30</v>
      </c>
      <c r="D508" s="1"/>
      <c r="E508">
        <v>0.35797000000000001</v>
      </c>
      <c r="F508">
        <v>0.31769999999999998</v>
      </c>
      <c r="G508">
        <v>0.30769999999999997</v>
      </c>
      <c r="H508" t="s">
        <v>64</v>
      </c>
      <c r="I508">
        <v>4</v>
      </c>
      <c r="J508">
        <v>8</v>
      </c>
      <c r="K508" t="s">
        <v>78</v>
      </c>
      <c r="L508" t="s">
        <v>27</v>
      </c>
      <c r="M508" t="s">
        <v>33</v>
      </c>
      <c r="N508">
        <v>184</v>
      </c>
      <c r="O508">
        <v>5166.6666670000004</v>
      </c>
      <c r="P508">
        <v>0</v>
      </c>
      <c r="Q508">
        <v>4000</v>
      </c>
      <c r="R508" s="1">
        <v>41012</v>
      </c>
      <c r="S508">
        <v>2</v>
      </c>
      <c r="T508">
        <v>2012</v>
      </c>
      <c r="U508">
        <v>173.71</v>
      </c>
      <c r="V508">
        <v>1836.95</v>
      </c>
      <c r="W508">
        <v>9</v>
      </c>
      <c r="X508" t="s">
        <v>34</v>
      </c>
    </row>
    <row r="509" spans="1:24" hidden="1" x14ac:dyDescent="0.25">
      <c r="A509" s="1">
        <v>41667</v>
      </c>
      <c r="B509">
        <v>36</v>
      </c>
      <c r="C509" t="s">
        <v>30</v>
      </c>
      <c r="D509" s="1"/>
      <c r="E509">
        <v>0.13799</v>
      </c>
      <c r="F509">
        <v>0.1099</v>
      </c>
      <c r="G509">
        <v>9.9900000000000003E-2</v>
      </c>
      <c r="H509" t="s">
        <v>31</v>
      </c>
      <c r="I509">
        <v>5</v>
      </c>
      <c r="J509">
        <v>1</v>
      </c>
      <c r="K509" t="s">
        <v>40</v>
      </c>
      <c r="L509" t="s">
        <v>88</v>
      </c>
      <c r="M509" t="s">
        <v>33</v>
      </c>
      <c r="N509">
        <v>0</v>
      </c>
      <c r="O509">
        <v>11333.333329999999</v>
      </c>
      <c r="P509">
        <v>0</v>
      </c>
      <c r="Q509">
        <v>12000</v>
      </c>
      <c r="R509" s="1">
        <v>41676</v>
      </c>
      <c r="S509">
        <v>1</v>
      </c>
      <c r="T509">
        <v>2014</v>
      </c>
      <c r="U509">
        <v>392.81</v>
      </c>
      <c r="V509">
        <v>0</v>
      </c>
      <c r="W509">
        <v>1</v>
      </c>
      <c r="X509" t="s">
        <v>38</v>
      </c>
    </row>
    <row r="510" spans="1:24" hidden="1" x14ac:dyDescent="0.25">
      <c r="A510" s="1">
        <v>40737</v>
      </c>
      <c r="B510">
        <v>36</v>
      </c>
      <c r="C510" t="s">
        <v>146</v>
      </c>
      <c r="D510" s="1"/>
      <c r="E510">
        <v>0.30531999999999998</v>
      </c>
      <c r="F510">
        <v>0.26989999999999997</v>
      </c>
      <c r="G510">
        <v>0.25990000000000002</v>
      </c>
      <c r="H510" t="s">
        <v>39</v>
      </c>
      <c r="I510">
        <v>6</v>
      </c>
      <c r="J510">
        <v>1</v>
      </c>
      <c r="K510" t="s">
        <v>93</v>
      </c>
      <c r="L510" t="s">
        <v>96</v>
      </c>
      <c r="M510" t="s">
        <v>33</v>
      </c>
      <c r="N510">
        <v>0</v>
      </c>
      <c r="O510">
        <v>2099</v>
      </c>
      <c r="P510">
        <v>75</v>
      </c>
      <c r="Q510">
        <v>4500</v>
      </c>
      <c r="R510" s="1">
        <v>40749</v>
      </c>
      <c r="S510">
        <v>3</v>
      </c>
      <c r="T510">
        <v>2011</v>
      </c>
      <c r="U510">
        <v>183.69</v>
      </c>
      <c r="V510">
        <v>1984.18</v>
      </c>
      <c r="W510">
        <v>64</v>
      </c>
      <c r="X510" t="s">
        <v>34</v>
      </c>
    </row>
    <row r="511" spans="1:24" hidden="1" x14ac:dyDescent="0.25">
      <c r="A511" s="1">
        <v>41585</v>
      </c>
      <c r="B511">
        <v>36</v>
      </c>
      <c r="C511" t="s">
        <v>30</v>
      </c>
      <c r="D511" s="1"/>
      <c r="E511">
        <v>0.13300999999999999</v>
      </c>
      <c r="F511">
        <v>0.105</v>
      </c>
      <c r="G511">
        <v>9.5000000000000001E-2</v>
      </c>
      <c r="H511" t="s">
        <v>31</v>
      </c>
      <c r="I511">
        <v>10</v>
      </c>
      <c r="J511">
        <v>1</v>
      </c>
      <c r="K511" t="s">
        <v>73</v>
      </c>
      <c r="L511" t="s">
        <v>27</v>
      </c>
      <c r="M511" t="s">
        <v>33</v>
      </c>
      <c r="N511">
        <v>609</v>
      </c>
      <c r="O511">
        <v>4608.9166670000004</v>
      </c>
      <c r="P511">
        <v>0</v>
      </c>
      <c r="Q511">
        <v>13000</v>
      </c>
      <c r="R511" s="1">
        <v>41597</v>
      </c>
      <c r="S511">
        <v>4</v>
      </c>
      <c r="T511">
        <v>2013</v>
      </c>
      <c r="U511">
        <v>422.53</v>
      </c>
      <c r="V511">
        <v>332.02030000000002</v>
      </c>
      <c r="W511">
        <v>1</v>
      </c>
      <c r="X511" t="s">
        <v>38</v>
      </c>
    </row>
    <row r="512" spans="1:24" hidden="1" x14ac:dyDescent="0.25">
      <c r="A512" s="1">
        <v>41535</v>
      </c>
      <c r="B512">
        <v>60</v>
      </c>
      <c r="C512" t="s">
        <v>30</v>
      </c>
      <c r="D512" s="1"/>
      <c r="E512">
        <v>0.25624999999999998</v>
      </c>
      <c r="F512">
        <v>0.23100000000000001</v>
      </c>
      <c r="G512">
        <v>0.221</v>
      </c>
      <c r="H512" t="s">
        <v>39</v>
      </c>
      <c r="I512">
        <v>4</v>
      </c>
      <c r="J512">
        <v>7</v>
      </c>
      <c r="K512" t="s">
        <v>147</v>
      </c>
      <c r="L512" t="s">
        <v>70</v>
      </c>
      <c r="M512" t="s">
        <v>33</v>
      </c>
      <c r="N512">
        <v>0</v>
      </c>
      <c r="O512">
        <v>2666.666667</v>
      </c>
      <c r="P512">
        <v>0</v>
      </c>
      <c r="Q512">
        <v>6500</v>
      </c>
      <c r="R512" s="1">
        <v>41537</v>
      </c>
      <c r="S512">
        <v>3</v>
      </c>
      <c r="T512">
        <v>2013</v>
      </c>
      <c r="U512">
        <v>183.61</v>
      </c>
      <c r="V512">
        <v>617.76</v>
      </c>
      <c r="W512">
        <v>37</v>
      </c>
      <c r="X512" t="s">
        <v>34</v>
      </c>
    </row>
    <row r="513" spans="1:24" hidden="1" x14ac:dyDescent="0.25">
      <c r="A513" s="1">
        <v>41489</v>
      </c>
      <c r="B513">
        <v>36</v>
      </c>
      <c r="C513" t="s">
        <v>30</v>
      </c>
      <c r="D513" s="1"/>
      <c r="E513">
        <v>0.19236</v>
      </c>
      <c r="F513">
        <v>0.15590000000000001</v>
      </c>
      <c r="G513">
        <v>0.1459</v>
      </c>
      <c r="H513" t="s">
        <v>42</v>
      </c>
      <c r="I513">
        <v>4</v>
      </c>
      <c r="J513">
        <v>14</v>
      </c>
      <c r="K513" t="s">
        <v>72</v>
      </c>
      <c r="L513" t="s">
        <v>27</v>
      </c>
      <c r="M513" t="s">
        <v>33</v>
      </c>
      <c r="N513">
        <v>3358</v>
      </c>
      <c r="O513">
        <v>4333.3333329999996</v>
      </c>
      <c r="P513">
        <v>0</v>
      </c>
      <c r="Q513">
        <v>2500</v>
      </c>
      <c r="R513" s="1">
        <v>41492</v>
      </c>
      <c r="S513">
        <v>3</v>
      </c>
      <c r="T513">
        <v>2013</v>
      </c>
      <c r="U513">
        <v>87.39</v>
      </c>
      <c r="V513">
        <v>185.51</v>
      </c>
      <c r="W513">
        <v>16</v>
      </c>
      <c r="X513" t="s">
        <v>38</v>
      </c>
    </row>
    <row r="514" spans="1:24" hidden="1" x14ac:dyDescent="0.25">
      <c r="A514" s="1">
        <v>40380</v>
      </c>
      <c r="B514">
        <v>36</v>
      </c>
      <c r="C514" t="s">
        <v>24</v>
      </c>
      <c r="D514" s="1">
        <v>40861</v>
      </c>
      <c r="E514">
        <v>0.15354999999999999</v>
      </c>
      <c r="F514">
        <v>0.15</v>
      </c>
      <c r="G514">
        <v>0.14000000000000001</v>
      </c>
      <c r="H514" t="s">
        <v>50</v>
      </c>
      <c r="I514">
        <v>7</v>
      </c>
      <c r="J514">
        <v>2</v>
      </c>
      <c r="K514" t="s">
        <v>61</v>
      </c>
      <c r="L514" t="s">
        <v>124</v>
      </c>
      <c r="M514" t="s">
        <v>56</v>
      </c>
      <c r="N514">
        <v>0</v>
      </c>
      <c r="O514">
        <v>9166.6666669999995</v>
      </c>
      <c r="P514">
        <v>0</v>
      </c>
      <c r="Q514">
        <v>15000</v>
      </c>
      <c r="R514" s="1">
        <v>40387</v>
      </c>
      <c r="S514">
        <v>3</v>
      </c>
      <c r="T514">
        <v>2010</v>
      </c>
      <c r="U514">
        <v>519.98</v>
      </c>
      <c r="V514">
        <v>2423.8200000000002</v>
      </c>
      <c r="W514">
        <v>201</v>
      </c>
      <c r="X514" t="s">
        <v>38</v>
      </c>
    </row>
    <row r="515" spans="1:24" hidden="1" x14ac:dyDescent="0.25">
      <c r="A515" s="1">
        <v>41484</v>
      </c>
      <c r="B515">
        <v>36</v>
      </c>
      <c r="C515" t="s">
        <v>30</v>
      </c>
      <c r="D515" s="1"/>
      <c r="E515">
        <v>0.27284999999999998</v>
      </c>
      <c r="F515">
        <v>0.2346</v>
      </c>
      <c r="G515">
        <v>0.22459999999999999</v>
      </c>
      <c r="H515" t="s">
        <v>39</v>
      </c>
      <c r="I515">
        <v>4</v>
      </c>
      <c r="J515">
        <v>1</v>
      </c>
      <c r="K515" t="s">
        <v>48</v>
      </c>
      <c r="L515" t="s">
        <v>127</v>
      </c>
      <c r="M515" t="s">
        <v>33</v>
      </c>
      <c r="N515">
        <v>35128</v>
      </c>
      <c r="O515">
        <v>17500</v>
      </c>
      <c r="P515">
        <v>0</v>
      </c>
      <c r="Q515">
        <v>8000</v>
      </c>
      <c r="R515" s="1">
        <v>41494</v>
      </c>
      <c r="S515">
        <v>3</v>
      </c>
      <c r="T515">
        <v>2013</v>
      </c>
      <c r="U515">
        <v>311.60000000000002</v>
      </c>
      <c r="V515">
        <v>896.40809999999999</v>
      </c>
      <c r="W515">
        <v>1</v>
      </c>
      <c r="X515" t="s">
        <v>34</v>
      </c>
    </row>
    <row r="516" spans="1:24" hidden="1" x14ac:dyDescent="0.25">
      <c r="A516" s="1">
        <v>41478</v>
      </c>
      <c r="B516">
        <v>36</v>
      </c>
      <c r="C516" t="s">
        <v>30</v>
      </c>
      <c r="D516" s="1"/>
      <c r="E516">
        <v>0.13697000000000001</v>
      </c>
      <c r="F516">
        <v>0.1089</v>
      </c>
      <c r="G516">
        <v>9.8900000000000002E-2</v>
      </c>
      <c r="H516" t="s">
        <v>31</v>
      </c>
      <c r="I516">
        <v>8</v>
      </c>
      <c r="J516">
        <v>1</v>
      </c>
      <c r="K516" t="s">
        <v>72</v>
      </c>
      <c r="L516" t="s">
        <v>32</v>
      </c>
      <c r="M516" t="s">
        <v>33</v>
      </c>
      <c r="N516">
        <v>0</v>
      </c>
      <c r="O516">
        <v>5833.3333329999996</v>
      </c>
      <c r="P516">
        <v>0</v>
      </c>
      <c r="Q516">
        <v>5000</v>
      </c>
      <c r="R516" s="1">
        <v>41481</v>
      </c>
      <c r="S516">
        <v>3</v>
      </c>
      <c r="T516">
        <v>2013</v>
      </c>
      <c r="U516">
        <v>163.43</v>
      </c>
      <c r="V516">
        <v>297.76</v>
      </c>
      <c r="W516">
        <v>90</v>
      </c>
      <c r="X516" t="s">
        <v>34</v>
      </c>
    </row>
    <row r="517" spans="1:24" hidden="1" x14ac:dyDescent="0.25">
      <c r="A517" s="1">
        <v>41313</v>
      </c>
      <c r="B517">
        <v>60</v>
      </c>
      <c r="C517" t="s">
        <v>30</v>
      </c>
      <c r="D517" s="1"/>
      <c r="E517">
        <v>0.11695</v>
      </c>
      <c r="F517">
        <v>9.4899999999999998E-2</v>
      </c>
      <c r="G517">
        <v>8.4900000000000003E-2</v>
      </c>
      <c r="H517" t="s">
        <v>31</v>
      </c>
      <c r="I517">
        <v>10</v>
      </c>
      <c r="J517">
        <v>1</v>
      </c>
      <c r="K517" t="s">
        <v>48</v>
      </c>
      <c r="L517" t="s">
        <v>92</v>
      </c>
      <c r="M517" t="s">
        <v>33</v>
      </c>
      <c r="N517">
        <v>0</v>
      </c>
      <c r="O517">
        <v>6250</v>
      </c>
      <c r="P517">
        <v>0</v>
      </c>
      <c r="Q517">
        <v>5000</v>
      </c>
      <c r="R517" s="1">
        <v>41317</v>
      </c>
      <c r="S517">
        <v>1</v>
      </c>
      <c r="T517">
        <v>2013</v>
      </c>
      <c r="U517">
        <v>104.98</v>
      </c>
      <c r="V517">
        <v>438.97</v>
      </c>
      <c r="W517">
        <v>75</v>
      </c>
      <c r="X517" t="s">
        <v>38</v>
      </c>
    </row>
    <row r="518" spans="1:24" hidden="1" x14ac:dyDescent="0.25">
      <c r="A518" s="1">
        <v>39145</v>
      </c>
      <c r="B518">
        <v>36</v>
      </c>
      <c r="C518" t="s">
        <v>24</v>
      </c>
      <c r="D518" s="1">
        <v>40183</v>
      </c>
      <c r="E518">
        <v>0.13202</v>
      </c>
      <c r="F518">
        <v>0.125</v>
      </c>
      <c r="G518">
        <v>0.11</v>
      </c>
      <c r="H518" t="s">
        <v>25</v>
      </c>
      <c r="J518">
        <v>0</v>
      </c>
      <c r="K518" t="s">
        <v>25</v>
      </c>
      <c r="L518" t="s">
        <v>75</v>
      </c>
      <c r="M518" t="s">
        <v>56</v>
      </c>
      <c r="N518">
        <v>0</v>
      </c>
      <c r="O518">
        <v>4483.4166670000004</v>
      </c>
      <c r="P518">
        <v>0</v>
      </c>
      <c r="Q518">
        <v>4000</v>
      </c>
      <c r="R518" s="1">
        <v>39154</v>
      </c>
      <c r="S518">
        <v>1</v>
      </c>
      <c r="T518">
        <v>2007</v>
      </c>
      <c r="U518">
        <v>133.81</v>
      </c>
      <c r="V518">
        <v>759.75</v>
      </c>
      <c r="W518">
        <v>76</v>
      </c>
      <c r="X518" t="s">
        <v>38</v>
      </c>
    </row>
    <row r="519" spans="1:24" hidden="1" x14ac:dyDescent="0.25">
      <c r="A519" s="1">
        <v>41332</v>
      </c>
      <c r="B519">
        <v>60</v>
      </c>
      <c r="C519" t="s">
        <v>30</v>
      </c>
      <c r="D519" s="1"/>
      <c r="E519">
        <v>0.13227</v>
      </c>
      <c r="F519">
        <v>0.1099</v>
      </c>
      <c r="G519">
        <v>9.9900000000000003E-2</v>
      </c>
      <c r="H519" t="s">
        <v>31</v>
      </c>
      <c r="I519">
        <v>9</v>
      </c>
      <c r="J519">
        <v>6</v>
      </c>
      <c r="K519" t="s">
        <v>117</v>
      </c>
      <c r="L519" t="s">
        <v>143</v>
      </c>
      <c r="M519" t="s">
        <v>33</v>
      </c>
      <c r="N519">
        <v>0</v>
      </c>
      <c r="O519">
        <v>5998.0833329999996</v>
      </c>
      <c r="P519">
        <v>0</v>
      </c>
      <c r="Q519">
        <v>4200</v>
      </c>
      <c r="R519" s="1">
        <v>41333</v>
      </c>
      <c r="S519">
        <v>1</v>
      </c>
      <c r="T519">
        <v>2013</v>
      </c>
      <c r="U519">
        <v>91.3</v>
      </c>
      <c r="V519">
        <v>428.17</v>
      </c>
      <c r="W519">
        <v>73</v>
      </c>
      <c r="X519" t="s">
        <v>38</v>
      </c>
    </row>
    <row r="520" spans="1:24" hidden="1" x14ac:dyDescent="0.25">
      <c r="A520" s="1">
        <v>41118</v>
      </c>
      <c r="B520">
        <v>60</v>
      </c>
      <c r="C520" t="s">
        <v>30</v>
      </c>
      <c r="D520" s="1"/>
      <c r="E520">
        <v>0.28323999999999999</v>
      </c>
      <c r="F520">
        <v>0.25729999999999997</v>
      </c>
      <c r="G520">
        <v>0.24729999999999999</v>
      </c>
      <c r="H520" t="s">
        <v>39</v>
      </c>
      <c r="I520">
        <v>6</v>
      </c>
      <c r="J520">
        <v>1</v>
      </c>
      <c r="K520" t="s">
        <v>51</v>
      </c>
      <c r="L520" t="s">
        <v>27</v>
      </c>
      <c r="M520" t="s">
        <v>33</v>
      </c>
      <c r="N520">
        <v>0</v>
      </c>
      <c r="O520">
        <v>833.33333300000004</v>
      </c>
      <c r="P520">
        <v>0</v>
      </c>
      <c r="Q520">
        <v>2000</v>
      </c>
      <c r="R520" s="1">
        <v>41143</v>
      </c>
      <c r="S520">
        <v>3</v>
      </c>
      <c r="T520">
        <v>2012</v>
      </c>
      <c r="U520">
        <v>59.56</v>
      </c>
      <c r="V520">
        <v>712.35</v>
      </c>
      <c r="W520">
        <v>42</v>
      </c>
      <c r="X520" t="s">
        <v>38</v>
      </c>
    </row>
    <row r="521" spans="1:24" hidden="1" x14ac:dyDescent="0.25">
      <c r="A521" s="1">
        <v>39017</v>
      </c>
      <c r="B521">
        <v>36</v>
      </c>
      <c r="C521" t="s">
        <v>24</v>
      </c>
      <c r="D521" s="1">
        <v>39944</v>
      </c>
      <c r="E521">
        <v>0.11194</v>
      </c>
      <c r="F521">
        <v>0.105</v>
      </c>
      <c r="G521">
        <v>9.5000000000000001E-2</v>
      </c>
      <c r="H521" t="s">
        <v>25</v>
      </c>
      <c r="J521">
        <v>0</v>
      </c>
      <c r="K521" t="s">
        <v>111</v>
      </c>
      <c r="L521" t="s">
        <v>27</v>
      </c>
      <c r="M521" t="s">
        <v>36</v>
      </c>
      <c r="O521">
        <v>1916.666667</v>
      </c>
      <c r="P521">
        <v>0</v>
      </c>
      <c r="Q521">
        <v>5000</v>
      </c>
      <c r="R521" s="1">
        <v>39029</v>
      </c>
      <c r="S521">
        <v>4</v>
      </c>
      <c r="T521">
        <v>2006</v>
      </c>
      <c r="U521">
        <v>162.51</v>
      </c>
      <c r="V521">
        <v>782.58</v>
      </c>
      <c r="W521">
        <v>144</v>
      </c>
      <c r="X521" t="s">
        <v>38</v>
      </c>
    </row>
    <row r="522" spans="1:24" hidden="1" x14ac:dyDescent="0.25">
      <c r="A522" s="1">
        <v>41677</v>
      </c>
      <c r="B522">
        <v>36</v>
      </c>
      <c r="C522" t="s">
        <v>30</v>
      </c>
      <c r="D522" s="1"/>
      <c r="E522">
        <v>0.16324</v>
      </c>
      <c r="F522">
        <v>0.12740000000000001</v>
      </c>
      <c r="G522">
        <v>0.1174</v>
      </c>
      <c r="H522" t="s">
        <v>42</v>
      </c>
      <c r="I522">
        <v>4</v>
      </c>
      <c r="J522">
        <v>1</v>
      </c>
      <c r="K522" t="s">
        <v>89</v>
      </c>
      <c r="L522" t="s">
        <v>46</v>
      </c>
      <c r="M522" t="s">
        <v>28</v>
      </c>
      <c r="N522">
        <v>0</v>
      </c>
      <c r="O522">
        <v>6250</v>
      </c>
      <c r="P522">
        <v>0</v>
      </c>
      <c r="Q522">
        <v>10000</v>
      </c>
      <c r="R522" s="1">
        <v>41682</v>
      </c>
      <c r="S522">
        <v>1</v>
      </c>
      <c r="T522">
        <v>2014</v>
      </c>
      <c r="U522">
        <v>335.69</v>
      </c>
      <c r="V522">
        <v>0</v>
      </c>
      <c r="W522">
        <v>1</v>
      </c>
      <c r="X522" t="s">
        <v>38</v>
      </c>
    </row>
    <row r="523" spans="1:24" hidden="1" x14ac:dyDescent="0.25">
      <c r="A523" s="1">
        <v>39400</v>
      </c>
      <c r="B523">
        <v>36</v>
      </c>
      <c r="C523" t="s">
        <v>24</v>
      </c>
      <c r="D523" s="1">
        <v>40388</v>
      </c>
      <c r="E523">
        <v>0.17419999999999999</v>
      </c>
      <c r="F523">
        <v>0.16700000000000001</v>
      </c>
      <c r="G523">
        <v>0.157</v>
      </c>
      <c r="H523" t="s">
        <v>25</v>
      </c>
      <c r="J523">
        <v>0</v>
      </c>
      <c r="K523" t="s">
        <v>71</v>
      </c>
      <c r="L523" t="s">
        <v>139</v>
      </c>
      <c r="M523" t="s">
        <v>56</v>
      </c>
      <c r="N523">
        <v>0</v>
      </c>
      <c r="O523">
        <v>30166.666669999999</v>
      </c>
      <c r="P523">
        <v>0</v>
      </c>
      <c r="Q523">
        <v>5000</v>
      </c>
      <c r="R523" s="1">
        <v>39407</v>
      </c>
      <c r="S523">
        <v>4</v>
      </c>
      <c r="T523">
        <v>2007</v>
      </c>
      <c r="U523">
        <v>177.52</v>
      </c>
      <c r="V523">
        <v>1363.7</v>
      </c>
      <c r="W523">
        <v>57</v>
      </c>
      <c r="X523" t="s">
        <v>34</v>
      </c>
    </row>
    <row r="524" spans="1:24" hidden="1" x14ac:dyDescent="0.25">
      <c r="A524" s="1">
        <v>40328</v>
      </c>
      <c r="B524">
        <v>36</v>
      </c>
      <c r="C524" t="s">
        <v>24</v>
      </c>
      <c r="D524" s="1">
        <v>40750</v>
      </c>
      <c r="E524">
        <v>0.24822</v>
      </c>
      <c r="F524">
        <v>0.22550000000000001</v>
      </c>
      <c r="G524">
        <v>0.2155</v>
      </c>
      <c r="H524" t="s">
        <v>47</v>
      </c>
      <c r="I524">
        <v>8</v>
      </c>
      <c r="J524">
        <v>7</v>
      </c>
      <c r="K524" t="s">
        <v>35</v>
      </c>
      <c r="L524" t="s">
        <v>80</v>
      </c>
      <c r="M524" t="s">
        <v>56</v>
      </c>
      <c r="N524">
        <v>0</v>
      </c>
      <c r="O524">
        <v>5000</v>
      </c>
      <c r="P524">
        <v>0</v>
      </c>
      <c r="Q524">
        <v>5000</v>
      </c>
      <c r="R524" s="1">
        <v>40337</v>
      </c>
      <c r="S524">
        <v>2</v>
      </c>
      <c r="T524">
        <v>2010</v>
      </c>
      <c r="U524">
        <v>192.38</v>
      </c>
      <c r="V524">
        <v>1105.95</v>
      </c>
      <c r="W524">
        <v>102</v>
      </c>
      <c r="X524" t="s">
        <v>38</v>
      </c>
    </row>
    <row r="525" spans="1:24" hidden="1" x14ac:dyDescent="0.25">
      <c r="A525" s="1">
        <v>40486</v>
      </c>
      <c r="B525">
        <v>36</v>
      </c>
      <c r="C525" t="s">
        <v>24</v>
      </c>
      <c r="D525" s="1">
        <v>41073</v>
      </c>
      <c r="E525">
        <v>0.31052999999999997</v>
      </c>
      <c r="F525">
        <v>0.27500000000000002</v>
      </c>
      <c r="G525">
        <v>0.26500000000000001</v>
      </c>
      <c r="H525" t="s">
        <v>39</v>
      </c>
      <c r="I525">
        <v>7</v>
      </c>
      <c r="J525">
        <v>7</v>
      </c>
      <c r="K525" t="s">
        <v>71</v>
      </c>
      <c r="L525" t="s">
        <v>32</v>
      </c>
      <c r="M525" t="s">
        <v>33</v>
      </c>
      <c r="N525">
        <v>0</v>
      </c>
      <c r="O525">
        <v>4125</v>
      </c>
      <c r="P525">
        <v>0</v>
      </c>
      <c r="Q525">
        <v>3000</v>
      </c>
      <c r="R525" s="1">
        <v>40498</v>
      </c>
      <c r="S525">
        <v>4</v>
      </c>
      <c r="T525">
        <v>2010</v>
      </c>
      <c r="U525">
        <v>123.28</v>
      </c>
      <c r="V525">
        <v>1052.92</v>
      </c>
      <c r="W525">
        <v>79</v>
      </c>
      <c r="X525" t="s">
        <v>38</v>
      </c>
    </row>
    <row r="526" spans="1:24" hidden="1" x14ac:dyDescent="0.25">
      <c r="A526" s="1">
        <v>41619</v>
      </c>
      <c r="B526">
        <v>60</v>
      </c>
      <c r="C526" t="s">
        <v>30</v>
      </c>
      <c r="D526" s="1"/>
      <c r="E526">
        <v>0.25563999999999998</v>
      </c>
      <c r="F526">
        <v>0.23039999999999999</v>
      </c>
      <c r="G526">
        <v>0.22040000000000001</v>
      </c>
      <c r="H526" t="s">
        <v>39</v>
      </c>
      <c r="I526">
        <v>4</v>
      </c>
      <c r="J526">
        <v>1</v>
      </c>
      <c r="K526" t="s">
        <v>78</v>
      </c>
      <c r="L526" t="s">
        <v>37</v>
      </c>
      <c r="M526" t="s">
        <v>33</v>
      </c>
      <c r="N526">
        <v>0</v>
      </c>
      <c r="O526">
        <v>3833.333333</v>
      </c>
      <c r="P526">
        <v>0</v>
      </c>
      <c r="Q526">
        <v>15000</v>
      </c>
      <c r="R526" s="1">
        <v>41624</v>
      </c>
      <c r="S526">
        <v>4</v>
      </c>
      <c r="T526">
        <v>2013</v>
      </c>
      <c r="U526">
        <v>423.2</v>
      </c>
      <c r="V526">
        <v>575.04150000000004</v>
      </c>
      <c r="W526">
        <v>1</v>
      </c>
      <c r="X526" t="s">
        <v>38</v>
      </c>
    </row>
    <row r="527" spans="1:24" hidden="1" x14ac:dyDescent="0.25">
      <c r="A527" s="1">
        <v>40840</v>
      </c>
      <c r="B527">
        <v>36</v>
      </c>
      <c r="C527" t="s">
        <v>24</v>
      </c>
      <c r="D527" s="1">
        <v>41410</v>
      </c>
      <c r="E527">
        <v>0.29509999999999997</v>
      </c>
      <c r="F527">
        <v>0.25990000000000002</v>
      </c>
      <c r="G527">
        <v>0.24990000000000001</v>
      </c>
      <c r="H527" t="s">
        <v>39</v>
      </c>
      <c r="I527">
        <v>7</v>
      </c>
      <c r="J527">
        <v>1</v>
      </c>
      <c r="K527" t="s">
        <v>67</v>
      </c>
      <c r="L527" t="s">
        <v>27</v>
      </c>
      <c r="M527" t="s">
        <v>33</v>
      </c>
      <c r="N527">
        <v>0</v>
      </c>
      <c r="O527">
        <v>6250</v>
      </c>
      <c r="P527">
        <v>0</v>
      </c>
      <c r="Q527">
        <v>10000</v>
      </c>
      <c r="R527" s="1">
        <v>40847</v>
      </c>
      <c r="S527">
        <v>4</v>
      </c>
      <c r="T527">
        <v>2011</v>
      </c>
      <c r="U527">
        <v>402.85</v>
      </c>
      <c r="V527">
        <v>3270.67</v>
      </c>
      <c r="W527">
        <v>13</v>
      </c>
      <c r="X527" t="s">
        <v>34</v>
      </c>
    </row>
    <row r="528" spans="1:24" hidden="1" x14ac:dyDescent="0.25">
      <c r="A528" s="1">
        <v>39435</v>
      </c>
      <c r="B528">
        <v>36</v>
      </c>
      <c r="C528" t="s">
        <v>24</v>
      </c>
      <c r="D528" s="1">
        <v>40456</v>
      </c>
      <c r="E528">
        <v>0.1265</v>
      </c>
      <c r="F528">
        <v>0.1195</v>
      </c>
      <c r="G528">
        <v>0.1195</v>
      </c>
      <c r="H528" t="s">
        <v>25</v>
      </c>
      <c r="J528">
        <v>3</v>
      </c>
      <c r="K528" t="s">
        <v>87</v>
      </c>
      <c r="L528" t="s">
        <v>84</v>
      </c>
      <c r="M528" t="s">
        <v>113</v>
      </c>
      <c r="N528">
        <v>0</v>
      </c>
      <c r="O528">
        <v>792.66666699999996</v>
      </c>
      <c r="P528">
        <v>0</v>
      </c>
      <c r="Q528">
        <v>5000</v>
      </c>
      <c r="R528" s="1">
        <v>39443</v>
      </c>
      <c r="S528">
        <v>4</v>
      </c>
      <c r="T528">
        <v>2007</v>
      </c>
      <c r="U528">
        <v>165.95</v>
      </c>
      <c r="V528">
        <v>897.11</v>
      </c>
      <c r="W528">
        <v>146</v>
      </c>
      <c r="X528" t="s">
        <v>34</v>
      </c>
    </row>
    <row r="529" spans="1:24" hidden="1" x14ac:dyDescent="0.25">
      <c r="A529" s="1">
        <v>40487</v>
      </c>
      <c r="B529">
        <v>36</v>
      </c>
      <c r="C529" t="s">
        <v>24</v>
      </c>
      <c r="D529" s="1">
        <v>40654</v>
      </c>
      <c r="E529">
        <v>0.36782999999999999</v>
      </c>
      <c r="F529">
        <v>0.32690000000000002</v>
      </c>
      <c r="G529">
        <v>0.31690000000000002</v>
      </c>
      <c r="H529" t="s">
        <v>64</v>
      </c>
      <c r="I529">
        <v>1</v>
      </c>
      <c r="J529">
        <v>1</v>
      </c>
      <c r="K529" t="s">
        <v>48</v>
      </c>
      <c r="L529" t="s">
        <v>32</v>
      </c>
      <c r="M529" t="s">
        <v>33</v>
      </c>
      <c r="N529">
        <v>0</v>
      </c>
      <c r="O529">
        <v>5916.6666670000004</v>
      </c>
      <c r="P529">
        <v>0</v>
      </c>
      <c r="Q529">
        <v>1500</v>
      </c>
      <c r="R529" s="1">
        <v>40505</v>
      </c>
      <c r="S529">
        <v>4</v>
      </c>
      <c r="T529">
        <v>2010</v>
      </c>
      <c r="U529">
        <v>65.91</v>
      </c>
      <c r="V529">
        <v>193.37</v>
      </c>
      <c r="W529">
        <v>27</v>
      </c>
      <c r="X529" t="s">
        <v>38</v>
      </c>
    </row>
    <row r="530" spans="1:24" hidden="1" x14ac:dyDescent="0.25">
      <c r="A530" s="1">
        <v>39931</v>
      </c>
      <c r="B530">
        <v>36</v>
      </c>
      <c r="C530" t="s">
        <v>24</v>
      </c>
      <c r="D530" s="1">
        <v>40486</v>
      </c>
      <c r="E530">
        <v>0.17169999999999999</v>
      </c>
      <c r="F530">
        <v>0.15</v>
      </c>
      <c r="G530">
        <v>0.14000000000000001</v>
      </c>
      <c r="H530" t="s">
        <v>25</v>
      </c>
      <c r="J530">
        <v>1</v>
      </c>
      <c r="K530" t="s">
        <v>78</v>
      </c>
      <c r="L530" t="s">
        <v>52</v>
      </c>
      <c r="M530" t="s">
        <v>56</v>
      </c>
      <c r="N530">
        <v>0</v>
      </c>
      <c r="O530">
        <v>2166.666667</v>
      </c>
      <c r="P530">
        <v>0</v>
      </c>
      <c r="Q530">
        <v>10000</v>
      </c>
      <c r="R530" s="1">
        <v>40297</v>
      </c>
      <c r="S530">
        <v>2</v>
      </c>
      <c r="T530">
        <v>2010</v>
      </c>
      <c r="U530">
        <v>346.65</v>
      </c>
      <c r="V530">
        <v>591.53</v>
      </c>
      <c r="W530">
        <v>220</v>
      </c>
      <c r="X530" t="s">
        <v>38</v>
      </c>
    </row>
    <row r="531" spans="1:24" hidden="1" x14ac:dyDescent="0.25">
      <c r="A531" s="1">
        <v>41660</v>
      </c>
      <c r="B531">
        <v>36</v>
      </c>
      <c r="C531" t="s">
        <v>30</v>
      </c>
      <c r="D531" s="1"/>
      <c r="E531">
        <v>0.21648000000000001</v>
      </c>
      <c r="F531">
        <v>0.17949999999999999</v>
      </c>
      <c r="G531">
        <v>0.16950000000000001</v>
      </c>
      <c r="H531" t="s">
        <v>47</v>
      </c>
      <c r="I531">
        <v>3</v>
      </c>
      <c r="J531">
        <v>1</v>
      </c>
      <c r="K531" t="s">
        <v>72</v>
      </c>
      <c r="L531" t="s">
        <v>52</v>
      </c>
      <c r="M531" t="s">
        <v>33</v>
      </c>
      <c r="N531">
        <v>0</v>
      </c>
      <c r="O531">
        <v>3000</v>
      </c>
      <c r="P531">
        <v>0</v>
      </c>
      <c r="Q531">
        <v>8500</v>
      </c>
      <c r="R531" s="1">
        <v>41668</v>
      </c>
      <c r="S531">
        <v>1</v>
      </c>
      <c r="T531">
        <v>2014</v>
      </c>
      <c r="U531">
        <v>307.08</v>
      </c>
      <c r="V531">
        <v>125.4</v>
      </c>
      <c r="W531">
        <v>23</v>
      </c>
      <c r="X531" t="s">
        <v>34</v>
      </c>
    </row>
    <row r="532" spans="1:24" hidden="1" x14ac:dyDescent="0.25">
      <c r="A532" s="1">
        <v>41570</v>
      </c>
      <c r="B532">
        <v>36</v>
      </c>
      <c r="C532" t="s">
        <v>30</v>
      </c>
      <c r="D532" s="1"/>
      <c r="E532">
        <v>0.19144</v>
      </c>
      <c r="F532">
        <v>0.155</v>
      </c>
      <c r="G532">
        <v>0.14499999999999999</v>
      </c>
      <c r="H532" t="s">
        <v>42</v>
      </c>
      <c r="I532">
        <v>7</v>
      </c>
      <c r="J532">
        <v>1</v>
      </c>
      <c r="K532" t="s">
        <v>71</v>
      </c>
      <c r="L532" t="s">
        <v>46</v>
      </c>
      <c r="M532" t="s">
        <v>33</v>
      </c>
      <c r="N532">
        <v>0</v>
      </c>
      <c r="O532">
        <v>1958.333333</v>
      </c>
      <c r="P532">
        <v>0</v>
      </c>
      <c r="Q532">
        <v>2000</v>
      </c>
      <c r="R532" s="1">
        <v>41579</v>
      </c>
      <c r="S532">
        <v>4</v>
      </c>
      <c r="T532">
        <v>2013</v>
      </c>
      <c r="U532">
        <v>69.819999999999993</v>
      </c>
      <c r="V532">
        <v>97.740700000000004</v>
      </c>
      <c r="W532">
        <v>1</v>
      </c>
      <c r="X532" t="s">
        <v>34</v>
      </c>
    </row>
    <row r="533" spans="1:24" hidden="1" x14ac:dyDescent="0.25">
      <c r="A533" s="1">
        <v>41149</v>
      </c>
      <c r="B533">
        <v>12</v>
      </c>
      <c r="C533" t="s">
        <v>24</v>
      </c>
      <c r="D533" s="1">
        <v>41274</v>
      </c>
      <c r="E533">
        <v>0.18526000000000001</v>
      </c>
      <c r="F533">
        <v>0.12790000000000001</v>
      </c>
      <c r="G533">
        <v>0.1179</v>
      </c>
      <c r="H533" t="s">
        <v>42</v>
      </c>
      <c r="I533">
        <v>4</v>
      </c>
      <c r="J533">
        <v>15</v>
      </c>
      <c r="K533" t="s">
        <v>134</v>
      </c>
      <c r="L533" t="s">
        <v>41</v>
      </c>
      <c r="M533" t="s">
        <v>56</v>
      </c>
      <c r="N533">
        <v>0</v>
      </c>
      <c r="O533">
        <v>5666.6666670000004</v>
      </c>
      <c r="P533">
        <v>0</v>
      </c>
      <c r="Q533">
        <v>2000</v>
      </c>
      <c r="R533" s="1">
        <v>41152</v>
      </c>
      <c r="S533">
        <v>3</v>
      </c>
      <c r="T533">
        <v>2012</v>
      </c>
      <c r="U533">
        <v>178.44</v>
      </c>
      <c r="V533">
        <v>50.52</v>
      </c>
      <c r="W533">
        <v>21</v>
      </c>
      <c r="X533" t="s">
        <v>38</v>
      </c>
    </row>
    <row r="534" spans="1:24" hidden="1" x14ac:dyDescent="0.25">
      <c r="A534" s="1">
        <v>41659</v>
      </c>
      <c r="B534">
        <v>36</v>
      </c>
      <c r="C534" t="s">
        <v>30</v>
      </c>
      <c r="D534" s="1"/>
      <c r="E534">
        <v>0.13799</v>
      </c>
      <c r="F534">
        <v>0.1099</v>
      </c>
      <c r="G534">
        <v>9.9900000000000003E-2</v>
      </c>
      <c r="H534" t="s">
        <v>31</v>
      </c>
      <c r="I534">
        <v>11</v>
      </c>
      <c r="J534">
        <v>1</v>
      </c>
      <c r="K534" t="s">
        <v>48</v>
      </c>
      <c r="L534" t="s">
        <v>25</v>
      </c>
      <c r="M534" t="s">
        <v>27</v>
      </c>
      <c r="N534">
        <v>0</v>
      </c>
      <c r="O534">
        <v>10833.333329999999</v>
      </c>
      <c r="P534">
        <v>0</v>
      </c>
      <c r="Q534">
        <v>10000</v>
      </c>
      <c r="R534" s="1">
        <v>41663</v>
      </c>
      <c r="S534">
        <v>1</v>
      </c>
      <c r="T534">
        <v>2014</v>
      </c>
      <c r="U534">
        <v>327.33999999999997</v>
      </c>
      <c r="V534">
        <v>90.328999999999994</v>
      </c>
      <c r="W534">
        <v>1</v>
      </c>
      <c r="X534" t="s">
        <v>38</v>
      </c>
    </row>
    <row r="535" spans="1:24" hidden="1" x14ac:dyDescent="0.25">
      <c r="A535" s="1">
        <v>39570</v>
      </c>
      <c r="B535">
        <v>36</v>
      </c>
      <c r="C535" t="s">
        <v>24</v>
      </c>
      <c r="D535" s="1">
        <v>40676</v>
      </c>
      <c r="E535">
        <v>0.15629000000000001</v>
      </c>
      <c r="F535">
        <v>0.14199999999999999</v>
      </c>
      <c r="G535">
        <v>0.13200000000000001</v>
      </c>
      <c r="H535" t="s">
        <v>25</v>
      </c>
      <c r="J535">
        <v>4</v>
      </c>
      <c r="K535" t="s">
        <v>69</v>
      </c>
      <c r="L535" t="s">
        <v>129</v>
      </c>
      <c r="M535" t="s">
        <v>56</v>
      </c>
      <c r="N535">
        <v>0</v>
      </c>
      <c r="O535">
        <v>10500</v>
      </c>
      <c r="P535">
        <v>0</v>
      </c>
      <c r="Q535">
        <v>5000</v>
      </c>
      <c r="R535" s="1">
        <v>39581</v>
      </c>
      <c r="S535">
        <v>2</v>
      </c>
      <c r="T535">
        <v>2008</v>
      </c>
      <c r="U535">
        <v>168.64</v>
      </c>
      <c r="V535">
        <v>1172.06</v>
      </c>
      <c r="W535">
        <v>93</v>
      </c>
      <c r="X535" t="s">
        <v>34</v>
      </c>
    </row>
    <row r="536" spans="1:24" hidden="1" x14ac:dyDescent="0.25">
      <c r="A536" s="1"/>
      <c r="B536">
        <v>36</v>
      </c>
      <c r="C536" t="s">
        <v>30</v>
      </c>
      <c r="D536" s="1"/>
      <c r="E536">
        <v>0.31790000000000002</v>
      </c>
      <c r="F536">
        <v>0.27860000000000001</v>
      </c>
      <c r="G536">
        <v>0.26860000000000001</v>
      </c>
      <c r="H536" t="s">
        <v>44</v>
      </c>
      <c r="I536">
        <v>2</v>
      </c>
      <c r="J536">
        <v>2</v>
      </c>
      <c r="K536" t="s">
        <v>35</v>
      </c>
      <c r="L536" t="s">
        <v>32</v>
      </c>
      <c r="M536" t="s">
        <v>33</v>
      </c>
      <c r="N536">
        <v>0</v>
      </c>
      <c r="O536">
        <v>6666.6666670000004</v>
      </c>
      <c r="P536">
        <v>0</v>
      </c>
      <c r="Q536">
        <v>3500</v>
      </c>
      <c r="R536" s="1">
        <v>41430</v>
      </c>
      <c r="S536">
        <v>2</v>
      </c>
      <c r="T536">
        <v>2013</v>
      </c>
      <c r="U536">
        <v>144.51</v>
      </c>
      <c r="V536">
        <v>611.21</v>
      </c>
      <c r="W536">
        <v>66</v>
      </c>
      <c r="X536" t="s">
        <v>38</v>
      </c>
    </row>
    <row r="537" spans="1:24" hidden="1" x14ac:dyDescent="0.25">
      <c r="A537" s="1">
        <v>39077</v>
      </c>
      <c r="B537">
        <v>36</v>
      </c>
      <c r="C537" t="s">
        <v>63</v>
      </c>
      <c r="D537" s="1">
        <v>39418</v>
      </c>
      <c r="E537">
        <v>0.24657999999999999</v>
      </c>
      <c r="F537">
        <v>0.23549999999999999</v>
      </c>
      <c r="G537">
        <v>0.20050000000000001</v>
      </c>
      <c r="H537" t="s">
        <v>25</v>
      </c>
      <c r="J537">
        <v>0</v>
      </c>
      <c r="K537" t="s">
        <v>81</v>
      </c>
      <c r="L537" t="s">
        <v>27</v>
      </c>
      <c r="M537" t="s">
        <v>36</v>
      </c>
      <c r="O537">
        <v>2583.333333</v>
      </c>
      <c r="P537">
        <v>145</v>
      </c>
      <c r="Q537">
        <v>1700</v>
      </c>
      <c r="R537" s="1">
        <v>39085</v>
      </c>
      <c r="S537">
        <v>1</v>
      </c>
      <c r="T537">
        <v>2007</v>
      </c>
      <c r="U537">
        <v>66.290000000000006</v>
      </c>
      <c r="V537">
        <v>195.74</v>
      </c>
      <c r="W537">
        <v>30</v>
      </c>
      <c r="X537" t="s">
        <v>38</v>
      </c>
    </row>
    <row r="538" spans="1:24" hidden="1" x14ac:dyDescent="0.25">
      <c r="A538" s="1">
        <v>39372</v>
      </c>
      <c r="B538">
        <v>36</v>
      </c>
      <c r="C538" t="s">
        <v>24</v>
      </c>
      <c r="D538" s="1">
        <v>39777</v>
      </c>
      <c r="E538">
        <v>0.1973</v>
      </c>
      <c r="F538">
        <v>0.19</v>
      </c>
      <c r="G538">
        <v>0.18</v>
      </c>
      <c r="H538" t="s">
        <v>25</v>
      </c>
      <c r="J538">
        <v>0</v>
      </c>
      <c r="K538" t="s">
        <v>93</v>
      </c>
      <c r="L538" t="s">
        <v>27</v>
      </c>
      <c r="M538" t="s">
        <v>56</v>
      </c>
      <c r="N538">
        <v>706</v>
      </c>
      <c r="O538">
        <v>3166.666667</v>
      </c>
      <c r="P538">
        <v>0</v>
      </c>
      <c r="Q538">
        <v>3500</v>
      </c>
      <c r="R538" s="1">
        <v>39380</v>
      </c>
      <c r="S538">
        <v>4</v>
      </c>
      <c r="T538">
        <v>2007</v>
      </c>
      <c r="U538">
        <v>128.30000000000001</v>
      </c>
      <c r="V538">
        <v>146.91</v>
      </c>
      <c r="W538">
        <v>46</v>
      </c>
      <c r="X538" t="s">
        <v>38</v>
      </c>
    </row>
    <row r="539" spans="1:24" hidden="1" x14ac:dyDescent="0.25">
      <c r="A539" s="1">
        <v>40664</v>
      </c>
      <c r="B539">
        <v>36</v>
      </c>
      <c r="C539" t="s">
        <v>24</v>
      </c>
      <c r="D539" s="1">
        <v>41092</v>
      </c>
      <c r="E539">
        <v>0.35643000000000002</v>
      </c>
      <c r="F539">
        <v>0.31990000000000002</v>
      </c>
      <c r="G539">
        <v>0.30990000000000001</v>
      </c>
      <c r="H539" t="s">
        <v>44</v>
      </c>
      <c r="I539">
        <v>7</v>
      </c>
      <c r="J539">
        <v>1</v>
      </c>
      <c r="K539" t="s">
        <v>148</v>
      </c>
      <c r="L539" t="s">
        <v>32</v>
      </c>
      <c r="M539" t="s">
        <v>33</v>
      </c>
      <c r="N539">
        <v>70</v>
      </c>
      <c r="O539">
        <v>3500</v>
      </c>
      <c r="P539">
        <v>0</v>
      </c>
      <c r="Q539">
        <v>6290</v>
      </c>
      <c r="R539" s="1">
        <v>40681</v>
      </c>
      <c r="S539">
        <v>2</v>
      </c>
      <c r="T539">
        <v>2011</v>
      </c>
      <c r="U539">
        <v>273.89999999999998</v>
      </c>
      <c r="V539">
        <v>2011.11</v>
      </c>
      <c r="W539">
        <v>121</v>
      </c>
      <c r="X539" t="s">
        <v>38</v>
      </c>
    </row>
    <row r="540" spans="1:24" hidden="1" x14ac:dyDescent="0.25">
      <c r="A540" s="1">
        <v>39399</v>
      </c>
      <c r="B540">
        <v>36</v>
      </c>
      <c r="C540" t="s">
        <v>66</v>
      </c>
      <c r="D540" s="1">
        <v>40470</v>
      </c>
      <c r="E540">
        <v>0.23982999999999999</v>
      </c>
      <c r="F540">
        <v>0.2248</v>
      </c>
      <c r="G540">
        <v>0.21479999999999999</v>
      </c>
      <c r="H540" t="s">
        <v>25</v>
      </c>
      <c r="J540">
        <v>0</v>
      </c>
      <c r="K540" t="s">
        <v>78</v>
      </c>
      <c r="L540" t="s">
        <v>27</v>
      </c>
      <c r="M540" t="s">
        <v>56</v>
      </c>
      <c r="N540">
        <v>0</v>
      </c>
      <c r="O540">
        <v>4583.3333329999996</v>
      </c>
      <c r="P540">
        <v>1360</v>
      </c>
      <c r="Q540">
        <v>2500</v>
      </c>
      <c r="R540" s="1">
        <v>39405</v>
      </c>
      <c r="S540">
        <v>4</v>
      </c>
      <c r="T540">
        <v>2007</v>
      </c>
      <c r="U540">
        <v>96.1</v>
      </c>
      <c r="V540">
        <v>929.06</v>
      </c>
      <c r="W540">
        <v>2</v>
      </c>
      <c r="X540" t="s">
        <v>38</v>
      </c>
    </row>
    <row r="541" spans="1:24" hidden="1" x14ac:dyDescent="0.25">
      <c r="A541" s="1">
        <v>41118</v>
      </c>
      <c r="B541">
        <v>36</v>
      </c>
      <c r="C541" t="s">
        <v>30</v>
      </c>
      <c r="D541" s="1"/>
      <c r="E541">
        <v>0.24757999999999999</v>
      </c>
      <c r="F541">
        <v>0.2099</v>
      </c>
      <c r="G541">
        <v>0.19989999999999999</v>
      </c>
      <c r="H541" t="s">
        <v>47</v>
      </c>
      <c r="I541">
        <v>7</v>
      </c>
      <c r="J541">
        <v>13</v>
      </c>
      <c r="K541" t="s">
        <v>79</v>
      </c>
      <c r="L541" t="s">
        <v>92</v>
      </c>
      <c r="M541" t="s">
        <v>33</v>
      </c>
      <c r="N541">
        <v>0</v>
      </c>
      <c r="O541">
        <v>6041.6666670000004</v>
      </c>
      <c r="P541">
        <v>0</v>
      </c>
      <c r="Q541">
        <v>5000</v>
      </c>
      <c r="R541" s="1">
        <v>41121</v>
      </c>
      <c r="S541">
        <v>3</v>
      </c>
      <c r="T541">
        <v>2012</v>
      </c>
      <c r="U541">
        <v>188.35</v>
      </c>
      <c r="V541">
        <v>963.71</v>
      </c>
      <c r="W541">
        <v>48</v>
      </c>
      <c r="X541" t="s">
        <v>38</v>
      </c>
    </row>
    <row r="542" spans="1:24" hidden="1" x14ac:dyDescent="0.25">
      <c r="A542" s="1">
        <v>41593</v>
      </c>
      <c r="B542">
        <v>36</v>
      </c>
      <c r="C542" t="s">
        <v>30</v>
      </c>
      <c r="D542" s="1"/>
      <c r="E542">
        <v>0.20984</v>
      </c>
      <c r="F542">
        <v>0.17299999999999999</v>
      </c>
      <c r="G542">
        <v>0.16300000000000001</v>
      </c>
      <c r="H542" t="s">
        <v>47</v>
      </c>
      <c r="I542">
        <v>8</v>
      </c>
      <c r="J542">
        <v>14</v>
      </c>
      <c r="K542" t="s">
        <v>76</v>
      </c>
      <c r="L542" t="s">
        <v>107</v>
      </c>
      <c r="M542" t="s">
        <v>28</v>
      </c>
      <c r="N542">
        <v>0</v>
      </c>
      <c r="O542">
        <v>18333.333330000001</v>
      </c>
      <c r="P542">
        <v>0</v>
      </c>
      <c r="Q542">
        <v>15000</v>
      </c>
      <c r="R542" s="1">
        <v>41597</v>
      </c>
      <c r="S542">
        <v>4</v>
      </c>
      <c r="T542">
        <v>2013</v>
      </c>
      <c r="U542">
        <v>537.03</v>
      </c>
      <c r="V542">
        <v>632.74040000000002</v>
      </c>
      <c r="W542">
        <v>1</v>
      </c>
      <c r="X542" t="s">
        <v>38</v>
      </c>
    </row>
    <row r="543" spans="1:24" hidden="1" x14ac:dyDescent="0.25">
      <c r="A543" s="1">
        <v>39620</v>
      </c>
      <c r="B543">
        <v>36</v>
      </c>
      <c r="C543" t="s">
        <v>24</v>
      </c>
      <c r="D543" s="1">
        <v>39686</v>
      </c>
      <c r="E543">
        <v>0.18523999999999999</v>
      </c>
      <c r="F543">
        <v>0.17069999999999999</v>
      </c>
      <c r="G543">
        <v>0.16070000000000001</v>
      </c>
      <c r="H543" t="s">
        <v>25</v>
      </c>
      <c r="J543">
        <v>1</v>
      </c>
      <c r="K543" t="s">
        <v>99</v>
      </c>
      <c r="L543" t="s">
        <v>27</v>
      </c>
      <c r="M543" t="s">
        <v>56</v>
      </c>
      <c r="N543">
        <v>0</v>
      </c>
      <c r="O543">
        <v>5000</v>
      </c>
      <c r="P543">
        <v>0</v>
      </c>
      <c r="Q543">
        <v>7200</v>
      </c>
      <c r="R543" s="1">
        <v>39637</v>
      </c>
      <c r="S543">
        <v>3</v>
      </c>
      <c r="T543">
        <v>2008</v>
      </c>
      <c r="U543">
        <v>256.95</v>
      </c>
      <c r="V543">
        <v>163.71</v>
      </c>
      <c r="W543">
        <v>216</v>
      </c>
      <c r="X543" t="s">
        <v>34</v>
      </c>
    </row>
    <row r="544" spans="1:24" hidden="1" x14ac:dyDescent="0.25">
      <c r="A544" s="1">
        <v>41619</v>
      </c>
      <c r="B544">
        <v>36</v>
      </c>
      <c r="C544" t="s">
        <v>30</v>
      </c>
      <c r="D544" s="1"/>
      <c r="E544">
        <v>0.22466</v>
      </c>
      <c r="F544">
        <v>0.1875</v>
      </c>
      <c r="G544">
        <v>0.17749999999999999</v>
      </c>
      <c r="H544" t="s">
        <v>47</v>
      </c>
      <c r="I544">
        <v>3</v>
      </c>
      <c r="J544">
        <v>20</v>
      </c>
      <c r="K544" t="s">
        <v>72</v>
      </c>
      <c r="L544" t="s">
        <v>27</v>
      </c>
      <c r="M544" t="s">
        <v>33</v>
      </c>
      <c r="N544">
        <v>0</v>
      </c>
      <c r="O544">
        <v>4333.3333329999996</v>
      </c>
      <c r="P544">
        <v>0</v>
      </c>
      <c r="Q544">
        <v>15000</v>
      </c>
      <c r="R544" s="1">
        <v>41624</v>
      </c>
      <c r="S544">
        <v>4</v>
      </c>
      <c r="T544">
        <v>2013</v>
      </c>
      <c r="U544">
        <v>547.95000000000005</v>
      </c>
      <c r="V544">
        <v>472.82</v>
      </c>
      <c r="W544">
        <v>1</v>
      </c>
      <c r="X544" t="s">
        <v>38</v>
      </c>
    </row>
    <row r="545" spans="1:24" hidden="1" x14ac:dyDescent="0.25">
      <c r="A545" s="1">
        <v>40191</v>
      </c>
      <c r="B545">
        <v>36</v>
      </c>
      <c r="C545" t="s">
        <v>66</v>
      </c>
      <c r="D545" s="1">
        <v>40872</v>
      </c>
      <c r="E545">
        <v>0.37452999999999997</v>
      </c>
      <c r="F545">
        <v>0.35</v>
      </c>
      <c r="G545">
        <v>0.34</v>
      </c>
      <c r="H545" t="s">
        <v>64</v>
      </c>
      <c r="I545">
        <v>5</v>
      </c>
      <c r="J545">
        <v>2</v>
      </c>
      <c r="K545" t="s">
        <v>51</v>
      </c>
      <c r="L545" t="s">
        <v>107</v>
      </c>
      <c r="M545" t="s">
        <v>56</v>
      </c>
      <c r="N545">
        <v>0</v>
      </c>
      <c r="O545">
        <v>4166.6666670000004</v>
      </c>
      <c r="P545">
        <v>958</v>
      </c>
      <c r="Q545">
        <v>3000</v>
      </c>
      <c r="R545" s="1">
        <v>40204</v>
      </c>
      <c r="S545">
        <v>1</v>
      </c>
      <c r="T545">
        <v>2010</v>
      </c>
      <c r="U545">
        <v>135.71</v>
      </c>
      <c r="V545">
        <v>1260.92</v>
      </c>
      <c r="W545">
        <v>97</v>
      </c>
      <c r="X545" t="s">
        <v>34</v>
      </c>
    </row>
    <row r="546" spans="1:24" hidden="1" x14ac:dyDescent="0.25">
      <c r="A546" s="1">
        <v>41511</v>
      </c>
      <c r="B546">
        <v>36</v>
      </c>
      <c r="C546" t="s">
        <v>30</v>
      </c>
      <c r="D546" s="1"/>
      <c r="E546">
        <v>0.13697000000000001</v>
      </c>
      <c r="F546">
        <v>0.1089</v>
      </c>
      <c r="G546">
        <v>9.8900000000000002E-2</v>
      </c>
      <c r="H546" t="s">
        <v>31</v>
      </c>
      <c r="I546">
        <v>7</v>
      </c>
      <c r="J546">
        <v>1</v>
      </c>
      <c r="K546" t="s">
        <v>65</v>
      </c>
      <c r="L546" t="s">
        <v>46</v>
      </c>
      <c r="M546" t="s">
        <v>28</v>
      </c>
      <c r="N546">
        <v>0</v>
      </c>
      <c r="O546">
        <v>2083.333333</v>
      </c>
      <c r="P546">
        <v>0</v>
      </c>
      <c r="Q546">
        <v>4000</v>
      </c>
      <c r="R546" s="1">
        <v>41516</v>
      </c>
      <c r="S546">
        <v>3</v>
      </c>
      <c r="T546">
        <v>2013</v>
      </c>
      <c r="U546">
        <v>130.75</v>
      </c>
      <c r="V546">
        <v>203.17660000000001</v>
      </c>
      <c r="W546">
        <v>1</v>
      </c>
      <c r="X546" t="s">
        <v>38</v>
      </c>
    </row>
    <row r="547" spans="1:24" hidden="1" x14ac:dyDescent="0.25">
      <c r="A547" s="1">
        <v>40112</v>
      </c>
      <c r="B547">
        <v>36</v>
      </c>
      <c r="C547" t="s">
        <v>24</v>
      </c>
      <c r="D547" s="1">
        <v>41072</v>
      </c>
      <c r="E547">
        <v>0.25885999999999998</v>
      </c>
      <c r="F547">
        <v>0.23599999999999999</v>
      </c>
      <c r="G547">
        <v>0.22600000000000001</v>
      </c>
      <c r="H547" t="s">
        <v>47</v>
      </c>
      <c r="I547">
        <v>5</v>
      </c>
      <c r="J547">
        <v>2</v>
      </c>
      <c r="K547" t="s">
        <v>65</v>
      </c>
      <c r="L547" t="s">
        <v>27</v>
      </c>
      <c r="M547" t="s">
        <v>56</v>
      </c>
      <c r="N547">
        <v>0</v>
      </c>
      <c r="O547">
        <v>2833.333333</v>
      </c>
      <c r="P547">
        <v>0</v>
      </c>
      <c r="Q547">
        <v>21500</v>
      </c>
      <c r="R547" s="1">
        <v>40121</v>
      </c>
      <c r="S547">
        <v>4</v>
      </c>
      <c r="T547">
        <v>2009</v>
      </c>
      <c r="U547">
        <v>839</v>
      </c>
      <c r="V547">
        <v>7839.95</v>
      </c>
      <c r="W547">
        <v>718</v>
      </c>
      <c r="X547" t="s">
        <v>38</v>
      </c>
    </row>
    <row r="548" spans="1:24" x14ac:dyDescent="0.25">
      <c r="A548" s="1">
        <v>39061</v>
      </c>
      <c r="B548">
        <v>36</v>
      </c>
      <c r="C548" t="s">
        <v>24</v>
      </c>
      <c r="D548" s="1">
        <v>39682</v>
      </c>
      <c r="E548">
        <v>8.4330000000000002E-2</v>
      </c>
      <c r="F548">
        <v>7.7499999999999999E-2</v>
      </c>
      <c r="G548">
        <v>7.2499999999999995E-2</v>
      </c>
      <c r="H548" t="s">
        <v>25</v>
      </c>
      <c r="J548">
        <v>0</v>
      </c>
      <c r="K548" t="s">
        <v>48</v>
      </c>
      <c r="L548" t="s">
        <v>92</v>
      </c>
      <c r="M548" t="s">
        <v>36</v>
      </c>
      <c r="O548">
        <v>3766.666667</v>
      </c>
      <c r="P548">
        <v>0</v>
      </c>
      <c r="Q548">
        <v>3000</v>
      </c>
      <c r="R548" s="1">
        <v>39073</v>
      </c>
      <c r="S548">
        <v>4</v>
      </c>
      <c r="T548">
        <v>2006</v>
      </c>
      <c r="U548">
        <v>93.66</v>
      </c>
      <c r="V548">
        <v>189</v>
      </c>
      <c r="W548">
        <v>65</v>
      </c>
      <c r="X548" t="s">
        <v>29</v>
      </c>
    </row>
    <row r="549" spans="1:24" hidden="1" x14ac:dyDescent="0.25">
      <c r="A549" s="1">
        <v>41464</v>
      </c>
      <c r="B549">
        <v>36</v>
      </c>
      <c r="C549" t="s">
        <v>30</v>
      </c>
      <c r="D549" s="1"/>
      <c r="E549">
        <v>0.20053000000000001</v>
      </c>
      <c r="F549">
        <v>0.16389999999999999</v>
      </c>
      <c r="G549">
        <v>0.15390000000000001</v>
      </c>
      <c r="H549" t="s">
        <v>42</v>
      </c>
      <c r="I549">
        <v>7</v>
      </c>
      <c r="J549">
        <v>1</v>
      </c>
      <c r="K549" t="s">
        <v>53</v>
      </c>
      <c r="L549" t="s">
        <v>32</v>
      </c>
      <c r="M549" t="s">
        <v>33</v>
      </c>
      <c r="N549">
        <v>0</v>
      </c>
      <c r="O549">
        <v>7044.3333329999996</v>
      </c>
      <c r="P549">
        <v>0</v>
      </c>
      <c r="Q549">
        <v>13000</v>
      </c>
      <c r="R549" s="1">
        <v>41470</v>
      </c>
      <c r="S549">
        <v>3</v>
      </c>
      <c r="T549">
        <v>2013</v>
      </c>
      <c r="U549">
        <v>459.55</v>
      </c>
      <c r="V549">
        <v>1166.1724999999999</v>
      </c>
      <c r="W549">
        <v>1</v>
      </c>
      <c r="X549" t="s">
        <v>38</v>
      </c>
    </row>
    <row r="550" spans="1:24" hidden="1" x14ac:dyDescent="0.25">
      <c r="A550" s="1">
        <v>41411</v>
      </c>
      <c r="B550">
        <v>36</v>
      </c>
      <c r="C550" t="s">
        <v>30</v>
      </c>
      <c r="D550" s="1"/>
      <c r="E550">
        <v>0.27284999999999998</v>
      </c>
      <c r="F550">
        <v>0.2346</v>
      </c>
      <c r="G550">
        <v>0.22459999999999999</v>
      </c>
      <c r="H550" t="s">
        <v>39</v>
      </c>
      <c r="I550">
        <v>4</v>
      </c>
      <c r="J550">
        <v>1</v>
      </c>
      <c r="K550" t="s">
        <v>90</v>
      </c>
      <c r="L550" t="s">
        <v>149</v>
      </c>
      <c r="M550" t="s">
        <v>33</v>
      </c>
      <c r="N550">
        <v>36</v>
      </c>
      <c r="O550">
        <v>4583.3333329999996</v>
      </c>
      <c r="P550">
        <v>0</v>
      </c>
      <c r="Q550">
        <v>4000</v>
      </c>
      <c r="R550" s="1">
        <v>41414</v>
      </c>
      <c r="S550">
        <v>2</v>
      </c>
      <c r="T550">
        <v>2013</v>
      </c>
      <c r="U550">
        <v>155.80000000000001</v>
      </c>
      <c r="V550">
        <v>652.29</v>
      </c>
      <c r="W550">
        <v>57</v>
      </c>
      <c r="X550" t="s">
        <v>34</v>
      </c>
    </row>
    <row r="551" spans="1:24" hidden="1" x14ac:dyDescent="0.25">
      <c r="A551" s="1">
        <v>39381</v>
      </c>
      <c r="B551">
        <v>36</v>
      </c>
      <c r="C551" t="s">
        <v>24</v>
      </c>
      <c r="D551" s="1">
        <v>40352</v>
      </c>
      <c r="E551">
        <v>0.10692</v>
      </c>
      <c r="F551">
        <v>0.1</v>
      </c>
      <c r="G551">
        <v>0.09</v>
      </c>
      <c r="H551" t="s">
        <v>25</v>
      </c>
      <c r="J551">
        <v>0</v>
      </c>
      <c r="K551" t="s">
        <v>78</v>
      </c>
      <c r="L551" t="s">
        <v>62</v>
      </c>
      <c r="M551" t="s">
        <v>56</v>
      </c>
      <c r="N551">
        <v>0</v>
      </c>
      <c r="O551">
        <v>3250</v>
      </c>
      <c r="P551">
        <v>0</v>
      </c>
      <c r="Q551">
        <v>3000</v>
      </c>
      <c r="R551" s="1">
        <v>39392</v>
      </c>
      <c r="S551">
        <v>4</v>
      </c>
      <c r="T551">
        <v>2007</v>
      </c>
      <c r="U551">
        <v>96.8</v>
      </c>
      <c r="V551">
        <v>461.39</v>
      </c>
      <c r="W551">
        <v>71</v>
      </c>
      <c r="X551" t="s">
        <v>38</v>
      </c>
    </row>
    <row r="552" spans="1:24" hidden="1" x14ac:dyDescent="0.25">
      <c r="A552" s="1">
        <v>41695</v>
      </c>
      <c r="B552">
        <v>60</v>
      </c>
      <c r="C552" t="s">
        <v>30</v>
      </c>
      <c r="D552" s="1"/>
      <c r="E552">
        <v>0.19142999999999999</v>
      </c>
      <c r="F552">
        <v>0.16750000000000001</v>
      </c>
      <c r="G552">
        <v>0.1575</v>
      </c>
      <c r="H552" t="s">
        <v>47</v>
      </c>
      <c r="I552">
        <v>4</v>
      </c>
      <c r="J552">
        <v>1</v>
      </c>
      <c r="K552" t="s">
        <v>79</v>
      </c>
      <c r="L552" t="s">
        <v>27</v>
      </c>
      <c r="M552" t="s">
        <v>33</v>
      </c>
      <c r="N552">
        <v>0</v>
      </c>
      <c r="O552">
        <v>5416.6666670000004</v>
      </c>
      <c r="P552">
        <v>0</v>
      </c>
      <c r="Q552">
        <v>18000</v>
      </c>
      <c r="R552" s="1">
        <v>41702</v>
      </c>
      <c r="S552">
        <v>1</v>
      </c>
      <c r="T552">
        <v>2014</v>
      </c>
      <c r="U552">
        <v>444.93</v>
      </c>
      <c r="V552">
        <v>0</v>
      </c>
      <c r="W552">
        <v>1</v>
      </c>
      <c r="X552" t="s">
        <v>38</v>
      </c>
    </row>
    <row r="553" spans="1:24" x14ac:dyDescent="0.25">
      <c r="A553" s="1">
        <v>40825</v>
      </c>
      <c r="B553">
        <v>36</v>
      </c>
      <c r="C553" t="s">
        <v>24</v>
      </c>
      <c r="D553" s="1">
        <v>41143</v>
      </c>
      <c r="E553">
        <v>0.29254000000000002</v>
      </c>
      <c r="F553">
        <v>0.25740000000000002</v>
      </c>
      <c r="G553">
        <v>0.24740000000000001</v>
      </c>
      <c r="H553" t="s">
        <v>39</v>
      </c>
      <c r="I553">
        <v>4</v>
      </c>
      <c r="J553">
        <v>1</v>
      </c>
      <c r="K553" t="s">
        <v>26</v>
      </c>
      <c r="L553" t="s">
        <v>107</v>
      </c>
      <c r="M553" t="s">
        <v>33</v>
      </c>
      <c r="N553">
        <v>89</v>
      </c>
      <c r="O553">
        <v>2083.333333</v>
      </c>
      <c r="P553">
        <v>0</v>
      </c>
      <c r="Q553">
        <v>4000</v>
      </c>
      <c r="R553" s="1">
        <v>40828</v>
      </c>
      <c r="S553">
        <v>4</v>
      </c>
      <c r="T553">
        <v>2011</v>
      </c>
      <c r="U553">
        <v>160.61000000000001</v>
      </c>
      <c r="V553">
        <v>806.36</v>
      </c>
      <c r="W553">
        <v>56</v>
      </c>
      <c r="X553" t="s">
        <v>29</v>
      </c>
    </row>
    <row r="554" spans="1:24" hidden="1" x14ac:dyDescent="0.25">
      <c r="A554" s="1">
        <v>41582</v>
      </c>
      <c r="B554">
        <v>36</v>
      </c>
      <c r="C554" t="s">
        <v>30</v>
      </c>
      <c r="D554" s="1"/>
      <c r="E554">
        <v>0.24204999999999999</v>
      </c>
      <c r="F554">
        <v>0.20449999999999999</v>
      </c>
      <c r="G554">
        <v>0.19450000000000001</v>
      </c>
      <c r="H554" t="s">
        <v>47</v>
      </c>
      <c r="I554">
        <v>4</v>
      </c>
      <c r="J554">
        <v>1</v>
      </c>
      <c r="K554" t="s">
        <v>26</v>
      </c>
      <c r="L554" t="s">
        <v>27</v>
      </c>
      <c r="M554" t="s">
        <v>33</v>
      </c>
      <c r="N554">
        <v>0</v>
      </c>
      <c r="O554">
        <v>8333.3333330000005</v>
      </c>
      <c r="P554">
        <v>0</v>
      </c>
      <c r="Q554">
        <v>15000</v>
      </c>
      <c r="R554" s="1">
        <v>41586</v>
      </c>
      <c r="S554">
        <v>4</v>
      </c>
      <c r="T554">
        <v>2013</v>
      </c>
      <c r="U554">
        <v>560.9</v>
      </c>
      <c r="V554">
        <v>757.13</v>
      </c>
      <c r="W554">
        <v>57</v>
      </c>
      <c r="X554" t="s">
        <v>38</v>
      </c>
    </row>
    <row r="555" spans="1:24" hidden="1" x14ac:dyDescent="0.25">
      <c r="A555" s="1">
        <v>40897</v>
      </c>
      <c r="B555">
        <v>36</v>
      </c>
      <c r="C555" t="s">
        <v>24</v>
      </c>
      <c r="D555" s="1">
        <v>41379</v>
      </c>
      <c r="E555">
        <v>0.28974</v>
      </c>
      <c r="F555">
        <v>0.25109999999999999</v>
      </c>
      <c r="G555">
        <v>0.24110000000000001</v>
      </c>
      <c r="H555" t="s">
        <v>39</v>
      </c>
      <c r="I555">
        <v>6</v>
      </c>
      <c r="J555">
        <v>1</v>
      </c>
      <c r="K555" t="s">
        <v>65</v>
      </c>
      <c r="L555" t="s">
        <v>109</v>
      </c>
      <c r="M555" t="s">
        <v>33</v>
      </c>
      <c r="N555">
        <v>0</v>
      </c>
      <c r="O555">
        <v>4416.6666670000004</v>
      </c>
      <c r="P555">
        <v>0</v>
      </c>
      <c r="Q555">
        <v>10000</v>
      </c>
      <c r="R555" s="1">
        <v>40899</v>
      </c>
      <c r="S555">
        <v>4</v>
      </c>
      <c r="T555">
        <v>2011</v>
      </c>
      <c r="U555">
        <v>398.18</v>
      </c>
      <c r="V555">
        <v>2528.29</v>
      </c>
      <c r="W555">
        <v>4</v>
      </c>
      <c r="X555" t="s">
        <v>34</v>
      </c>
    </row>
    <row r="556" spans="1:24" hidden="1" x14ac:dyDescent="0.25">
      <c r="A556" s="1">
        <v>41625</v>
      </c>
      <c r="B556">
        <v>60</v>
      </c>
      <c r="C556" t="s">
        <v>30</v>
      </c>
      <c r="D556" s="1"/>
      <c r="E556">
        <v>9.3670000000000003E-2</v>
      </c>
      <c r="F556">
        <v>8.09E-2</v>
      </c>
      <c r="G556">
        <v>7.0900000000000005E-2</v>
      </c>
      <c r="H556" t="s">
        <v>50</v>
      </c>
      <c r="I556">
        <v>11</v>
      </c>
      <c r="J556">
        <v>7</v>
      </c>
      <c r="K556" t="s">
        <v>51</v>
      </c>
      <c r="L556" t="s">
        <v>27</v>
      </c>
      <c r="M556" t="s">
        <v>33</v>
      </c>
      <c r="N556">
        <v>0</v>
      </c>
      <c r="O556">
        <v>15000</v>
      </c>
      <c r="P556">
        <v>0</v>
      </c>
      <c r="Q556">
        <v>20000</v>
      </c>
      <c r="R556" s="1">
        <v>41631</v>
      </c>
      <c r="S556">
        <v>4</v>
      </c>
      <c r="T556">
        <v>2013</v>
      </c>
      <c r="U556">
        <v>406.39</v>
      </c>
      <c r="V556">
        <v>272.99</v>
      </c>
      <c r="W556">
        <v>411</v>
      </c>
      <c r="X556" t="s">
        <v>34</v>
      </c>
    </row>
    <row r="557" spans="1:24" x14ac:dyDescent="0.25">
      <c r="A557" s="1">
        <v>39726</v>
      </c>
      <c r="B557">
        <v>36</v>
      </c>
      <c r="C557" t="s">
        <v>66</v>
      </c>
      <c r="D557" s="1">
        <v>39949</v>
      </c>
      <c r="E557">
        <v>0.37452999999999997</v>
      </c>
      <c r="F557">
        <v>0.35</v>
      </c>
      <c r="G557">
        <v>0.34</v>
      </c>
      <c r="H557" t="s">
        <v>25</v>
      </c>
      <c r="J557">
        <v>7</v>
      </c>
      <c r="K557" t="s">
        <v>65</v>
      </c>
      <c r="L557" t="s">
        <v>92</v>
      </c>
      <c r="M557" t="s">
        <v>56</v>
      </c>
      <c r="N557">
        <v>33036</v>
      </c>
      <c r="O557">
        <v>4419.75</v>
      </c>
      <c r="P557">
        <v>1880</v>
      </c>
      <c r="Q557">
        <v>2800</v>
      </c>
      <c r="R557" s="1">
        <v>39736</v>
      </c>
      <c r="S557">
        <v>4</v>
      </c>
      <c r="T557">
        <v>2008</v>
      </c>
      <c r="U557">
        <v>126.66</v>
      </c>
      <c r="V557">
        <v>162.53</v>
      </c>
      <c r="W557">
        <v>41</v>
      </c>
      <c r="X557" t="s">
        <v>29</v>
      </c>
    </row>
    <row r="558" spans="1:24" hidden="1" x14ac:dyDescent="0.25">
      <c r="A558" s="1">
        <v>41549</v>
      </c>
      <c r="B558">
        <v>36</v>
      </c>
      <c r="C558" t="s">
        <v>30</v>
      </c>
      <c r="D558" s="1"/>
      <c r="E558">
        <v>0.29363</v>
      </c>
      <c r="F558">
        <v>0.25490000000000002</v>
      </c>
      <c r="G558">
        <v>0.24490000000000001</v>
      </c>
      <c r="H558" t="s">
        <v>44</v>
      </c>
      <c r="I558">
        <v>4</v>
      </c>
      <c r="J558">
        <v>1</v>
      </c>
      <c r="K558" t="s">
        <v>89</v>
      </c>
      <c r="L558" t="s">
        <v>25</v>
      </c>
      <c r="M558" t="s">
        <v>27</v>
      </c>
      <c r="N558">
        <v>0</v>
      </c>
      <c r="O558">
        <v>2916.666667</v>
      </c>
      <c r="P558">
        <v>0</v>
      </c>
      <c r="Q558">
        <v>10000</v>
      </c>
      <c r="R558" s="1">
        <v>41551</v>
      </c>
      <c r="S558">
        <v>4</v>
      </c>
      <c r="T558">
        <v>2013</v>
      </c>
      <c r="U558">
        <v>400.19</v>
      </c>
      <c r="V558">
        <v>1008.1763999999999</v>
      </c>
      <c r="W558">
        <v>1</v>
      </c>
      <c r="X558" t="s">
        <v>38</v>
      </c>
    </row>
    <row r="559" spans="1:24" hidden="1" x14ac:dyDescent="0.25">
      <c r="A559" s="1">
        <v>41508</v>
      </c>
      <c r="B559">
        <v>36</v>
      </c>
      <c r="C559" t="s">
        <v>30</v>
      </c>
      <c r="D559" s="1"/>
      <c r="E559">
        <v>0.18214</v>
      </c>
      <c r="F559">
        <v>0.1459</v>
      </c>
      <c r="G559">
        <v>0.13589999999999999</v>
      </c>
      <c r="H559" t="s">
        <v>42</v>
      </c>
      <c r="I559">
        <v>4</v>
      </c>
      <c r="J559">
        <v>1</v>
      </c>
      <c r="K559" t="s">
        <v>87</v>
      </c>
      <c r="L559" t="s">
        <v>27</v>
      </c>
      <c r="M559" t="s">
        <v>33</v>
      </c>
      <c r="N559">
        <v>0</v>
      </c>
      <c r="O559">
        <v>7125</v>
      </c>
      <c r="P559">
        <v>0</v>
      </c>
      <c r="Q559">
        <v>12000</v>
      </c>
      <c r="R559" s="1">
        <v>41515</v>
      </c>
      <c r="S559">
        <v>3</v>
      </c>
      <c r="T559">
        <v>2013</v>
      </c>
      <c r="U559">
        <v>413.58</v>
      </c>
      <c r="V559">
        <v>823.57330000000002</v>
      </c>
      <c r="W559">
        <v>1</v>
      </c>
      <c r="X559" t="s">
        <v>34</v>
      </c>
    </row>
    <row r="560" spans="1:24" hidden="1" x14ac:dyDescent="0.25">
      <c r="A560" s="1">
        <v>40610</v>
      </c>
      <c r="B560">
        <v>36</v>
      </c>
      <c r="C560" t="s">
        <v>63</v>
      </c>
      <c r="D560" s="1">
        <v>41149</v>
      </c>
      <c r="E560">
        <v>0.29509999999999997</v>
      </c>
      <c r="F560">
        <v>0.25990000000000002</v>
      </c>
      <c r="G560">
        <v>0.24990000000000001</v>
      </c>
      <c r="H560" t="s">
        <v>39</v>
      </c>
      <c r="I560">
        <v>7</v>
      </c>
      <c r="J560">
        <v>1</v>
      </c>
      <c r="K560" t="s">
        <v>35</v>
      </c>
      <c r="L560" t="s">
        <v>27</v>
      </c>
      <c r="M560" t="s">
        <v>33</v>
      </c>
      <c r="N560">
        <v>0</v>
      </c>
      <c r="O560">
        <v>2529.166667</v>
      </c>
      <c r="P560">
        <v>162</v>
      </c>
      <c r="Q560">
        <v>7500</v>
      </c>
      <c r="R560" s="1">
        <v>40630</v>
      </c>
      <c r="S560">
        <v>1</v>
      </c>
      <c r="T560">
        <v>2011</v>
      </c>
      <c r="U560">
        <v>302.14</v>
      </c>
      <c r="V560">
        <v>1741.43</v>
      </c>
      <c r="W560">
        <v>117</v>
      </c>
      <c r="X560" t="s">
        <v>34</v>
      </c>
    </row>
    <row r="561" spans="1:24" hidden="1" x14ac:dyDescent="0.25">
      <c r="A561" s="1">
        <v>41697</v>
      </c>
      <c r="B561">
        <v>36</v>
      </c>
      <c r="C561" t="s">
        <v>30</v>
      </c>
      <c r="D561" s="1"/>
      <c r="E561">
        <v>0.26383000000000001</v>
      </c>
      <c r="F561">
        <v>0.22539999999999999</v>
      </c>
      <c r="G561">
        <v>0.21540000000000001</v>
      </c>
      <c r="H561" t="s">
        <v>39</v>
      </c>
      <c r="I561">
        <v>3</v>
      </c>
      <c r="J561">
        <v>1</v>
      </c>
      <c r="K561" t="s">
        <v>76</v>
      </c>
      <c r="L561" t="s">
        <v>70</v>
      </c>
      <c r="M561" t="s">
        <v>33</v>
      </c>
      <c r="N561">
        <v>0</v>
      </c>
      <c r="O561">
        <v>916.66666699999996</v>
      </c>
      <c r="P561">
        <v>0</v>
      </c>
      <c r="Q561">
        <v>4000</v>
      </c>
      <c r="R561" s="1">
        <v>41705</v>
      </c>
      <c r="S561">
        <v>1</v>
      </c>
      <c r="T561">
        <v>2014</v>
      </c>
      <c r="U561">
        <v>153.88</v>
      </c>
      <c r="V561">
        <v>0</v>
      </c>
      <c r="W561">
        <v>1</v>
      </c>
      <c r="X561" t="s">
        <v>38</v>
      </c>
    </row>
    <row r="562" spans="1:24" hidden="1" x14ac:dyDescent="0.25">
      <c r="A562" s="1">
        <v>41617</v>
      </c>
      <c r="B562">
        <v>36</v>
      </c>
      <c r="C562" t="s">
        <v>30</v>
      </c>
      <c r="D562" s="1"/>
      <c r="E562">
        <v>0.16324</v>
      </c>
      <c r="F562">
        <v>0.12740000000000001</v>
      </c>
      <c r="G562">
        <v>0.1174</v>
      </c>
      <c r="H562" t="s">
        <v>42</v>
      </c>
      <c r="I562">
        <v>6</v>
      </c>
      <c r="J562">
        <v>1</v>
      </c>
      <c r="K562" t="s">
        <v>48</v>
      </c>
      <c r="L562" t="s">
        <v>52</v>
      </c>
      <c r="M562" t="s">
        <v>33</v>
      </c>
      <c r="N562">
        <v>0</v>
      </c>
      <c r="O562">
        <v>4208.3333329999996</v>
      </c>
      <c r="P562">
        <v>0</v>
      </c>
      <c r="Q562">
        <v>10000</v>
      </c>
      <c r="R562" s="1">
        <v>41628</v>
      </c>
      <c r="S562">
        <v>4</v>
      </c>
      <c r="T562">
        <v>2013</v>
      </c>
      <c r="U562">
        <v>335.69</v>
      </c>
      <c r="V562">
        <v>213.94</v>
      </c>
      <c r="W562">
        <v>1</v>
      </c>
      <c r="X562" t="s">
        <v>38</v>
      </c>
    </row>
    <row r="563" spans="1:24" hidden="1" x14ac:dyDescent="0.25">
      <c r="A563" s="1">
        <v>41372</v>
      </c>
      <c r="B563">
        <v>36</v>
      </c>
      <c r="C563" t="s">
        <v>24</v>
      </c>
      <c r="D563" s="1">
        <v>41564</v>
      </c>
      <c r="E563">
        <v>0.25780999999999998</v>
      </c>
      <c r="F563">
        <v>0.21990000000000001</v>
      </c>
      <c r="G563">
        <v>0.2099</v>
      </c>
      <c r="H563" t="s">
        <v>39</v>
      </c>
      <c r="I563">
        <v>2</v>
      </c>
      <c r="J563">
        <v>18</v>
      </c>
      <c r="K563" t="s">
        <v>87</v>
      </c>
      <c r="L563" t="s">
        <v>27</v>
      </c>
      <c r="M563" t="s">
        <v>33</v>
      </c>
      <c r="N563">
        <v>0</v>
      </c>
      <c r="O563">
        <v>6000</v>
      </c>
      <c r="P563">
        <v>0</v>
      </c>
      <c r="Q563">
        <v>3200</v>
      </c>
      <c r="R563" s="1">
        <v>41374</v>
      </c>
      <c r="S563">
        <v>2</v>
      </c>
      <c r="T563">
        <v>2013</v>
      </c>
      <c r="U563">
        <v>122.19</v>
      </c>
      <c r="V563">
        <v>245.68</v>
      </c>
      <c r="W563">
        <v>44</v>
      </c>
      <c r="X563" t="s">
        <v>34</v>
      </c>
    </row>
    <row r="564" spans="1:24" hidden="1" x14ac:dyDescent="0.25">
      <c r="A564" s="1">
        <v>41694</v>
      </c>
      <c r="B564">
        <v>36</v>
      </c>
      <c r="C564" t="s">
        <v>30</v>
      </c>
      <c r="D564" s="1"/>
      <c r="E564">
        <v>0.14038999999999999</v>
      </c>
      <c r="F564">
        <v>0.1119</v>
      </c>
      <c r="G564">
        <v>0.1019</v>
      </c>
      <c r="H564" t="s">
        <v>31</v>
      </c>
      <c r="I564">
        <v>5</v>
      </c>
      <c r="J564">
        <v>1</v>
      </c>
      <c r="K564" t="s">
        <v>48</v>
      </c>
      <c r="L564" t="s">
        <v>27</v>
      </c>
      <c r="M564" t="s">
        <v>33</v>
      </c>
      <c r="N564">
        <v>0</v>
      </c>
      <c r="O564">
        <v>8416.6666669999995</v>
      </c>
      <c r="P564">
        <v>0</v>
      </c>
      <c r="Q564">
        <v>14400</v>
      </c>
      <c r="R564" s="1">
        <v>41697</v>
      </c>
      <c r="S564">
        <v>1</v>
      </c>
      <c r="T564">
        <v>2014</v>
      </c>
      <c r="U564">
        <v>472.73</v>
      </c>
      <c r="V564">
        <v>0</v>
      </c>
      <c r="W564">
        <v>1</v>
      </c>
      <c r="X564" t="s">
        <v>38</v>
      </c>
    </row>
    <row r="565" spans="1:24" hidden="1" x14ac:dyDescent="0.25">
      <c r="A565" s="1">
        <v>40896</v>
      </c>
      <c r="B565">
        <v>60</v>
      </c>
      <c r="C565" t="s">
        <v>30</v>
      </c>
      <c r="D565" s="1"/>
      <c r="E565">
        <v>0.23477000000000001</v>
      </c>
      <c r="F565">
        <v>0.21510000000000001</v>
      </c>
      <c r="G565">
        <v>0.2051</v>
      </c>
      <c r="H565" t="s">
        <v>42</v>
      </c>
      <c r="I565">
        <v>8</v>
      </c>
      <c r="J565">
        <v>1</v>
      </c>
      <c r="K565" t="s">
        <v>87</v>
      </c>
      <c r="L565" t="s">
        <v>41</v>
      </c>
      <c r="M565" t="s">
        <v>33</v>
      </c>
      <c r="N565">
        <v>0</v>
      </c>
      <c r="O565">
        <v>8166.6666670000004</v>
      </c>
      <c r="P565">
        <v>0</v>
      </c>
      <c r="Q565">
        <v>7500</v>
      </c>
      <c r="R565" s="1">
        <v>40898</v>
      </c>
      <c r="S565">
        <v>4</v>
      </c>
      <c r="T565">
        <v>2011</v>
      </c>
      <c r="U565">
        <v>205.06</v>
      </c>
      <c r="V565">
        <v>2930.94</v>
      </c>
      <c r="W565">
        <v>5</v>
      </c>
      <c r="X565" t="s">
        <v>34</v>
      </c>
    </row>
    <row r="566" spans="1:24" hidden="1" x14ac:dyDescent="0.25">
      <c r="A566" s="1">
        <v>41137</v>
      </c>
      <c r="B566">
        <v>36</v>
      </c>
      <c r="C566" t="s">
        <v>30</v>
      </c>
      <c r="D566" s="1"/>
      <c r="E566">
        <v>0.35797000000000001</v>
      </c>
      <c r="F566">
        <v>0.31769999999999998</v>
      </c>
      <c r="G566">
        <v>0.30769999999999997</v>
      </c>
      <c r="H566" t="s">
        <v>64</v>
      </c>
      <c r="I566">
        <v>4</v>
      </c>
      <c r="J566">
        <v>7</v>
      </c>
      <c r="K566" t="s">
        <v>48</v>
      </c>
      <c r="L566" t="s">
        <v>27</v>
      </c>
      <c r="M566" t="s">
        <v>33</v>
      </c>
      <c r="N566">
        <v>0</v>
      </c>
      <c r="O566">
        <v>2600</v>
      </c>
      <c r="P566">
        <v>0</v>
      </c>
      <c r="Q566">
        <v>4000</v>
      </c>
      <c r="R566" s="1">
        <v>41145</v>
      </c>
      <c r="S566">
        <v>3</v>
      </c>
      <c r="T566">
        <v>2012</v>
      </c>
      <c r="U566">
        <v>173.71</v>
      </c>
      <c r="V566">
        <v>1590.88</v>
      </c>
      <c r="W566">
        <v>44</v>
      </c>
      <c r="X566" t="s">
        <v>38</v>
      </c>
    </row>
    <row r="567" spans="1:24" hidden="1" x14ac:dyDescent="0.25">
      <c r="A567" s="1">
        <v>41602</v>
      </c>
      <c r="B567">
        <v>60</v>
      </c>
      <c r="C567" t="s">
        <v>24</v>
      </c>
      <c r="D567" s="1">
        <v>41694</v>
      </c>
      <c r="E567">
        <v>0.24856</v>
      </c>
      <c r="F567">
        <v>0.2235</v>
      </c>
      <c r="G567">
        <v>0.2135</v>
      </c>
      <c r="H567" t="s">
        <v>39</v>
      </c>
      <c r="I567">
        <v>4</v>
      </c>
      <c r="J567">
        <v>1</v>
      </c>
      <c r="K567" t="s">
        <v>26</v>
      </c>
      <c r="L567" t="s">
        <v>150</v>
      </c>
      <c r="M567" t="s">
        <v>28</v>
      </c>
      <c r="N567">
        <v>0</v>
      </c>
      <c r="O567">
        <v>6250</v>
      </c>
      <c r="P567">
        <v>0</v>
      </c>
      <c r="Q567">
        <v>10000</v>
      </c>
      <c r="R567" s="1">
        <v>41605</v>
      </c>
      <c r="S567">
        <v>4</v>
      </c>
      <c r="T567">
        <v>2013</v>
      </c>
      <c r="U567">
        <v>278.18</v>
      </c>
      <c r="V567">
        <v>540.02</v>
      </c>
      <c r="W567">
        <v>83</v>
      </c>
      <c r="X567" t="s">
        <v>38</v>
      </c>
    </row>
    <row r="568" spans="1:24" hidden="1" x14ac:dyDescent="0.25">
      <c r="A568" s="1">
        <v>40793</v>
      </c>
      <c r="B568">
        <v>36</v>
      </c>
      <c r="C568" t="s">
        <v>30</v>
      </c>
      <c r="D568" s="1"/>
      <c r="E568">
        <v>0.20200000000000001</v>
      </c>
      <c r="F568">
        <v>0.1799</v>
      </c>
      <c r="G568">
        <v>0.1699</v>
      </c>
      <c r="H568" t="s">
        <v>42</v>
      </c>
      <c r="I568">
        <v>8</v>
      </c>
      <c r="J568">
        <v>1</v>
      </c>
      <c r="K568" t="s">
        <v>53</v>
      </c>
      <c r="L568" t="s">
        <v>129</v>
      </c>
      <c r="M568" t="s">
        <v>33</v>
      </c>
      <c r="N568">
        <v>0</v>
      </c>
      <c r="O568">
        <v>8333.3333330000005</v>
      </c>
      <c r="P568">
        <v>0</v>
      </c>
      <c r="Q568">
        <v>5000</v>
      </c>
      <c r="R568" s="1">
        <v>40805</v>
      </c>
      <c r="S568">
        <v>3</v>
      </c>
      <c r="T568">
        <v>2011</v>
      </c>
      <c r="U568">
        <v>180.74</v>
      </c>
      <c r="V568">
        <v>1436.37</v>
      </c>
      <c r="W568">
        <v>108</v>
      </c>
      <c r="X568" t="s">
        <v>34</v>
      </c>
    </row>
    <row r="569" spans="1:24" hidden="1" x14ac:dyDescent="0.25">
      <c r="A569" s="1">
        <v>40114</v>
      </c>
      <c r="B569">
        <v>36</v>
      </c>
      <c r="C569" t="s">
        <v>24</v>
      </c>
      <c r="D569" s="1">
        <v>40521</v>
      </c>
      <c r="E569">
        <v>0.28320000000000001</v>
      </c>
      <c r="F569">
        <v>0.26</v>
      </c>
      <c r="G569">
        <v>0.25</v>
      </c>
      <c r="H569" t="s">
        <v>64</v>
      </c>
      <c r="I569">
        <v>5</v>
      </c>
      <c r="J569">
        <v>2</v>
      </c>
      <c r="K569" t="s">
        <v>111</v>
      </c>
      <c r="L569" t="s">
        <v>74</v>
      </c>
      <c r="M569" t="s">
        <v>56</v>
      </c>
      <c r="N569">
        <v>0</v>
      </c>
      <c r="O569">
        <v>3416.666667</v>
      </c>
      <c r="P569">
        <v>0</v>
      </c>
      <c r="Q569">
        <v>2100</v>
      </c>
      <c r="R569" s="1">
        <v>40126</v>
      </c>
      <c r="S569">
        <v>4</v>
      </c>
      <c r="T569">
        <v>2009</v>
      </c>
      <c r="U569">
        <v>84.61</v>
      </c>
      <c r="V569">
        <v>518.87</v>
      </c>
      <c r="W569">
        <v>64</v>
      </c>
      <c r="X569" t="s">
        <v>38</v>
      </c>
    </row>
    <row r="570" spans="1:24" hidden="1" x14ac:dyDescent="0.25">
      <c r="A570" s="1">
        <v>39468</v>
      </c>
      <c r="B570">
        <v>36</v>
      </c>
      <c r="C570" t="s">
        <v>63</v>
      </c>
      <c r="D570" s="1">
        <v>39842</v>
      </c>
      <c r="E570">
        <v>0.15428</v>
      </c>
      <c r="F570">
        <v>0.14000000000000001</v>
      </c>
      <c r="G570">
        <v>0.13</v>
      </c>
      <c r="H570" t="s">
        <v>25</v>
      </c>
      <c r="J570">
        <v>3</v>
      </c>
      <c r="K570" t="s">
        <v>151</v>
      </c>
      <c r="L570" t="s">
        <v>41</v>
      </c>
      <c r="M570" t="s">
        <v>56</v>
      </c>
      <c r="N570">
        <v>0</v>
      </c>
      <c r="O570">
        <v>2389.833333</v>
      </c>
      <c r="P570">
        <v>304</v>
      </c>
      <c r="Q570">
        <v>4000</v>
      </c>
      <c r="R570" s="1">
        <v>39475</v>
      </c>
      <c r="S570">
        <v>1</v>
      </c>
      <c r="T570">
        <v>2008</v>
      </c>
      <c r="U570">
        <v>136.71</v>
      </c>
      <c r="V570">
        <v>399.96</v>
      </c>
      <c r="W570">
        <v>67</v>
      </c>
      <c r="X570" t="s">
        <v>38</v>
      </c>
    </row>
    <row r="571" spans="1:24" hidden="1" x14ac:dyDescent="0.25">
      <c r="A571" s="1">
        <v>41052</v>
      </c>
      <c r="B571">
        <v>36</v>
      </c>
      <c r="C571" t="s">
        <v>30</v>
      </c>
      <c r="D571" s="1"/>
      <c r="E571">
        <v>0.15537999999999999</v>
      </c>
      <c r="F571">
        <v>0.127</v>
      </c>
      <c r="G571">
        <v>0.11700000000000001</v>
      </c>
      <c r="H571" t="s">
        <v>31</v>
      </c>
      <c r="I571">
        <v>9</v>
      </c>
      <c r="J571">
        <v>1</v>
      </c>
      <c r="K571" t="s">
        <v>40</v>
      </c>
      <c r="L571" t="s">
        <v>110</v>
      </c>
      <c r="M571" t="s">
        <v>33</v>
      </c>
      <c r="N571">
        <v>0</v>
      </c>
      <c r="O571">
        <v>6500</v>
      </c>
      <c r="P571">
        <v>0</v>
      </c>
      <c r="Q571">
        <v>7000</v>
      </c>
      <c r="R571" s="1">
        <v>41061</v>
      </c>
      <c r="S571">
        <v>2</v>
      </c>
      <c r="T571">
        <v>2012</v>
      </c>
      <c r="U571">
        <v>234.85</v>
      </c>
      <c r="V571">
        <v>1173.17</v>
      </c>
      <c r="W571">
        <v>100</v>
      </c>
      <c r="X571" t="s">
        <v>38</v>
      </c>
    </row>
    <row r="572" spans="1:24" hidden="1" x14ac:dyDescent="0.25">
      <c r="A572" s="1">
        <v>40943</v>
      </c>
      <c r="B572">
        <v>36</v>
      </c>
      <c r="C572" t="s">
        <v>30</v>
      </c>
      <c r="D572" s="1"/>
      <c r="E572">
        <v>0.35797000000000001</v>
      </c>
      <c r="F572">
        <v>0.31769999999999998</v>
      </c>
      <c r="G572">
        <v>0.30769999999999997</v>
      </c>
      <c r="H572" t="s">
        <v>64</v>
      </c>
      <c r="I572">
        <v>5</v>
      </c>
      <c r="J572">
        <v>1</v>
      </c>
      <c r="K572" t="s">
        <v>65</v>
      </c>
      <c r="L572" t="s">
        <v>106</v>
      </c>
      <c r="M572" t="s">
        <v>33</v>
      </c>
      <c r="N572">
        <v>0</v>
      </c>
      <c r="O572">
        <v>5250</v>
      </c>
      <c r="P572">
        <v>0</v>
      </c>
      <c r="Q572">
        <v>4000</v>
      </c>
      <c r="R572" s="1">
        <v>40953</v>
      </c>
      <c r="S572">
        <v>1</v>
      </c>
      <c r="T572">
        <v>2012</v>
      </c>
      <c r="U572">
        <v>173.71</v>
      </c>
      <c r="V572">
        <v>1934.38</v>
      </c>
      <c r="W572">
        <v>29</v>
      </c>
      <c r="X572" t="s">
        <v>38</v>
      </c>
    </row>
    <row r="573" spans="1:24" hidden="1" x14ac:dyDescent="0.25">
      <c r="A573" s="1">
        <v>40567</v>
      </c>
      <c r="B573">
        <v>36</v>
      </c>
      <c r="C573" t="s">
        <v>24</v>
      </c>
      <c r="D573" s="1">
        <v>41670</v>
      </c>
      <c r="E573">
        <v>0.35643000000000002</v>
      </c>
      <c r="F573">
        <v>0.31990000000000002</v>
      </c>
      <c r="G573">
        <v>0.30990000000000001</v>
      </c>
      <c r="H573" t="s">
        <v>44</v>
      </c>
      <c r="I573">
        <v>5</v>
      </c>
      <c r="J573">
        <v>1</v>
      </c>
      <c r="K573" t="s">
        <v>35</v>
      </c>
      <c r="L573" t="s">
        <v>70</v>
      </c>
      <c r="M573" t="s">
        <v>33</v>
      </c>
      <c r="N573">
        <v>0</v>
      </c>
      <c r="O573">
        <v>4500</v>
      </c>
      <c r="P573">
        <v>0</v>
      </c>
      <c r="Q573">
        <v>7500</v>
      </c>
      <c r="R573" s="1">
        <v>40574</v>
      </c>
      <c r="S573">
        <v>1</v>
      </c>
      <c r="T573">
        <v>2011</v>
      </c>
      <c r="U573">
        <v>326.62</v>
      </c>
      <c r="V573">
        <v>4243.59</v>
      </c>
      <c r="W573">
        <v>79</v>
      </c>
      <c r="X573" t="s">
        <v>38</v>
      </c>
    </row>
    <row r="574" spans="1:24" hidden="1" x14ac:dyDescent="0.25">
      <c r="A574" s="1">
        <v>41262</v>
      </c>
      <c r="B574">
        <v>60</v>
      </c>
      <c r="C574" t="s">
        <v>30</v>
      </c>
      <c r="D574" s="1"/>
      <c r="E574">
        <v>0.23655999999999999</v>
      </c>
      <c r="F574">
        <v>0.21179999999999999</v>
      </c>
      <c r="G574">
        <v>0.20180000000000001</v>
      </c>
      <c r="H574" t="s">
        <v>47</v>
      </c>
      <c r="I574">
        <v>7</v>
      </c>
      <c r="J574">
        <v>13</v>
      </c>
      <c r="K574" t="s">
        <v>65</v>
      </c>
      <c r="L574" t="s">
        <v>32</v>
      </c>
      <c r="M574" t="s">
        <v>56</v>
      </c>
      <c r="N574">
        <v>0</v>
      </c>
      <c r="O574">
        <v>4166.6666670000004</v>
      </c>
      <c r="P574">
        <v>0</v>
      </c>
      <c r="Q574">
        <v>7500</v>
      </c>
      <c r="R574" s="1">
        <v>41274</v>
      </c>
      <c r="S574">
        <v>4</v>
      </c>
      <c r="T574">
        <v>2012</v>
      </c>
      <c r="U574">
        <v>203.66</v>
      </c>
      <c r="V574">
        <v>1722.16</v>
      </c>
      <c r="W574">
        <v>105</v>
      </c>
      <c r="X574" t="s">
        <v>38</v>
      </c>
    </row>
    <row r="575" spans="1:24" hidden="1" x14ac:dyDescent="0.25">
      <c r="A575" s="1">
        <v>41639</v>
      </c>
      <c r="B575">
        <v>36</v>
      </c>
      <c r="C575" t="s">
        <v>30</v>
      </c>
      <c r="D575" s="1"/>
      <c r="E575">
        <v>0.14205999999999999</v>
      </c>
      <c r="F575">
        <v>0.1139</v>
      </c>
      <c r="G575">
        <v>0.10390000000000001</v>
      </c>
      <c r="H575" t="s">
        <v>31</v>
      </c>
      <c r="I575">
        <v>10</v>
      </c>
      <c r="J575">
        <v>1</v>
      </c>
      <c r="K575" t="s">
        <v>67</v>
      </c>
      <c r="L575" t="s">
        <v>41</v>
      </c>
      <c r="M575" t="s">
        <v>33</v>
      </c>
      <c r="N575">
        <v>494</v>
      </c>
      <c r="O575">
        <v>5833.3333329999996</v>
      </c>
      <c r="P575">
        <v>0</v>
      </c>
      <c r="Q575">
        <v>6200</v>
      </c>
      <c r="R575" s="1">
        <v>41647</v>
      </c>
      <c r="S575">
        <v>1</v>
      </c>
      <c r="T575">
        <v>2014</v>
      </c>
      <c r="U575">
        <v>204.13</v>
      </c>
      <c r="V575">
        <v>58.045299999999997</v>
      </c>
      <c r="W575">
        <v>1</v>
      </c>
      <c r="X575" t="s">
        <v>38</v>
      </c>
    </row>
    <row r="576" spans="1:24" hidden="1" x14ac:dyDescent="0.25">
      <c r="A576" s="1">
        <v>38845</v>
      </c>
      <c r="B576">
        <v>36</v>
      </c>
      <c r="C576" t="s">
        <v>24</v>
      </c>
      <c r="D576" s="1">
        <v>39955</v>
      </c>
      <c r="E576">
        <v>0.17055000000000001</v>
      </c>
      <c r="F576">
        <v>0.1525</v>
      </c>
      <c r="G576">
        <v>0.1275</v>
      </c>
      <c r="H576" t="s">
        <v>25</v>
      </c>
      <c r="J576">
        <v>0</v>
      </c>
      <c r="K576" t="s">
        <v>87</v>
      </c>
      <c r="L576" t="s">
        <v>25</v>
      </c>
      <c r="M576" t="s">
        <v>25</v>
      </c>
      <c r="O576">
        <v>833.33333300000004</v>
      </c>
      <c r="P576">
        <v>0</v>
      </c>
      <c r="Q576">
        <v>1000</v>
      </c>
      <c r="R576" s="1">
        <v>38859</v>
      </c>
      <c r="S576">
        <v>2</v>
      </c>
      <c r="T576">
        <v>2006</v>
      </c>
      <c r="U576">
        <v>34.79</v>
      </c>
      <c r="V576">
        <v>219.95</v>
      </c>
      <c r="W576">
        <v>28</v>
      </c>
      <c r="X576" t="s">
        <v>38</v>
      </c>
    </row>
    <row r="577" spans="1:24" hidden="1" x14ac:dyDescent="0.25">
      <c r="A577" s="1">
        <v>41283</v>
      </c>
      <c r="B577">
        <v>60</v>
      </c>
      <c r="C577" t="s">
        <v>24</v>
      </c>
      <c r="D577" s="1">
        <v>41669</v>
      </c>
      <c r="E577">
        <v>0.32321</v>
      </c>
      <c r="F577">
        <v>0.29620000000000002</v>
      </c>
      <c r="G577">
        <v>0.28620000000000001</v>
      </c>
      <c r="H577" t="s">
        <v>44</v>
      </c>
      <c r="I577">
        <v>6</v>
      </c>
      <c r="J577">
        <v>1</v>
      </c>
      <c r="K577" t="s">
        <v>65</v>
      </c>
      <c r="L577" t="s">
        <v>107</v>
      </c>
      <c r="M577" t="s">
        <v>33</v>
      </c>
      <c r="N577">
        <v>770</v>
      </c>
      <c r="O577">
        <v>3083.333333</v>
      </c>
      <c r="P577">
        <v>0</v>
      </c>
      <c r="Q577">
        <v>2100</v>
      </c>
      <c r="R577" s="1">
        <v>41291</v>
      </c>
      <c r="S577">
        <v>1</v>
      </c>
      <c r="T577">
        <v>2013</v>
      </c>
      <c r="U577">
        <v>67.45</v>
      </c>
      <c r="V577">
        <v>556.97</v>
      </c>
      <c r="W577">
        <v>23</v>
      </c>
      <c r="X577" t="s">
        <v>38</v>
      </c>
    </row>
    <row r="578" spans="1:24" hidden="1" x14ac:dyDescent="0.25">
      <c r="A578" s="1">
        <v>39188</v>
      </c>
      <c r="B578">
        <v>36</v>
      </c>
      <c r="C578" t="s">
        <v>24</v>
      </c>
      <c r="D578" s="1">
        <v>39261</v>
      </c>
      <c r="E578">
        <v>0.10505</v>
      </c>
      <c r="F578">
        <v>9.35E-2</v>
      </c>
      <c r="G578">
        <v>8.8499999999999995E-2</v>
      </c>
      <c r="H578" t="s">
        <v>25</v>
      </c>
      <c r="J578">
        <v>0</v>
      </c>
      <c r="K578" t="s">
        <v>79</v>
      </c>
      <c r="L578" t="s">
        <v>150</v>
      </c>
      <c r="M578" t="s">
        <v>121</v>
      </c>
      <c r="N578">
        <v>0</v>
      </c>
      <c r="O578">
        <v>8.3333000000000004E-2</v>
      </c>
      <c r="P578">
        <v>0</v>
      </c>
      <c r="Q578">
        <v>1500</v>
      </c>
      <c r="R578" s="1">
        <v>39197</v>
      </c>
      <c r="S578">
        <v>2</v>
      </c>
      <c r="T578">
        <v>2007</v>
      </c>
      <c r="U578">
        <v>47.94</v>
      </c>
      <c r="V578">
        <v>23.07</v>
      </c>
      <c r="W578">
        <v>58</v>
      </c>
      <c r="X578" t="s">
        <v>38</v>
      </c>
    </row>
    <row r="579" spans="1:24" hidden="1" x14ac:dyDescent="0.25">
      <c r="A579" s="1">
        <v>39156</v>
      </c>
      <c r="B579">
        <v>36</v>
      </c>
      <c r="C579" t="s">
        <v>63</v>
      </c>
      <c r="D579" s="1">
        <v>39872</v>
      </c>
      <c r="E579">
        <v>0.11695999999999999</v>
      </c>
      <c r="F579">
        <v>0.11</v>
      </c>
      <c r="G579">
        <v>0.10249999999999999</v>
      </c>
      <c r="H579" t="s">
        <v>25</v>
      </c>
      <c r="J579">
        <v>0</v>
      </c>
      <c r="K579" t="s">
        <v>108</v>
      </c>
      <c r="L579" t="s">
        <v>32</v>
      </c>
      <c r="M579" t="s">
        <v>56</v>
      </c>
      <c r="N579">
        <v>0</v>
      </c>
      <c r="O579">
        <v>8333.3333330000005</v>
      </c>
      <c r="P579">
        <v>973</v>
      </c>
      <c r="Q579">
        <v>9000</v>
      </c>
      <c r="R579" s="1">
        <v>39171</v>
      </c>
      <c r="S579">
        <v>1</v>
      </c>
      <c r="T579">
        <v>2007</v>
      </c>
      <c r="U579">
        <v>294.64999999999998</v>
      </c>
      <c r="V579">
        <v>1278.69</v>
      </c>
      <c r="W579">
        <v>57</v>
      </c>
      <c r="X579" t="s">
        <v>38</v>
      </c>
    </row>
    <row r="580" spans="1:24" hidden="1" x14ac:dyDescent="0.25">
      <c r="A580" s="1">
        <v>41608</v>
      </c>
      <c r="B580">
        <v>36</v>
      </c>
      <c r="C580" t="s">
        <v>30</v>
      </c>
      <c r="D580" s="1"/>
      <c r="E580">
        <v>0.15223</v>
      </c>
      <c r="F580">
        <v>0.1239</v>
      </c>
      <c r="G580">
        <v>0.1139</v>
      </c>
      <c r="H580" t="s">
        <v>31</v>
      </c>
      <c r="I580">
        <v>9</v>
      </c>
      <c r="J580">
        <v>1</v>
      </c>
      <c r="K580" t="s">
        <v>48</v>
      </c>
      <c r="L580" t="s">
        <v>32</v>
      </c>
      <c r="M580" t="s">
        <v>33</v>
      </c>
      <c r="N580">
        <v>0</v>
      </c>
      <c r="O580">
        <v>7083.3333329999996</v>
      </c>
      <c r="P580">
        <v>0</v>
      </c>
      <c r="Q580">
        <v>2000</v>
      </c>
      <c r="R580" s="1">
        <v>41619</v>
      </c>
      <c r="S580">
        <v>4</v>
      </c>
      <c r="T580">
        <v>2013</v>
      </c>
      <c r="U580">
        <v>66.8</v>
      </c>
      <c r="V580">
        <v>40.931100000000001</v>
      </c>
      <c r="W580">
        <v>1</v>
      </c>
      <c r="X580" t="s">
        <v>34</v>
      </c>
    </row>
    <row r="581" spans="1:24" hidden="1" x14ac:dyDescent="0.25">
      <c r="A581" s="1">
        <v>40903</v>
      </c>
      <c r="B581">
        <v>36</v>
      </c>
      <c r="C581" t="s">
        <v>30</v>
      </c>
      <c r="D581" s="1"/>
      <c r="E581">
        <v>0.35285</v>
      </c>
      <c r="F581">
        <v>0.31269999999999998</v>
      </c>
      <c r="G581">
        <v>0.30270000000000002</v>
      </c>
      <c r="H581" t="s">
        <v>64</v>
      </c>
      <c r="I581">
        <v>2</v>
      </c>
      <c r="J581">
        <v>1</v>
      </c>
      <c r="K581" t="s">
        <v>79</v>
      </c>
      <c r="L581" t="s">
        <v>27</v>
      </c>
      <c r="M581" t="s">
        <v>28</v>
      </c>
      <c r="N581">
        <v>0</v>
      </c>
      <c r="O581">
        <v>5166.6666670000004</v>
      </c>
      <c r="P581">
        <v>0</v>
      </c>
      <c r="Q581">
        <v>4000</v>
      </c>
      <c r="R581" s="1">
        <v>40912</v>
      </c>
      <c r="S581">
        <v>1</v>
      </c>
      <c r="T581">
        <v>2012</v>
      </c>
      <c r="U581">
        <v>172.6</v>
      </c>
      <c r="V581">
        <v>1989.69</v>
      </c>
      <c r="W581">
        <v>9</v>
      </c>
      <c r="X581" t="s">
        <v>38</v>
      </c>
    </row>
    <row r="582" spans="1:24" hidden="1" x14ac:dyDescent="0.25">
      <c r="A582" s="1">
        <v>41535</v>
      </c>
      <c r="B582">
        <v>36</v>
      </c>
      <c r="C582" t="s">
        <v>30</v>
      </c>
      <c r="D582" s="1"/>
      <c r="E582">
        <v>0.30898999999999999</v>
      </c>
      <c r="F582">
        <v>0.26989999999999997</v>
      </c>
      <c r="G582">
        <v>0.25990000000000002</v>
      </c>
      <c r="H582" t="s">
        <v>44</v>
      </c>
      <c r="I582">
        <v>2</v>
      </c>
      <c r="J582">
        <v>1</v>
      </c>
      <c r="K582" t="s">
        <v>117</v>
      </c>
      <c r="L582" t="s">
        <v>52</v>
      </c>
      <c r="M582" t="s">
        <v>33</v>
      </c>
      <c r="N582">
        <v>0</v>
      </c>
      <c r="O582">
        <v>833.33333300000004</v>
      </c>
      <c r="P582">
        <v>0</v>
      </c>
      <c r="Q582">
        <v>3000</v>
      </c>
      <c r="R582" s="1">
        <v>41541</v>
      </c>
      <c r="S582">
        <v>3</v>
      </c>
      <c r="T582">
        <v>2013</v>
      </c>
      <c r="U582">
        <v>122.46</v>
      </c>
      <c r="V582">
        <v>324.3716</v>
      </c>
      <c r="W582">
        <v>1</v>
      </c>
      <c r="X582" t="s">
        <v>38</v>
      </c>
    </row>
    <row r="583" spans="1:24" hidden="1" x14ac:dyDescent="0.25">
      <c r="A583" s="1">
        <v>41617</v>
      </c>
      <c r="B583">
        <v>36</v>
      </c>
      <c r="C583" t="s">
        <v>30</v>
      </c>
      <c r="D583" s="1"/>
      <c r="E583">
        <v>0.22772999999999999</v>
      </c>
      <c r="F583">
        <v>0.1905</v>
      </c>
      <c r="G583">
        <v>0.18049999999999999</v>
      </c>
      <c r="H583" t="s">
        <v>47</v>
      </c>
      <c r="I583">
        <v>5</v>
      </c>
      <c r="J583">
        <v>1</v>
      </c>
      <c r="K583" t="s">
        <v>81</v>
      </c>
      <c r="L583" t="s">
        <v>25</v>
      </c>
      <c r="M583" t="s">
        <v>27</v>
      </c>
      <c r="N583">
        <v>19104</v>
      </c>
      <c r="O583">
        <v>1887.833333</v>
      </c>
      <c r="P583">
        <v>0</v>
      </c>
      <c r="Q583">
        <v>4000</v>
      </c>
      <c r="R583" s="1">
        <v>41634</v>
      </c>
      <c r="S583">
        <v>4</v>
      </c>
      <c r="T583">
        <v>2013</v>
      </c>
      <c r="U583">
        <v>146.72999999999999</v>
      </c>
      <c r="V583">
        <v>128.11000000000001</v>
      </c>
      <c r="W583">
        <v>1</v>
      </c>
      <c r="X583" t="s">
        <v>38</v>
      </c>
    </row>
    <row r="584" spans="1:24" hidden="1" x14ac:dyDescent="0.25">
      <c r="A584" s="1">
        <v>39543</v>
      </c>
      <c r="B584">
        <v>36</v>
      </c>
      <c r="C584" t="s">
        <v>24</v>
      </c>
      <c r="D584" s="1">
        <v>40605</v>
      </c>
      <c r="E584">
        <v>0.24218000000000001</v>
      </c>
      <c r="F584">
        <v>0.22</v>
      </c>
      <c r="G584">
        <v>0.21</v>
      </c>
      <c r="H584" t="s">
        <v>25</v>
      </c>
      <c r="J584">
        <v>1</v>
      </c>
      <c r="K584" t="s">
        <v>48</v>
      </c>
      <c r="L584" t="s">
        <v>70</v>
      </c>
      <c r="M584" t="s">
        <v>56</v>
      </c>
      <c r="N584">
        <v>5874</v>
      </c>
      <c r="O584">
        <v>2916.666667</v>
      </c>
      <c r="P584">
        <v>0</v>
      </c>
      <c r="Q584">
        <v>2551</v>
      </c>
      <c r="R584" s="1">
        <v>39552</v>
      </c>
      <c r="S584">
        <v>2</v>
      </c>
      <c r="T584">
        <v>2008</v>
      </c>
      <c r="U584">
        <v>59.96</v>
      </c>
      <c r="V584">
        <v>963.58</v>
      </c>
      <c r="W584">
        <v>31</v>
      </c>
      <c r="X584" t="s">
        <v>38</v>
      </c>
    </row>
    <row r="585" spans="1:24" hidden="1" x14ac:dyDescent="0.25">
      <c r="A585" s="1">
        <v>41596</v>
      </c>
      <c r="B585">
        <v>36</v>
      </c>
      <c r="C585" t="s">
        <v>30</v>
      </c>
      <c r="D585" s="1"/>
      <c r="E585">
        <v>0.21290000000000001</v>
      </c>
      <c r="F585">
        <v>0.17599999999999999</v>
      </c>
      <c r="G585">
        <v>0.16600000000000001</v>
      </c>
      <c r="H585" t="s">
        <v>47</v>
      </c>
      <c r="I585">
        <v>4</v>
      </c>
      <c r="J585">
        <v>1</v>
      </c>
      <c r="K585" t="s">
        <v>76</v>
      </c>
      <c r="L585" t="s">
        <v>88</v>
      </c>
      <c r="M585" t="s">
        <v>33</v>
      </c>
      <c r="N585">
        <v>0</v>
      </c>
      <c r="O585">
        <v>6166.6666670000004</v>
      </c>
      <c r="P585">
        <v>0</v>
      </c>
      <c r="Q585">
        <v>8000</v>
      </c>
      <c r="R585" s="1">
        <v>41604</v>
      </c>
      <c r="S585">
        <v>4</v>
      </c>
      <c r="T585">
        <v>2013</v>
      </c>
      <c r="U585">
        <v>287.62</v>
      </c>
      <c r="V585">
        <v>340.7525</v>
      </c>
      <c r="W585">
        <v>1</v>
      </c>
      <c r="X585" t="s">
        <v>38</v>
      </c>
    </row>
    <row r="586" spans="1:24" hidden="1" x14ac:dyDescent="0.25">
      <c r="A586" s="1">
        <v>40966</v>
      </c>
      <c r="B586">
        <v>12</v>
      </c>
      <c r="C586" t="s">
        <v>24</v>
      </c>
      <c r="D586" s="1">
        <v>41236</v>
      </c>
      <c r="E586">
        <v>0.24148</v>
      </c>
      <c r="F586">
        <v>0.1434</v>
      </c>
      <c r="G586">
        <v>0.13339999999999999</v>
      </c>
      <c r="H586" t="s">
        <v>47</v>
      </c>
      <c r="I586">
        <v>7</v>
      </c>
      <c r="J586">
        <v>16</v>
      </c>
      <c r="K586" t="s">
        <v>48</v>
      </c>
      <c r="L586" t="s">
        <v>92</v>
      </c>
      <c r="M586" t="s">
        <v>33</v>
      </c>
      <c r="N586">
        <v>0</v>
      </c>
      <c r="O586">
        <v>6000</v>
      </c>
      <c r="P586">
        <v>0</v>
      </c>
      <c r="Q586">
        <v>4000</v>
      </c>
      <c r="R586" s="1">
        <v>40970</v>
      </c>
      <c r="S586">
        <v>1</v>
      </c>
      <c r="T586">
        <v>2012</v>
      </c>
      <c r="U586">
        <v>359.79</v>
      </c>
      <c r="V586">
        <v>231.16</v>
      </c>
      <c r="W586">
        <v>95</v>
      </c>
      <c r="X586" t="s">
        <v>34</v>
      </c>
    </row>
    <row r="587" spans="1:24" hidden="1" x14ac:dyDescent="0.25">
      <c r="A587" s="1">
        <v>38834</v>
      </c>
      <c r="B587">
        <v>36</v>
      </c>
      <c r="C587" t="s">
        <v>24</v>
      </c>
      <c r="D587" s="1">
        <v>39605</v>
      </c>
      <c r="E587">
        <v>9.9809999999999996E-2</v>
      </c>
      <c r="F587">
        <v>8.2500000000000004E-2</v>
      </c>
      <c r="G587">
        <v>7.7499999999999999E-2</v>
      </c>
      <c r="H587" t="s">
        <v>25</v>
      </c>
      <c r="J587">
        <v>0</v>
      </c>
      <c r="K587" t="s">
        <v>73</v>
      </c>
      <c r="L587" t="s">
        <v>25</v>
      </c>
      <c r="M587" t="s">
        <v>25</v>
      </c>
      <c r="O587">
        <v>5000</v>
      </c>
      <c r="P587">
        <v>0</v>
      </c>
      <c r="Q587">
        <v>1000</v>
      </c>
      <c r="R587" s="1">
        <v>38838</v>
      </c>
      <c r="S587">
        <v>2</v>
      </c>
      <c r="T587">
        <v>2006</v>
      </c>
      <c r="U587">
        <v>31.45</v>
      </c>
      <c r="V587">
        <v>119.1</v>
      </c>
      <c r="W587">
        <v>9</v>
      </c>
      <c r="X587" t="s">
        <v>38</v>
      </c>
    </row>
    <row r="588" spans="1:24" hidden="1" x14ac:dyDescent="0.25">
      <c r="A588" s="1">
        <v>41246</v>
      </c>
      <c r="B588">
        <v>60</v>
      </c>
      <c r="C588" t="s">
        <v>30</v>
      </c>
      <c r="D588" s="1"/>
      <c r="E588">
        <v>0.34408</v>
      </c>
      <c r="F588">
        <v>0.3165</v>
      </c>
      <c r="G588">
        <v>0.30649999999999999</v>
      </c>
      <c r="H588" t="s">
        <v>44</v>
      </c>
      <c r="I588">
        <v>6</v>
      </c>
      <c r="J588">
        <v>1</v>
      </c>
      <c r="K588" t="s">
        <v>72</v>
      </c>
      <c r="L588" t="s">
        <v>84</v>
      </c>
      <c r="M588" t="s">
        <v>33</v>
      </c>
      <c r="N588">
        <v>0</v>
      </c>
      <c r="O588">
        <v>8000</v>
      </c>
      <c r="P588">
        <v>0</v>
      </c>
      <c r="Q588">
        <v>4000</v>
      </c>
      <c r="R588" s="1">
        <v>41254</v>
      </c>
      <c r="S588">
        <v>4</v>
      </c>
      <c r="T588">
        <v>2012</v>
      </c>
      <c r="U588">
        <v>133.5</v>
      </c>
      <c r="V588">
        <v>1413.22</v>
      </c>
      <c r="W588">
        <v>76</v>
      </c>
      <c r="X588" t="s">
        <v>38</v>
      </c>
    </row>
    <row r="589" spans="1:24" hidden="1" x14ac:dyDescent="0.25">
      <c r="A589" s="1">
        <v>41313</v>
      </c>
      <c r="B589">
        <v>36</v>
      </c>
      <c r="C589" t="s">
        <v>30</v>
      </c>
      <c r="D589" s="1"/>
      <c r="E589">
        <v>0.27284999999999998</v>
      </c>
      <c r="F589">
        <v>0.2346</v>
      </c>
      <c r="G589">
        <v>0.22459999999999999</v>
      </c>
      <c r="H589" t="s">
        <v>39</v>
      </c>
      <c r="I589">
        <v>4</v>
      </c>
      <c r="J589">
        <v>1</v>
      </c>
      <c r="K589" t="s">
        <v>48</v>
      </c>
      <c r="L589" t="s">
        <v>27</v>
      </c>
      <c r="M589" t="s">
        <v>33</v>
      </c>
      <c r="N589">
        <v>0</v>
      </c>
      <c r="O589">
        <v>4916.6666670000004</v>
      </c>
      <c r="P589">
        <v>0</v>
      </c>
      <c r="Q589">
        <v>10850</v>
      </c>
      <c r="R589" s="1">
        <v>41333</v>
      </c>
      <c r="S589">
        <v>1</v>
      </c>
      <c r="T589">
        <v>2013</v>
      </c>
      <c r="U589">
        <v>422.59</v>
      </c>
      <c r="V589">
        <v>2250.16</v>
      </c>
      <c r="W589">
        <v>102</v>
      </c>
      <c r="X589" t="s">
        <v>38</v>
      </c>
    </row>
    <row r="590" spans="1:24" hidden="1" x14ac:dyDescent="0.25">
      <c r="A590" s="1">
        <v>40806</v>
      </c>
      <c r="B590">
        <v>36</v>
      </c>
      <c r="C590" t="s">
        <v>24</v>
      </c>
      <c r="D590" s="1">
        <v>40970</v>
      </c>
      <c r="E590">
        <v>0.13413</v>
      </c>
      <c r="F590">
        <v>0.1129</v>
      </c>
      <c r="G590">
        <v>0.10290000000000001</v>
      </c>
      <c r="H590" t="s">
        <v>31</v>
      </c>
      <c r="I590">
        <v>8</v>
      </c>
      <c r="J590">
        <v>1</v>
      </c>
      <c r="K590" t="s">
        <v>51</v>
      </c>
      <c r="L590" t="s">
        <v>77</v>
      </c>
      <c r="M590" t="s">
        <v>33</v>
      </c>
      <c r="N590">
        <v>110</v>
      </c>
      <c r="O590">
        <v>4916.6666670000004</v>
      </c>
      <c r="P590">
        <v>0</v>
      </c>
      <c r="Q590">
        <v>25000</v>
      </c>
      <c r="R590" s="1">
        <v>40816</v>
      </c>
      <c r="S590">
        <v>3</v>
      </c>
      <c r="T590">
        <v>2011</v>
      </c>
      <c r="U590">
        <v>821.91</v>
      </c>
      <c r="V590">
        <v>531.15</v>
      </c>
      <c r="W590">
        <v>106</v>
      </c>
      <c r="X590" t="s">
        <v>34</v>
      </c>
    </row>
    <row r="591" spans="1:24" x14ac:dyDescent="0.25">
      <c r="A591" s="1">
        <v>39140</v>
      </c>
      <c r="B591">
        <v>36</v>
      </c>
      <c r="C591" t="s">
        <v>63</v>
      </c>
      <c r="D591" s="1">
        <v>39550</v>
      </c>
      <c r="E591">
        <v>0.19228000000000001</v>
      </c>
      <c r="F591">
        <v>0.185</v>
      </c>
      <c r="G591">
        <v>0.16</v>
      </c>
      <c r="H591" t="s">
        <v>25</v>
      </c>
      <c r="J591">
        <v>0</v>
      </c>
      <c r="K591" t="s">
        <v>48</v>
      </c>
      <c r="L591" t="s">
        <v>32</v>
      </c>
      <c r="M591" t="s">
        <v>56</v>
      </c>
      <c r="N591">
        <v>784</v>
      </c>
      <c r="O591">
        <v>4000</v>
      </c>
      <c r="P591">
        <v>2003</v>
      </c>
      <c r="Q591">
        <v>2550</v>
      </c>
      <c r="R591" s="1">
        <v>39154</v>
      </c>
      <c r="S591">
        <v>1</v>
      </c>
      <c r="T591">
        <v>2007</v>
      </c>
      <c r="U591">
        <v>92.83</v>
      </c>
      <c r="V591">
        <v>269.61</v>
      </c>
      <c r="W591">
        <v>108</v>
      </c>
      <c r="X591" t="s">
        <v>29</v>
      </c>
    </row>
    <row r="592" spans="1:24" hidden="1" x14ac:dyDescent="0.25">
      <c r="A592" s="1">
        <v>38855</v>
      </c>
      <c r="B592">
        <v>36</v>
      </c>
      <c r="C592" t="s">
        <v>63</v>
      </c>
      <c r="D592" s="1">
        <v>39743</v>
      </c>
      <c r="E592">
        <v>0.24249999999999999</v>
      </c>
      <c r="F592">
        <v>0.23499999999999999</v>
      </c>
      <c r="G592">
        <v>0.23</v>
      </c>
      <c r="H592" t="s">
        <v>25</v>
      </c>
      <c r="J592">
        <v>0</v>
      </c>
      <c r="K592" t="s">
        <v>25</v>
      </c>
      <c r="L592" t="s">
        <v>25</v>
      </c>
      <c r="M592" t="s">
        <v>25</v>
      </c>
      <c r="O592">
        <v>3666.666667</v>
      </c>
      <c r="P592">
        <v>673</v>
      </c>
      <c r="Q592">
        <v>3500</v>
      </c>
      <c r="R592" s="1">
        <v>38860</v>
      </c>
      <c r="S592">
        <v>2</v>
      </c>
      <c r="T592">
        <v>2006</v>
      </c>
      <c r="U592">
        <v>136.4</v>
      </c>
      <c r="V592">
        <v>1266.1199999999999</v>
      </c>
      <c r="W592">
        <v>35</v>
      </c>
      <c r="X592" t="s">
        <v>38</v>
      </c>
    </row>
    <row r="593" spans="1:24" hidden="1" x14ac:dyDescent="0.25">
      <c r="A593" s="1">
        <v>41100</v>
      </c>
      <c r="B593">
        <v>60</v>
      </c>
      <c r="C593" t="s">
        <v>24</v>
      </c>
      <c r="D593" s="1">
        <v>41443</v>
      </c>
      <c r="E593">
        <v>0.17849000000000001</v>
      </c>
      <c r="F593">
        <v>0.15509999999999999</v>
      </c>
      <c r="G593">
        <v>0.14510000000000001</v>
      </c>
      <c r="H593" t="s">
        <v>31</v>
      </c>
      <c r="I593">
        <v>8</v>
      </c>
      <c r="J593">
        <v>1</v>
      </c>
      <c r="K593" t="s">
        <v>87</v>
      </c>
      <c r="L593" t="s">
        <v>92</v>
      </c>
      <c r="M593" t="s">
        <v>33</v>
      </c>
      <c r="N593">
        <v>0</v>
      </c>
      <c r="O593">
        <v>7083.3333329999996</v>
      </c>
      <c r="P593">
        <v>0</v>
      </c>
      <c r="Q593">
        <v>13000</v>
      </c>
      <c r="R593" s="1">
        <v>41108</v>
      </c>
      <c r="S593">
        <v>3</v>
      </c>
      <c r="T593">
        <v>2012</v>
      </c>
      <c r="U593">
        <v>312.76</v>
      </c>
      <c r="V593">
        <v>1762.55</v>
      </c>
      <c r="W593">
        <v>15</v>
      </c>
      <c r="X593" t="s">
        <v>38</v>
      </c>
    </row>
    <row r="594" spans="1:24" hidden="1" x14ac:dyDescent="0.25">
      <c r="A594" s="1">
        <v>41456</v>
      </c>
      <c r="B594">
        <v>60</v>
      </c>
      <c r="C594" t="s">
        <v>30</v>
      </c>
      <c r="D594" s="1"/>
      <c r="E594">
        <v>0.25358999999999998</v>
      </c>
      <c r="F594">
        <v>0.22839999999999999</v>
      </c>
      <c r="G594">
        <v>0.21840000000000001</v>
      </c>
      <c r="H594" t="s">
        <v>47</v>
      </c>
      <c r="I594">
        <v>4</v>
      </c>
      <c r="J594">
        <v>1</v>
      </c>
      <c r="K594" t="s">
        <v>72</v>
      </c>
      <c r="L594" t="s">
        <v>32</v>
      </c>
      <c r="M594" t="s">
        <v>33</v>
      </c>
      <c r="N594">
        <v>0</v>
      </c>
      <c r="O594">
        <v>9916.6666669999995</v>
      </c>
      <c r="P594">
        <v>0</v>
      </c>
      <c r="Q594">
        <v>20000</v>
      </c>
      <c r="R594" s="1">
        <v>41460</v>
      </c>
      <c r="S594">
        <v>3</v>
      </c>
      <c r="T594">
        <v>2013</v>
      </c>
      <c r="U594">
        <v>561.97</v>
      </c>
      <c r="V594">
        <v>2604.2348999999999</v>
      </c>
      <c r="W594">
        <v>1</v>
      </c>
      <c r="X594" t="s">
        <v>34</v>
      </c>
    </row>
    <row r="595" spans="1:24" x14ac:dyDescent="0.25">
      <c r="A595" s="1">
        <v>41631</v>
      </c>
      <c r="B595">
        <v>60</v>
      </c>
      <c r="C595" t="s">
        <v>30</v>
      </c>
      <c r="D595" s="1"/>
      <c r="E595">
        <v>0.21831999999999999</v>
      </c>
      <c r="F595">
        <v>0.19400000000000001</v>
      </c>
      <c r="G595">
        <v>0.184</v>
      </c>
      <c r="H595" t="s">
        <v>47</v>
      </c>
      <c r="I595">
        <v>4</v>
      </c>
      <c r="J595">
        <v>1</v>
      </c>
      <c r="K595" t="s">
        <v>108</v>
      </c>
      <c r="L595" t="s">
        <v>88</v>
      </c>
      <c r="M595" t="s">
        <v>33</v>
      </c>
      <c r="N595">
        <v>0</v>
      </c>
      <c r="O595">
        <v>10000</v>
      </c>
      <c r="P595">
        <v>0</v>
      </c>
      <c r="Q595">
        <v>15000</v>
      </c>
      <c r="R595" s="1">
        <v>41635</v>
      </c>
      <c r="S595">
        <v>4</v>
      </c>
      <c r="T595">
        <v>2013</v>
      </c>
      <c r="U595">
        <v>392.42</v>
      </c>
      <c r="V595">
        <v>483.93740000000003</v>
      </c>
      <c r="W595">
        <v>1</v>
      </c>
      <c r="X595" t="s">
        <v>29</v>
      </c>
    </row>
    <row r="596" spans="1:24" hidden="1" x14ac:dyDescent="0.25">
      <c r="A596" s="1">
        <v>39512</v>
      </c>
      <c r="B596">
        <v>36</v>
      </c>
      <c r="C596" t="s">
        <v>24</v>
      </c>
      <c r="D596" s="1">
        <v>40628</v>
      </c>
      <c r="E596">
        <v>0.10391</v>
      </c>
      <c r="F596">
        <v>9.7000000000000003E-2</v>
      </c>
      <c r="G596">
        <v>9.7000000000000003E-2</v>
      </c>
      <c r="H596" t="s">
        <v>25</v>
      </c>
      <c r="J596">
        <v>2</v>
      </c>
      <c r="K596" t="s">
        <v>40</v>
      </c>
      <c r="L596" t="s">
        <v>92</v>
      </c>
      <c r="M596" t="s">
        <v>28</v>
      </c>
      <c r="N596">
        <v>0</v>
      </c>
      <c r="O596">
        <v>7000</v>
      </c>
      <c r="P596">
        <v>0</v>
      </c>
      <c r="Q596">
        <v>10000</v>
      </c>
      <c r="R596" s="1">
        <v>39533</v>
      </c>
      <c r="S596">
        <v>1</v>
      </c>
      <c r="T596">
        <v>2008</v>
      </c>
      <c r="U596">
        <v>318.18</v>
      </c>
      <c r="V596">
        <v>1568.81</v>
      </c>
      <c r="W596">
        <v>348</v>
      </c>
      <c r="X596" t="s">
        <v>34</v>
      </c>
    </row>
    <row r="597" spans="1:24" hidden="1" x14ac:dyDescent="0.25">
      <c r="A597" s="1">
        <v>41625</v>
      </c>
      <c r="B597">
        <v>60</v>
      </c>
      <c r="C597" t="s">
        <v>30</v>
      </c>
      <c r="D597" s="1"/>
      <c r="E597">
        <v>0.16661999999999999</v>
      </c>
      <c r="F597">
        <v>0.14349999999999999</v>
      </c>
      <c r="G597">
        <v>0.13350000000000001</v>
      </c>
      <c r="H597" t="s">
        <v>42</v>
      </c>
      <c r="I597">
        <v>6</v>
      </c>
      <c r="J597">
        <v>20</v>
      </c>
      <c r="K597" t="s">
        <v>72</v>
      </c>
      <c r="L597" t="s">
        <v>68</v>
      </c>
      <c r="M597" t="s">
        <v>33</v>
      </c>
      <c r="N597">
        <v>0</v>
      </c>
      <c r="O597">
        <v>2916.666667</v>
      </c>
      <c r="P597">
        <v>0</v>
      </c>
      <c r="Q597">
        <v>10000</v>
      </c>
      <c r="R597" s="1">
        <v>41631</v>
      </c>
      <c r="S597">
        <v>4</v>
      </c>
      <c r="T597">
        <v>2013</v>
      </c>
      <c r="U597">
        <v>234.5</v>
      </c>
      <c r="V597">
        <v>242.38</v>
      </c>
      <c r="W597">
        <v>1</v>
      </c>
      <c r="X597" t="s">
        <v>34</v>
      </c>
    </row>
    <row r="598" spans="1:24" hidden="1" x14ac:dyDescent="0.25">
      <c r="A598" s="1">
        <v>40903</v>
      </c>
      <c r="B598">
        <v>36</v>
      </c>
      <c r="C598" t="s">
        <v>24</v>
      </c>
      <c r="D598" s="1">
        <v>41639</v>
      </c>
      <c r="E598">
        <v>0.28850999999999999</v>
      </c>
      <c r="F598">
        <v>0.24990000000000001</v>
      </c>
      <c r="G598">
        <v>0.2399</v>
      </c>
      <c r="H598" t="s">
        <v>39</v>
      </c>
      <c r="I598">
        <v>5</v>
      </c>
      <c r="J598">
        <v>7</v>
      </c>
      <c r="K598" t="s">
        <v>48</v>
      </c>
      <c r="L598" t="s">
        <v>88</v>
      </c>
      <c r="M598" t="s">
        <v>33</v>
      </c>
      <c r="N598">
        <v>0</v>
      </c>
      <c r="O598">
        <v>4541.6666670000004</v>
      </c>
      <c r="P598">
        <v>0</v>
      </c>
      <c r="Q598">
        <v>15000</v>
      </c>
      <c r="R598" s="1">
        <v>41037</v>
      </c>
      <c r="S598">
        <v>2</v>
      </c>
      <c r="T598">
        <v>2012</v>
      </c>
      <c r="U598">
        <v>596.32000000000005</v>
      </c>
      <c r="V598">
        <v>4702.9799999999996</v>
      </c>
      <c r="W598">
        <v>243</v>
      </c>
      <c r="X598" t="s">
        <v>34</v>
      </c>
    </row>
    <row r="599" spans="1:24" hidden="1" x14ac:dyDescent="0.25">
      <c r="A599" s="1">
        <v>41085</v>
      </c>
      <c r="B599">
        <v>60</v>
      </c>
      <c r="C599" t="s">
        <v>146</v>
      </c>
      <c r="D599" s="1"/>
      <c r="E599">
        <v>0.17849000000000001</v>
      </c>
      <c r="F599">
        <v>0.15509999999999999</v>
      </c>
      <c r="G599">
        <v>0.14510000000000001</v>
      </c>
      <c r="H599" t="s">
        <v>31</v>
      </c>
      <c r="I599">
        <v>8</v>
      </c>
      <c r="J599">
        <v>1</v>
      </c>
      <c r="K599" t="s">
        <v>87</v>
      </c>
      <c r="L599" t="s">
        <v>70</v>
      </c>
      <c r="M599" t="s">
        <v>33</v>
      </c>
      <c r="N599">
        <v>0</v>
      </c>
      <c r="O599">
        <v>5533.3333329999996</v>
      </c>
      <c r="P599">
        <v>83</v>
      </c>
      <c r="Q599">
        <v>23500</v>
      </c>
      <c r="R599" s="1">
        <v>41107</v>
      </c>
      <c r="S599">
        <v>3</v>
      </c>
      <c r="T599">
        <v>2012</v>
      </c>
      <c r="U599">
        <v>565.37</v>
      </c>
      <c r="V599">
        <v>4442.2700000000004</v>
      </c>
      <c r="W599">
        <v>243</v>
      </c>
      <c r="X599" t="s">
        <v>34</v>
      </c>
    </row>
    <row r="600" spans="1:24" x14ac:dyDescent="0.25">
      <c r="A600" s="1">
        <v>40763</v>
      </c>
      <c r="B600">
        <v>36</v>
      </c>
      <c r="C600" t="s">
        <v>24</v>
      </c>
      <c r="D600" s="1">
        <v>41215</v>
      </c>
      <c r="E600">
        <v>0.35643000000000002</v>
      </c>
      <c r="F600">
        <v>0.31990000000000002</v>
      </c>
      <c r="G600">
        <v>0.30990000000000001</v>
      </c>
      <c r="H600" t="s">
        <v>44</v>
      </c>
      <c r="I600">
        <v>5</v>
      </c>
      <c r="J600">
        <v>1</v>
      </c>
      <c r="K600" t="s">
        <v>87</v>
      </c>
      <c r="L600" t="s">
        <v>62</v>
      </c>
      <c r="M600" t="s">
        <v>33</v>
      </c>
      <c r="N600">
        <v>0</v>
      </c>
      <c r="O600">
        <v>6180</v>
      </c>
      <c r="P600">
        <v>0</v>
      </c>
      <c r="Q600">
        <v>7000</v>
      </c>
      <c r="R600" s="1">
        <v>40771</v>
      </c>
      <c r="S600">
        <v>3</v>
      </c>
      <c r="T600">
        <v>2011</v>
      </c>
      <c r="U600">
        <v>304.83999999999997</v>
      </c>
      <c r="V600">
        <v>2375.84</v>
      </c>
      <c r="W600">
        <v>12</v>
      </c>
      <c r="X600" t="s">
        <v>29</v>
      </c>
    </row>
    <row r="601" spans="1:24" hidden="1" x14ac:dyDescent="0.25">
      <c r="A601" s="1">
        <v>41649</v>
      </c>
      <c r="B601">
        <v>36</v>
      </c>
      <c r="C601" t="s">
        <v>30</v>
      </c>
      <c r="D601" s="1"/>
      <c r="E601">
        <v>0.12691</v>
      </c>
      <c r="F601">
        <v>9.9000000000000005E-2</v>
      </c>
      <c r="G601">
        <v>8.8999999999999996E-2</v>
      </c>
      <c r="H601" t="s">
        <v>31</v>
      </c>
      <c r="I601">
        <v>6</v>
      </c>
      <c r="J601">
        <v>1</v>
      </c>
      <c r="K601" t="s">
        <v>48</v>
      </c>
      <c r="L601" t="s">
        <v>127</v>
      </c>
      <c r="M601" t="s">
        <v>33</v>
      </c>
      <c r="N601">
        <v>0</v>
      </c>
      <c r="O601">
        <v>8083.3333329999996</v>
      </c>
      <c r="P601">
        <v>0</v>
      </c>
      <c r="Q601">
        <v>23547</v>
      </c>
      <c r="R601" s="1">
        <v>41653</v>
      </c>
      <c r="S601">
        <v>1</v>
      </c>
      <c r="T601">
        <v>2014</v>
      </c>
      <c r="U601">
        <v>758.69</v>
      </c>
      <c r="V601">
        <v>301.5933</v>
      </c>
      <c r="W601">
        <v>1</v>
      </c>
      <c r="X601" t="s">
        <v>38</v>
      </c>
    </row>
    <row r="602" spans="1:24" x14ac:dyDescent="0.25">
      <c r="A602" s="1">
        <v>40548</v>
      </c>
      <c r="B602">
        <v>36</v>
      </c>
      <c r="C602" t="s">
        <v>24</v>
      </c>
      <c r="D602" s="1">
        <v>41277</v>
      </c>
      <c r="E602">
        <v>0.33096999999999999</v>
      </c>
      <c r="F602">
        <v>0.29499999999999998</v>
      </c>
      <c r="G602">
        <v>0.28499999999999998</v>
      </c>
      <c r="H602" t="s">
        <v>39</v>
      </c>
      <c r="I602">
        <v>7</v>
      </c>
      <c r="J602">
        <v>7</v>
      </c>
      <c r="K602" t="s">
        <v>81</v>
      </c>
      <c r="L602" t="s">
        <v>41</v>
      </c>
      <c r="M602" t="s">
        <v>33</v>
      </c>
      <c r="N602">
        <v>0</v>
      </c>
      <c r="O602">
        <v>7916.6666670000004</v>
      </c>
      <c r="P602">
        <v>0</v>
      </c>
      <c r="Q602">
        <v>3500</v>
      </c>
      <c r="R602" s="1">
        <v>40554</v>
      </c>
      <c r="S602">
        <v>1</v>
      </c>
      <c r="T602">
        <v>2011</v>
      </c>
      <c r="U602">
        <v>147.62</v>
      </c>
      <c r="V602">
        <v>1550.19</v>
      </c>
      <c r="W602">
        <v>20</v>
      </c>
      <c r="X602" t="s">
        <v>29</v>
      </c>
    </row>
    <row r="603" spans="1:24" hidden="1" x14ac:dyDescent="0.25">
      <c r="A603" s="1">
        <v>41246</v>
      </c>
      <c r="B603">
        <v>36</v>
      </c>
      <c r="C603" t="s">
        <v>30</v>
      </c>
      <c r="D603" s="1"/>
      <c r="E603">
        <v>0.33285999999999999</v>
      </c>
      <c r="F603">
        <v>0.29320000000000002</v>
      </c>
      <c r="G603">
        <v>0.28320000000000001</v>
      </c>
      <c r="H603" t="s">
        <v>44</v>
      </c>
      <c r="I603">
        <v>4</v>
      </c>
      <c r="J603">
        <v>1</v>
      </c>
      <c r="K603" t="s">
        <v>72</v>
      </c>
      <c r="L603" t="s">
        <v>32</v>
      </c>
      <c r="M603" t="s">
        <v>33</v>
      </c>
      <c r="N603">
        <v>0</v>
      </c>
      <c r="O603">
        <v>7083.3333329999996</v>
      </c>
      <c r="P603">
        <v>0</v>
      </c>
      <c r="Q603">
        <v>4000</v>
      </c>
      <c r="R603" s="1">
        <v>41254</v>
      </c>
      <c r="S603">
        <v>4</v>
      </c>
      <c r="T603">
        <v>2012</v>
      </c>
      <c r="U603">
        <v>168.32</v>
      </c>
      <c r="V603">
        <v>1197.3399999999999</v>
      </c>
      <c r="W603">
        <v>33</v>
      </c>
      <c r="X603" t="s">
        <v>38</v>
      </c>
    </row>
    <row r="604" spans="1:24" hidden="1" x14ac:dyDescent="0.25">
      <c r="A604" s="1">
        <v>41314</v>
      </c>
      <c r="B604">
        <v>60</v>
      </c>
      <c r="C604" t="s">
        <v>30</v>
      </c>
      <c r="D604" s="1"/>
      <c r="E604">
        <v>0.28386</v>
      </c>
      <c r="F604">
        <v>0.25790000000000002</v>
      </c>
      <c r="G604">
        <v>0.24790000000000001</v>
      </c>
      <c r="H604" t="s">
        <v>39</v>
      </c>
      <c r="I604">
        <v>4</v>
      </c>
      <c r="J604">
        <v>1</v>
      </c>
      <c r="K604" t="s">
        <v>111</v>
      </c>
      <c r="L604" t="s">
        <v>68</v>
      </c>
      <c r="M604" t="s">
        <v>33</v>
      </c>
      <c r="N604">
        <v>458</v>
      </c>
      <c r="O604">
        <v>6250</v>
      </c>
      <c r="P604">
        <v>0</v>
      </c>
      <c r="Q604">
        <v>6000</v>
      </c>
      <c r="R604" s="1">
        <v>41324</v>
      </c>
      <c r="S604">
        <v>1</v>
      </c>
      <c r="T604">
        <v>2013</v>
      </c>
      <c r="U604">
        <v>178.9</v>
      </c>
      <c r="V604">
        <v>1468.81</v>
      </c>
      <c r="W604">
        <v>47</v>
      </c>
      <c r="X604" t="s">
        <v>38</v>
      </c>
    </row>
    <row r="605" spans="1:24" hidden="1" x14ac:dyDescent="0.25">
      <c r="A605" s="1">
        <v>41462</v>
      </c>
      <c r="B605">
        <v>36</v>
      </c>
      <c r="C605" t="s">
        <v>30</v>
      </c>
      <c r="D605" s="1"/>
      <c r="E605">
        <v>0.29537000000000002</v>
      </c>
      <c r="F605">
        <v>0.25659999999999999</v>
      </c>
      <c r="G605">
        <v>0.24660000000000001</v>
      </c>
      <c r="H605" t="s">
        <v>39</v>
      </c>
      <c r="I605">
        <v>2</v>
      </c>
      <c r="J605">
        <v>1</v>
      </c>
      <c r="K605" t="s">
        <v>35</v>
      </c>
      <c r="L605" t="s">
        <v>27</v>
      </c>
      <c r="M605" t="s">
        <v>33</v>
      </c>
      <c r="N605">
        <v>0</v>
      </c>
      <c r="O605">
        <v>3964.583333</v>
      </c>
      <c r="P605">
        <v>0</v>
      </c>
      <c r="Q605">
        <v>4000</v>
      </c>
      <c r="R605" s="1">
        <v>41465</v>
      </c>
      <c r="S605">
        <v>3</v>
      </c>
      <c r="T605">
        <v>2013</v>
      </c>
      <c r="U605">
        <v>160.44</v>
      </c>
      <c r="V605">
        <v>566.97789999999998</v>
      </c>
      <c r="W605">
        <v>1</v>
      </c>
      <c r="X605" t="s">
        <v>38</v>
      </c>
    </row>
    <row r="606" spans="1:24" hidden="1" x14ac:dyDescent="0.25">
      <c r="A606" s="1">
        <v>41662</v>
      </c>
      <c r="B606">
        <v>60</v>
      </c>
      <c r="C606" t="s">
        <v>30</v>
      </c>
      <c r="D606" s="1"/>
      <c r="E606">
        <v>0.16686000000000001</v>
      </c>
      <c r="F606">
        <v>0.14349999999999999</v>
      </c>
      <c r="G606">
        <v>0.13350000000000001</v>
      </c>
      <c r="H606" t="s">
        <v>42</v>
      </c>
      <c r="I606">
        <v>6</v>
      </c>
      <c r="J606">
        <v>1</v>
      </c>
      <c r="K606" t="s">
        <v>87</v>
      </c>
      <c r="L606" t="s">
        <v>32</v>
      </c>
      <c r="M606" t="s">
        <v>33</v>
      </c>
      <c r="N606">
        <v>0</v>
      </c>
      <c r="O606">
        <v>4583.3333329999996</v>
      </c>
      <c r="P606">
        <v>0</v>
      </c>
      <c r="Q606">
        <v>15000</v>
      </c>
      <c r="R606" s="1">
        <v>41681</v>
      </c>
      <c r="S606">
        <v>1</v>
      </c>
      <c r="T606">
        <v>2014</v>
      </c>
      <c r="U606">
        <v>351.75</v>
      </c>
      <c r="V606">
        <v>0</v>
      </c>
      <c r="W606">
        <v>1</v>
      </c>
      <c r="X606" t="s">
        <v>38</v>
      </c>
    </row>
    <row r="607" spans="1:24" hidden="1" x14ac:dyDescent="0.25">
      <c r="A607" s="1">
        <v>39157</v>
      </c>
      <c r="B607">
        <v>36</v>
      </c>
      <c r="C607" t="s">
        <v>66</v>
      </c>
      <c r="D607" s="1">
        <v>39630</v>
      </c>
      <c r="E607">
        <v>0.24507000000000001</v>
      </c>
      <c r="F607">
        <v>0.23</v>
      </c>
      <c r="G607">
        <v>0.22</v>
      </c>
      <c r="H607" t="s">
        <v>25</v>
      </c>
      <c r="J607">
        <v>0</v>
      </c>
      <c r="K607" t="s">
        <v>25</v>
      </c>
      <c r="L607" t="s">
        <v>27</v>
      </c>
      <c r="M607" t="s">
        <v>56</v>
      </c>
      <c r="N607">
        <v>3586</v>
      </c>
      <c r="O607">
        <v>5416.6666670000004</v>
      </c>
      <c r="P607">
        <v>2199</v>
      </c>
      <c r="Q607">
        <v>6001</v>
      </c>
      <c r="R607" s="1">
        <v>39174</v>
      </c>
      <c r="S607">
        <v>2</v>
      </c>
      <c r="T607">
        <v>2007</v>
      </c>
      <c r="U607">
        <v>232.3</v>
      </c>
      <c r="V607">
        <v>1114.4000000000001</v>
      </c>
      <c r="W607">
        <v>34</v>
      </c>
      <c r="X607" t="s">
        <v>34</v>
      </c>
    </row>
    <row r="608" spans="1:24" hidden="1" x14ac:dyDescent="0.25">
      <c r="A608" s="1">
        <v>41340</v>
      </c>
      <c r="B608">
        <v>36</v>
      </c>
      <c r="C608" t="s">
        <v>30</v>
      </c>
      <c r="D608" s="1"/>
      <c r="E608">
        <v>9.8369999999999999E-2</v>
      </c>
      <c r="F608">
        <v>8.4900000000000003E-2</v>
      </c>
      <c r="G608">
        <v>7.4899999999999994E-2</v>
      </c>
      <c r="H608" t="s">
        <v>50</v>
      </c>
      <c r="I608">
        <v>10</v>
      </c>
      <c r="J608">
        <v>1</v>
      </c>
      <c r="K608" t="s">
        <v>48</v>
      </c>
      <c r="L608" t="s">
        <v>92</v>
      </c>
      <c r="M608" t="s">
        <v>33</v>
      </c>
      <c r="N608">
        <v>0</v>
      </c>
      <c r="O608">
        <v>7166.6666670000004</v>
      </c>
      <c r="P608">
        <v>0</v>
      </c>
      <c r="Q608">
        <v>5000</v>
      </c>
      <c r="R608" s="1">
        <v>41344</v>
      </c>
      <c r="S608">
        <v>1</v>
      </c>
      <c r="T608">
        <v>2013</v>
      </c>
      <c r="U608">
        <v>157.81</v>
      </c>
      <c r="V608">
        <v>198.97</v>
      </c>
      <c r="W608">
        <v>90</v>
      </c>
      <c r="X608" t="s">
        <v>38</v>
      </c>
    </row>
    <row r="609" spans="1:24" hidden="1" x14ac:dyDescent="0.25">
      <c r="A609" s="1">
        <v>41227</v>
      </c>
      <c r="B609">
        <v>60</v>
      </c>
      <c r="C609" t="s">
        <v>66</v>
      </c>
      <c r="D609" s="1">
        <v>41628</v>
      </c>
      <c r="E609">
        <v>0.35097</v>
      </c>
      <c r="F609">
        <v>0.32319999999999999</v>
      </c>
      <c r="G609">
        <v>0.31319999999999998</v>
      </c>
      <c r="H609" t="s">
        <v>44</v>
      </c>
      <c r="I609">
        <v>5</v>
      </c>
      <c r="J609">
        <v>2</v>
      </c>
      <c r="K609" t="s">
        <v>93</v>
      </c>
      <c r="L609" t="s">
        <v>84</v>
      </c>
      <c r="M609" t="s">
        <v>33</v>
      </c>
      <c r="N609">
        <v>0</v>
      </c>
      <c r="O609">
        <v>5500</v>
      </c>
      <c r="P609">
        <v>202</v>
      </c>
      <c r="Q609">
        <v>4000</v>
      </c>
      <c r="R609" s="1">
        <v>41233</v>
      </c>
      <c r="S609">
        <v>4</v>
      </c>
      <c r="T609">
        <v>2012</v>
      </c>
      <c r="U609">
        <v>135.16999999999999</v>
      </c>
      <c r="V609">
        <v>834.97</v>
      </c>
      <c r="W609">
        <v>81</v>
      </c>
      <c r="X609" t="s">
        <v>38</v>
      </c>
    </row>
    <row r="610" spans="1:24" hidden="1" x14ac:dyDescent="0.25">
      <c r="A610" s="1">
        <v>40347</v>
      </c>
      <c r="B610">
        <v>36</v>
      </c>
      <c r="C610" t="s">
        <v>24</v>
      </c>
      <c r="D610" s="1">
        <v>40373</v>
      </c>
      <c r="E610">
        <v>7.4389999999999998E-2</v>
      </c>
      <c r="F610">
        <v>7.0999999999999994E-2</v>
      </c>
      <c r="G610">
        <v>6.0999999999999999E-2</v>
      </c>
      <c r="H610" t="s">
        <v>50</v>
      </c>
      <c r="I610">
        <v>10</v>
      </c>
      <c r="J610">
        <v>2</v>
      </c>
      <c r="K610" t="s">
        <v>65</v>
      </c>
      <c r="L610" t="s">
        <v>86</v>
      </c>
      <c r="M610" t="s">
        <v>56</v>
      </c>
      <c r="N610">
        <v>0</v>
      </c>
      <c r="O610">
        <v>8833.3333330000005</v>
      </c>
      <c r="P610">
        <v>0</v>
      </c>
      <c r="Q610">
        <v>2500</v>
      </c>
      <c r="R610" s="1">
        <v>40359</v>
      </c>
      <c r="S610">
        <v>2</v>
      </c>
      <c r="T610">
        <v>2010</v>
      </c>
      <c r="U610">
        <v>77.31</v>
      </c>
      <c r="V610">
        <v>6.81</v>
      </c>
      <c r="W610">
        <v>76</v>
      </c>
      <c r="X610" t="s">
        <v>38</v>
      </c>
    </row>
    <row r="611" spans="1:24" hidden="1" x14ac:dyDescent="0.25">
      <c r="A611" s="1">
        <v>41652</v>
      </c>
      <c r="B611">
        <v>36</v>
      </c>
      <c r="C611" t="s">
        <v>30</v>
      </c>
      <c r="D611" s="1"/>
      <c r="E611">
        <v>0.23846999999999999</v>
      </c>
      <c r="F611">
        <v>0.20100000000000001</v>
      </c>
      <c r="G611">
        <v>0.191</v>
      </c>
      <c r="H611" t="s">
        <v>39</v>
      </c>
      <c r="I611">
        <v>4</v>
      </c>
      <c r="J611">
        <v>1</v>
      </c>
      <c r="K611" t="s">
        <v>76</v>
      </c>
      <c r="L611" t="s">
        <v>92</v>
      </c>
      <c r="M611" t="s">
        <v>33</v>
      </c>
      <c r="N611">
        <v>0</v>
      </c>
      <c r="O611">
        <v>7500</v>
      </c>
      <c r="P611">
        <v>0</v>
      </c>
      <c r="Q611">
        <v>15000</v>
      </c>
      <c r="R611" s="1">
        <v>41655</v>
      </c>
      <c r="S611">
        <v>1</v>
      </c>
      <c r="T611">
        <v>2014</v>
      </c>
      <c r="U611">
        <v>558.22</v>
      </c>
      <c r="V611">
        <v>256.07</v>
      </c>
      <c r="W611">
        <v>2</v>
      </c>
      <c r="X611" t="s">
        <v>38</v>
      </c>
    </row>
    <row r="612" spans="1:24" hidden="1" x14ac:dyDescent="0.25">
      <c r="A612" s="1">
        <v>41582</v>
      </c>
      <c r="B612">
        <v>60</v>
      </c>
      <c r="C612" t="s">
        <v>30</v>
      </c>
      <c r="D612" s="1"/>
      <c r="E612">
        <v>0.18965000000000001</v>
      </c>
      <c r="F612">
        <v>0.16600000000000001</v>
      </c>
      <c r="G612">
        <v>0.156</v>
      </c>
      <c r="H612" t="s">
        <v>47</v>
      </c>
      <c r="I612">
        <v>7</v>
      </c>
      <c r="J612">
        <v>3</v>
      </c>
      <c r="K612" t="s">
        <v>87</v>
      </c>
      <c r="L612" t="s">
        <v>27</v>
      </c>
      <c r="M612" t="s">
        <v>33</v>
      </c>
      <c r="N612">
        <v>0</v>
      </c>
      <c r="O612">
        <v>6000</v>
      </c>
      <c r="P612">
        <v>0</v>
      </c>
      <c r="Q612">
        <v>15000</v>
      </c>
      <c r="R612" s="1">
        <v>41585</v>
      </c>
      <c r="S612">
        <v>4</v>
      </c>
      <c r="T612">
        <v>2013</v>
      </c>
      <c r="U612">
        <v>369.57</v>
      </c>
      <c r="V612">
        <v>613.87810000000002</v>
      </c>
      <c r="W612">
        <v>1</v>
      </c>
      <c r="X612" t="s">
        <v>34</v>
      </c>
    </row>
    <row r="613" spans="1:24" hidden="1" x14ac:dyDescent="0.25">
      <c r="A613" s="1">
        <v>41165</v>
      </c>
      <c r="B613">
        <v>60</v>
      </c>
      <c r="C613" t="s">
        <v>30</v>
      </c>
      <c r="D613" s="1"/>
      <c r="E613">
        <v>0.17316999999999999</v>
      </c>
      <c r="F613">
        <v>0.14990000000000001</v>
      </c>
      <c r="G613">
        <v>0.1399</v>
      </c>
      <c r="H613" t="s">
        <v>31</v>
      </c>
      <c r="I613">
        <v>7</v>
      </c>
      <c r="J613">
        <v>1</v>
      </c>
      <c r="K613" t="s">
        <v>87</v>
      </c>
      <c r="L613" t="s">
        <v>41</v>
      </c>
      <c r="M613" t="s">
        <v>33</v>
      </c>
      <c r="N613">
        <v>0</v>
      </c>
      <c r="O613">
        <v>26666.666669999999</v>
      </c>
      <c r="P613">
        <v>0</v>
      </c>
      <c r="Q613">
        <v>25000</v>
      </c>
      <c r="R613" s="1">
        <v>41206</v>
      </c>
      <c r="S613">
        <v>4</v>
      </c>
      <c r="T613">
        <v>2012</v>
      </c>
      <c r="U613">
        <v>594.62</v>
      </c>
      <c r="V613">
        <v>4559.17</v>
      </c>
      <c r="W613">
        <v>15</v>
      </c>
      <c r="X613" t="s">
        <v>34</v>
      </c>
    </row>
    <row r="614" spans="1:24" x14ac:dyDescent="0.25">
      <c r="A614" s="1">
        <v>41548</v>
      </c>
      <c r="B614">
        <v>60</v>
      </c>
      <c r="C614" t="s">
        <v>30</v>
      </c>
      <c r="D614" s="1"/>
      <c r="E614">
        <v>0.28899000000000002</v>
      </c>
      <c r="F614">
        <v>0.26290000000000002</v>
      </c>
      <c r="G614">
        <v>0.25290000000000001</v>
      </c>
      <c r="H614" t="s">
        <v>44</v>
      </c>
      <c r="I614">
        <v>3</v>
      </c>
      <c r="J614">
        <v>1</v>
      </c>
      <c r="K614" t="s">
        <v>26</v>
      </c>
      <c r="L614" t="s">
        <v>109</v>
      </c>
      <c r="M614" t="s">
        <v>33</v>
      </c>
      <c r="N614">
        <v>0</v>
      </c>
      <c r="O614">
        <v>4666.6666670000004</v>
      </c>
      <c r="P614">
        <v>0</v>
      </c>
      <c r="Q614">
        <v>4000</v>
      </c>
      <c r="R614" s="1">
        <v>41556</v>
      </c>
      <c r="S614">
        <v>4</v>
      </c>
      <c r="T614">
        <v>2013</v>
      </c>
      <c r="U614">
        <v>120.45</v>
      </c>
      <c r="V614">
        <v>350.03</v>
      </c>
      <c r="W614">
        <v>24</v>
      </c>
      <c r="X614" t="s">
        <v>29</v>
      </c>
    </row>
    <row r="615" spans="1:24" hidden="1" x14ac:dyDescent="0.25">
      <c r="A615" s="1">
        <v>40896</v>
      </c>
      <c r="B615">
        <v>36</v>
      </c>
      <c r="C615" t="s">
        <v>24</v>
      </c>
      <c r="D615" s="1">
        <v>41176</v>
      </c>
      <c r="E615">
        <v>0.12528</v>
      </c>
      <c r="F615">
        <v>9.74E-2</v>
      </c>
      <c r="G615">
        <v>8.7400000000000005E-2</v>
      </c>
      <c r="H615" t="s">
        <v>31</v>
      </c>
      <c r="I615">
        <v>8</v>
      </c>
      <c r="J615">
        <v>1</v>
      </c>
      <c r="K615" t="s">
        <v>72</v>
      </c>
      <c r="L615" t="s">
        <v>27</v>
      </c>
      <c r="M615" t="s">
        <v>33</v>
      </c>
      <c r="N615">
        <v>0</v>
      </c>
      <c r="O615">
        <v>13333.333329999999</v>
      </c>
      <c r="P615">
        <v>0</v>
      </c>
      <c r="Q615">
        <v>20500</v>
      </c>
      <c r="R615" s="1">
        <v>40906</v>
      </c>
      <c r="S615">
        <v>4</v>
      </c>
      <c r="T615">
        <v>2011</v>
      </c>
      <c r="U615">
        <v>658.98</v>
      </c>
      <c r="V615">
        <v>1305.73</v>
      </c>
      <c r="W615">
        <v>335</v>
      </c>
      <c r="X615" t="s">
        <v>38</v>
      </c>
    </row>
    <row r="616" spans="1:24" x14ac:dyDescent="0.25">
      <c r="A616" s="1">
        <v>41599</v>
      </c>
      <c r="B616">
        <v>36</v>
      </c>
      <c r="C616" t="s">
        <v>30</v>
      </c>
      <c r="D616" s="1"/>
      <c r="E616">
        <v>0.23438000000000001</v>
      </c>
      <c r="F616">
        <v>0.19700000000000001</v>
      </c>
      <c r="G616">
        <v>0.187</v>
      </c>
      <c r="H616" t="s">
        <v>47</v>
      </c>
      <c r="I616">
        <v>4</v>
      </c>
      <c r="J616">
        <v>1</v>
      </c>
      <c r="K616" t="s">
        <v>48</v>
      </c>
      <c r="L616" t="s">
        <v>70</v>
      </c>
      <c r="M616" t="s">
        <v>33</v>
      </c>
      <c r="N616">
        <v>17219</v>
      </c>
      <c r="O616">
        <v>4166.6666670000004</v>
      </c>
      <c r="P616">
        <v>0</v>
      </c>
      <c r="Q616">
        <v>15000</v>
      </c>
      <c r="R616" s="1">
        <v>41605</v>
      </c>
      <c r="S616">
        <v>4</v>
      </c>
      <c r="T616">
        <v>2013</v>
      </c>
      <c r="U616">
        <v>555.16</v>
      </c>
      <c r="V616">
        <v>729.2</v>
      </c>
      <c r="W616">
        <v>129</v>
      </c>
      <c r="X616" t="s">
        <v>29</v>
      </c>
    </row>
    <row r="617" spans="1:24" hidden="1" x14ac:dyDescent="0.25">
      <c r="A617" s="1">
        <v>39694</v>
      </c>
      <c r="B617">
        <v>36</v>
      </c>
      <c r="C617" t="s">
        <v>66</v>
      </c>
      <c r="D617" s="1">
        <v>40099</v>
      </c>
      <c r="E617">
        <v>0.20200000000000001</v>
      </c>
      <c r="F617">
        <v>0.1799</v>
      </c>
      <c r="G617">
        <v>0.1699</v>
      </c>
      <c r="H617" t="s">
        <v>25</v>
      </c>
      <c r="J617">
        <v>7</v>
      </c>
      <c r="K617" t="s">
        <v>81</v>
      </c>
      <c r="L617" t="s">
        <v>107</v>
      </c>
      <c r="M617" t="s">
        <v>56</v>
      </c>
      <c r="N617">
        <v>0</v>
      </c>
      <c r="O617">
        <v>2000</v>
      </c>
      <c r="P617">
        <v>1487</v>
      </c>
      <c r="Q617">
        <v>3000</v>
      </c>
      <c r="R617" s="1">
        <v>39703</v>
      </c>
      <c r="S617">
        <v>3</v>
      </c>
      <c r="T617">
        <v>2008</v>
      </c>
      <c r="U617">
        <v>108.44</v>
      </c>
      <c r="V617">
        <v>509.59</v>
      </c>
      <c r="W617">
        <v>126</v>
      </c>
      <c r="X617" t="s">
        <v>34</v>
      </c>
    </row>
    <row r="618" spans="1:24" hidden="1" x14ac:dyDescent="0.25">
      <c r="A618" s="1">
        <v>41551</v>
      </c>
      <c r="B618">
        <v>36</v>
      </c>
      <c r="C618" t="s">
        <v>30</v>
      </c>
      <c r="D618" s="1"/>
      <c r="E618">
        <v>0.13300999999999999</v>
      </c>
      <c r="F618">
        <v>0.105</v>
      </c>
      <c r="G618">
        <v>9.5000000000000001E-2</v>
      </c>
      <c r="H618" t="s">
        <v>31</v>
      </c>
      <c r="I618">
        <v>5</v>
      </c>
      <c r="J618">
        <v>1</v>
      </c>
      <c r="K618" t="s">
        <v>87</v>
      </c>
      <c r="L618" t="s">
        <v>88</v>
      </c>
      <c r="M618" t="s">
        <v>33</v>
      </c>
      <c r="N618">
        <v>293</v>
      </c>
      <c r="O618">
        <v>10000</v>
      </c>
      <c r="P618">
        <v>0</v>
      </c>
      <c r="Q618">
        <v>14000</v>
      </c>
      <c r="R618" s="1">
        <v>41557</v>
      </c>
      <c r="S618">
        <v>4</v>
      </c>
      <c r="T618">
        <v>2013</v>
      </c>
      <c r="U618">
        <v>455.03</v>
      </c>
      <c r="V618">
        <v>473.5926</v>
      </c>
      <c r="W618">
        <v>1</v>
      </c>
      <c r="X618" t="s">
        <v>38</v>
      </c>
    </row>
    <row r="619" spans="1:24" hidden="1" x14ac:dyDescent="0.25">
      <c r="A619" s="1">
        <v>40534</v>
      </c>
      <c r="B619">
        <v>36</v>
      </c>
      <c r="C619" t="s">
        <v>24</v>
      </c>
      <c r="D619" s="1">
        <v>41415</v>
      </c>
      <c r="E619">
        <v>0.17069000000000001</v>
      </c>
      <c r="F619">
        <v>0.14899999999999999</v>
      </c>
      <c r="G619">
        <v>0.13900000000000001</v>
      </c>
      <c r="H619" t="s">
        <v>42</v>
      </c>
      <c r="I619">
        <v>9</v>
      </c>
      <c r="J619">
        <v>6</v>
      </c>
      <c r="K619" t="s">
        <v>85</v>
      </c>
      <c r="L619" t="s">
        <v>107</v>
      </c>
      <c r="M619" t="s">
        <v>33</v>
      </c>
      <c r="N619">
        <v>0</v>
      </c>
      <c r="O619">
        <v>3333.333333</v>
      </c>
      <c r="P619">
        <v>0</v>
      </c>
      <c r="Q619">
        <v>3500</v>
      </c>
      <c r="R619" s="1">
        <v>40542</v>
      </c>
      <c r="S619">
        <v>4</v>
      </c>
      <c r="T619">
        <v>2010</v>
      </c>
      <c r="U619">
        <v>121.16</v>
      </c>
      <c r="V619">
        <v>737.75</v>
      </c>
      <c r="W619">
        <v>56</v>
      </c>
      <c r="X619" t="s">
        <v>34</v>
      </c>
    </row>
    <row r="620" spans="1:24" hidden="1" x14ac:dyDescent="0.25">
      <c r="A620" s="1">
        <v>41482</v>
      </c>
      <c r="B620">
        <v>36</v>
      </c>
      <c r="C620" t="s">
        <v>30</v>
      </c>
      <c r="D620" s="1"/>
      <c r="E620">
        <v>0.27284999999999998</v>
      </c>
      <c r="F620">
        <v>0.2346</v>
      </c>
      <c r="G620">
        <v>0.22459999999999999</v>
      </c>
      <c r="H620" t="s">
        <v>39</v>
      </c>
      <c r="I620">
        <v>3</v>
      </c>
      <c r="J620">
        <v>14</v>
      </c>
      <c r="K620" t="s">
        <v>102</v>
      </c>
      <c r="L620" t="s">
        <v>27</v>
      </c>
      <c r="M620" t="s">
        <v>33</v>
      </c>
      <c r="N620">
        <v>0</v>
      </c>
      <c r="O620">
        <v>3583.333333</v>
      </c>
      <c r="P620">
        <v>0</v>
      </c>
      <c r="Q620">
        <v>7000</v>
      </c>
      <c r="R620" s="1">
        <v>41485</v>
      </c>
      <c r="S620">
        <v>3</v>
      </c>
      <c r="T620">
        <v>2013</v>
      </c>
      <c r="U620">
        <v>272.64999999999998</v>
      </c>
      <c r="V620">
        <v>901.82</v>
      </c>
      <c r="W620">
        <v>13</v>
      </c>
      <c r="X620" t="s">
        <v>38</v>
      </c>
    </row>
    <row r="621" spans="1:24" hidden="1" x14ac:dyDescent="0.25">
      <c r="A621" s="1">
        <v>39674</v>
      </c>
      <c r="B621">
        <v>36</v>
      </c>
      <c r="C621" t="s">
        <v>24</v>
      </c>
      <c r="D621" s="1">
        <v>40777</v>
      </c>
      <c r="E621">
        <v>0.37452999999999997</v>
      </c>
      <c r="F621">
        <v>0.35</v>
      </c>
      <c r="G621">
        <v>0.34</v>
      </c>
      <c r="H621" t="s">
        <v>25</v>
      </c>
      <c r="J621">
        <v>1</v>
      </c>
      <c r="K621" t="s">
        <v>83</v>
      </c>
      <c r="L621" t="s">
        <v>115</v>
      </c>
      <c r="M621" t="s">
        <v>56</v>
      </c>
      <c r="N621">
        <v>0</v>
      </c>
      <c r="O621">
        <v>5250</v>
      </c>
      <c r="P621">
        <v>0</v>
      </c>
      <c r="Q621">
        <v>3000</v>
      </c>
      <c r="R621" s="1">
        <v>39682</v>
      </c>
      <c r="S621">
        <v>3</v>
      </c>
      <c r="T621">
        <v>2008</v>
      </c>
      <c r="U621">
        <v>134.59</v>
      </c>
      <c r="V621">
        <v>1886.69</v>
      </c>
      <c r="W621">
        <v>41</v>
      </c>
      <c r="X621" t="s">
        <v>38</v>
      </c>
    </row>
    <row r="622" spans="1:24" hidden="1" x14ac:dyDescent="0.25">
      <c r="A622" s="1">
        <v>41447</v>
      </c>
      <c r="B622">
        <v>36</v>
      </c>
      <c r="C622" t="s">
        <v>30</v>
      </c>
      <c r="D622" s="1"/>
      <c r="E622">
        <v>0.24246000000000001</v>
      </c>
      <c r="F622">
        <v>0.2049</v>
      </c>
      <c r="G622">
        <v>0.19489999999999999</v>
      </c>
      <c r="H622" t="s">
        <v>47</v>
      </c>
      <c r="I622">
        <v>3</v>
      </c>
      <c r="J622">
        <v>1</v>
      </c>
      <c r="K622" t="s">
        <v>87</v>
      </c>
      <c r="L622" t="s">
        <v>46</v>
      </c>
      <c r="M622" t="s">
        <v>33</v>
      </c>
      <c r="N622">
        <v>1511</v>
      </c>
      <c r="O622">
        <v>2500</v>
      </c>
      <c r="P622">
        <v>0</v>
      </c>
      <c r="Q622">
        <v>4000</v>
      </c>
      <c r="R622" s="1">
        <v>41453</v>
      </c>
      <c r="S622">
        <v>2</v>
      </c>
      <c r="T622">
        <v>2013</v>
      </c>
      <c r="U622">
        <v>149.65</v>
      </c>
      <c r="V622">
        <v>509.61</v>
      </c>
      <c r="W622">
        <v>38</v>
      </c>
      <c r="X622" t="s">
        <v>38</v>
      </c>
    </row>
    <row r="623" spans="1:24" hidden="1" x14ac:dyDescent="0.25">
      <c r="A623" s="1">
        <v>41706</v>
      </c>
      <c r="B623">
        <v>36</v>
      </c>
      <c r="C623" t="s">
        <v>30</v>
      </c>
      <c r="D623" s="1"/>
      <c r="E623">
        <v>0.20050999999999999</v>
      </c>
      <c r="F623">
        <v>0.16350000000000001</v>
      </c>
      <c r="G623">
        <v>0.1535</v>
      </c>
      <c r="H623" t="s">
        <v>47</v>
      </c>
      <c r="I623">
        <v>3</v>
      </c>
      <c r="J623">
        <v>1</v>
      </c>
      <c r="K623" t="s">
        <v>89</v>
      </c>
      <c r="L623" t="s">
        <v>41</v>
      </c>
      <c r="M623" t="s">
        <v>33</v>
      </c>
      <c r="N623">
        <v>0</v>
      </c>
      <c r="O623">
        <v>16666.666669999999</v>
      </c>
      <c r="P623">
        <v>0</v>
      </c>
      <c r="Q623">
        <v>15000</v>
      </c>
      <c r="R623" s="1">
        <v>41709</v>
      </c>
      <c r="S623">
        <v>1</v>
      </c>
      <c r="T623">
        <v>2014</v>
      </c>
      <c r="U623">
        <v>529.95000000000005</v>
      </c>
      <c r="V623">
        <v>0</v>
      </c>
      <c r="W623">
        <v>1</v>
      </c>
      <c r="X623" t="s">
        <v>38</v>
      </c>
    </row>
    <row r="624" spans="1:24" hidden="1" x14ac:dyDescent="0.25">
      <c r="A624" s="1">
        <v>41493</v>
      </c>
      <c r="B624">
        <v>60</v>
      </c>
      <c r="C624" t="s">
        <v>146</v>
      </c>
      <c r="D624" s="1"/>
      <c r="E624">
        <v>0.13941999999999999</v>
      </c>
      <c r="F624">
        <v>0.1169</v>
      </c>
      <c r="G624">
        <v>0.1069</v>
      </c>
      <c r="H624" t="s">
        <v>31</v>
      </c>
      <c r="I624">
        <v>7</v>
      </c>
      <c r="J624">
        <v>1</v>
      </c>
      <c r="K624" t="s">
        <v>102</v>
      </c>
      <c r="L624" t="s">
        <v>126</v>
      </c>
      <c r="M624" t="s">
        <v>33</v>
      </c>
      <c r="N624">
        <v>0</v>
      </c>
      <c r="O624">
        <v>10416.666670000001</v>
      </c>
      <c r="P624">
        <v>80</v>
      </c>
      <c r="Q624">
        <v>20000</v>
      </c>
      <c r="R624" s="1">
        <v>41506</v>
      </c>
      <c r="S624">
        <v>3</v>
      </c>
      <c r="T624">
        <v>2013</v>
      </c>
      <c r="U624">
        <v>441.76</v>
      </c>
      <c r="V624">
        <v>582.04999999999995</v>
      </c>
      <c r="W624">
        <v>376</v>
      </c>
      <c r="X624" t="s">
        <v>34</v>
      </c>
    </row>
    <row r="625" spans="1:24" x14ac:dyDescent="0.25">
      <c r="A625" s="1">
        <v>40308</v>
      </c>
      <c r="B625">
        <v>36</v>
      </c>
      <c r="C625" t="s">
        <v>66</v>
      </c>
      <c r="D625" s="1">
        <v>40683</v>
      </c>
      <c r="E625">
        <v>0.29587999999999998</v>
      </c>
      <c r="F625">
        <v>0.27250000000000002</v>
      </c>
      <c r="G625">
        <v>0.26250000000000001</v>
      </c>
      <c r="H625" t="s">
        <v>39</v>
      </c>
      <c r="I625">
        <v>6</v>
      </c>
      <c r="J625">
        <v>1</v>
      </c>
      <c r="K625" t="s">
        <v>69</v>
      </c>
      <c r="L625" t="s">
        <v>27</v>
      </c>
      <c r="M625" t="s">
        <v>113</v>
      </c>
      <c r="N625">
        <v>0</v>
      </c>
      <c r="O625">
        <v>2500</v>
      </c>
      <c r="P625">
        <v>1147</v>
      </c>
      <c r="Q625">
        <v>5000</v>
      </c>
      <c r="R625" s="1">
        <v>40316</v>
      </c>
      <c r="S625">
        <v>2</v>
      </c>
      <c r="T625">
        <v>2010</v>
      </c>
      <c r="U625">
        <v>204.8</v>
      </c>
      <c r="V625">
        <v>767.21</v>
      </c>
      <c r="W625">
        <v>146</v>
      </c>
      <c r="X625" t="s">
        <v>29</v>
      </c>
    </row>
    <row r="626" spans="1:24" hidden="1" x14ac:dyDescent="0.25">
      <c r="A626" s="1">
        <v>41153</v>
      </c>
      <c r="B626">
        <v>60</v>
      </c>
      <c r="C626" t="s">
        <v>30</v>
      </c>
      <c r="D626" s="1"/>
      <c r="E626">
        <v>0.2893</v>
      </c>
      <c r="F626">
        <v>0.26319999999999999</v>
      </c>
      <c r="G626">
        <v>0.25319999999999998</v>
      </c>
      <c r="H626" t="s">
        <v>39</v>
      </c>
      <c r="I626">
        <v>4</v>
      </c>
      <c r="J626">
        <v>1</v>
      </c>
      <c r="K626" t="s">
        <v>35</v>
      </c>
      <c r="L626" t="s">
        <v>82</v>
      </c>
      <c r="M626" t="s">
        <v>33</v>
      </c>
      <c r="N626">
        <v>0</v>
      </c>
      <c r="O626">
        <v>3429.166667</v>
      </c>
      <c r="P626">
        <v>0</v>
      </c>
      <c r="Q626">
        <v>7500</v>
      </c>
      <c r="R626" s="1">
        <v>41163</v>
      </c>
      <c r="S626">
        <v>3</v>
      </c>
      <c r="T626">
        <v>2012</v>
      </c>
      <c r="U626">
        <v>225.98</v>
      </c>
      <c r="V626">
        <v>2594.44</v>
      </c>
      <c r="W626">
        <v>9</v>
      </c>
      <c r="X626" t="s">
        <v>38</v>
      </c>
    </row>
    <row r="627" spans="1:24" hidden="1" x14ac:dyDescent="0.25">
      <c r="A627" s="1">
        <v>38933</v>
      </c>
      <c r="B627">
        <v>36</v>
      </c>
      <c r="C627" t="s">
        <v>24</v>
      </c>
      <c r="D627" s="1">
        <v>40039</v>
      </c>
      <c r="E627">
        <v>0.12950999999999999</v>
      </c>
      <c r="F627">
        <v>0.1225</v>
      </c>
      <c r="G627">
        <v>0.115</v>
      </c>
      <c r="H627" t="s">
        <v>25</v>
      </c>
      <c r="J627">
        <v>0</v>
      </c>
      <c r="K627" t="s">
        <v>25</v>
      </c>
      <c r="L627" t="s">
        <v>84</v>
      </c>
      <c r="M627" t="s">
        <v>36</v>
      </c>
      <c r="O627">
        <v>6764.8333329999996</v>
      </c>
      <c r="P627">
        <v>0</v>
      </c>
      <c r="Q627">
        <v>6800</v>
      </c>
      <c r="R627" s="1">
        <v>38943</v>
      </c>
      <c r="S627">
        <v>3</v>
      </c>
      <c r="T627">
        <v>2006</v>
      </c>
      <c r="U627">
        <v>224.74</v>
      </c>
      <c r="V627">
        <v>1334.25</v>
      </c>
      <c r="W627">
        <v>121</v>
      </c>
      <c r="X627" t="s">
        <v>38</v>
      </c>
    </row>
    <row r="628" spans="1:24" hidden="1" x14ac:dyDescent="0.25">
      <c r="A628" s="1">
        <v>40959</v>
      </c>
      <c r="B628">
        <v>36</v>
      </c>
      <c r="C628" t="s">
        <v>30</v>
      </c>
      <c r="D628" s="1"/>
      <c r="E628">
        <v>0.35797000000000001</v>
      </c>
      <c r="F628">
        <v>0.31769999999999998</v>
      </c>
      <c r="G628">
        <v>0.30769999999999997</v>
      </c>
      <c r="H628" t="s">
        <v>64</v>
      </c>
      <c r="I628">
        <v>4</v>
      </c>
      <c r="J628">
        <v>1</v>
      </c>
      <c r="K628" t="s">
        <v>102</v>
      </c>
      <c r="L628" t="s">
        <v>27</v>
      </c>
      <c r="M628" t="s">
        <v>33</v>
      </c>
      <c r="N628">
        <v>378</v>
      </c>
      <c r="O628">
        <v>3.8333330000000001</v>
      </c>
      <c r="P628">
        <v>0</v>
      </c>
      <c r="Q628">
        <v>2000</v>
      </c>
      <c r="R628" s="1">
        <v>40962</v>
      </c>
      <c r="S628">
        <v>1</v>
      </c>
      <c r="T628">
        <v>2012</v>
      </c>
      <c r="U628">
        <v>86.85</v>
      </c>
      <c r="V628">
        <v>967.24</v>
      </c>
      <c r="W628">
        <v>5</v>
      </c>
      <c r="X628" t="s">
        <v>38</v>
      </c>
    </row>
    <row r="629" spans="1:24" hidden="1" x14ac:dyDescent="0.25">
      <c r="A629" s="1">
        <v>41150</v>
      </c>
      <c r="B629">
        <v>36</v>
      </c>
      <c r="C629" t="s">
        <v>24</v>
      </c>
      <c r="D629" s="1">
        <v>41159</v>
      </c>
      <c r="E629">
        <v>0.33051000000000003</v>
      </c>
      <c r="F629">
        <v>0.29089999999999999</v>
      </c>
      <c r="G629">
        <v>0.28089999999999998</v>
      </c>
      <c r="H629" t="s">
        <v>44</v>
      </c>
      <c r="I629">
        <v>6</v>
      </c>
      <c r="J629">
        <v>1</v>
      </c>
      <c r="K629" t="s">
        <v>85</v>
      </c>
      <c r="L629" t="s">
        <v>27</v>
      </c>
      <c r="M629" t="s">
        <v>33</v>
      </c>
      <c r="N629">
        <v>0</v>
      </c>
      <c r="O629">
        <v>1666.666667</v>
      </c>
      <c r="P629">
        <v>0</v>
      </c>
      <c r="Q629">
        <v>2500</v>
      </c>
      <c r="R629" s="1">
        <v>41152</v>
      </c>
      <c r="S629">
        <v>3</v>
      </c>
      <c r="T629">
        <v>2012</v>
      </c>
      <c r="U629">
        <v>104.89</v>
      </c>
      <c r="V629">
        <v>13.95</v>
      </c>
      <c r="W629">
        <v>6</v>
      </c>
      <c r="X629" t="s">
        <v>38</v>
      </c>
    </row>
    <row r="630" spans="1:24" hidden="1" x14ac:dyDescent="0.25">
      <c r="A630" s="1">
        <v>39563</v>
      </c>
      <c r="B630">
        <v>36</v>
      </c>
      <c r="C630" t="s">
        <v>24</v>
      </c>
      <c r="D630" s="1">
        <v>40668</v>
      </c>
      <c r="E630">
        <v>0.12271</v>
      </c>
      <c r="F630">
        <v>0.1087</v>
      </c>
      <c r="G630">
        <v>9.8699999999999996E-2</v>
      </c>
      <c r="H630" t="s">
        <v>25</v>
      </c>
      <c r="J630">
        <v>1</v>
      </c>
      <c r="K630" t="s">
        <v>81</v>
      </c>
      <c r="L630" t="s">
        <v>27</v>
      </c>
      <c r="M630" t="s">
        <v>56</v>
      </c>
      <c r="N630">
        <v>0</v>
      </c>
      <c r="O630">
        <v>3583.333333</v>
      </c>
      <c r="P630">
        <v>0</v>
      </c>
      <c r="Q630">
        <v>2500</v>
      </c>
      <c r="R630" s="1">
        <v>39573</v>
      </c>
      <c r="S630">
        <v>2</v>
      </c>
      <c r="T630">
        <v>2008</v>
      </c>
      <c r="U630">
        <v>80.62</v>
      </c>
      <c r="V630">
        <v>441.88</v>
      </c>
      <c r="W630">
        <v>122</v>
      </c>
      <c r="X630" t="s">
        <v>38</v>
      </c>
    </row>
    <row r="631" spans="1:24" hidden="1" x14ac:dyDescent="0.25">
      <c r="A631" s="1">
        <v>41550</v>
      </c>
      <c r="B631">
        <v>36</v>
      </c>
      <c r="C631" t="s">
        <v>30</v>
      </c>
      <c r="D631" s="1"/>
      <c r="E631">
        <v>0.14409</v>
      </c>
      <c r="F631">
        <v>0.1159</v>
      </c>
      <c r="G631">
        <v>0.10589999999999999</v>
      </c>
      <c r="H631" t="s">
        <v>31</v>
      </c>
      <c r="I631">
        <v>3</v>
      </c>
      <c r="J631">
        <v>1</v>
      </c>
      <c r="K631" t="s">
        <v>94</v>
      </c>
      <c r="L631" t="s">
        <v>49</v>
      </c>
      <c r="M631" t="s">
        <v>33</v>
      </c>
      <c r="N631">
        <v>0</v>
      </c>
      <c r="O631">
        <v>4916.6666670000004</v>
      </c>
      <c r="P631">
        <v>0</v>
      </c>
      <c r="Q631">
        <v>15000</v>
      </c>
      <c r="R631" s="1">
        <v>41563</v>
      </c>
      <c r="S631">
        <v>4</v>
      </c>
      <c r="T631">
        <v>2013</v>
      </c>
      <c r="U631">
        <v>495.28</v>
      </c>
      <c r="V631">
        <v>560.43700000000001</v>
      </c>
      <c r="W631">
        <v>1</v>
      </c>
      <c r="X631" t="s">
        <v>38</v>
      </c>
    </row>
    <row r="632" spans="1:24" hidden="1" x14ac:dyDescent="0.25">
      <c r="A632" s="1">
        <v>41521</v>
      </c>
      <c r="B632">
        <v>36</v>
      </c>
      <c r="C632" t="s">
        <v>30</v>
      </c>
      <c r="D632" s="1"/>
      <c r="E632">
        <v>0.21434</v>
      </c>
      <c r="F632">
        <v>0.1774</v>
      </c>
      <c r="G632">
        <v>0.16739999999999999</v>
      </c>
      <c r="H632" t="s">
        <v>47</v>
      </c>
      <c r="I632">
        <v>4</v>
      </c>
      <c r="J632">
        <v>1</v>
      </c>
      <c r="K632" t="s">
        <v>61</v>
      </c>
      <c r="L632" t="s">
        <v>27</v>
      </c>
      <c r="M632" t="s">
        <v>33</v>
      </c>
      <c r="N632">
        <v>0</v>
      </c>
      <c r="O632">
        <v>3347.083333</v>
      </c>
      <c r="P632">
        <v>0</v>
      </c>
      <c r="Q632">
        <v>10000</v>
      </c>
      <c r="R632" s="1">
        <v>41528</v>
      </c>
      <c r="S632">
        <v>3</v>
      </c>
      <c r="T632">
        <v>2013</v>
      </c>
      <c r="U632">
        <v>360.22</v>
      </c>
      <c r="V632">
        <v>711.34</v>
      </c>
      <c r="W632">
        <v>32</v>
      </c>
      <c r="X632" t="s">
        <v>34</v>
      </c>
    </row>
    <row r="633" spans="1:24" hidden="1" x14ac:dyDescent="0.25">
      <c r="A633" s="1">
        <v>39532</v>
      </c>
      <c r="B633">
        <v>36</v>
      </c>
      <c r="C633" t="s">
        <v>24</v>
      </c>
      <c r="D633" s="1">
        <v>40636</v>
      </c>
      <c r="E633">
        <v>0.2</v>
      </c>
      <c r="F633">
        <v>0.2</v>
      </c>
      <c r="G633">
        <v>0.19</v>
      </c>
      <c r="H633" t="s">
        <v>25</v>
      </c>
      <c r="J633">
        <v>1</v>
      </c>
      <c r="K633" t="s">
        <v>100</v>
      </c>
      <c r="L633" t="s">
        <v>27</v>
      </c>
      <c r="M633" t="s">
        <v>56</v>
      </c>
      <c r="N633">
        <v>0</v>
      </c>
      <c r="O633">
        <v>2916.666667</v>
      </c>
      <c r="P633">
        <v>0</v>
      </c>
      <c r="Q633">
        <v>1500</v>
      </c>
      <c r="R633" s="1">
        <v>39541</v>
      </c>
      <c r="S633">
        <v>2</v>
      </c>
      <c r="T633">
        <v>2008</v>
      </c>
      <c r="U633">
        <v>21.43</v>
      </c>
      <c r="V633">
        <v>511.59</v>
      </c>
      <c r="W633">
        <v>34</v>
      </c>
      <c r="X633" t="s">
        <v>34</v>
      </c>
    </row>
    <row r="634" spans="1:24" hidden="1" x14ac:dyDescent="0.25">
      <c r="A634" s="1">
        <v>39174</v>
      </c>
      <c r="B634">
        <v>36</v>
      </c>
      <c r="C634" t="s">
        <v>24</v>
      </c>
      <c r="D634" s="1">
        <v>40286</v>
      </c>
      <c r="E634">
        <v>0.13705000000000001</v>
      </c>
      <c r="F634">
        <v>0.13</v>
      </c>
      <c r="G634">
        <v>0.12</v>
      </c>
      <c r="H634" t="s">
        <v>25</v>
      </c>
      <c r="J634">
        <v>0</v>
      </c>
      <c r="K634" t="s">
        <v>51</v>
      </c>
      <c r="L634" t="s">
        <v>27</v>
      </c>
      <c r="M634" t="s">
        <v>56</v>
      </c>
      <c r="N634">
        <v>0</v>
      </c>
      <c r="O634">
        <v>3666.666667</v>
      </c>
      <c r="P634">
        <v>0</v>
      </c>
      <c r="Q634">
        <v>10000</v>
      </c>
      <c r="R634" s="1">
        <v>39190</v>
      </c>
      <c r="S634">
        <v>2</v>
      </c>
      <c r="T634">
        <v>2007</v>
      </c>
      <c r="U634">
        <v>331.09</v>
      </c>
      <c r="V634">
        <v>2135.69</v>
      </c>
      <c r="W634">
        <v>282</v>
      </c>
      <c r="X634" t="s">
        <v>38</v>
      </c>
    </row>
    <row r="635" spans="1:24" hidden="1" x14ac:dyDescent="0.25">
      <c r="A635" s="1">
        <v>41623</v>
      </c>
      <c r="B635">
        <v>36</v>
      </c>
      <c r="C635" t="s">
        <v>30</v>
      </c>
      <c r="D635" s="1"/>
      <c r="E635">
        <v>0.12691</v>
      </c>
      <c r="F635">
        <v>9.9000000000000005E-2</v>
      </c>
      <c r="G635">
        <v>8.8999999999999996E-2</v>
      </c>
      <c r="H635" t="s">
        <v>31</v>
      </c>
      <c r="I635">
        <v>11</v>
      </c>
      <c r="J635">
        <v>1</v>
      </c>
      <c r="K635" t="s">
        <v>85</v>
      </c>
      <c r="L635" t="s">
        <v>92</v>
      </c>
      <c r="M635" t="s">
        <v>33</v>
      </c>
      <c r="N635">
        <v>0</v>
      </c>
      <c r="O635">
        <v>15000</v>
      </c>
      <c r="P635">
        <v>0</v>
      </c>
      <c r="Q635">
        <v>30000</v>
      </c>
      <c r="R635" s="1">
        <v>41627</v>
      </c>
      <c r="S635">
        <v>4</v>
      </c>
      <c r="T635">
        <v>2013</v>
      </c>
      <c r="U635">
        <v>966.61</v>
      </c>
      <c r="V635">
        <v>498.49</v>
      </c>
      <c r="W635">
        <v>564</v>
      </c>
      <c r="X635" t="s">
        <v>34</v>
      </c>
    </row>
    <row r="636" spans="1:24" x14ac:dyDescent="0.25">
      <c r="A636" s="1">
        <v>40816</v>
      </c>
      <c r="B636">
        <v>36</v>
      </c>
      <c r="C636" t="s">
        <v>24</v>
      </c>
      <c r="D636" s="1">
        <v>41359</v>
      </c>
      <c r="E636">
        <v>0.34887000000000001</v>
      </c>
      <c r="F636">
        <v>0.3125</v>
      </c>
      <c r="G636">
        <v>0.30249999999999999</v>
      </c>
      <c r="H636" t="s">
        <v>64</v>
      </c>
      <c r="I636">
        <v>1</v>
      </c>
      <c r="J636">
        <v>3</v>
      </c>
      <c r="K636" t="s">
        <v>93</v>
      </c>
      <c r="L636" t="s">
        <v>27</v>
      </c>
      <c r="M636" t="s">
        <v>28</v>
      </c>
      <c r="N636">
        <v>0</v>
      </c>
      <c r="O636">
        <v>3500</v>
      </c>
      <c r="P636">
        <v>0</v>
      </c>
      <c r="Q636">
        <v>4000</v>
      </c>
      <c r="R636" s="1">
        <v>40822</v>
      </c>
      <c r="S636">
        <v>4</v>
      </c>
      <c r="T636">
        <v>2011</v>
      </c>
      <c r="U636">
        <v>172.56</v>
      </c>
      <c r="V636">
        <v>1477.36</v>
      </c>
      <c r="W636">
        <v>88</v>
      </c>
      <c r="X636" t="s">
        <v>29</v>
      </c>
    </row>
    <row r="637" spans="1:24" hidden="1" x14ac:dyDescent="0.25">
      <c r="A637" s="1">
        <v>39410</v>
      </c>
      <c r="B637">
        <v>36</v>
      </c>
      <c r="C637" t="s">
        <v>66</v>
      </c>
      <c r="D637" s="1">
        <v>39689</v>
      </c>
      <c r="E637">
        <v>0.1973</v>
      </c>
      <c r="F637">
        <v>0.19</v>
      </c>
      <c r="G637">
        <v>0.18</v>
      </c>
      <c r="H637" t="s">
        <v>25</v>
      </c>
      <c r="J637">
        <v>0</v>
      </c>
      <c r="K637" t="s">
        <v>25</v>
      </c>
      <c r="L637" t="s">
        <v>98</v>
      </c>
      <c r="M637" t="s">
        <v>56</v>
      </c>
      <c r="N637">
        <v>0</v>
      </c>
      <c r="O637">
        <v>11666.666670000001</v>
      </c>
      <c r="P637">
        <v>2140</v>
      </c>
      <c r="Q637">
        <v>20000</v>
      </c>
      <c r="R637" s="1">
        <v>39416</v>
      </c>
      <c r="S637">
        <v>4</v>
      </c>
      <c r="T637">
        <v>2007</v>
      </c>
      <c r="U637">
        <v>733.12</v>
      </c>
      <c r="V637">
        <v>1219.99</v>
      </c>
      <c r="W637">
        <v>268</v>
      </c>
      <c r="X637" t="s">
        <v>38</v>
      </c>
    </row>
    <row r="638" spans="1:24" x14ac:dyDescent="0.25">
      <c r="A638" s="1">
        <v>41680</v>
      </c>
      <c r="B638">
        <v>36</v>
      </c>
      <c r="C638" t="s">
        <v>30</v>
      </c>
      <c r="D638" s="1"/>
      <c r="E638">
        <v>0.14243</v>
      </c>
      <c r="F638">
        <v>0.1139</v>
      </c>
      <c r="G638">
        <v>0.10390000000000001</v>
      </c>
      <c r="H638" t="s">
        <v>31</v>
      </c>
      <c r="I638">
        <v>8</v>
      </c>
      <c r="J638">
        <v>1</v>
      </c>
      <c r="K638" t="s">
        <v>35</v>
      </c>
      <c r="L638" t="s">
        <v>80</v>
      </c>
      <c r="M638" t="s">
        <v>33</v>
      </c>
      <c r="N638">
        <v>0</v>
      </c>
      <c r="O638">
        <v>4583.3333329999996</v>
      </c>
      <c r="P638">
        <v>0</v>
      </c>
      <c r="Q638">
        <v>10000</v>
      </c>
      <c r="R638" s="1">
        <v>41689</v>
      </c>
      <c r="S638">
        <v>1</v>
      </c>
      <c r="T638">
        <v>2014</v>
      </c>
      <c r="U638">
        <v>329.24</v>
      </c>
      <c r="V638">
        <v>0</v>
      </c>
      <c r="W638">
        <v>1</v>
      </c>
      <c r="X638" t="s">
        <v>29</v>
      </c>
    </row>
    <row r="639" spans="1:24" hidden="1" x14ac:dyDescent="0.25">
      <c r="A639" s="1">
        <v>41417</v>
      </c>
      <c r="B639">
        <v>36</v>
      </c>
      <c r="C639" t="s">
        <v>30</v>
      </c>
      <c r="D639" s="1"/>
      <c r="E639">
        <v>0.19236</v>
      </c>
      <c r="F639">
        <v>0.15590000000000001</v>
      </c>
      <c r="G639">
        <v>0.1459</v>
      </c>
      <c r="H639" t="s">
        <v>42</v>
      </c>
      <c r="I639">
        <v>6</v>
      </c>
      <c r="J639">
        <v>2</v>
      </c>
      <c r="K639" t="s">
        <v>51</v>
      </c>
      <c r="L639" t="s">
        <v>139</v>
      </c>
      <c r="M639" t="s">
        <v>33</v>
      </c>
      <c r="N639">
        <v>0</v>
      </c>
      <c r="O639">
        <v>31666.666669999999</v>
      </c>
      <c r="P639">
        <v>0</v>
      </c>
      <c r="Q639">
        <v>35000</v>
      </c>
      <c r="R639" s="1">
        <v>41428</v>
      </c>
      <c r="S639">
        <v>2</v>
      </c>
      <c r="T639">
        <v>2013</v>
      </c>
      <c r="U639">
        <v>1223.42</v>
      </c>
      <c r="V639">
        <v>3441.34</v>
      </c>
      <c r="W639">
        <v>88</v>
      </c>
      <c r="X639" t="s">
        <v>34</v>
      </c>
    </row>
    <row r="640" spans="1:24" x14ac:dyDescent="0.25">
      <c r="A640" s="1">
        <v>41650</v>
      </c>
      <c r="B640">
        <v>36</v>
      </c>
      <c r="C640" t="s">
        <v>30</v>
      </c>
      <c r="D640" s="1"/>
      <c r="E640">
        <v>0.11563</v>
      </c>
      <c r="F640">
        <v>8.7900000000000006E-2</v>
      </c>
      <c r="G640">
        <v>7.7899999999999997E-2</v>
      </c>
      <c r="H640" t="s">
        <v>31</v>
      </c>
      <c r="I640">
        <v>7</v>
      </c>
      <c r="J640">
        <v>1</v>
      </c>
      <c r="K640" t="s">
        <v>134</v>
      </c>
      <c r="L640" t="s">
        <v>129</v>
      </c>
      <c r="M640" t="s">
        <v>33</v>
      </c>
      <c r="N640">
        <v>0</v>
      </c>
      <c r="O640">
        <v>11666.666670000001</v>
      </c>
      <c r="P640">
        <v>0</v>
      </c>
      <c r="Q640">
        <v>15000</v>
      </c>
      <c r="R640" s="1">
        <v>41689</v>
      </c>
      <c r="S640">
        <v>1</v>
      </c>
      <c r="T640">
        <v>2014</v>
      </c>
      <c r="U640">
        <v>475.53</v>
      </c>
      <c r="V640">
        <v>0</v>
      </c>
      <c r="W640">
        <v>1</v>
      </c>
      <c r="X640" t="s">
        <v>29</v>
      </c>
    </row>
    <row r="641" spans="1:24" hidden="1" x14ac:dyDescent="0.25">
      <c r="A641" s="1">
        <v>41559</v>
      </c>
      <c r="B641">
        <v>60</v>
      </c>
      <c r="C641" t="s">
        <v>30</v>
      </c>
      <c r="D641" s="1"/>
      <c r="E641">
        <v>0.31940000000000002</v>
      </c>
      <c r="F641">
        <v>0.29249999999999998</v>
      </c>
      <c r="G641">
        <v>0.28249999999999997</v>
      </c>
      <c r="H641" t="s">
        <v>44</v>
      </c>
      <c r="I641">
        <v>3</v>
      </c>
      <c r="J641">
        <v>1</v>
      </c>
      <c r="K641" t="s">
        <v>116</v>
      </c>
      <c r="L641" t="s">
        <v>112</v>
      </c>
      <c r="M641" t="s">
        <v>33</v>
      </c>
      <c r="N641">
        <v>0</v>
      </c>
      <c r="O641">
        <v>2500</v>
      </c>
      <c r="P641">
        <v>0</v>
      </c>
      <c r="Q641">
        <v>4000</v>
      </c>
      <c r="R641" s="1">
        <v>41568</v>
      </c>
      <c r="S641">
        <v>4</v>
      </c>
      <c r="T641">
        <v>2013</v>
      </c>
      <c r="U641">
        <v>127.58</v>
      </c>
      <c r="V641">
        <v>389.86</v>
      </c>
      <c r="W641">
        <v>21</v>
      </c>
      <c r="X641" t="s">
        <v>34</v>
      </c>
    </row>
    <row r="642" spans="1:24" hidden="1" x14ac:dyDescent="0.25">
      <c r="A642" s="1">
        <v>41618</v>
      </c>
      <c r="B642">
        <v>36</v>
      </c>
      <c r="C642" t="s">
        <v>30</v>
      </c>
      <c r="D642" s="1"/>
      <c r="E642">
        <v>0.11563</v>
      </c>
      <c r="F642">
        <v>8.7900000000000006E-2</v>
      </c>
      <c r="G642">
        <v>7.7899999999999997E-2</v>
      </c>
      <c r="H642" t="s">
        <v>31</v>
      </c>
      <c r="I642">
        <v>8</v>
      </c>
      <c r="J642">
        <v>2</v>
      </c>
      <c r="K642" t="s">
        <v>87</v>
      </c>
      <c r="L642" t="s">
        <v>32</v>
      </c>
      <c r="M642" t="s">
        <v>33</v>
      </c>
      <c r="N642">
        <v>0</v>
      </c>
      <c r="O642">
        <v>14166.666670000001</v>
      </c>
      <c r="P642">
        <v>0</v>
      </c>
      <c r="Q642">
        <v>10000</v>
      </c>
      <c r="R642" s="1">
        <v>41660</v>
      </c>
      <c r="S642">
        <v>1</v>
      </c>
      <c r="T642">
        <v>2014</v>
      </c>
      <c r="U642">
        <v>317.02</v>
      </c>
      <c r="V642">
        <v>72.241799999999998</v>
      </c>
      <c r="W642">
        <v>1</v>
      </c>
      <c r="X642" t="s">
        <v>38</v>
      </c>
    </row>
    <row r="643" spans="1:24" hidden="1" x14ac:dyDescent="0.25">
      <c r="A643" s="1">
        <v>41608</v>
      </c>
      <c r="B643">
        <v>36</v>
      </c>
      <c r="C643" t="s">
        <v>30</v>
      </c>
      <c r="D643" s="1"/>
      <c r="E643">
        <v>0.21648000000000001</v>
      </c>
      <c r="F643">
        <v>0.17949999999999999</v>
      </c>
      <c r="G643">
        <v>0.16950000000000001</v>
      </c>
      <c r="H643" t="s">
        <v>47</v>
      </c>
      <c r="I643">
        <v>7</v>
      </c>
      <c r="J643">
        <v>1</v>
      </c>
      <c r="K643" t="s">
        <v>93</v>
      </c>
      <c r="L643" t="s">
        <v>80</v>
      </c>
      <c r="M643" t="s">
        <v>33</v>
      </c>
      <c r="N643">
        <v>0</v>
      </c>
      <c r="O643">
        <v>5880.9166670000004</v>
      </c>
      <c r="P643">
        <v>0</v>
      </c>
      <c r="Q643">
        <v>15000</v>
      </c>
      <c r="R643" s="1">
        <v>41614</v>
      </c>
      <c r="S643">
        <v>4</v>
      </c>
      <c r="T643">
        <v>2013</v>
      </c>
      <c r="U643">
        <v>541.91</v>
      </c>
      <c r="V643">
        <v>445.20330000000001</v>
      </c>
      <c r="W643">
        <v>1</v>
      </c>
      <c r="X643" t="s">
        <v>34</v>
      </c>
    </row>
    <row r="644" spans="1:24" hidden="1" x14ac:dyDescent="0.25">
      <c r="A644" s="1">
        <v>41383</v>
      </c>
      <c r="B644">
        <v>36</v>
      </c>
      <c r="C644" t="s">
        <v>30</v>
      </c>
      <c r="D644" s="1"/>
      <c r="E644">
        <v>8.3250000000000005E-2</v>
      </c>
      <c r="F644">
        <v>6.9900000000000004E-2</v>
      </c>
      <c r="G644">
        <v>5.9900000000000002E-2</v>
      </c>
      <c r="H644" t="s">
        <v>50</v>
      </c>
      <c r="I644">
        <v>10</v>
      </c>
      <c r="J644">
        <v>1</v>
      </c>
      <c r="K644" t="s">
        <v>93</v>
      </c>
      <c r="L644" t="s">
        <v>74</v>
      </c>
      <c r="M644" t="s">
        <v>56</v>
      </c>
      <c r="N644">
        <v>0</v>
      </c>
      <c r="O644">
        <v>7916.6666670000004</v>
      </c>
      <c r="P644">
        <v>0</v>
      </c>
      <c r="Q644">
        <v>11000</v>
      </c>
      <c r="R644" s="1">
        <v>41393</v>
      </c>
      <c r="S644">
        <v>2</v>
      </c>
      <c r="T644">
        <v>2013</v>
      </c>
      <c r="U644">
        <v>339.6</v>
      </c>
      <c r="V644">
        <v>521.77</v>
      </c>
      <c r="W644">
        <v>233</v>
      </c>
      <c r="X644" t="s">
        <v>34</v>
      </c>
    </row>
    <row r="645" spans="1:24" hidden="1" x14ac:dyDescent="0.25">
      <c r="A645" s="1">
        <v>41602</v>
      </c>
      <c r="B645">
        <v>36</v>
      </c>
      <c r="C645" t="s">
        <v>30</v>
      </c>
      <c r="D645" s="1"/>
      <c r="E645">
        <v>0.19858999999999999</v>
      </c>
      <c r="F645">
        <v>0.16200000000000001</v>
      </c>
      <c r="G645">
        <v>0.152</v>
      </c>
      <c r="H645" t="s">
        <v>47</v>
      </c>
      <c r="I645">
        <v>8</v>
      </c>
      <c r="J645">
        <v>15</v>
      </c>
      <c r="K645" t="s">
        <v>85</v>
      </c>
      <c r="L645" t="s">
        <v>41</v>
      </c>
      <c r="M645" t="s">
        <v>33</v>
      </c>
      <c r="N645">
        <v>0</v>
      </c>
      <c r="O645">
        <v>8083.3333329999996</v>
      </c>
      <c r="P645">
        <v>0</v>
      </c>
      <c r="Q645">
        <v>15000</v>
      </c>
      <c r="R645" s="1">
        <v>41617</v>
      </c>
      <c r="S645">
        <v>4</v>
      </c>
      <c r="T645">
        <v>2013</v>
      </c>
      <c r="U645">
        <v>528.84</v>
      </c>
      <c r="V645">
        <v>401.67250000000001</v>
      </c>
      <c r="W645">
        <v>1</v>
      </c>
      <c r="X645" t="s">
        <v>34</v>
      </c>
    </row>
    <row r="646" spans="1:24" hidden="1" x14ac:dyDescent="0.25">
      <c r="A646" s="1">
        <v>39594</v>
      </c>
      <c r="B646">
        <v>36</v>
      </c>
      <c r="C646" t="s">
        <v>24</v>
      </c>
      <c r="D646" s="1">
        <v>40692</v>
      </c>
      <c r="E646">
        <v>0.17677000000000001</v>
      </c>
      <c r="F646">
        <v>0.155</v>
      </c>
      <c r="G646">
        <v>0.14499999999999999</v>
      </c>
      <c r="H646" t="s">
        <v>25</v>
      </c>
      <c r="J646">
        <v>7</v>
      </c>
      <c r="K646" t="s">
        <v>148</v>
      </c>
      <c r="L646" t="s">
        <v>46</v>
      </c>
      <c r="M646" t="s">
        <v>113</v>
      </c>
      <c r="N646">
        <v>0</v>
      </c>
      <c r="O646">
        <v>1333.333333</v>
      </c>
      <c r="P646">
        <v>0</v>
      </c>
      <c r="Q646">
        <v>1000</v>
      </c>
      <c r="R646" s="1">
        <v>39597</v>
      </c>
      <c r="S646">
        <v>2</v>
      </c>
      <c r="T646">
        <v>2008</v>
      </c>
      <c r="U646">
        <v>34.909999999999997</v>
      </c>
      <c r="V646">
        <v>257.32</v>
      </c>
      <c r="W646">
        <v>16</v>
      </c>
      <c r="X646" t="s">
        <v>34</v>
      </c>
    </row>
    <row r="647" spans="1:24" hidden="1" x14ac:dyDescent="0.25">
      <c r="A647" s="1">
        <v>41015</v>
      </c>
      <c r="B647">
        <v>36</v>
      </c>
      <c r="C647" t="s">
        <v>24</v>
      </c>
      <c r="D647" s="1">
        <v>41171</v>
      </c>
      <c r="E647">
        <v>0.21371999999999999</v>
      </c>
      <c r="F647">
        <v>0.17680000000000001</v>
      </c>
      <c r="G647">
        <v>0.1668</v>
      </c>
      <c r="H647" t="s">
        <v>42</v>
      </c>
      <c r="I647">
        <v>8</v>
      </c>
      <c r="J647">
        <v>18</v>
      </c>
      <c r="K647" t="s">
        <v>58</v>
      </c>
      <c r="L647" t="s">
        <v>32</v>
      </c>
      <c r="M647" t="s">
        <v>33</v>
      </c>
      <c r="N647">
        <v>0</v>
      </c>
      <c r="O647">
        <v>11250</v>
      </c>
      <c r="P647">
        <v>0</v>
      </c>
      <c r="Q647">
        <v>15000</v>
      </c>
      <c r="R647" s="1">
        <v>41023</v>
      </c>
      <c r="S647">
        <v>2</v>
      </c>
      <c r="T647">
        <v>2012</v>
      </c>
      <c r="U647">
        <v>539.88</v>
      </c>
      <c r="V647">
        <v>1030.1600000000001</v>
      </c>
      <c r="W647">
        <v>229</v>
      </c>
      <c r="X647" t="s">
        <v>38</v>
      </c>
    </row>
    <row r="648" spans="1:24" hidden="1" x14ac:dyDescent="0.25">
      <c r="A648" s="1">
        <v>41561</v>
      </c>
      <c r="B648">
        <v>60</v>
      </c>
      <c r="C648" t="s">
        <v>30</v>
      </c>
      <c r="D648" s="1"/>
      <c r="E648">
        <v>0.22600999999999999</v>
      </c>
      <c r="F648">
        <v>0.20150000000000001</v>
      </c>
      <c r="G648">
        <v>0.1915</v>
      </c>
      <c r="H648" t="s">
        <v>47</v>
      </c>
      <c r="I648">
        <v>7</v>
      </c>
      <c r="J648">
        <v>1</v>
      </c>
      <c r="K648" t="s">
        <v>81</v>
      </c>
      <c r="L648" t="s">
        <v>41</v>
      </c>
      <c r="M648" t="s">
        <v>33</v>
      </c>
      <c r="N648">
        <v>0</v>
      </c>
      <c r="O648">
        <v>12500</v>
      </c>
      <c r="P648">
        <v>0</v>
      </c>
      <c r="Q648">
        <v>15000</v>
      </c>
      <c r="R648" s="1">
        <v>41564</v>
      </c>
      <c r="S648">
        <v>4</v>
      </c>
      <c r="T648">
        <v>2013</v>
      </c>
      <c r="U648">
        <v>398.66</v>
      </c>
      <c r="V648">
        <v>995.30920000000003</v>
      </c>
      <c r="W648">
        <v>1</v>
      </c>
      <c r="X648" t="s">
        <v>34</v>
      </c>
    </row>
    <row r="649" spans="1:24" hidden="1" x14ac:dyDescent="0.25">
      <c r="A649" s="1">
        <v>41422</v>
      </c>
      <c r="B649">
        <v>60</v>
      </c>
      <c r="C649" t="s">
        <v>152</v>
      </c>
      <c r="D649" s="1"/>
      <c r="E649">
        <v>0.24282000000000001</v>
      </c>
      <c r="F649">
        <v>0.21790000000000001</v>
      </c>
      <c r="G649">
        <v>0.2079</v>
      </c>
      <c r="H649" t="s">
        <v>47</v>
      </c>
      <c r="I649">
        <v>5</v>
      </c>
      <c r="J649">
        <v>1</v>
      </c>
      <c r="K649" t="s">
        <v>72</v>
      </c>
      <c r="L649" t="s">
        <v>32</v>
      </c>
      <c r="M649" t="s">
        <v>33</v>
      </c>
      <c r="N649">
        <v>0</v>
      </c>
      <c r="O649">
        <v>4583.3333329999996</v>
      </c>
      <c r="P649">
        <v>38</v>
      </c>
      <c r="Q649">
        <v>10000</v>
      </c>
      <c r="R649" s="1">
        <v>41425</v>
      </c>
      <c r="S649">
        <v>2</v>
      </c>
      <c r="T649">
        <v>2013</v>
      </c>
      <c r="U649">
        <v>275</v>
      </c>
      <c r="V649">
        <v>1623.0101</v>
      </c>
      <c r="W649">
        <v>1</v>
      </c>
      <c r="X649" t="s">
        <v>34</v>
      </c>
    </row>
    <row r="650" spans="1:24" hidden="1" x14ac:dyDescent="0.25">
      <c r="A650" s="1">
        <v>41190</v>
      </c>
      <c r="B650">
        <v>36</v>
      </c>
      <c r="C650" t="s">
        <v>30</v>
      </c>
      <c r="D650" s="1"/>
      <c r="E650">
        <v>0.2878</v>
      </c>
      <c r="F650">
        <v>0.2492</v>
      </c>
      <c r="G650">
        <v>0.2392</v>
      </c>
      <c r="H650" t="s">
        <v>39</v>
      </c>
      <c r="I650">
        <v>7</v>
      </c>
      <c r="J650">
        <v>2</v>
      </c>
      <c r="K650" t="s">
        <v>65</v>
      </c>
      <c r="L650" t="s">
        <v>88</v>
      </c>
      <c r="M650" t="s">
        <v>33</v>
      </c>
      <c r="N650">
        <v>0</v>
      </c>
      <c r="O650">
        <v>8333.3333330000005</v>
      </c>
      <c r="P650">
        <v>0</v>
      </c>
      <c r="Q650">
        <v>6500</v>
      </c>
      <c r="R650" s="1">
        <v>41208</v>
      </c>
      <c r="S650">
        <v>4</v>
      </c>
      <c r="T650">
        <v>2012</v>
      </c>
      <c r="U650">
        <v>258.16000000000003</v>
      </c>
      <c r="V650">
        <v>1825.05</v>
      </c>
      <c r="W650">
        <v>76</v>
      </c>
      <c r="X650" t="s">
        <v>34</v>
      </c>
    </row>
    <row r="651" spans="1:24" hidden="1" x14ac:dyDescent="0.25">
      <c r="A651" s="1">
        <v>41613</v>
      </c>
      <c r="B651">
        <v>36</v>
      </c>
      <c r="C651" t="s">
        <v>30</v>
      </c>
      <c r="D651" s="1"/>
      <c r="E651">
        <v>0.14713999999999999</v>
      </c>
      <c r="F651">
        <v>0.11890000000000001</v>
      </c>
      <c r="G651">
        <v>0.1089</v>
      </c>
      <c r="H651" t="s">
        <v>31</v>
      </c>
      <c r="I651">
        <v>9</v>
      </c>
      <c r="J651">
        <v>1</v>
      </c>
      <c r="K651" t="s">
        <v>61</v>
      </c>
      <c r="L651" t="s">
        <v>25</v>
      </c>
      <c r="M651" t="s">
        <v>27</v>
      </c>
      <c r="N651">
        <v>0</v>
      </c>
      <c r="O651">
        <v>8478.3333330000005</v>
      </c>
      <c r="P651">
        <v>0</v>
      </c>
      <c r="Q651">
        <v>30000</v>
      </c>
      <c r="R651" s="1">
        <v>41621</v>
      </c>
      <c r="S651">
        <v>4</v>
      </c>
      <c r="T651">
        <v>2013</v>
      </c>
      <c r="U651">
        <v>994.85</v>
      </c>
      <c r="V651">
        <v>589.13739999999996</v>
      </c>
      <c r="W651">
        <v>1</v>
      </c>
      <c r="X651" t="s">
        <v>38</v>
      </c>
    </row>
    <row r="652" spans="1:24" x14ac:dyDescent="0.25">
      <c r="A652" s="1">
        <v>39624</v>
      </c>
      <c r="B652">
        <v>36</v>
      </c>
      <c r="C652" t="s">
        <v>24</v>
      </c>
      <c r="D652" s="1">
        <v>40701</v>
      </c>
      <c r="E652">
        <v>0.10033</v>
      </c>
      <c r="F652">
        <v>8.6499999999999994E-2</v>
      </c>
      <c r="G652">
        <v>7.6499999999999999E-2</v>
      </c>
      <c r="H652" t="s">
        <v>25</v>
      </c>
      <c r="J652">
        <v>7</v>
      </c>
      <c r="K652" t="s">
        <v>48</v>
      </c>
      <c r="L652" t="s">
        <v>62</v>
      </c>
      <c r="M652" t="s">
        <v>56</v>
      </c>
      <c r="N652">
        <v>0</v>
      </c>
      <c r="O652">
        <v>5100</v>
      </c>
      <c r="P652">
        <v>0</v>
      </c>
      <c r="Q652">
        <v>3400</v>
      </c>
      <c r="R652" s="1">
        <v>39636</v>
      </c>
      <c r="S652">
        <v>3</v>
      </c>
      <c r="T652">
        <v>2008</v>
      </c>
      <c r="U652">
        <v>107.57</v>
      </c>
      <c r="V652">
        <v>451.13</v>
      </c>
      <c r="W652">
        <v>117</v>
      </c>
      <c r="X652" t="s">
        <v>29</v>
      </c>
    </row>
    <row r="653" spans="1:24" hidden="1" x14ac:dyDescent="0.25">
      <c r="A653" s="1">
        <v>39592</v>
      </c>
      <c r="B653">
        <v>36</v>
      </c>
      <c r="C653" t="s">
        <v>24</v>
      </c>
      <c r="D653" s="1">
        <v>40697</v>
      </c>
      <c r="E653">
        <v>0.18454000000000001</v>
      </c>
      <c r="F653">
        <v>0.17</v>
      </c>
      <c r="G653">
        <v>0.16</v>
      </c>
      <c r="H653" t="s">
        <v>25</v>
      </c>
      <c r="J653">
        <v>1</v>
      </c>
      <c r="K653" t="s">
        <v>85</v>
      </c>
      <c r="L653" t="s">
        <v>32</v>
      </c>
      <c r="M653" t="s">
        <v>56</v>
      </c>
      <c r="N653">
        <v>0</v>
      </c>
      <c r="O653">
        <v>8166.6666670000004</v>
      </c>
      <c r="P653">
        <v>0</v>
      </c>
      <c r="Q653">
        <v>15000</v>
      </c>
      <c r="R653" s="1">
        <v>39602</v>
      </c>
      <c r="S653">
        <v>2</v>
      </c>
      <c r="T653">
        <v>2008</v>
      </c>
      <c r="U653">
        <v>531.34</v>
      </c>
      <c r="V653">
        <v>4255.8500000000004</v>
      </c>
      <c r="W653">
        <v>386</v>
      </c>
      <c r="X653" t="s">
        <v>38</v>
      </c>
    </row>
    <row r="654" spans="1:24" hidden="1" x14ac:dyDescent="0.25">
      <c r="A654" s="1">
        <v>39453</v>
      </c>
      <c r="B654">
        <v>36</v>
      </c>
      <c r="C654" t="s">
        <v>66</v>
      </c>
      <c r="D654" s="1">
        <v>39890</v>
      </c>
      <c r="E654">
        <v>0.15428</v>
      </c>
      <c r="F654">
        <v>0.14000000000000001</v>
      </c>
      <c r="G654">
        <v>0.13</v>
      </c>
      <c r="H654" t="s">
        <v>25</v>
      </c>
      <c r="J654">
        <v>1</v>
      </c>
      <c r="K654" t="s">
        <v>35</v>
      </c>
      <c r="L654" t="s">
        <v>54</v>
      </c>
      <c r="M654" t="s">
        <v>56</v>
      </c>
      <c r="N654">
        <v>0</v>
      </c>
      <c r="O654">
        <v>5833.3333329999996</v>
      </c>
      <c r="P654">
        <v>1605</v>
      </c>
      <c r="Q654">
        <v>20000</v>
      </c>
      <c r="R654" s="1">
        <v>39464</v>
      </c>
      <c r="S654">
        <v>1</v>
      </c>
      <c r="T654">
        <v>2008</v>
      </c>
      <c r="U654">
        <v>683.55</v>
      </c>
      <c r="V654">
        <v>1906.94</v>
      </c>
      <c r="W654">
        <v>412</v>
      </c>
      <c r="X654" t="s">
        <v>34</v>
      </c>
    </row>
    <row r="655" spans="1:24" x14ac:dyDescent="0.25">
      <c r="A655" s="1">
        <v>41396</v>
      </c>
      <c r="B655">
        <v>60</v>
      </c>
      <c r="C655" t="s">
        <v>30</v>
      </c>
      <c r="D655" s="1"/>
      <c r="E655">
        <v>0.29341</v>
      </c>
      <c r="F655">
        <v>0.26719999999999999</v>
      </c>
      <c r="G655">
        <v>0.25719999999999998</v>
      </c>
      <c r="H655" t="s">
        <v>39</v>
      </c>
      <c r="I655">
        <v>2</v>
      </c>
      <c r="J655">
        <v>1</v>
      </c>
      <c r="K655" t="s">
        <v>94</v>
      </c>
      <c r="L655" t="s">
        <v>27</v>
      </c>
      <c r="M655" t="s">
        <v>33</v>
      </c>
      <c r="N655">
        <v>0</v>
      </c>
      <c r="O655">
        <v>16333.333329999999</v>
      </c>
      <c r="P655">
        <v>0</v>
      </c>
      <c r="Q655">
        <v>15000</v>
      </c>
      <c r="R655" s="1">
        <v>41443</v>
      </c>
      <c r="S655">
        <v>2</v>
      </c>
      <c r="T655">
        <v>2013</v>
      </c>
      <c r="U655">
        <v>455.52</v>
      </c>
      <c r="V655">
        <v>2734.3191999999999</v>
      </c>
      <c r="W655">
        <v>1</v>
      </c>
      <c r="X655" t="s">
        <v>29</v>
      </c>
    </row>
    <row r="656" spans="1:24" hidden="1" x14ac:dyDescent="0.25">
      <c r="A656" s="1">
        <v>38844</v>
      </c>
      <c r="B656">
        <v>36</v>
      </c>
      <c r="C656" t="s">
        <v>63</v>
      </c>
      <c r="D656" s="1">
        <v>39384</v>
      </c>
      <c r="E656">
        <v>0.21986</v>
      </c>
      <c r="F656">
        <v>0.20749999999999999</v>
      </c>
      <c r="G656">
        <v>0.17749999999999999</v>
      </c>
      <c r="H656" t="s">
        <v>25</v>
      </c>
      <c r="J656">
        <v>0</v>
      </c>
      <c r="K656" t="s">
        <v>45</v>
      </c>
      <c r="L656" t="s">
        <v>25</v>
      </c>
      <c r="M656" t="s">
        <v>25</v>
      </c>
      <c r="O656">
        <v>2500</v>
      </c>
      <c r="P656">
        <v>178</v>
      </c>
      <c r="Q656">
        <v>1500</v>
      </c>
      <c r="R656" s="1">
        <v>38867</v>
      </c>
      <c r="S656">
        <v>2</v>
      </c>
      <c r="T656">
        <v>2006</v>
      </c>
      <c r="U656">
        <v>56.32</v>
      </c>
      <c r="V656">
        <v>259.27999999999997</v>
      </c>
      <c r="W656">
        <v>13</v>
      </c>
      <c r="X656" t="s">
        <v>34</v>
      </c>
    </row>
    <row r="657" spans="1:24" hidden="1" x14ac:dyDescent="0.25">
      <c r="A657" s="1">
        <v>39288</v>
      </c>
      <c r="B657">
        <v>36</v>
      </c>
      <c r="C657" t="s">
        <v>24</v>
      </c>
      <c r="D657" s="1">
        <v>40396</v>
      </c>
      <c r="E657">
        <v>0.15712999999999999</v>
      </c>
      <c r="F657">
        <v>0.15</v>
      </c>
      <c r="G657">
        <v>0.13500000000000001</v>
      </c>
      <c r="H657" t="s">
        <v>25</v>
      </c>
      <c r="J657">
        <v>0</v>
      </c>
      <c r="K657" t="s">
        <v>111</v>
      </c>
      <c r="L657" t="s">
        <v>153</v>
      </c>
      <c r="M657" t="s">
        <v>56</v>
      </c>
      <c r="N657">
        <v>0</v>
      </c>
      <c r="O657">
        <v>2426.083333</v>
      </c>
      <c r="P657">
        <v>0</v>
      </c>
      <c r="Q657">
        <v>18500</v>
      </c>
      <c r="R657" s="1">
        <v>39300</v>
      </c>
      <c r="S657">
        <v>3</v>
      </c>
      <c r="T657">
        <v>2007</v>
      </c>
      <c r="U657">
        <v>630.37</v>
      </c>
      <c r="V657">
        <v>4444.87</v>
      </c>
      <c r="W657">
        <v>366</v>
      </c>
      <c r="X657" t="s">
        <v>38</v>
      </c>
    </row>
    <row r="658" spans="1:24" x14ac:dyDescent="0.25">
      <c r="A658" s="1">
        <v>40217</v>
      </c>
      <c r="B658">
        <v>36</v>
      </c>
      <c r="C658" t="s">
        <v>24</v>
      </c>
      <c r="D658" s="1">
        <v>41331</v>
      </c>
      <c r="E658">
        <v>0.22134999999999999</v>
      </c>
      <c r="F658">
        <v>0.19900000000000001</v>
      </c>
      <c r="G658">
        <v>0.189</v>
      </c>
      <c r="H658" t="s">
        <v>47</v>
      </c>
      <c r="I658">
        <v>9</v>
      </c>
      <c r="J658">
        <v>2</v>
      </c>
      <c r="K658" t="s">
        <v>65</v>
      </c>
      <c r="L658" t="s">
        <v>27</v>
      </c>
      <c r="M658" t="s">
        <v>121</v>
      </c>
      <c r="N658">
        <v>0</v>
      </c>
      <c r="O658">
        <v>5000</v>
      </c>
      <c r="P658">
        <v>0</v>
      </c>
      <c r="Q658">
        <v>2500</v>
      </c>
      <c r="R658" s="1">
        <v>40235</v>
      </c>
      <c r="S658">
        <v>1</v>
      </c>
      <c r="T658">
        <v>2010</v>
      </c>
      <c r="U658">
        <v>92.78</v>
      </c>
      <c r="V658">
        <v>837.38</v>
      </c>
      <c r="W658">
        <v>113</v>
      </c>
      <c r="X658" t="s">
        <v>29</v>
      </c>
    </row>
    <row r="659" spans="1:24" hidden="1" x14ac:dyDescent="0.25">
      <c r="A659" s="1">
        <v>41619</v>
      </c>
      <c r="B659">
        <v>36</v>
      </c>
      <c r="C659" t="s">
        <v>30</v>
      </c>
      <c r="D659" s="1"/>
      <c r="E659">
        <v>0.20216999999999999</v>
      </c>
      <c r="F659">
        <v>0.16550000000000001</v>
      </c>
      <c r="G659">
        <v>0.1555</v>
      </c>
      <c r="H659" t="s">
        <v>47</v>
      </c>
      <c r="I659">
        <v>7</v>
      </c>
      <c r="J659">
        <v>1</v>
      </c>
      <c r="K659" t="s">
        <v>71</v>
      </c>
      <c r="L659" t="s">
        <v>149</v>
      </c>
      <c r="M659" t="s">
        <v>33</v>
      </c>
      <c r="N659">
        <v>0</v>
      </c>
      <c r="O659">
        <v>5833.3333329999996</v>
      </c>
      <c r="P659">
        <v>0</v>
      </c>
      <c r="Q659">
        <v>15000</v>
      </c>
      <c r="R659" s="1">
        <v>41639</v>
      </c>
      <c r="S659">
        <v>4</v>
      </c>
      <c r="T659">
        <v>2013</v>
      </c>
      <c r="U659">
        <v>531.44000000000005</v>
      </c>
      <c r="V659">
        <v>397.21</v>
      </c>
      <c r="W659">
        <v>1</v>
      </c>
      <c r="X659" t="s">
        <v>38</v>
      </c>
    </row>
    <row r="660" spans="1:24" hidden="1" x14ac:dyDescent="0.25">
      <c r="A660" s="1">
        <v>41454</v>
      </c>
      <c r="B660">
        <v>60</v>
      </c>
      <c r="C660" t="s">
        <v>24</v>
      </c>
      <c r="D660" s="1">
        <v>41527</v>
      </c>
      <c r="E660">
        <v>0.10878</v>
      </c>
      <c r="F660">
        <v>8.6900000000000005E-2</v>
      </c>
      <c r="G660">
        <v>7.6899999999999996E-2</v>
      </c>
      <c r="H660" t="s">
        <v>50</v>
      </c>
      <c r="I660">
        <v>10</v>
      </c>
      <c r="J660">
        <v>1</v>
      </c>
      <c r="K660" t="s">
        <v>85</v>
      </c>
      <c r="L660" t="s">
        <v>92</v>
      </c>
      <c r="M660" t="s">
        <v>33</v>
      </c>
      <c r="N660">
        <v>0</v>
      </c>
      <c r="O660">
        <v>10000</v>
      </c>
      <c r="P660">
        <v>0</v>
      </c>
      <c r="Q660">
        <v>10000</v>
      </c>
      <c r="R660" s="1">
        <v>41465</v>
      </c>
      <c r="S660">
        <v>3</v>
      </c>
      <c r="T660">
        <v>2013</v>
      </c>
      <c r="U660">
        <v>206.08</v>
      </c>
      <c r="V660">
        <v>48.24</v>
      </c>
      <c r="W660">
        <v>179</v>
      </c>
      <c r="X660" t="s">
        <v>34</v>
      </c>
    </row>
    <row r="661" spans="1:24" hidden="1" x14ac:dyDescent="0.25">
      <c r="A661" s="1">
        <v>41655</v>
      </c>
      <c r="B661">
        <v>36</v>
      </c>
      <c r="C661" t="s">
        <v>30</v>
      </c>
      <c r="D661" s="1"/>
      <c r="E661">
        <v>0.19858999999999999</v>
      </c>
      <c r="F661">
        <v>0.16200000000000001</v>
      </c>
      <c r="G661">
        <v>0.152</v>
      </c>
      <c r="H661" t="s">
        <v>47</v>
      </c>
      <c r="I661">
        <v>7</v>
      </c>
      <c r="J661">
        <v>1</v>
      </c>
      <c r="K661" t="s">
        <v>48</v>
      </c>
      <c r="L661" t="s">
        <v>46</v>
      </c>
      <c r="M661" t="s">
        <v>33</v>
      </c>
      <c r="N661">
        <v>0</v>
      </c>
      <c r="O661">
        <v>5101.5833329999996</v>
      </c>
      <c r="P661">
        <v>0</v>
      </c>
      <c r="Q661">
        <v>9000</v>
      </c>
      <c r="R661" s="1">
        <v>41661</v>
      </c>
      <c r="S661">
        <v>1</v>
      </c>
      <c r="T661">
        <v>2014</v>
      </c>
      <c r="U661">
        <v>317.3</v>
      </c>
      <c r="V661">
        <v>119.8355</v>
      </c>
      <c r="W661">
        <v>1</v>
      </c>
      <c r="X661" t="s">
        <v>34</v>
      </c>
    </row>
    <row r="662" spans="1:24" hidden="1" x14ac:dyDescent="0.25">
      <c r="A662" s="1">
        <v>41405</v>
      </c>
      <c r="B662">
        <v>60</v>
      </c>
      <c r="C662" t="s">
        <v>30</v>
      </c>
      <c r="D662" s="1"/>
      <c r="E662">
        <v>0.15629000000000001</v>
      </c>
      <c r="F662">
        <v>0.13339999999999999</v>
      </c>
      <c r="G662">
        <v>0.1234</v>
      </c>
      <c r="H662" t="s">
        <v>31</v>
      </c>
      <c r="I662">
        <v>6</v>
      </c>
      <c r="J662">
        <v>1</v>
      </c>
      <c r="K662" t="s">
        <v>87</v>
      </c>
      <c r="L662" t="s">
        <v>75</v>
      </c>
      <c r="M662" t="s">
        <v>33</v>
      </c>
      <c r="N662">
        <v>0</v>
      </c>
      <c r="O662">
        <v>4183.3333329999996</v>
      </c>
      <c r="P662">
        <v>0</v>
      </c>
      <c r="Q662">
        <v>15000</v>
      </c>
      <c r="R662" s="1">
        <v>41428</v>
      </c>
      <c r="S662">
        <v>2</v>
      </c>
      <c r="T662">
        <v>2013</v>
      </c>
      <c r="U662">
        <v>343.91</v>
      </c>
      <c r="V662">
        <v>1424.91</v>
      </c>
      <c r="W662">
        <v>163</v>
      </c>
      <c r="X662" t="s">
        <v>34</v>
      </c>
    </row>
    <row r="663" spans="1:24" hidden="1" x14ac:dyDescent="0.25">
      <c r="A663" s="1">
        <v>41522</v>
      </c>
      <c r="B663">
        <v>36</v>
      </c>
      <c r="C663" t="s">
        <v>30</v>
      </c>
      <c r="D663" s="1"/>
      <c r="E663">
        <v>0.14348</v>
      </c>
      <c r="F663">
        <v>0.1153</v>
      </c>
      <c r="G663">
        <v>0.1053</v>
      </c>
      <c r="H663" t="s">
        <v>31</v>
      </c>
      <c r="I663">
        <v>7</v>
      </c>
      <c r="J663">
        <v>6</v>
      </c>
      <c r="K663" t="s">
        <v>48</v>
      </c>
      <c r="L663" t="s">
        <v>32</v>
      </c>
      <c r="M663" t="s">
        <v>33</v>
      </c>
      <c r="N663">
        <v>0</v>
      </c>
      <c r="O663">
        <v>5416.6666670000004</v>
      </c>
      <c r="P663">
        <v>0</v>
      </c>
      <c r="Q663">
        <v>6000</v>
      </c>
      <c r="R663" s="1">
        <v>41534</v>
      </c>
      <c r="S663">
        <v>3</v>
      </c>
      <c r="T663">
        <v>2013</v>
      </c>
      <c r="U663">
        <v>197.94</v>
      </c>
      <c r="V663">
        <v>231.44470000000001</v>
      </c>
      <c r="W663">
        <v>1</v>
      </c>
      <c r="X663" t="s">
        <v>34</v>
      </c>
    </row>
    <row r="664" spans="1:24" hidden="1" x14ac:dyDescent="0.25">
      <c r="A664" s="1">
        <v>41113</v>
      </c>
      <c r="B664">
        <v>36</v>
      </c>
      <c r="C664" t="s">
        <v>30</v>
      </c>
      <c r="D664" s="1"/>
      <c r="E664">
        <v>0.19645000000000001</v>
      </c>
      <c r="F664">
        <v>0.15989999999999999</v>
      </c>
      <c r="G664">
        <v>0.14990000000000001</v>
      </c>
      <c r="H664" t="s">
        <v>42</v>
      </c>
      <c r="I664">
        <v>8</v>
      </c>
      <c r="J664">
        <v>1</v>
      </c>
      <c r="K664" t="s">
        <v>85</v>
      </c>
      <c r="L664" t="s">
        <v>32</v>
      </c>
      <c r="M664" t="s">
        <v>33</v>
      </c>
      <c r="N664">
        <v>0</v>
      </c>
      <c r="O664">
        <v>6666.6666670000004</v>
      </c>
      <c r="P664">
        <v>0</v>
      </c>
      <c r="Q664">
        <v>21000</v>
      </c>
      <c r="R664" s="1">
        <v>41127</v>
      </c>
      <c r="S664">
        <v>3</v>
      </c>
      <c r="T664">
        <v>2012</v>
      </c>
      <c r="U664">
        <v>738.19</v>
      </c>
      <c r="V664">
        <v>4042.15</v>
      </c>
      <c r="W664">
        <v>219</v>
      </c>
      <c r="X664" t="s">
        <v>38</v>
      </c>
    </row>
    <row r="665" spans="1:24" x14ac:dyDescent="0.25">
      <c r="A665" s="1">
        <v>39093</v>
      </c>
      <c r="B665">
        <v>36</v>
      </c>
      <c r="C665" t="s">
        <v>63</v>
      </c>
      <c r="D665" s="1">
        <v>39315</v>
      </c>
      <c r="E665">
        <v>0.17721999999999999</v>
      </c>
      <c r="F665">
        <v>0.17</v>
      </c>
      <c r="G665">
        <v>0.16500000000000001</v>
      </c>
      <c r="H665" t="s">
        <v>25</v>
      </c>
      <c r="J665">
        <v>0</v>
      </c>
      <c r="K665" t="s">
        <v>65</v>
      </c>
      <c r="L665" t="s">
        <v>84</v>
      </c>
      <c r="M665" t="s">
        <v>36</v>
      </c>
      <c r="O665">
        <v>5416.6666670000004</v>
      </c>
      <c r="P665">
        <v>246</v>
      </c>
      <c r="Q665">
        <v>15000</v>
      </c>
      <c r="R665" s="1">
        <v>39104</v>
      </c>
      <c r="S665">
        <v>1</v>
      </c>
      <c r="T665">
        <v>2007</v>
      </c>
      <c r="U665">
        <v>534.79</v>
      </c>
      <c r="V665">
        <v>408.04</v>
      </c>
      <c r="W665">
        <v>168</v>
      </c>
      <c r="X665" t="s">
        <v>29</v>
      </c>
    </row>
    <row r="666" spans="1:24" hidden="1" x14ac:dyDescent="0.25">
      <c r="A666" s="1">
        <v>41022</v>
      </c>
      <c r="B666">
        <v>60</v>
      </c>
      <c r="C666" t="s">
        <v>30</v>
      </c>
      <c r="D666" s="1"/>
      <c r="E666">
        <v>0.35837999999999998</v>
      </c>
      <c r="F666">
        <v>0.33040000000000003</v>
      </c>
      <c r="G666">
        <v>0.32040000000000002</v>
      </c>
      <c r="H666" t="s">
        <v>44</v>
      </c>
      <c r="I666">
        <v>6</v>
      </c>
      <c r="J666">
        <v>1</v>
      </c>
      <c r="K666" t="s">
        <v>48</v>
      </c>
      <c r="L666" t="s">
        <v>122</v>
      </c>
      <c r="M666" t="s">
        <v>33</v>
      </c>
      <c r="N666">
        <v>0</v>
      </c>
      <c r="O666">
        <v>5126.6666670000004</v>
      </c>
      <c r="P666">
        <v>0</v>
      </c>
      <c r="Q666">
        <v>4000</v>
      </c>
      <c r="R666" s="1">
        <v>41033</v>
      </c>
      <c r="S666">
        <v>2</v>
      </c>
      <c r="T666">
        <v>2012</v>
      </c>
      <c r="U666">
        <v>136.97999999999999</v>
      </c>
      <c r="V666">
        <v>2316.31</v>
      </c>
      <c r="W666">
        <v>58</v>
      </c>
      <c r="X666" t="s">
        <v>34</v>
      </c>
    </row>
    <row r="667" spans="1:24" hidden="1" x14ac:dyDescent="0.25">
      <c r="A667" s="1">
        <v>41177</v>
      </c>
      <c r="B667">
        <v>36</v>
      </c>
      <c r="C667" t="s">
        <v>30</v>
      </c>
      <c r="D667" s="1"/>
      <c r="E667">
        <v>0.24757999999999999</v>
      </c>
      <c r="F667">
        <v>0.2099</v>
      </c>
      <c r="G667">
        <v>0.19989999999999999</v>
      </c>
      <c r="H667" t="s">
        <v>47</v>
      </c>
      <c r="I667">
        <v>7</v>
      </c>
      <c r="J667">
        <v>1</v>
      </c>
      <c r="K667" t="s">
        <v>72</v>
      </c>
      <c r="L667" t="s">
        <v>97</v>
      </c>
      <c r="M667" t="s">
        <v>33</v>
      </c>
      <c r="N667">
        <v>0</v>
      </c>
      <c r="O667">
        <v>10000</v>
      </c>
      <c r="P667">
        <v>0</v>
      </c>
      <c r="Q667">
        <v>15000</v>
      </c>
      <c r="R667" s="1">
        <v>41193</v>
      </c>
      <c r="S667">
        <v>4</v>
      </c>
      <c r="T667">
        <v>2012</v>
      </c>
      <c r="U667">
        <v>565.04999999999995</v>
      </c>
      <c r="V667">
        <v>3518.85</v>
      </c>
      <c r="W667">
        <v>113</v>
      </c>
      <c r="X667" t="s">
        <v>38</v>
      </c>
    </row>
    <row r="668" spans="1:24" hidden="1" x14ac:dyDescent="0.25">
      <c r="A668" s="1">
        <v>39313</v>
      </c>
      <c r="B668">
        <v>36</v>
      </c>
      <c r="C668" t="s">
        <v>24</v>
      </c>
      <c r="D668" s="1">
        <v>39689</v>
      </c>
      <c r="E668">
        <v>0.20835000000000001</v>
      </c>
      <c r="F668">
        <v>0.20100000000000001</v>
      </c>
      <c r="G668">
        <v>0.18099999999999999</v>
      </c>
      <c r="H668" t="s">
        <v>25</v>
      </c>
      <c r="J668">
        <v>0</v>
      </c>
      <c r="K668" t="s">
        <v>58</v>
      </c>
      <c r="L668" t="s">
        <v>27</v>
      </c>
      <c r="M668" t="s">
        <v>56</v>
      </c>
      <c r="N668">
        <v>0</v>
      </c>
      <c r="O668">
        <v>3833.333333</v>
      </c>
      <c r="P668">
        <v>0</v>
      </c>
      <c r="Q668">
        <v>6000</v>
      </c>
      <c r="R668" s="1">
        <v>39325</v>
      </c>
      <c r="S668">
        <v>3</v>
      </c>
      <c r="T668">
        <v>2007</v>
      </c>
      <c r="U668">
        <v>223.29</v>
      </c>
      <c r="V668">
        <v>1027.69</v>
      </c>
      <c r="W668">
        <v>114</v>
      </c>
      <c r="X668" t="s">
        <v>34</v>
      </c>
    </row>
    <row r="669" spans="1:24" hidden="1" x14ac:dyDescent="0.25">
      <c r="A669" s="1">
        <v>39226</v>
      </c>
      <c r="B669">
        <v>36</v>
      </c>
      <c r="C669" t="s">
        <v>66</v>
      </c>
      <c r="D669" s="1">
        <v>39857</v>
      </c>
      <c r="E669">
        <v>0.15160999999999999</v>
      </c>
      <c r="F669">
        <v>0.14449999999999999</v>
      </c>
      <c r="G669">
        <v>0.13450000000000001</v>
      </c>
      <c r="H669" t="s">
        <v>25</v>
      </c>
      <c r="J669">
        <v>0</v>
      </c>
      <c r="K669" t="s">
        <v>48</v>
      </c>
      <c r="L669" t="s">
        <v>98</v>
      </c>
      <c r="M669" t="s">
        <v>56</v>
      </c>
      <c r="N669">
        <v>0</v>
      </c>
      <c r="O669">
        <v>31666.666669999999</v>
      </c>
      <c r="P669">
        <v>1975</v>
      </c>
      <c r="Q669">
        <v>25000</v>
      </c>
      <c r="R669" s="1">
        <v>39245</v>
      </c>
      <c r="S669">
        <v>2</v>
      </c>
      <c r="T669">
        <v>2007</v>
      </c>
      <c r="U669">
        <v>859.91</v>
      </c>
      <c r="V669">
        <v>3369.86</v>
      </c>
      <c r="W669">
        <v>534</v>
      </c>
      <c r="X669" t="s">
        <v>38</v>
      </c>
    </row>
    <row r="670" spans="1:24" x14ac:dyDescent="0.25">
      <c r="A670" s="1">
        <v>41095</v>
      </c>
      <c r="B670">
        <v>36</v>
      </c>
      <c r="C670" t="s">
        <v>30</v>
      </c>
      <c r="D670" s="1"/>
      <c r="E670">
        <v>0.35797000000000001</v>
      </c>
      <c r="F670">
        <v>0.31769999999999998</v>
      </c>
      <c r="G670">
        <v>0.30769999999999997</v>
      </c>
      <c r="H670" t="s">
        <v>64</v>
      </c>
      <c r="I670">
        <v>5</v>
      </c>
      <c r="J670">
        <v>1</v>
      </c>
      <c r="K670" t="s">
        <v>116</v>
      </c>
      <c r="L670" t="s">
        <v>32</v>
      </c>
      <c r="M670" t="s">
        <v>33</v>
      </c>
      <c r="N670">
        <v>0</v>
      </c>
      <c r="O670">
        <v>3000</v>
      </c>
      <c r="P670">
        <v>0</v>
      </c>
      <c r="Q670">
        <v>4000</v>
      </c>
      <c r="R670" s="1">
        <v>41110</v>
      </c>
      <c r="S670">
        <v>3</v>
      </c>
      <c r="T670">
        <v>2012</v>
      </c>
      <c r="U670">
        <v>173.71</v>
      </c>
      <c r="V670">
        <v>1661.04</v>
      </c>
      <c r="W670">
        <v>76</v>
      </c>
      <c r="X670" t="s">
        <v>29</v>
      </c>
    </row>
    <row r="671" spans="1:24" hidden="1" x14ac:dyDescent="0.25">
      <c r="A671" s="1">
        <v>40813</v>
      </c>
      <c r="B671">
        <v>36</v>
      </c>
      <c r="C671" t="s">
        <v>30</v>
      </c>
      <c r="D671" s="1"/>
      <c r="E671">
        <v>0.34621000000000002</v>
      </c>
      <c r="F671">
        <v>0.30990000000000001</v>
      </c>
      <c r="G671">
        <v>0.2999</v>
      </c>
      <c r="H671" t="s">
        <v>44</v>
      </c>
      <c r="I671">
        <v>4</v>
      </c>
      <c r="J671">
        <v>3</v>
      </c>
      <c r="K671" t="s">
        <v>65</v>
      </c>
      <c r="L671" t="s">
        <v>32</v>
      </c>
      <c r="M671" t="s">
        <v>33</v>
      </c>
      <c r="N671">
        <v>124</v>
      </c>
      <c r="O671">
        <v>4166.6666670000004</v>
      </c>
      <c r="P671">
        <v>0</v>
      </c>
      <c r="Q671">
        <v>4400</v>
      </c>
      <c r="R671" s="1">
        <v>40815</v>
      </c>
      <c r="S671">
        <v>3</v>
      </c>
      <c r="T671">
        <v>2011</v>
      </c>
      <c r="U671">
        <v>189.18</v>
      </c>
      <c r="V671">
        <v>2286.87</v>
      </c>
      <c r="W671">
        <v>9</v>
      </c>
      <c r="X671" t="s">
        <v>38</v>
      </c>
    </row>
    <row r="672" spans="1:24" hidden="1" x14ac:dyDescent="0.25">
      <c r="A672" s="1">
        <v>39599</v>
      </c>
      <c r="B672">
        <v>36</v>
      </c>
      <c r="C672" t="s">
        <v>66</v>
      </c>
      <c r="D672" s="1">
        <v>39883</v>
      </c>
      <c r="E672">
        <v>0.32378000000000001</v>
      </c>
      <c r="F672">
        <v>0.3</v>
      </c>
      <c r="G672">
        <v>0.28999999999999998</v>
      </c>
      <c r="H672" t="s">
        <v>25</v>
      </c>
      <c r="J672">
        <v>1</v>
      </c>
      <c r="K672" t="s">
        <v>59</v>
      </c>
      <c r="L672" t="s">
        <v>84</v>
      </c>
      <c r="M672" t="s">
        <v>56</v>
      </c>
      <c r="N672">
        <v>0</v>
      </c>
      <c r="O672">
        <v>3500</v>
      </c>
      <c r="P672">
        <v>1922</v>
      </c>
      <c r="Q672">
        <v>7200</v>
      </c>
      <c r="R672" s="1">
        <v>39603</v>
      </c>
      <c r="S672">
        <v>2</v>
      </c>
      <c r="T672">
        <v>2008</v>
      </c>
      <c r="U672">
        <v>305.64999999999998</v>
      </c>
      <c r="V672">
        <v>987.82</v>
      </c>
      <c r="W672">
        <v>78</v>
      </c>
      <c r="X672" t="s">
        <v>38</v>
      </c>
    </row>
    <row r="673" spans="1:24" hidden="1" x14ac:dyDescent="0.25">
      <c r="A673" s="1">
        <v>41608</v>
      </c>
      <c r="B673">
        <v>36</v>
      </c>
      <c r="C673" t="s">
        <v>30</v>
      </c>
      <c r="D673" s="1"/>
      <c r="E673">
        <v>0.18990000000000001</v>
      </c>
      <c r="F673">
        <v>0.1535</v>
      </c>
      <c r="G673">
        <v>0.14349999999999999</v>
      </c>
      <c r="H673" t="s">
        <v>42</v>
      </c>
      <c r="I673">
        <v>4</v>
      </c>
      <c r="J673">
        <v>1</v>
      </c>
      <c r="K673" t="s">
        <v>65</v>
      </c>
      <c r="L673" t="s">
        <v>107</v>
      </c>
      <c r="M673" t="s">
        <v>33</v>
      </c>
      <c r="N673">
        <v>0</v>
      </c>
      <c r="O673">
        <v>6000</v>
      </c>
      <c r="P673">
        <v>0</v>
      </c>
      <c r="Q673">
        <v>20000</v>
      </c>
      <c r="R673" s="1">
        <v>41614</v>
      </c>
      <c r="S673">
        <v>4</v>
      </c>
      <c r="T673">
        <v>2013</v>
      </c>
      <c r="U673">
        <v>696.74</v>
      </c>
      <c r="V673">
        <v>507.38900000000001</v>
      </c>
      <c r="W673">
        <v>1</v>
      </c>
      <c r="X673" t="s">
        <v>38</v>
      </c>
    </row>
    <row r="674" spans="1:24" x14ac:dyDescent="0.25">
      <c r="A674" s="1">
        <v>41625</v>
      </c>
      <c r="B674">
        <v>36</v>
      </c>
      <c r="C674" t="s">
        <v>30</v>
      </c>
      <c r="D674" s="1"/>
      <c r="E674">
        <v>0.20524000000000001</v>
      </c>
      <c r="F674">
        <v>0.16850000000000001</v>
      </c>
      <c r="G674">
        <v>0.1585</v>
      </c>
      <c r="H674" t="s">
        <v>47</v>
      </c>
      <c r="I674">
        <v>5</v>
      </c>
      <c r="J674">
        <v>1</v>
      </c>
      <c r="K674" t="s">
        <v>59</v>
      </c>
      <c r="L674" t="s">
        <v>107</v>
      </c>
      <c r="M674" t="s">
        <v>33</v>
      </c>
      <c r="N674">
        <v>0</v>
      </c>
      <c r="O674">
        <v>2107.666667</v>
      </c>
      <c r="P674">
        <v>0</v>
      </c>
      <c r="Q674">
        <v>4000</v>
      </c>
      <c r="R674" s="1">
        <v>41627</v>
      </c>
      <c r="S674">
        <v>4</v>
      </c>
      <c r="T674">
        <v>2013</v>
      </c>
      <c r="U674">
        <v>142.31</v>
      </c>
      <c r="V674">
        <v>113.27</v>
      </c>
      <c r="W674">
        <v>1</v>
      </c>
      <c r="X674" t="s">
        <v>29</v>
      </c>
    </row>
    <row r="675" spans="1:24" hidden="1" x14ac:dyDescent="0.25">
      <c r="A675" s="1">
        <v>41106</v>
      </c>
      <c r="B675">
        <v>60</v>
      </c>
      <c r="C675" t="s">
        <v>146</v>
      </c>
      <c r="D675" s="1"/>
      <c r="E675">
        <v>0.16150999999999999</v>
      </c>
      <c r="F675">
        <v>0.13850000000000001</v>
      </c>
      <c r="G675">
        <v>0.1285</v>
      </c>
      <c r="H675" t="s">
        <v>31</v>
      </c>
      <c r="I675">
        <v>8</v>
      </c>
      <c r="J675">
        <v>7</v>
      </c>
      <c r="K675" t="s">
        <v>35</v>
      </c>
      <c r="L675" t="s">
        <v>27</v>
      </c>
      <c r="M675" t="s">
        <v>33</v>
      </c>
      <c r="N675">
        <v>0</v>
      </c>
      <c r="O675">
        <v>3666.666667</v>
      </c>
      <c r="P675">
        <v>74</v>
      </c>
      <c r="Q675">
        <v>22500</v>
      </c>
      <c r="R675" s="1">
        <v>41116</v>
      </c>
      <c r="S675">
        <v>3</v>
      </c>
      <c r="T675">
        <v>2012</v>
      </c>
      <c r="U675">
        <v>521.79</v>
      </c>
      <c r="V675">
        <v>3783.27</v>
      </c>
      <c r="W675">
        <v>353</v>
      </c>
      <c r="X675" t="s">
        <v>38</v>
      </c>
    </row>
    <row r="676" spans="1:24" x14ac:dyDescent="0.25">
      <c r="A676" s="1">
        <v>41470</v>
      </c>
      <c r="B676">
        <v>36</v>
      </c>
      <c r="C676" t="s">
        <v>30</v>
      </c>
      <c r="D676" s="1"/>
      <c r="E676">
        <v>0.24246000000000001</v>
      </c>
      <c r="F676">
        <v>0.2049</v>
      </c>
      <c r="G676">
        <v>0.19489999999999999</v>
      </c>
      <c r="H676" t="s">
        <v>47</v>
      </c>
      <c r="I676">
        <v>3</v>
      </c>
      <c r="J676">
        <v>1</v>
      </c>
      <c r="K676" t="s">
        <v>61</v>
      </c>
      <c r="L676" t="s">
        <v>75</v>
      </c>
      <c r="M676" t="s">
        <v>33</v>
      </c>
      <c r="N676">
        <v>0</v>
      </c>
      <c r="O676">
        <v>3525.166667</v>
      </c>
      <c r="P676">
        <v>0</v>
      </c>
      <c r="Q676">
        <v>10000</v>
      </c>
      <c r="R676" s="1">
        <v>41481</v>
      </c>
      <c r="S676">
        <v>3</v>
      </c>
      <c r="T676">
        <v>2013</v>
      </c>
      <c r="U676">
        <v>374.14</v>
      </c>
      <c r="V676">
        <v>1126.1563000000001</v>
      </c>
      <c r="W676">
        <v>1</v>
      </c>
      <c r="X676" t="s">
        <v>29</v>
      </c>
    </row>
    <row r="677" spans="1:24" hidden="1" x14ac:dyDescent="0.25">
      <c r="A677" s="1">
        <v>40914</v>
      </c>
      <c r="B677">
        <v>60</v>
      </c>
      <c r="C677" t="s">
        <v>24</v>
      </c>
      <c r="D677" s="1">
        <v>41696</v>
      </c>
      <c r="E677">
        <v>0.32989000000000002</v>
      </c>
      <c r="F677">
        <v>0.30270000000000002</v>
      </c>
      <c r="G677">
        <v>0.29270000000000002</v>
      </c>
      <c r="H677" t="s">
        <v>39</v>
      </c>
      <c r="I677">
        <v>6</v>
      </c>
      <c r="J677">
        <v>13</v>
      </c>
      <c r="K677" t="s">
        <v>78</v>
      </c>
      <c r="L677" t="s">
        <v>37</v>
      </c>
      <c r="M677" t="s">
        <v>33</v>
      </c>
      <c r="N677">
        <v>0</v>
      </c>
      <c r="O677">
        <v>2083.333333</v>
      </c>
      <c r="P677">
        <v>0</v>
      </c>
      <c r="Q677">
        <v>7000</v>
      </c>
      <c r="R677" s="1">
        <v>40919</v>
      </c>
      <c r="S677">
        <v>1</v>
      </c>
      <c r="T677">
        <v>2012</v>
      </c>
      <c r="U677">
        <v>227.64</v>
      </c>
      <c r="V677">
        <v>4014.81</v>
      </c>
      <c r="W677">
        <v>68</v>
      </c>
      <c r="X677" t="s">
        <v>34</v>
      </c>
    </row>
    <row r="678" spans="1:24" hidden="1" x14ac:dyDescent="0.25">
      <c r="A678" s="1">
        <v>41517</v>
      </c>
      <c r="B678">
        <v>36</v>
      </c>
      <c r="C678" t="s">
        <v>30</v>
      </c>
      <c r="D678" s="1"/>
      <c r="E678">
        <v>8.9300000000000004E-2</v>
      </c>
      <c r="F678">
        <v>7.5899999999999995E-2</v>
      </c>
      <c r="G678">
        <v>6.59E-2</v>
      </c>
      <c r="H678" t="s">
        <v>50</v>
      </c>
      <c r="I678">
        <v>9</v>
      </c>
      <c r="J678">
        <v>1</v>
      </c>
      <c r="K678" t="s">
        <v>154</v>
      </c>
      <c r="L678" t="s">
        <v>119</v>
      </c>
      <c r="M678" t="s">
        <v>33</v>
      </c>
      <c r="N678">
        <v>0</v>
      </c>
      <c r="O678">
        <v>5416.6666670000004</v>
      </c>
      <c r="P678">
        <v>0</v>
      </c>
      <c r="Q678">
        <v>15000</v>
      </c>
      <c r="R678" s="1">
        <v>41527</v>
      </c>
      <c r="S678">
        <v>3</v>
      </c>
      <c r="T678">
        <v>2013</v>
      </c>
      <c r="U678">
        <v>467.21</v>
      </c>
      <c r="V678">
        <v>453.24</v>
      </c>
      <c r="W678">
        <v>280</v>
      </c>
      <c r="X678" t="s">
        <v>38</v>
      </c>
    </row>
    <row r="679" spans="1:24" hidden="1" x14ac:dyDescent="0.25">
      <c r="A679" s="1">
        <v>41415</v>
      </c>
      <c r="B679">
        <v>60</v>
      </c>
      <c r="C679" t="s">
        <v>24</v>
      </c>
      <c r="D679" s="1">
        <v>41697</v>
      </c>
      <c r="E679">
        <v>0.23052</v>
      </c>
      <c r="F679">
        <v>0.2059</v>
      </c>
      <c r="G679">
        <v>0.19589999999999999</v>
      </c>
      <c r="H679" t="s">
        <v>47</v>
      </c>
      <c r="I679">
        <v>4</v>
      </c>
      <c r="J679">
        <v>1</v>
      </c>
      <c r="K679" t="s">
        <v>85</v>
      </c>
      <c r="L679" t="s">
        <v>84</v>
      </c>
      <c r="M679" t="s">
        <v>33</v>
      </c>
      <c r="N679">
        <v>0</v>
      </c>
      <c r="O679">
        <v>12083.333329999999</v>
      </c>
      <c r="P679">
        <v>0</v>
      </c>
      <c r="Q679">
        <v>25000</v>
      </c>
      <c r="R679" s="1">
        <v>41422</v>
      </c>
      <c r="S679">
        <v>2</v>
      </c>
      <c r="T679">
        <v>2013</v>
      </c>
      <c r="U679">
        <v>670.58</v>
      </c>
      <c r="V679">
        <v>3365.7773000000002</v>
      </c>
      <c r="W679">
        <v>1</v>
      </c>
      <c r="X679" t="s">
        <v>34</v>
      </c>
    </row>
    <row r="680" spans="1:24" x14ac:dyDescent="0.25">
      <c r="A680" s="1">
        <v>41019</v>
      </c>
      <c r="B680">
        <v>36</v>
      </c>
      <c r="C680" t="s">
        <v>30</v>
      </c>
      <c r="D680" s="1"/>
      <c r="E680">
        <v>0.35797000000000001</v>
      </c>
      <c r="F680">
        <v>0.31769999999999998</v>
      </c>
      <c r="G680">
        <v>0.30769999999999997</v>
      </c>
      <c r="H680" t="s">
        <v>64</v>
      </c>
      <c r="I680">
        <v>5</v>
      </c>
      <c r="J680">
        <v>1</v>
      </c>
      <c r="K680" t="s">
        <v>87</v>
      </c>
      <c r="L680" t="s">
        <v>86</v>
      </c>
      <c r="M680" t="s">
        <v>33</v>
      </c>
      <c r="N680">
        <v>0</v>
      </c>
      <c r="O680">
        <v>6666.6666670000004</v>
      </c>
      <c r="P680">
        <v>0</v>
      </c>
      <c r="Q680">
        <v>4000</v>
      </c>
      <c r="R680" s="1">
        <v>41024</v>
      </c>
      <c r="S680">
        <v>2</v>
      </c>
      <c r="T680">
        <v>2012</v>
      </c>
      <c r="U680">
        <v>173.71</v>
      </c>
      <c r="V680">
        <v>1836.95</v>
      </c>
      <c r="W680">
        <v>5</v>
      </c>
      <c r="X680" t="s">
        <v>29</v>
      </c>
    </row>
    <row r="681" spans="1:24" hidden="1" x14ac:dyDescent="0.25">
      <c r="A681" s="1">
        <v>39606</v>
      </c>
      <c r="B681">
        <v>36</v>
      </c>
      <c r="C681" t="s">
        <v>24</v>
      </c>
      <c r="D681" s="1">
        <v>40606</v>
      </c>
      <c r="E681">
        <v>0.16461000000000001</v>
      </c>
      <c r="F681">
        <v>0.14299999999999999</v>
      </c>
      <c r="G681">
        <v>0.13300000000000001</v>
      </c>
      <c r="H681" t="s">
        <v>25</v>
      </c>
      <c r="J681">
        <v>1</v>
      </c>
      <c r="K681" t="s">
        <v>48</v>
      </c>
      <c r="L681" t="s">
        <v>27</v>
      </c>
      <c r="M681" t="s">
        <v>56</v>
      </c>
      <c r="N681">
        <v>0</v>
      </c>
      <c r="O681">
        <v>2416.666667</v>
      </c>
      <c r="P681">
        <v>0</v>
      </c>
      <c r="Q681">
        <v>7500</v>
      </c>
      <c r="R681" s="1">
        <v>39616</v>
      </c>
      <c r="S681">
        <v>2</v>
      </c>
      <c r="T681">
        <v>2008</v>
      </c>
      <c r="U681">
        <v>257.43</v>
      </c>
      <c r="V681">
        <v>1708.99</v>
      </c>
      <c r="W681">
        <v>236</v>
      </c>
      <c r="X681" t="s">
        <v>38</v>
      </c>
    </row>
    <row r="682" spans="1:24" hidden="1" x14ac:dyDescent="0.25">
      <c r="A682" s="1">
        <v>41535</v>
      </c>
      <c r="B682">
        <v>36</v>
      </c>
      <c r="C682" t="s">
        <v>30</v>
      </c>
      <c r="D682" s="1"/>
      <c r="E682">
        <v>0.33972999999999998</v>
      </c>
      <c r="F682">
        <v>0.2999</v>
      </c>
      <c r="G682">
        <v>0.28989999999999999</v>
      </c>
      <c r="H682" t="s">
        <v>64</v>
      </c>
      <c r="I682">
        <v>2</v>
      </c>
      <c r="J682">
        <v>7</v>
      </c>
      <c r="K682" t="s">
        <v>87</v>
      </c>
      <c r="L682" t="s">
        <v>27</v>
      </c>
      <c r="M682" t="s">
        <v>121</v>
      </c>
      <c r="N682">
        <v>0</v>
      </c>
      <c r="O682">
        <v>1750</v>
      </c>
      <c r="P682">
        <v>0</v>
      </c>
      <c r="Q682">
        <v>3500</v>
      </c>
      <c r="R682" s="1">
        <v>41544</v>
      </c>
      <c r="S682">
        <v>3</v>
      </c>
      <c r="T682">
        <v>2013</v>
      </c>
      <c r="U682">
        <v>148.56</v>
      </c>
      <c r="V682">
        <v>424.11</v>
      </c>
      <c r="W682">
        <v>16</v>
      </c>
      <c r="X682" t="s">
        <v>38</v>
      </c>
    </row>
    <row r="683" spans="1:24" hidden="1" x14ac:dyDescent="0.25">
      <c r="A683" s="1">
        <v>41606</v>
      </c>
      <c r="B683">
        <v>36</v>
      </c>
      <c r="C683" t="s">
        <v>30</v>
      </c>
      <c r="D683" s="1"/>
      <c r="E683">
        <v>0.22108</v>
      </c>
      <c r="F683">
        <v>0.184</v>
      </c>
      <c r="G683">
        <v>0.17399999999999999</v>
      </c>
      <c r="H683" t="s">
        <v>47</v>
      </c>
      <c r="I683">
        <v>2</v>
      </c>
      <c r="J683">
        <v>1</v>
      </c>
      <c r="K683" t="s">
        <v>78</v>
      </c>
      <c r="L683" t="s">
        <v>86</v>
      </c>
      <c r="M683" t="s">
        <v>28</v>
      </c>
      <c r="N683">
        <v>0</v>
      </c>
      <c r="O683">
        <v>8333.3333330000005</v>
      </c>
      <c r="P683">
        <v>0</v>
      </c>
      <c r="Q683">
        <v>15000</v>
      </c>
      <c r="R683" s="1">
        <v>41611</v>
      </c>
      <c r="S683">
        <v>4</v>
      </c>
      <c r="T683">
        <v>2013</v>
      </c>
      <c r="U683">
        <v>545.29999999999995</v>
      </c>
      <c r="V683">
        <v>659.27840000000003</v>
      </c>
      <c r="W683">
        <v>1</v>
      </c>
      <c r="X683" t="s">
        <v>38</v>
      </c>
    </row>
    <row r="684" spans="1:24" hidden="1" x14ac:dyDescent="0.25">
      <c r="A684" s="1">
        <v>41634</v>
      </c>
      <c r="B684">
        <v>60</v>
      </c>
      <c r="C684" t="s">
        <v>30</v>
      </c>
      <c r="D684" s="1"/>
      <c r="E684">
        <v>0.14657999999999999</v>
      </c>
      <c r="F684">
        <v>0.1239</v>
      </c>
      <c r="G684">
        <v>0.1139</v>
      </c>
      <c r="H684" t="s">
        <v>31</v>
      </c>
      <c r="I684">
        <v>9</v>
      </c>
      <c r="J684">
        <v>1</v>
      </c>
      <c r="K684" t="s">
        <v>100</v>
      </c>
      <c r="L684" t="s">
        <v>27</v>
      </c>
      <c r="M684" t="s">
        <v>33</v>
      </c>
      <c r="N684">
        <v>0</v>
      </c>
      <c r="O684">
        <v>6000</v>
      </c>
      <c r="P684">
        <v>0</v>
      </c>
      <c r="Q684">
        <v>7000</v>
      </c>
      <c r="R684" s="1">
        <v>41646</v>
      </c>
      <c r="S684">
        <v>1</v>
      </c>
      <c r="T684">
        <v>2014</v>
      </c>
      <c r="U684">
        <v>157.09</v>
      </c>
      <c r="V684">
        <v>139.4</v>
      </c>
      <c r="W684">
        <v>1</v>
      </c>
      <c r="X684" t="s">
        <v>34</v>
      </c>
    </row>
    <row r="685" spans="1:24" hidden="1" x14ac:dyDescent="0.25">
      <c r="A685" s="1">
        <v>40182</v>
      </c>
      <c r="B685">
        <v>36</v>
      </c>
      <c r="C685" t="s">
        <v>24</v>
      </c>
      <c r="D685" s="1">
        <v>41183</v>
      </c>
      <c r="E685">
        <v>0.25226999999999999</v>
      </c>
      <c r="F685">
        <v>0.22950000000000001</v>
      </c>
      <c r="G685">
        <v>0.2195</v>
      </c>
      <c r="H685" t="s">
        <v>47</v>
      </c>
      <c r="I685">
        <v>7</v>
      </c>
      <c r="J685">
        <v>6</v>
      </c>
      <c r="K685" t="s">
        <v>73</v>
      </c>
      <c r="L685" t="s">
        <v>126</v>
      </c>
      <c r="M685" t="s">
        <v>56</v>
      </c>
      <c r="N685">
        <v>0</v>
      </c>
      <c r="O685">
        <v>7666.6666670000004</v>
      </c>
      <c r="P685">
        <v>0</v>
      </c>
      <c r="Q685">
        <v>16000</v>
      </c>
      <c r="R685" s="1">
        <v>40192</v>
      </c>
      <c r="S685">
        <v>1</v>
      </c>
      <c r="T685">
        <v>2010</v>
      </c>
      <c r="U685">
        <v>618.94000000000005</v>
      </c>
      <c r="V685">
        <v>6403.74</v>
      </c>
      <c r="W685">
        <v>599</v>
      </c>
      <c r="X685" t="s">
        <v>38</v>
      </c>
    </row>
    <row r="686" spans="1:24" x14ac:dyDescent="0.25">
      <c r="A686" s="1">
        <v>41099</v>
      </c>
      <c r="B686">
        <v>36</v>
      </c>
      <c r="C686" t="s">
        <v>30</v>
      </c>
      <c r="D686" s="1"/>
      <c r="E686">
        <v>0.35797000000000001</v>
      </c>
      <c r="F686">
        <v>0.31769999999999998</v>
      </c>
      <c r="G686">
        <v>0.30769999999999997</v>
      </c>
      <c r="H686" t="s">
        <v>64</v>
      </c>
      <c r="I686">
        <v>4</v>
      </c>
      <c r="J686">
        <v>3</v>
      </c>
      <c r="K686" t="s">
        <v>78</v>
      </c>
      <c r="L686" t="s">
        <v>107</v>
      </c>
      <c r="M686" t="s">
        <v>33</v>
      </c>
      <c r="N686">
        <v>0</v>
      </c>
      <c r="O686">
        <v>1750</v>
      </c>
      <c r="P686">
        <v>0</v>
      </c>
      <c r="Q686">
        <v>3000</v>
      </c>
      <c r="R686" s="1">
        <v>41114</v>
      </c>
      <c r="S686">
        <v>3</v>
      </c>
      <c r="T686">
        <v>2012</v>
      </c>
      <c r="U686">
        <v>130.28</v>
      </c>
      <c r="V686">
        <v>1245.79</v>
      </c>
      <c r="W686">
        <v>69</v>
      </c>
      <c r="X686" t="s">
        <v>29</v>
      </c>
    </row>
    <row r="687" spans="1:24" hidden="1" x14ac:dyDescent="0.25">
      <c r="A687" s="1">
        <v>41438</v>
      </c>
      <c r="B687">
        <v>60</v>
      </c>
      <c r="C687" t="s">
        <v>30</v>
      </c>
      <c r="D687" s="1"/>
      <c r="E687">
        <v>0.17521999999999999</v>
      </c>
      <c r="F687">
        <v>0.15190000000000001</v>
      </c>
      <c r="G687">
        <v>0.1419</v>
      </c>
      <c r="H687" t="s">
        <v>42</v>
      </c>
      <c r="I687">
        <v>6</v>
      </c>
      <c r="J687">
        <v>2</v>
      </c>
      <c r="K687" t="s">
        <v>53</v>
      </c>
      <c r="L687" t="s">
        <v>37</v>
      </c>
      <c r="M687" t="s">
        <v>33</v>
      </c>
      <c r="N687">
        <v>0</v>
      </c>
      <c r="O687">
        <v>6166.6666670000004</v>
      </c>
      <c r="P687">
        <v>0</v>
      </c>
      <c r="Q687">
        <v>10000</v>
      </c>
      <c r="R687" s="1">
        <v>41444</v>
      </c>
      <c r="S687">
        <v>2</v>
      </c>
      <c r="T687">
        <v>2013</v>
      </c>
      <c r="U687">
        <v>238.9</v>
      </c>
      <c r="V687">
        <v>978.53</v>
      </c>
      <c r="W687">
        <v>131</v>
      </c>
      <c r="X687" t="s">
        <v>38</v>
      </c>
    </row>
    <row r="688" spans="1:24" hidden="1" x14ac:dyDescent="0.25">
      <c r="A688" s="1">
        <v>41079</v>
      </c>
      <c r="B688">
        <v>36</v>
      </c>
      <c r="C688" t="s">
        <v>30</v>
      </c>
      <c r="D688" s="1"/>
      <c r="E688">
        <v>0.26680999999999999</v>
      </c>
      <c r="F688">
        <v>0.22869999999999999</v>
      </c>
      <c r="G688">
        <v>0.21870000000000001</v>
      </c>
      <c r="H688" t="s">
        <v>39</v>
      </c>
      <c r="I688">
        <v>2</v>
      </c>
      <c r="J688">
        <v>1</v>
      </c>
      <c r="K688" t="s">
        <v>48</v>
      </c>
      <c r="L688" t="s">
        <v>27</v>
      </c>
      <c r="M688" t="s">
        <v>33</v>
      </c>
      <c r="N688">
        <v>7951</v>
      </c>
      <c r="O688">
        <v>4416.6666670000004</v>
      </c>
      <c r="P688">
        <v>0</v>
      </c>
      <c r="Q688">
        <v>2300</v>
      </c>
      <c r="R688" s="1">
        <v>41085</v>
      </c>
      <c r="S688">
        <v>2</v>
      </c>
      <c r="T688">
        <v>2012</v>
      </c>
      <c r="U688">
        <v>88.88</v>
      </c>
      <c r="V688">
        <v>695.07</v>
      </c>
      <c r="W688">
        <v>27</v>
      </c>
      <c r="X688" t="s">
        <v>34</v>
      </c>
    </row>
    <row r="689" spans="1:24" hidden="1" x14ac:dyDescent="0.25">
      <c r="A689" s="1">
        <v>41598</v>
      </c>
      <c r="B689">
        <v>60</v>
      </c>
      <c r="C689" t="s">
        <v>30</v>
      </c>
      <c r="D689" s="1"/>
      <c r="E689">
        <v>0.16294</v>
      </c>
      <c r="F689">
        <v>0.1399</v>
      </c>
      <c r="G689">
        <v>0.12989999999999999</v>
      </c>
      <c r="H689" t="s">
        <v>42</v>
      </c>
      <c r="I689">
        <v>10</v>
      </c>
      <c r="J689">
        <v>1</v>
      </c>
      <c r="K689" t="s">
        <v>35</v>
      </c>
      <c r="L689" t="s">
        <v>145</v>
      </c>
      <c r="M689" t="s">
        <v>33</v>
      </c>
      <c r="N689">
        <v>0</v>
      </c>
      <c r="O689">
        <v>9166.6666669999995</v>
      </c>
      <c r="P689">
        <v>0</v>
      </c>
      <c r="Q689">
        <v>35000</v>
      </c>
      <c r="R689" s="1">
        <v>41604</v>
      </c>
      <c r="S689">
        <v>4</v>
      </c>
      <c r="T689">
        <v>2013</v>
      </c>
      <c r="U689">
        <v>814.21</v>
      </c>
      <c r="V689">
        <v>1219.5999999999999</v>
      </c>
      <c r="W689">
        <v>467</v>
      </c>
      <c r="X689" t="s">
        <v>38</v>
      </c>
    </row>
    <row r="690" spans="1:24" x14ac:dyDescent="0.25">
      <c r="A690" s="1">
        <v>40541</v>
      </c>
      <c r="B690">
        <v>36</v>
      </c>
      <c r="C690" t="s">
        <v>24</v>
      </c>
      <c r="D690" s="1">
        <v>40899</v>
      </c>
      <c r="E690">
        <v>0.30531999999999998</v>
      </c>
      <c r="F690">
        <v>0.26989999999999997</v>
      </c>
      <c r="G690">
        <v>0.25990000000000002</v>
      </c>
      <c r="H690" t="s">
        <v>39</v>
      </c>
      <c r="I690">
        <v>7</v>
      </c>
      <c r="J690">
        <v>7</v>
      </c>
      <c r="K690" t="s">
        <v>81</v>
      </c>
      <c r="L690" t="s">
        <v>27</v>
      </c>
      <c r="M690" t="s">
        <v>95</v>
      </c>
      <c r="N690">
        <v>0</v>
      </c>
      <c r="O690">
        <v>0</v>
      </c>
      <c r="P690">
        <v>0</v>
      </c>
      <c r="Q690">
        <v>2500</v>
      </c>
      <c r="R690" s="1">
        <v>40750</v>
      </c>
      <c r="S690">
        <v>3</v>
      </c>
      <c r="T690">
        <v>2011</v>
      </c>
      <c r="U690">
        <v>102.05</v>
      </c>
      <c r="V690">
        <v>242.21</v>
      </c>
      <c r="W690">
        <v>11</v>
      </c>
      <c r="X690" t="s">
        <v>29</v>
      </c>
    </row>
    <row r="691" spans="1:24" hidden="1" x14ac:dyDescent="0.25">
      <c r="A691" s="1">
        <v>40947</v>
      </c>
      <c r="B691">
        <v>36</v>
      </c>
      <c r="C691" t="s">
        <v>30</v>
      </c>
      <c r="D691" s="1"/>
      <c r="E691">
        <v>0.17358999999999999</v>
      </c>
      <c r="F691">
        <v>0.1449</v>
      </c>
      <c r="G691">
        <v>0.13489999999999999</v>
      </c>
      <c r="H691" t="s">
        <v>42</v>
      </c>
      <c r="I691">
        <v>8</v>
      </c>
      <c r="J691">
        <v>1</v>
      </c>
      <c r="K691" t="s">
        <v>72</v>
      </c>
      <c r="L691" t="s">
        <v>27</v>
      </c>
      <c r="M691" t="s">
        <v>33</v>
      </c>
      <c r="N691">
        <v>0</v>
      </c>
      <c r="O691">
        <v>13333.333329999999</v>
      </c>
      <c r="P691">
        <v>0</v>
      </c>
      <c r="Q691">
        <v>10000</v>
      </c>
      <c r="R691" s="1">
        <v>40960</v>
      </c>
      <c r="S691">
        <v>1</v>
      </c>
      <c r="T691">
        <v>2012</v>
      </c>
      <c r="U691">
        <v>344.16</v>
      </c>
      <c r="V691">
        <v>2083.13</v>
      </c>
      <c r="W691">
        <v>21</v>
      </c>
      <c r="X691" t="s">
        <v>38</v>
      </c>
    </row>
    <row r="692" spans="1:24" hidden="1" x14ac:dyDescent="0.25">
      <c r="A692" s="1">
        <v>41581</v>
      </c>
      <c r="B692">
        <v>60</v>
      </c>
      <c r="C692" t="s">
        <v>30</v>
      </c>
      <c r="D692" s="1"/>
      <c r="E692">
        <v>0.13227</v>
      </c>
      <c r="F692">
        <v>0.1099</v>
      </c>
      <c r="G692">
        <v>9.9900000000000003E-2</v>
      </c>
      <c r="H692" t="s">
        <v>31</v>
      </c>
      <c r="I692">
        <v>11</v>
      </c>
      <c r="J692">
        <v>2</v>
      </c>
      <c r="K692" t="s">
        <v>48</v>
      </c>
      <c r="L692" t="s">
        <v>27</v>
      </c>
      <c r="M692" t="s">
        <v>33</v>
      </c>
      <c r="N692">
        <v>0</v>
      </c>
      <c r="O692">
        <v>4500</v>
      </c>
      <c r="P692">
        <v>0</v>
      </c>
      <c r="Q692">
        <v>15000</v>
      </c>
      <c r="R692" s="1">
        <v>41585</v>
      </c>
      <c r="S692">
        <v>4</v>
      </c>
      <c r="T692">
        <v>2013</v>
      </c>
      <c r="U692">
        <v>326.06</v>
      </c>
      <c r="V692">
        <v>410.2</v>
      </c>
      <c r="W692">
        <v>185</v>
      </c>
      <c r="X692" t="s">
        <v>34</v>
      </c>
    </row>
    <row r="693" spans="1:24" hidden="1" x14ac:dyDescent="0.25">
      <c r="A693" s="1">
        <v>41400</v>
      </c>
      <c r="B693">
        <v>60</v>
      </c>
      <c r="C693" t="s">
        <v>30</v>
      </c>
      <c r="D693" s="1"/>
      <c r="E693">
        <v>0.18135999999999999</v>
      </c>
      <c r="F693">
        <v>0.15790000000000001</v>
      </c>
      <c r="G693">
        <v>0.1479</v>
      </c>
      <c r="H693" t="s">
        <v>42</v>
      </c>
      <c r="I693">
        <v>5</v>
      </c>
      <c r="J693">
        <v>2</v>
      </c>
      <c r="K693" t="s">
        <v>35</v>
      </c>
      <c r="L693" t="s">
        <v>32</v>
      </c>
      <c r="M693" t="s">
        <v>33</v>
      </c>
      <c r="N693">
        <v>0</v>
      </c>
      <c r="O693">
        <v>10833.333329999999</v>
      </c>
      <c r="P693">
        <v>0</v>
      </c>
      <c r="Q693">
        <v>8000</v>
      </c>
      <c r="R693" s="1">
        <v>41403</v>
      </c>
      <c r="S693">
        <v>2</v>
      </c>
      <c r="T693">
        <v>2013</v>
      </c>
      <c r="U693">
        <v>193.65</v>
      </c>
      <c r="V693">
        <v>911.98</v>
      </c>
      <c r="W693">
        <v>1</v>
      </c>
      <c r="X693" t="s">
        <v>34</v>
      </c>
    </row>
    <row r="694" spans="1:24" hidden="1" x14ac:dyDescent="0.25">
      <c r="A694" s="1">
        <v>41649</v>
      </c>
      <c r="B694">
        <v>36</v>
      </c>
      <c r="C694" t="s">
        <v>30</v>
      </c>
      <c r="D694" s="1"/>
      <c r="E694">
        <v>0.16324</v>
      </c>
      <c r="F694">
        <v>0.12740000000000001</v>
      </c>
      <c r="G694">
        <v>0.1174</v>
      </c>
      <c r="H694" t="s">
        <v>42</v>
      </c>
      <c r="I694">
        <v>6</v>
      </c>
      <c r="J694">
        <v>1</v>
      </c>
      <c r="K694" t="s">
        <v>87</v>
      </c>
      <c r="L694" t="s">
        <v>62</v>
      </c>
      <c r="M694" t="s">
        <v>33</v>
      </c>
      <c r="N694">
        <v>0</v>
      </c>
      <c r="O694">
        <v>2500</v>
      </c>
      <c r="P694">
        <v>0</v>
      </c>
      <c r="Q694">
        <v>4000</v>
      </c>
      <c r="R694" s="1">
        <v>41667</v>
      </c>
      <c r="S694">
        <v>1</v>
      </c>
      <c r="T694">
        <v>2014</v>
      </c>
      <c r="U694">
        <v>134.28</v>
      </c>
      <c r="V694">
        <v>41.883800000000001</v>
      </c>
      <c r="W694">
        <v>1</v>
      </c>
      <c r="X694" t="s">
        <v>34</v>
      </c>
    </row>
    <row r="695" spans="1:24" hidden="1" x14ac:dyDescent="0.25">
      <c r="A695" s="1">
        <v>41262</v>
      </c>
      <c r="B695">
        <v>36</v>
      </c>
      <c r="C695" t="s">
        <v>30</v>
      </c>
      <c r="D695" s="1"/>
      <c r="E695">
        <v>0.12528</v>
      </c>
      <c r="F695">
        <v>9.74E-2</v>
      </c>
      <c r="G695">
        <v>8.7400000000000005E-2</v>
      </c>
      <c r="H695" t="s">
        <v>31</v>
      </c>
      <c r="I695">
        <v>8</v>
      </c>
      <c r="J695">
        <v>7</v>
      </c>
      <c r="K695" t="s">
        <v>78</v>
      </c>
      <c r="L695" t="s">
        <v>118</v>
      </c>
      <c r="M695" t="s">
        <v>33</v>
      </c>
      <c r="N695">
        <v>0</v>
      </c>
      <c r="O695">
        <v>3666.666667</v>
      </c>
      <c r="P695">
        <v>0</v>
      </c>
      <c r="Q695">
        <v>2600</v>
      </c>
      <c r="R695" s="1">
        <v>41269</v>
      </c>
      <c r="S695">
        <v>4</v>
      </c>
      <c r="T695">
        <v>2012</v>
      </c>
      <c r="U695">
        <v>83.58</v>
      </c>
      <c r="V695">
        <v>248.28</v>
      </c>
      <c r="W695">
        <v>48</v>
      </c>
      <c r="X695" t="s">
        <v>38</v>
      </c>
    </row>
    <row r="696" spans="1:24" hidden="1" x14ac:dyDescent="0.25">
      <c r="A696" s="1">
        <v>39169</v>
      </c>
      <c r="B696">
        <v>36</v>
      </c>
      <c r="C696" t="s">
        <v>24</v>
      </c>
      <c r="D696" s="1">
        <v>40252</v>
      </c>
      <c r="E696">
        <v>0.11749</v>
      </c>
      <c r="F696">
        <v>0.1</v>
      </c>
      <c r="G696">
        <v>0.09</v>
      </c>
      <c r="H696" t="s">
        <v>25</v>
      </c>
      <c r="J696">
        <v>0</v>
      </c>
      <c r="K696" t="s">
        <v>25</v>
      </c>
      <c r="L696" t="s">
        <v>32</v>
      </c>
      <c r="M696" t="s">
        <v>56</v>
      </c>
      <c r="N696">
        <v>2190</v>
      </c>
      <c r="O696">
        <v>1622.5</v>
      </c>
      <c r="P696">
        <v>0</v>
      </c>
      <c r="Q696">
        <v>1000</v>
      </c>
      <c r="R696" s="1">
        <v>39178</v>
      </c>
      <c r="S696">
        <v>2</v>
      </c>
      <c r="T696">
        <v>2007</v>
      </c>
      <c r="U696">
        <v>10.34</v>
      </c>
      <c r="V696">
        <v>162.38</v>
      </c>
      <c r="W696">
        <v>9</v>
      </c>
      <c r="X696" t="s">
        <v>38</v>
      </c>
    </row>
    <row r="697" spans="1:24" hidden="1" x14ac:dyDescent="0.25">
      <c r="A697" s="1">
        <v>41422</v>
      </c>
      <c r="B697">
        <v>36</v>
      </c>
      <c r="C697" t="s">
        <v>30</v>
      </c>
      <c r="D697" s="1"/>
      <c r="E697">
        <v>0.13138</v>
      </c>
      <c r="F697">
        <v>0.10340000000000001</v>
      </c>
      <c r="G697">
        <v>9.3399999999999997E-2</v>
      </c>
      <c r="H697" t="s">
        <v>31</v>
      </c>
      <c r="I697">
        <v>6</v>
      </c>
      <c r="J697">
        <v>1</v>
      </c>
      <c r="K697" t="s">
        <v>67</v>
      </c>
      <c r="L697" t="s">
        <v>32</v>
      </c>
      <c r="M697" t="s">
        <v>33</v>
      </c>
      <c r="N697">
        <v>0</v>
      </c>
      <c r="O697">
        <v>7083.3333329999996</v>
      </c>
      <c r="P697">
        <v>0</v>
      </c>
      <c r="Q697">
        <v>15000</v>
      </c>
      <c r="R697" s="1">
        <v>41435</v>
      </c>
      <c r="S697">
        <v>2</v>
      </c>
      <c r="T697">
        <v>2013</v>
      </c>
      <c r="U697">
        <v>486.41</v>
      </c>
      <c r="V697">
        <v>991.72</v>
      </c>
      <c r="W697">
        <v>273</v>
      </c>
      <c r="X697" t="s">
        <v>38</v>
      </c>
    </row>
    <row r="698" spans="1:24" hidden="1" x14ac:dyDescent="0.25">
      <c r="A698" s="1">
        <v>41439</v>
      </c>
      <c r="B698">
        <v>60</v>
      </c>
      <c r="C698" t="s">
        <v>30</v>
      </c>
      <c r="D698" s="1"/>
      <c r="E698">
        <v>0.18135999999999999</v>
      </c>
      <c r="F698">
        <v>0.15790000000000001</v>
      </c>
      <c r="G698">
        <v>0.1479</v>
      </c>
      <c r="H698" t="s">
        <v>42</v>
      </c>
      <c r="I698">
        <v>6</v>
      </c>
      <c r="J698">
        <v>2</v>
      </c>
      <c r="K698" t="s">
        <v>72</v>
      </c>
      <c r="L698" t="s">
        <v>27</v>
      </c>
      <c r="M698" t="s">
        <v>27</v>
      </c>
      <c r="N698">
        <v>0</v>
      </c>
      <c r="O698">
        <v>4583.3333329999996</v>
      </c>
      <c r="P698">
        <v>0</v>
      </c>
      <c r="Q698">
        <v>15000</v>
      </c>
      <c r="R698" s="1">
        <v>41451</v>
      </c>
      <c r="S698">
        <v>2</v>
      </c>
      <c r="T698">
        <v>2013</v>
      </c>
      <c r="U698">
        <v>363.1</v>
      </c>
      <c r="V698">
        <v>1526.78</v>
      </c>
      <c r="W698">
        <v>235</v>
      </c>
      <c r="X698" t="s">
        <v>34</v>
      </c>
    </row>
    <row r="699" spans="1:24" hidden="1" x14ac:dyDescent="0.25">
      <c r="A699" s="1">
        <v>41662</v>
      </c>
      <c r="B699">
        <v>36</v>
      </c>
      <c r="C699" t="s">
        <v>30</v>
      </c>
      <c r="D699" s="1"/>
      <c r="E699">
        <v>0.18275</v>
      </c>
      <c r="F699">
        <v>0.14649999999999999</v>
      </c>
      <c r="G699">
        <v>0.13650000000000001</v>
      </c>
      <c r="H699" t="s">
        <v>42</v>
      </c>
      <c r="I699">
        <v>4</v>
      </c>
      <c r="J699">
        <v>3</v>
      </c>
      <c r="K699" t="s">
        <v>65</v>
      </c>
      <c r="L699" t="s">
        <v>62</v>
      </c>
      <c r="M699" t="s">
        <v>33</v>
      </c>
      <c r="N699">
        <v>0</v>
      </c>
      <c r="O699">
        <v>2500</v>
      </c>
      <c r="P699">
        <v>0</v>
      </c>
      <c r="Q699">
        <v>4000</v>
      </c>
      <c r="R699" s="1">
        <v>41683</v>
      </c>
      <c r="S699">
        <v>1</v>
      </c>
      <c r="T699">
        <v>2014</v>
      </c>
      <c r="U699">
        <v>137.97999999999999</v>
      </c>
      <c r="V699">
        <v>0</v>
      </c>
      <c r="W699">
        <v>2</v>
      </c>
      <c r="X699" t="s">
        <v>34</v>
      </c>
    </row>
    <row r="700" spans="1:24" hidden="1" x14ac:dyDescent="0.25">
      <c r="A700" s="1">
        <v>38755</v>
      </c>
      <c r="B700">
        <v>36</v>
      </c>
      <c r="C700" t="s">
        <v>24</v>
      </c>
      <c r="D700" s="1">
        <v>38833</v>
      </c>
      <c r="E700">
        <v>7.6799999999999993E-2</v>
      </c>
      <c r="F700">
        <v>7.0000000000000007E-2</v>
      </c>
      <c r="G700">
        <v>6.5000000000000002E-2</v>
      </c>
      <c r="H700" t="s">
        <v>25</v>
      </c>
      <c r="J700">
        <v>0</v>
      </c>
      <c r="K700" t="s">
        <v>25</v>
      </c>
      <c r="L700" t="s">
        <v>25</v>
      </c>
      <c r="M700" t="s">
        <v>25</v>
      </c>
      <c r="O700">
        <v>8333.3333330000005</v>
      </c>
      <c r="P700">
        <v>0</v>
      </c>
      <c r="Q700">
        <v>6001</v>
      </c>
      <c r="R700" s="1">
        <v>38757</v>
      </c>
      <c r="S700">
        <v>1</v>
      </c>
      <c r="T700">
        <v>2006</v>
      </c>
      <c r="U700">
        <v>185.29</v>
      </c>
      <c r="V700">
        <v>85.46</v>
      </c>
      <c r="W700">
        <v>10</v>
      </c>
      <c r="X700" t="s">
        <v>38</v>
      </c>
    </row>
    <row r="701" spans="1:24" hidden="1" x14ac:dyDescent="0.25">
      <c r="A701" s="1">
        <v>41458</v>
      </c>
      <c r="B701">
        <v>36</v>
      </c>
      <c r="C701" t="s">
        <v>30</v>
      </c>
      <c r="D701" s="1"/>
      <c r="E701">
        <v>0.20053000000000001</v>
      </c>
      <c r="F701">
        <v>0.16389999999999999</v>
      </c>
      <c r="G701">
        <v>0.15390000000000001</v>
      </c>
      <c r="H701" t="s">
        <v>42</v>
      </c>
      <c r="I701">
        <v>5</v>
      </c>
      <c r="J701">
        <v>1</v>
      </c>
      <c r="K701" t="s">
        <v>78</v>
      </c>
      <c r="L701" t="s">
        <v>27</v>
      </c>
      <c r="M701" t="s">
        <v>33</v>
      </c>
      <c r="N701">
        <v>0</v>
      </c>
      <c r="O701">
        <v>7500</v>
      </c>
      <c r="P701">
        <v>0</v>
      </c>
      <c r="Q701">
        <v>5000</v>
      </c>
      <c r="R701" s="1">
        <v>41472</v>
      </c>
      <c r="S701">
        <v>3</v>
      </c>
      <c r="T701">
        <v>2013</v>
      </c>
      <c r="U701">
        <v>176.75</v>
      </c>
      <c r="V701">
        <v>450.76</v>
      </c>
      <c r="W701">
        <v>61</v>
      </c>
      <c r="X701" t="s">
        <v>38</v>
      </c>
    </row>
    <row r="702" spans="1:24" hidden="1" x14ac:dyDescent="0.25">
      <c r="A702" s="1">
        <v>41617</v>
      </c>
      <c r="B702">
        <v>36</v>
      </c>
      <c r="C702" t="s">
        <v>30</v>
      </c>
      <c r="D702" s="1"/>
      <c r="E702">
        <v>0.19858999999999999</v>
      </c>
      <c r="F702">
        <v>0.16200000000000001</v>
      </c>
      <c r="G702">
        <v>0.152</v>
      </c>
      <c r="H702" t="s">
        <v>47</v>
      </c>
      <c r="I702">
        <v>2</v>
      </c>
      <c r="J702">
        <v>1</v>
      </c>
      <c r="K702" t="s">
        <v>69</v>
      </c>
      <c r="L702" t="s">
        <v>98</v>
      </c>
      <c r="M702" t="s">
        <v>28</v>
      </c>
      <c r="N702">
        <v>0</v>
      </c>
      <c r="O702">
        <v>6416.6666670000004</v>
      </c>
      <c r="P702">
        <v>0</v>
      </c>
      <c r="Q702">
        <v>15000</v>
      </c>
      <c r="R702" s="1">
        <v>41619</v>
      </c>
      <c r="S702">
        <v>4</v>
      </c>
      <c r="T702">
        <v>2013</v>
      </c>
      <c r="U702">
        <v>528.84</v>
      </c>
      <c r="V702">
        <v>408.33</v>
      </c>
      <c r="W702">
        <v>141</v>
      </c>
      <c r="X702" t="s">
        <v>38</v>
      </c>
    </row>
    <row r="703" spans="1:24" hidden="1" x14ac:dyDescent="0.25">
      <c r="A703" s="1">
        <v>41416</v>
      </c>
      <c r="B703">
        <v>60</v>
      </c>
      <c r="C703" t="s">
        <v>30</v>
      </c>
      <c r="D703" s="1"/>
      <c r="E703">
        <v>0.20593</v>
      </c>
      <c r="F703">
        <v>0.18190000000000001</v>
      </c>
      <c r="G703">
        <v>0.1719</v>
      </c>
      <c r="H703" t="s">
        <v>42</v>
      </c>
      <c r="I703">
        <v>5</v>
      </c>
      <c r="J703">
        <v>9</v>
      </c>
      <c r="K703" t="s">
        <v>40</v>
      </c>
      <c r="L703" t="s">
        <v>32</v>
      </c>
      <c r="M703" t="s">
        <v>33</v>
      </c>
      <c r="N703">
        <v>0</v>
      </c>
      <c r="O703">
        <v>5833.3333329999996</v>
      </c>
      <c r="P703">
        <v>0</v>
      </c>
      <c r="Q703">
        <v>15000</v>
      </c>
      <c r="R703" s="1">
        <v>41422</v>
      </c>
      <c r="S703">
        <v>2</v>
      </c>
      <c r="T703">
        <v>2013</v>
      </c>
      <c r="U703">
        <v>382.45</v>
      </c>
      <c r="V703">
        <v>1968.1747</v>
      </c>
      <c r="W703">
        <v>1</v>
      </c>
      <c r="X703" t="s">
        <v>34</v>
      </c>
    </row>
    <row r="704" spans="1:24" hidden="1" x14ac:dyDescent="0.25">
      <c r="A704" s="1">
        <v>39516</v>
      </c>
      <c r="B704">
        <v>36</v>
      </c>
      <c r="C704" t="s">
        <v>24</v>
      </c>
      <c r="D704" s="1">
        <v>40619</v>
      </c>
      <c r="E704">
        <v>8.1820000000000004E-2</v>
      </c>
      <c r="F704">
        <v>7.4999999999999997E-2</v>
      </c>
      <c r="G704">
        <v>7.4999999999999997E-2</v>
      </c>
      <c r="H704" t="s">
        <v>25</v>
      </c>
      <c r="J704">
        <v>1</v>
      </c>
      <c r="K704" t="s">
        <v>40</v>
      </c>
      <c r="L704" t="s">
        <v>92</v>
      </c>
      <c r="M704" t="s">
        <v>56</v>
      </c>
      <c r="N704">
        <v>0</v>
      </c>
      <c r="O704">
        <v>10833.333329999999</v>
      </c>
      <c r="P704">
        <v>0</v>
      </c>
      <c r="Q704">
        <v>9500</v>
      </c>
      <c r="R704" s="1">
        <v>39524</v>
      </c>
      <c r="S704">
        <v>1</v>
      </c>
      <c r="T704">
        <v>2008</v>
      </c>
      <c r="U704">
        <v>293.02999999999997</v>
      </c>
      <c r="V704">
        <v>1140.83</v>
      </c>
      <c r="W704">
        <v>175</v>
      </c>
      <c r="X704" t="s">
        <v>34</v>
      </c>
    </row>
    <row r="705" spans="1:24" hidden="1" x14ac:dyDescent="0.25">
      <c r="A705" s="1">
        <v>40324</v>
      </c>
      <c r="B705">
        <v>36</v>
      </c>
      <c r="C705" t="s">
        <v>24</v>
      </c>
      <c r="D705" s="1">
        <v>40637</v>
      </c>
      <c r="E705">
        <v>7.4789999999999995E-2</v>
      </c>
      <c r="F705">
        <v>7.1400000000000005E-2</v>
      </c>
      <c r="G705">
        <v>6.1400000000000003E-2</v>
      </c>
      <c r="H705" t="s">
        <v>50</v>
      </c>
      <c r="I705">
        <v>10</v>
      </c>
      <c r="J705">
        <v>1</v>
      </c>
      <c r="K705" t="s">
        <v>65</v>
      </c>
      <c r="L705" t="s">
        <v>109</v>
      </c>
      <c r="M705" t="s">
        <v>113</v>
      </c>
      <c r="N705">
        <v>0</v>
      </c>
      <c r="O705">
        <v>1666.666667</v>
      </c>
      <c r="P705">
        <v>0</v>
      </c>
      <c r="Q705">
        <v>1000</v>
      </c>
      <c r="R705" s="1">
        <v>40333</v>
      </c>
      <c r="S705">
        <v>2</v>
      </c>
      <c r="T705">
        <v>2010</v>
      </c>
      <c r="U705">
        <v>30.94</v>
      </c>
      <c r="V705">
        <v>40.200000000000003</v>
      </c>
      <c r="W705">
        <v>18</v>
      </c>
      <c r="X705" t="s">
        <v>34</v>
      </c>
    </row>
    <row r="706" spans="1:24" hidden="1" x14ac:dyDescent="0.25">
      <c r="A706" s="1">
        <v>41089</v>
      </c>
      <c r="B706">
        <v>60</v>
      </c>
      <c r="C706" t="s">
        <v>30</v>
      </c>
      <c r="D706" s="1"/>
      <c r="E706">
        <v>0.35837999999999998</v>
      </c>
      <c r="F706">
        <v>0.33040000000000003</v>
      </c>
      <c r="G706">
        <v>0.32040000000000002</v>
      </c>
      <c r="H706" t="s">
        <v>44</v>
      </c>
      <c r="I706">
        <v>2</v>
      </c>
      <c r="J706">
        <v>2</v>
      </c>
      <c r="K706" t="s">
        <v>71</v>
      </c>
      <c r="L706" t="s">
        <v>96</v>
      </c>
      <c r="M706" t="s">
        <v>56</v>
      </c>
      <c r="N706">
        <v>0</v>
      </c>
      <c r="O706">
        <v>2250</v>
      </c>
      <c r="P706">
        <v>0</v>
      </c>
      <c r="Q706">
        <v>4000</v>
      </c>
      <c r="R706" s="1">
        <v>41095</v>
      </c>
      <c r="S706">
        <v>3</v>
      </c>
      <c r="T706">
        <v>2012</v>
      </c>
      <c r="U706">
        <v>136.97999999999999</v>
      </c>
      <c r="V706">
        <v>2019.51</v>
      </c>
      <c r="W706">
        <v>28</v>
      </c>
      <c r="X706" t="s">
        <v>38</v>
      </c>
    </row>
    <row r="707" spans="1:24" hidden="1" x14ac:dyDescent="0.25">
      <c r="A707" s="1">
        <v>41599</v>
      </c>
      <c r="B707">
        <v>36</v>
      </c>
      <c r="C707" t="s">
        <v>30</v>
      </c>
      <c r="D707" s="1"/>
      <c r="E707">
        <v>0.23438000000000001</v>
      </c>
      <c r="F707">
        <v>0.19700000000000001</v>
      </c>
      <c r="G707">
        <v>0.187</v>
      </c>
      <c r="H707" t="s">
        <v>47</v>
      </c>
      <c r="I707">
        <v>4</v>
      </c>
      <c r="J707">
        <v>7</v>
      </c>
      <c r="K707" t="s">
        <v>87</v>
      </c>
      <c r="L707" t="s">
        <v>27</v>
      </c>
      <c r="M707" t="s">
        <v>33</v>
      </c>
      <c r="N707">
        <v>1217</v>
      </c>
      <c r="O707">
        <v>3333</v>
      </c>
      <c r="P707">
        <v>0</v>
      </c>
      <c r="Q707">
        <v>5000</v>
      </c>
      <c r="R707" s="1">
        <v>41610</v>
      </c>
      <c r="S707">
        <v>4</v>
      </c>
      <c r="T707">
        <v>2013</v>
      </c>
      <c r="U707">
        <v>185.05</v>
      </c>
      <c r="V707">
        <v>235.3914</v>
      </c>
      <c r="W707">
        <v>1</v>
      </c>
      <c r="X707" t="s">
        <v>38</v>
      </c>
    </row>
    <row r="708" spans="1:24" hidden="1" x14ac:dyDescent="0.25">
      <c r="A708" s="1">
        <v>38988</v>
      </c>
      <c r="B708">
        <v>36</v>
      </c>
      <c r="C708" t="s">
        <v>24</v>
      </c>
      <c r="D708" s="1">
        <v>39084</v>
      </c>
      <c r="E708">
        <v>0.29776000000000002</v>
      </c>
      <c r="F708">
        <v>0.28999999999999998</v>
      </c>
      <c r="G708">
        <v>0.28499999999999998</v>
      </c>
      <c r="H708" t="s">
        <v>25</v>
      </c>
      <c r="J708">
        <v>0</v>
      </c>
      <c r="K708" t="s">
        <v>99</v>
      </c>
      <c r="L708" t="s">
        <v>110</v>
      </c>
      <c r="M708" t="s">
        <v>36</v>
      </c>
      <c r="O708">
        <v>6166.6666670000004</v>
      </c>
      <c r="P708">
        <v>0</v>
      </c>
      <c r="Q708">
        <v>7000</v>
      </c>
      <c r="R708" s="1">
        <v>38993</v>
      </c>
      <c r="S708">
        <v>4</v>
      </c>
      <c r="T708">
        <v>2006</v>
      </c>
      <c r="U708">
        <v>293.33999999999997</v>
      </c>
      <c r="V708">
        <v>493.1</v>
      </c>
      <c r="W708">
        <v>50</v>
      </c>
      <c r="X708" t="s">
        <v>38</v>
      </c>
    </row>
    <row r="709" spans="1:24" hidden="1" x14ac:dyDescent="0.25">
      <c r="A709" s="1">
        <v>41306</v>
      </c>
      <c r="B709">
        <v>36</v>
      </c>
      <c r="C709" t="s">
        <v>66</v>
      </c>
      <c r="D709" s="1">
        <v>41466</v>
      </c>
      <c r="E709">
        <v>0.25013000000000002</v>
      </c>
      <c r="F709">
        <v>0.21240000000000001</v>
      </c>
      <c r="G709">
        <v>0.2024</v>
      </c>
      <c r="H709" t="s">
        <v>47</v>
      </c>
      <c r="I709">
        <v>3</v>
      </c>
      <c r="J709">
        <v>1</v>
      </c>
      <c r="K709" t="s">
        <v>81</v>
      </c>
      <c r="L709" t="s">
        <v>41</v>
      </c>
      <c r="M709" t="s">
        <v>33</v>
      </c>
      <c r="N709">
        <v>0</v>
      </c>
      <c r="O709">
        <v>6500</v>
      </c>
      <c r="P709">
        <v>364</v>
      </c>
      <c r="Q709">
        <v>15000</v>
      </c>
      <c r="R709" s="1">
        <v>41316</v>
      </c>
      <c r="S709">
        <v>1</v>
      </c>
      <c r="T709">
        <v>2013</v>
      </c>
      <c r="U709">
        <v>566.98</v>
      </c>
      <c r="V709">
        <v>0</v>
      </c>
      <c r="W709">
        <v>259</v>
      </c>
      <c r="X709" t="s">
        <v>38</v>
      </c>
    </row>
    <row r="710" spans="1:24" hidden="1" x14ac:dyDescent="0.25">
      <c r="A710" s="1">
        <v>41607</v>
      </c>
      <c r="B710">
        <v>36</v>
      </c>
      <c r="C710" t="s">
        <v>30</v>
      </c>
      <c r="D710" s="1"/>
      <c r="E710">
        <v>0.14205999999999999</v>
      </c>
      <c r="F710">
        <v>0.1139</v>
      </c>
      <c r="G710">
        <v>0.10390000000000001</v>
      </c>
      <c r="H710" t="s">
        <v>31</v>
      </c>
      <c r="I710">
        <v>6</v>
      </c>
      <c r="J710">
        <v>1</v>
      </c>
      <c r="K710" t="s">
        <v>51</v>
      </c>
      <c r="L710" t="s">
        <v>49</v>
      </c>
      <c r="M710" t="s">
        <v>33</v>
      </c>
      <c r="N710">
        <v>0</v>
      </c>
      <c r="O710">
        <v>6297.6666670000004</v>
      </c>
      <c r="P710">
        <v>0</v>
      </c>
      <c r="Q710">
        <v>10000</v>
      </c>
      <c r="R710" s="1">
        <v>41625</v>
      </c>
      <c r="S710">
        <v>4</v>
      </c>
      <c r="T710">
        <v>2013</v>
      </c>
      <c r="U710">
        <v>329.24</v>
      </c>
      <c r="V710">
        <v>188.1095</v>
      </c>
      <c r="W710">
        <v>1</v>
      </c>
      <c r="X710" t="s">
        <v>34</v>
      </c>
    </row>
    <row r="711" spans="1:24" hidden="1" x14ac:dyDescent="0.25">
      <c r="A711" s="1">
        <v>41052</v>
      </c>
      <c r="B711">
        <v>36</v>
      </c>
      <c r="C711" t="s">
        <v>30</v>
      </c>
      <c r="D711" s="1"/>
      <c r="E711">
        <v>0.35797000000000001</v>
      </c>
      <c r="F711">
        <v>0.31769999999999998</v>
      </c>
      <c r="G711">
        <v>0.30769999999999997</v>
      </c>
      <c r="H711" t="s">
        <v>64</v>
      </c>
      <c r="I711">
        <v>5</v>
      </c>
      <c r="J711">
        <v>13</v>
      </c>
      <c r="K711" t="s">
        <v>65</v>
      </c>
      <c r="L711" t="s">
        <v>119</v>
      </c>
      <c r="M711" t="s">
        <v>33</v>
      </c>
      <c r="N711">
        <v>0</v>
      </c>
      <c r="O711">
        <v>5583.3333329999996</v>
      </c>
      <c r="P711">
        <v>0</v>
      </c>
      <c r="Q711">
        <v>4000</v>
      </c>
      <c r="R711" s="1">
        <v>41109</v>
      </c>
      <c r="S711">
        <v>3</v>
      </c>
      <c r="T711">
        <v>2012</v>
      </c>
      <c r="U711">
        <v>173.71</v>
      </c>
      <c r="V711">
        <v>1669.63</v>
      </c>
      <c r="W711">
        <v>31</v>
      </c>
      <c r="X711" t="s">
        <v>34</v>
      </c>
    </row>
    <row r="712" spans="1:24" hidden="1" x14ac:dyDescent="0.25">
      <c r="A712" s="1">
        <v>40435</v>
      </c>
      <c r="B712">
        <v>36</v>
      </c>
      <c r="C712" t="s">
        <v>24</v>
      </c>
      <c r="D712" s="1">
        <v>41541</v>
      </c>
      <c r="E712">
        <v>0.15803</v>
      </c>
      <c r="F712">
        <v>0.13650000000000001</v>
      </c>
      <c r="G712">
        <v>0.1265</v>
      </c>
      <c r="H712" t="s">
        <v>42</v>
      </c>
      <c r="I712">
        <v>8</v>
      </c>
      <c r="J712">
        <v>3</v>
      </c>
      <c r="K712" t="s">
        <v>35</v>
      </c>
      <c r="L712" t="s">
        <v>32</v>
      </c>
      <c r="M712" t="s">
        <v>33</v>
      </c>
      <c r="N712">
        <v>0</v>
      </c>
      <c r="O712">
        <v>9083.3333330000005</v>
      </c>
      <c r="P712">
        <v>0</v>
      </c>
      <c r="Q712">
        <v>15000</v>
      </c>
      <c r="R712" s="1">
        <v>40445</v>
      </c>
      <c r="S712">
        <v>3</v>
      </c>
      <c r="T712">
        <v>2010</v>
      </c>
      <c r="U712">
        <v>0</v>
      </c>
      <c r="V712">
        <v>3364.47</v>
      </c>
      <c r="W712">
        <v>315</v>
      </c>
      <c r="X712" t="s">
        <v>38</v>
      </c>
    </row>
    <row r="713" spans="1:24" hidden="1" x14ac:dyDescent="0.25">
      <c r="A713" s="1">
        <v>41070</v>
      </c>
      <c r="B713">
        <v>36</v>
      </c>
      <c r="C713" t="s">
        <v>30</v>
      </c>
      <c r="D713" s="1"/>
      <c r="E713">
        <v>0.25258999999999998</v>
      </c>
      <c r="F713">
        <v>0.21479999999999999</v>
      </c>
      <c r="G713">
        <v>0.20480000000000001</v>
      </c>
      <c r="H713" t="s">
        <v>47</v>
      </c>
      <c r="I713">
        <v>7</v>
      </c>
      <c r="J713">
        <v>2</v>
      </c>
      <c r="K713" t="s">
        <v>76</v>
      </c>
      <c r="L713" t="s">
        <v>32</v>
      </c>
      <c r="M713" t="s">
        <v>33</v>
      </c>
      <c r="N713">
        <v>0</v>
      </c>
      <c r="O713">
        <v>6416.6666670000004</v>
      </c>
      <c r="P713">
        <v>0</v>
      </c>
      <c r="Q713">
        <v>10000</v>
      </c>
      <c r="R713" s="1">
        <v>41075</v>
      </c>
      <c r="S713">
        <v>2</v>
      </c>
      <c r="T713">
        <v>2012</v>
      </c>
      <c r="U713">
        <v>379.22</v>
      </c>
      <c r="V713">
        <v>2726.28</v>
      </c>
      <c r="W713">
        <v>122</v>
      </c>
      <c r="X713" t="s">
        <v>34</v>
      </c>
    </row>
    <row r="714" spans="1:24" hidden="1" x14ac:dyDescent="0.25">
      <c r="A714" s="1">
        <v>41563</v>
      </c>
      <c r="B714">
        <v>60</v>
      </c>
      <c r="C714" t="s">
        <v>30</v>
      </c>
      <c r="D714" s="1"/>
      <c r="E714">
        <v>0.22908000000000001</v>
      </c>
      <c r="F714">
        <v>0.20449999999999999</v>
      </c>
      <c r="G714">
        <v>0.19450000000000001</v>
      </c>
      <c r="H714" t="s">
        <v>47</v>
      </c>
      <c r="I714">
        <v>7</v>
      </c>
      <c r="J714">
        <v>1</v>
      </c>
      <c r="K714" t="s">
        <v>148</v>
      </c>
      <c r="L714" t="s">
        <v>32</v>
      </c>
      <c r="M714" t="s">
        <v>33</v>
      </c>
      <c r="N714">
        <v>0</v>
      </c>
      <c r="O714">
        <v>7750</v>
      </c>
      <c r="P714">
        <v>0</v>
      </c>
      <c r="Q714">
        <v>20000</v>
      </c>
      <c r="R714" s="1">
        <v>41570</v>
      </c>
      <c r="S714">
        <v>4</v>
      </c>
      <c r="T714">
        <v>2013</v>
      </c>
      <c r="U714">
        <v>534.9</v>
      </c>
      <c r="V714">
        <v>1347.0145</v>
      </c>
      <c r="W714">
        <v>1</v>
      </c>
      <c r="X714" t="s">
        <v>34</v>
      </c>
    </row>
    <row r="715" spans="1:24" x14ac:dyDescent="0.25">
      <c r="A715" s="1">
        <v>39163</v>
      </c>
      <c r="B715">
        <v>36</v>
      </c>
      <c r="C715" t="s">
        <v>66</v>
      </c>
      <c r="D715" s="1">
        <v>40121</v>
      </c>
      <c r="E715">
        <v>0.22367999999999999</v>
      </c>
      <c r="F715">
        <v>0.20880000000000001</v>
      </c>
      <c r="G715">
        <v>0.17879999999999999</v>
      </c>
      <c r="H715" t="s">
        <v>25</v>
      </c>
      <c r="J715">
        <v>0</v>
      </c>
      <c r="K715" t="s">
        <v>25</v>
      </c>
      <c r="L715" t="s">
        <v>27</v>
      </c>
      <c r="M715" t="s">
        <v>56</v>
      </c>
      <c r="N715">
        <v>0</v>
      </c>
      <c r="O715">
        <v>1866.75</v>
      </c>
      <c r="P715">
        <v>1711</v>
      </c>
      <c r="Q715">
        <v>2550</v>
      </c>
      <c r="R715" s="1">
        <v>39175</v>
      </c>
      <c r="S715">
        <v>2</v>
      </c>
      <c r="T715">
        <v>2007</v>
      </c>
      <c r="U715">
        <v>95.91</v>
      </c>
      <c r="V715">
        <v>721.38</v>
      </c>
      <c r="W715">
        <v>62</v>
      </c>
      <c r="X715" t="s">
        <v>29</v>
      </c>
    </row>
    <row r="716" spans="1:24" hidden="1" x14ac:dyDescent="0.25">
      <c r="A716" s="1">
        <v>40843</v>
      </c>
      <c r="B716">
        <v>36</v>
      </c>
      <c r="C716" t="s">
        <v>30</v>
      </c>
      <c r="D716" s="1"/>
      <c r="E716">
        <v>0.35643000000000002</v>
      </c>
      <c r="F716">
        <v>0.31990000000000002</v>
      </c>
      <c r="G716">
        <v>0.30990000000000001</v>
      </c>
      <c r="H716" t="s">
        <v>64</v>
      </c>
      <c r="I716">
        <v>2</v>
      </c>
      <c r="J716">
        <v>7</v>
      </c>
      <c r="K716" t="s">
        <v>87</v>
      </c>
      <c r="L716" t="s">
        <v>80</v>
      </c>
      <c r="M716" t="s">
        <v>33</v>
      </c>
      <c r="N716">
        <v>30023</v>
      </c>
      <c r="O716">
        <v>4550</v>
      </c>
      <c r="P716">
        <v>0</v>
      </c>
      <c r="Q716">
        <v>4000</v>
      </c>
      <c r="R716" s="1">
        <v>40850</v>
      </c>
      <c r="S716">
        <v>4</v>
      </c>
      <c r="T716">
        <v>2011</v>
      </c>
      <c r="U716">
        <v>174.2</v>
      </c>
      <c r="V716">
        <v>2126.0500000000002</v>
      </c>
      <c r="W716">
        <v>9</v>
      </c>
      <c r="X716" t="s">
        <v>38</v>
      </c>
    </row>
    <row r="717" spans="1:24" hidden="1" x14ac:dyDescent="0.25">
      <c r="A717" s="1">
        <v>41573</v>
      </c>
      <c r="B717">
        <v>60</v>
      </c>
      <c r="C717" t="s">
        <v>30</v>
      </c>
      <c r="D717" s="1"/>
      <c r="E717">
        <v>0.17838999999999999</v>
      </c>
      <c r="F717">
        <v>0.155</v>
      </c>
      <c r="G717">
        <v>0.14499999999999999</v>
      </c>
      <c r="H717" t="s">
        <v>42</v>
      </c>
      <c r="I717">
        <v>6</v>
      </c>
      <c r="J717">
        <v>1</v>
      </c>
      <c r="K717" t="s">
        <v>136</v>
      </c>
      <c r="L717" t="s">
        <v>126</v>
      </c>
      <c r="M717" t="s">
        <v>33</v>
      </c>
      <c r="N717">
        <v>0</v>
      </c>
      <c r="O717">
        <v>6166.6666670000004</v>
      </c>
      <c r="P717">
        <v>0</v>
      </c>
      <c r="Q717">
        <v>20000</v>
      </c>
      <c r="R717" s="1">
        <v>41583</v>
      </c>
      <c r="S717">
        <v>4</v>
      </c>
      <c r="T717">
        <v>2013</v>
      </c>
      <c r="U717">
        <v>481.06</v>
      </c>
      <c r="V717">
        <v>764.0068</v>
      </c>
      <c r="W717">
        <v>1</v>
      </c>
      <c r="X717" t="s">
        <v>38</v>
      </c>
    </row>
    <row r="718" spans="1:24" x14ac:dyDescent="0.25">
      <c r="A718" s="1">
        <v>39158</v>
      </c>
      <c r="B718">
        <v>36</v>
      </c>
      <c r="C718" t="s">
        <v>24</v>
      </c>
      <c r="D718" s="1">
        <v>39213</v>
      </c>
      <c r="E718">
        <v>0.16214999999999999</v>
      </c>
      <c r="F718">
        <v>0.155</v>
      </c>
      <c r="G718">
        <v>0.14499999999999999</v>
      </c>
      <c r="H718" t="s">
        <v>25</v>
      </c>
      <c r="J718">
        <v>0</v>
      </c>
      <c r="K718" t="s">
        <v>25</v>
      </c>
      <c r="L718" t="s">
        <v>27</v>
      </c>
      <c r="M718" t="s">
        <v>56</v>
      </c>
      <c r="N718">
        <v>0</v>
      </c>
      <c r="O718">
        <v>6583.3333329999996</v>
      </c>
      <c r="P718">
        <v>0</v>
      </c>
      <c r="Q718">
        <v>3500</v>
      </c>
      <c r="R718" s="1">
        <v>39164</v>
      </c>
      <c r="S718">
        <v>1</v>
      </c>
      <c r="T718">
        <v>2007</v>
      </c>
      <c r="U718">
        <v>122.19</v>
      </c>
      <c r="V718">
        <v>70.75</v>
      </c>
      <c r="W718">
        <v>44</v>
      </c>
      <c r="X718" t="s">
        <v>29</v>
      </c>
    </row>
    <row r="719" spans="1:24" hidden="1" x14ac:dyDescent="0.25">
      <c r="A719" s="1">
        <v>40317</v>
      </c>
      <c r="B719">
        <v>36</v>
      </c>
      <c r="C719" t="s">
        <v>24</v>
      </c>
      <c r="D719" s="1">
        <v>41411</v>
      </c>
      <c r="E719">
        <v>0.37452999999999997</v>
      </c>
      <c r="F719">
        <v>0.35</v>
      </c>
      <c r="G719">
        <v>0.34</v>
      </c>
      <c r="H719" t="s">
        <v>64</v>
      </c>
      <c r="I719">
        <v>5</v>
      </c>
      <c r="J719">
        <v>1</v>
      </c>
      <c r="K719" t="s">
        <v>93</v>
      </c>
      <c r="L719" t="s">
        <v>115</v>
      </c>
      <c r="M719" t="s">
        <v>56</v>
      </c>
      <c r="N719">
        <v>0</v>
      </c>
      <c r="O719">
        <v>6250</v>
      </c>
      <c r="P719">
        <v>0</v>
      </c>
      <c r="Q719">
        <v>4000</v>
      </c>
      <c r="R719" s="1">
        <v>40330</v>
      </c>
      <c r="S719">
        <v>2</v>
      </c>
      <c r="T719">
        <v>2010</v>
      </c>
      <c r="U719">
        <v>176.81</v>
      </c>
      <c r="V719">
        <v>2517.98</v>
      </c>
      <c r="W719">
        <v>71</v>
      </c>
      <c r="X719" t="s">
        <v>38</v>
      </c>
    </row>
    <row r="720" spans="1:24" hidden="1" x14ac:dyDescent="0.25">
      <c r="A720" s="1">
        <v>41433</v>
      </c>
      <c r="B720">
        <v>36</v>
      </c>
      <c r="C720" t="s">
        <v>66</v>
      </c>
      <c r="D720" s="1">
        <v>41671</v>
      </c>
      <c r="E720">
        <v>0.18725</v>
      </c>
      <c r="F720">
        <v>0.15090000000000001</v>
      </c>
      <c r="G720">
        <v>0.1409</v>
      </c>
      <c r="H720" t="s">
        <v>42</v>
      </c>
      <c r="I720">
        <v>6</v>
      </c>
      <c r="J720">
        <v>1</v>
      </c>
      <c r="K720" t="s">
        <v>51</v>
      </c>
      <c r="L720" t="s">
        <v>110</v>
      </c>
      <c r="M720" t="s">
        <v>33</v>
      </c>
      <c r="N720">
        <v>99</v>
      </c>
      <c r="O720">
        <v>2715.666667</v>
      </c>
      <c r="P720">
        <v>159</v>
      </c>
      <c r="Q720">
        <v>10000</v>
      </c>
      <c r="R720" s="1">
        <v>41457</v>
      </c>
      <c r="S720">
        <v>3</v>
      </c>
      <c r="T720">
        <v>2013</v>
      </c>
      <c r="U720">
        <v>347.09</v>
      </c>
      <c r="V720">
        <v>166.1558</v>
      </c>
      <c r="W720">
        <v>1</v>
      </c>
      <c r="X720" t="s">
        <v>38</v>
      </c>
    </row>
    <row r="721" spans="1:24" hidden="1" x14ac:dyDescent="0.25">
      <c r="A721" s="1">
        <v>39259</v>
      </c>
      <c r="B721">
        <v>36</v>
      </c>
      <c r="C721" t="s">
        <v>24</v>
      </c>
      <c r="D721" s="1">
        <v>40153</v>
      </c>
      <c r="E721">
        <v>0.13905000000000001</v>
      </c>
      <c r="F721">
        <v>0.13200000000000001</v>
      </c>
      <c r="G721">
        <v>0.122</v>
      </c>
      <c r="H721" t="s">
        <v>25</v>
      </c>
      <c r="J721">
        <v>0</v>
      </c>
      <c r="K721" t="s">
        <v>25</v>
      </c>
      <c r="L721" t="s">
        <v>92</v>
      </c>
      <c r="M721" t="s">
        <v>56</v>
      </c>
      <c r="N721">
        <v>0</v>
      </c>
      <c r="O721">
        <v>3750</v>
      </c>
      <c r="P721">
        <v>0</v>
      </c>
      <c r="Q721">
        <v>6001</v>
      </c>
      <c r="R721" s="1">
        <v>39269</v>
      </c>
      <c r="S721">
        <v>3</v>
      </c>
      <c r="T721">
        <v>2007</v>
      </c>
      <c r="U721">
        <v>202.78</v>
      </c>
      <c r="V721">
        <v>1092.28</v>
      </c>
      <c r="W721">
        <v>191</v>
      </c>
      <c r="X721" t="s">
        <v>34</v>
      </c>
    </row>
    <row r="722" spans="1:24" hidden="1" x14ac:dyDescent="0.25">
      <c r="A722" s="1">
        <v>40685</v>
      </c>
      <c r="B722">
        <v>36</v>
      </c>
      <c r="C722" t="s">
        <v>24</v>
      </c>
      <c r="D722" s="1">
        <v>41506</v>
      </c>
      <c r="E722">
        <v>8.3309999999999995E-2</v>
      </c>
      <c r="F722">
        <v>7.9899999999999999E-2</v>
      </c>
      <c r="G722">
        <v>6.9900000000000004E-2</v>
      </c>
      <c r="H722" t="s">
        <v>50</v>
      </c>
      <c r="I722">
        <v>10</v>
      </c>
      <c r="J722">
        <v>1</v>
      </c>
      <c r="K722" t="s">
        <v>35</v>
      </c>
      <c r="L722" t="s">
        <v>27</v>
      </c>
      <c r="M722" t="s">
        <v>33</v>
      </c>
      <c r="N722">
        <v>0</v>
      </c>
      <c r="O722">
        <v>10000</v>
      </c>
      <c r="P722">
        <v>0</v>
      </c>
      <c r="Q722">
        <v>14000</v>
      </c>
      <c r="R722" s="1">
        <v>40753</v>
      </c>
      <c r="S722">
        <v>3</v>
      </c>
      <c r="T722">
        <v>2011</v>
      </c>
      <c r="U722">
        <v>438.64</v>
      </c>
      <c r="V722">
        <v>1599.1</v>
      </c>
      <c r="W722">
        <v>143</v>
      </c>
      <c r="X722" t="s">
        <v>38</v>
      </c>
    </row>
    <row r="723" spans="1:24" hidden="1" x14ac:dyDescent="0.25">
      <c r="A723" s="1">
        <v>39114</v>
      </c>
      <c r="B723">
        <v>36</v>
      </c>
      <c r="C723" t="s">
        <v>63</v>
      </c>
      <c r="D723" s="1">
        <v>39393</v>
      </c>
      <c r="E723">
        <v>0.30596000000000001</v>
      </c>
      <c r="F723">
        <v>0.28999999999999998</v>
      </c>
      <c r="G723">
        <v>0.27500000000000002</v>
      </c>
      <c r="H723" t="s">
        <v>25</v>
      </c>
      <c r="J723">
        <v>0</v>
      </c>
      <c r="K723" t="s">
        <v>25</v>
      </c>
      <c r="L723" t="s">
        <v>32</v>
      </c>
      <c r="M723" t="s">
        <v>36</v>
      </c>
      <c r="O723">
        <v>2100</v>
      </c>
      <c r="P723">
        <v>168</v>
      </c>
      <c r="Q723">
        <v>1225</v>
      </c>
      <c r="R723" s="1">
        <v>39122</v>
      </c>
      <c r="S723">
        <v>1</v>
      </c>
      <c r="T723">
        <v>2007</v>
      </c>
      <c r="U723">
        <v>51.33</v>
      </c>
      <c r="V723">
        <v>109.5</v>
      </c>
      <c r="W723">
        <v>7</v>
      </c>
      <c r="X723" t="s">
        <v>34</v>
      </c>
    </row>
    <row r="724" spans="1:24" hidden="1" x14ac:dyDescent="0.25">
      <c r="A724" s="1">
        <v>39282</v>
      </c>
      <c r="B724">
        <v>36</v>
      </c>
      <c r="C724" t="s">
        <v>63</v>
      </c>
      <c r="D724" s="1">
        <v>40211</v>
      </c>
      <c r="E724">
        <v>0.10582</v>
      </c>
      <c r="F724">
        <v>9.8900000000000002E-2</v>
      </c>
      <c r="G724">
        <v>9.3899999999999997E-2</v>
      </c>
      <c r="H724" t="s">
        <v>25</v>
      </c>
      <c r="J724">
        <v>0</v>
      </c>
      <c r="K724" t="s">
        <v>35</v>
      </c>
      <c r="L724" t="s">
        <v>115</v>
      </c>
      <c r="M724" t="s">
        <v>56</v>
      </c>
      <c r="N724">
        <v>0</v>
      </c>
      <c r="O724">
        <v>2500</v>
      </c>
      <c r="P724">
        <v>515</v>
      </c>
      <c r="Q724">
        <v>4000</v>
      </c>
      <c r="R724" s="1">
        <v>39295</v>
      </c>
      <c r="S724">
        <v>3</v>
      </c>
      <c r="T724">
        <v>2007</v>
      </c>
      <c r="U724">
        <v>128.86000000000001</v>
      </c>
      <c r="V724">
        <v>580.07000000000005</v>
      </c>
      <c r="W724">
        <v>160</v>
      </c>
      <c r="X724" t="s">
        <v>38</v>
      </c>
    </row>
    <row r="725" spans="1:24" hidden="1" x14ac:dyDescent="0.25">
      <c r="A725" s="1">
        <v>41611</v>
      </c>
      <c r="B725">
        <v>36</v>
      </c>
      <c r="C725" t="s">
        <v>30</v>
      </c>
      <c r="D725" s="1"/>
      <c r="E725">
        <v>0.13799</v>
      </c>
      <c r="F725">
        <v>0.1099</v>
      </c>
      <c r="G725">
        <v>9.9900000000000003E-2</v>
      </c>
      <c r="H725" t="s">
        <v>31</v>
      </c>
      <c r="I725">
        <v>8</v>
      </c>
      <c r="J725">
        <v>1</v>
      </c>
      <c r="K725" t="s">
        <v>51</v>
      </c>
      <c r="L725" t="s">
        <v>27</v>
      </c>
      <c r="M725" t="s">
        <v>33</v>
      </c>
      <c r="N725">
        <v>117</v>
      </c>
      <c r="O725">
        <v>5833.3333329999996</v>
      </c>
      <c r="P725">
        <v>0</v>
      </c>
      <c r="Q725">
        <v>4000</v>
      </c>
      <c r="R725" s="1">
        <v>41639</v>
      </c>
      <c r="S725">
        <v>4</v>
      </c>
      <c r="T725">
        <v>2013</v>
      </c>
      <c r="U725">
        <v>130.94</v>
      </c>
      <c r="V725">
        <v>69.065600000000003</v>
      </c>
      <c r="W725">
        <v>1</v>
      </c>
      <c r="X725" t="s">
        <v>38</v>
      </c>
    </row>
    <row r="726" spans="1:24" hidden="1" x14ac:dyDescent="0.25">
      <c r="A726" s="1">
        <v>40105</v>
      </c>
      <c r="B726">
        <v>36</v>
      </c>
      <c r="C726" t="s">
        <v>24</v>
      </c>
      <c r="D726" s="1">
        <v>41093</v>
      </c>
      <c r="E726">
        <v>0.25997999999999999</v>
      </c>
      <c r="F726">
        <v>0.23710000000000001</v>
      </c>
      <c r="G726">
        <v>0.2271</v>
      </c>
      <c r="H726" t="s">
        <v>47</v>
      </c>
      <c r="I726">
        <v>9</v>
      </c>
      <c r="J726">
        <v>1</v>
      </c>
      <c r="K726" t="s">
        <v>48</v>
      </c>
      <c r="L726" t="s">
        <v>62</v>
      </c>
      <c r="M726" t="s">
        <v>56</v>
      </c>
      <c r="N726">
        <v>0</v>
      </c>
      <c r="O726">
        <v>6250</v>
      </c>
      <c r="P726">
        <v>0</v>
      </c>
      <c r="Q726">
        <v>4500</v>
      </c>
      <c r="R726" s="1">
        <v>40120</v>
      </c>
      <c r="S726">
        <v>4</v>
      </c>
      <c r="T726">
        <v>2009</v>
      </c>
      <c r="U726">
        <v>175.86</v>
      </c>
      <c r="V726">
        <v>1704.99</v>
      </c>
      <c r="W726">
        <v>145</v>
      </c>
      <c r="X726" t="s">
        <v>38</v>
      </c>
    </row>
    <row r="727" spans="1:24" hidden="1" x14ac:dyDescent="0.25">
      <c r="A727" s="1">
        <v>39565</v>
      </c>
      <c r="B727">
        <v>36</v>
      </c>
      <c r="C727" t="s">
        <v>24</v>
      </c>
      <c r="D727" s="1">
        <v>40869</v>
      </c>
      <c r="E727">
        <v>0.10082000000000001</v>
      </c>
      <c r="F727">
        <v>0.08</v>
      </c>
      <c r="G727">
        <v>7.0000000000000007E-2</v>
      </c>
      <c r="H727" t="s">
        <v>25</v>
      </c>
      <c r="J727">
        <v>1</v>
      </c>
      <c r="K727" t="s">
        <v>78</v>
      </c>
      <c r="L727" t="s">
        <v>106</v>
      </c>
      <c r="M727" t="s">
        <v>56</v>
      </c>
      <c r="N727">
        <v>0</v>
      </c>
      <c r="O727">
        <v>1400</v>
      </c>
      <c r="P727">
        <v>0</v>
      </c>
      <c r="Q727">
        <v>2348</v>
      </c>
      <c r="R727" s="1">
        <v>40129</v>
      </c>
      <c r="S727">
        <v>4</v>
      </c>
      <c r="T727">
        <v>2009</v>
      </c>
      <c r="U727">
        <v>73.58</v>
      </c>
      <c r="V727">
        <v>265.3</v>
      </c>
      <c r="W727">
        <v>120</v>
      </c>
      <c r="X727" t="s">
        <v>38</v>
      </c>
    </row>
    <row r="728" spans="1:24" hidden="1" x14ac:dyDescent="0.25">
      <c r="A728" s="1">
        <v>40960</v>
      </c>
      <c r="B728">
        <v>36</v>
      </c>
      <c r="C728" t="s">
        <v>24</v>
      </c>
      <c r="D728" s="1">
        <v>41689</v>
      </c>
      <c r="E728">
        <v>0.11766</v>
      </c>
      <c r="F728">
        <v>8.9899999999999994E-2</v>
      </c>
      <c r="G728">
        <v>7.9899999999999999E-2</v>
      </c>
      <c r="H728" t="s">
        <v>31</v>
      </c>
      <c r="I728">
        <v>8</v>
      </c>
      <c r="J728">
        <v>2</v>
      </c>
      <c r="K728" t="s">
        <v>79</v>
      </c>
      <c r="L728" t="s">
        <v>110</v>
      </c>
      <c r="M728" t="s">
        <v>33</v>
      </c>
      <c r="N728">
        <v>0</v>
      </c>
      <c r="O728">
        <v>3500</v>
      </c>
      <c r="P728">
        <v>0</v>
      </c>
      <c r="Q728">
        <v>6000</v>
      </c>
      <c r="R728" s="1">
        <v>40967</v>
      </c>
      <c r="S728">
        <v>1</v>
      </c>
      <c r="T728">
        <v>2012</v>
      </c>
      <c r="U728">
        <v>190.77</v>
      </c>
      <c r="V728">
        <v>757.84</v>
      </c>
      <c r="W728">
        <v>53</v>
      </c>
      <c r="X728" t="s">
        <v>38</v>
      </c>
    </row>
    <row r="729" spans="1:24" hidden="1" x14ac:dyDescent="0.25">
      <c r="A729" s="1">
        <v>41043</v>
      </c>
      <c r="B729">
        <v>12</v>
      </c>
      <c r="C729" t="s">
        <v>24</v>
      </c>
      <c r="D729" s="1">
        <v>41358</v>
      </c>
      <c r="E729">
        <v>0.20784</v>
      </c>
      <c r="F729">
        <v>0.13039999999999999</v>
      </c>
      <c r="G729">
        <v>0.12039999999999999</v>
      </c>
      <c r="H729" t="s">
        <v>47</v>
      </c>
      <c r="I729">
        <v>2</v>
      </c>
      <c r="J729">
        <v>1</v>
      </c>
      <c r="K729" t="s">
        <v>48</v>
      </c>
      <c r="L729" t="s">
        <v>84</v>
      </c>
      <c r="M729" t="s">
        <v>33</v>
      </c>
      <c r="N729">
        <v>33376</v>
      </c>
      <c r="O729">
        <v>2625</v>
      </c>
      <c r="P729">
        <v>0</v>
      </c>
      <c r="Q729">
        <v>2000</v>
      </c>
      <c r="R729" s="1">
        <v>41053</v>
      </c>
      <c r="S729">
        <v>2</v>
      </c>
      <c r="T729">
        <v>2012</v>
      </c>
      <c r="U729">
        <v>178.67</v>
      </c>
      <c r="V729">
        <v>132.55000000000001</v>
      </c>
      <c r="W729">
        <v>28</v>
      </c>
      <c r="X729" t="s">
        <v>38</v>
      </c>
    </row>
    <row r="730" spans="1:24" hidden="1" x14ac:dyDescent="0.25">
      <c r="A730" s="1">
        <v>40036</v>
      </c>
      <c r="B730">
        <v>36</v>
      </c>
      <c r="C730" t="s">
        <v>24</v>
      </c>
      <c r="D730" s="1">
        <v>41040</v>
      </c>
      <c r="E730">
        <v>0.39152999999999999</v>
      </c>
      <c r="F730">
        <v>0.35</v>
      </c>
      <c r="G730">
        <v>0.34</v>
      </c>
      <c r="H730" t="s">
        <v>44</v>
      </c>
      <c r="I730">
        <v>6</v>
      </c>
      <c r="J730">
        <v>3</v>
      </c>
      <c r="K730" t="s">
        <v>67</v>
      </c>
      <c r="L730" t="s">
        <v>32</v>
      </c>
      <c r="M730" t="s">
        <v>28</v>
      </c>
      <c r="N730">
        <v>2368</v>
      </c>
      <c r="O730">
        <v>7083.3333329999996</v>
      </c>
      <c r="P730">
        <v>0</v>
      </c>
      <c r="Q730">
        <v>1000</v>
      </c>
      <c r="R730" s="1">
        <v>40053</v>
      </c>
      <c r="S730">
        <v>3</v>
      </c>
      <c r="T730">
        <v>2009</v>
      </c>
      <c r="U730">
        <v>45.24</v>
      </c>
      <c r="V730">
        <v>618.66</v>
      </c>
      <c r="W730">
        <v>5</v>
      </c>
      <c r="X730" t="s">
        <v>38</v>
      </c>
    </row>
    <row r="731" spans="1:24" hidden="1" x14ac:dyDescent="0.25">
      <c r="A731" s="1">
        <v>41150</v>
      </c>
      <c r="B731">
        <v>36</v>
      </c>
      <c r="C731" t="s">
        <v>30</v>
      </c>
      <c r="D731" s="1"/>
      <c r="E731">
        <v>9.7360000000000002E-2</v>
      </c>
      <c r="F731">
        <v>8.3900000000000002E-2</v>
      </c>
      <c r="G731">
        <v>7.3899999999999993E-2</v>
      </c>
      <c r="H731" t="s">
        <v>50</v>
      </c>
      <c r="I731">
        <v>9</v>
      </c>
      <c r="J731">
        <v>1</v>
      </c>
      <c r="K731" t="s">
        <v>108</v>
      </c>
      <c r="L731" t="s">
        <v>27</v>
      </c>
      <c r="M731" t="s">
        <v>33</v>
      </c>
      <c r="N731">
        <v>0</v>
      </c>
      <c r="O731">
        <v>3166.666667</v>
      </c>
      <c r="P731">
        <v>0</v>
      </c>
      <c r="Q731">
        <v>17500</v>
      </c>
      <c r="R731" s="1">
        <v>41152</v>
      </c>
      <c r="S731">
        <v>3</v>
      </c>
      <c r="T731">
        <v>2012</v>
      </c>
      <c r="U731">
        <v>551.54</v>
      </c>
      <c r="V731">
        <v>1721.65</v>
      </c>
      <c r="W731">
        <v>23</v>
      </c>
      <c r="X731" t="s">
        <v>38</v>
      </c>
    </row>
    <row r="732" spans="1:24" x14ac:dyDescent="0.25">
      <c r="A732" s="1">
        <v>39117</v>
      </c>
      <c r="B732">
        <v>36</v>
      </c>
      <c r="C732" t="s">
        <v>24</v>
      </c>
      <c r="D732" s="1">
        <v>40191</v>
      </c>
      <c r="E732">
        <v>0.23748</v>
      </c>
      <c r="F732">
        <v>0.23</v>
      </c>
      <c r="G732">
        <v>0.20499999999999999</v>
      </c>
      <c r="H732" t="s">
        <v>25</v>
      </c>
      <c r="J732">
        <v>0</v>
      </c>
      <c r="K732" t="s">
        <v>59</v>
      </c>
      <c r="L732" t="s">
        <v>27</v>
      </c>
      <c r="M732" t="s">
        <v>36</v>
      </c>
      <c r="O732">
        <v>2333.333333</v>
      </c>
      <c r="P732">
        <v>0</v>
      </c>
      <c r="Q732">
        <v>3000</v>
      </c>
      <c r="R732" s="1">
        <v>39126</v>
      </c>
      <c r="S732">
        <v>1</v>
      </c>
      <c r="T732">
        <v>2007</v>
      </c>
      <c r="U732">
        <v>116.13</v>
      </c>
      <c r="V732">
        <v>1040.97</v>
      </c>
      <c r="W732">
        <v>28</v>
      </c>
      <c r="X732" t="s">
        <v>29</v>
      </c>
    </row>
    <row r="733" spans="1:24" hidden="1" x14ac:dyDescent="0.25">
      <c r="A733" s="1">
        <v>41616</v>
      </c>
      <c r="B733">
        <v>60</v>
      </c>
      <c r="C733" t="s">
        <v>30</v>
      </c>
      <c r="D733" s="1"/>
      <c r="E733">
        <v>0.20039999999999999</v>
      </c>
      <c r="F733">
        <v>0.17649999999999999</v>
      </c>
      <c r="G733">
        <v>0.16650000000000001</v>
      </c>
      <c r="H733" t="s">
        <v>47</v>
      </c>
      <c r="I733">
        <v>4</v>
      </c>
      <c r="J733">
        <v>2</v>
      </c>
      <c r="K733" t="s">
        <v>114</v>
      </c>
      <c r="L733" t="s">
        <v>92</v>
      </c>
      <c r="M733" t="s">
        <v>33</v>
      </c>
      <c r="N733">
        <v>0</v>
      </c>
      <c r="O733">
        <v>2850</v>
      </c>
      <c r="P733">
        <v>0</v>
      </c>
      <c r="Q733">
        <v>10000</v>
      </c>
      <c r="R733" s="1">
        <v>41621</v>
      </c>
      <c r="S733">
        <v>4</v>
      </c>
      <c r="T733">
        <v>2013</v>
      </c>
      <c r="U733">
        <v>252.03</v>
      </c>
      <c r="V733">
        <v>293.43439999999998</v>
      </c>
      <c r="W733">
        <v>1</v>
      </c>
      <c r="X733" t="s">
        <v>38</v>
      </c>
    </row>
    <row r="734" spans="1:24" hidden="1" x14ac:dyDescent="0.25">
      <c r="A734" s="1">
        <v>39240</v>
      </c>
      <c r="B734">
        <v>36</v>
      </c>
      <c r="C734" t="s">
        <v>63</v>
      </c>
      <c r="D734" s="1">
        <v>39946</v>
      </c>
      <c r="E734">
        <v>0.22994999999999999</v>
      </c>
      <c r="F734">
        <v>0.2225</v>
      </c>
      <c r="G734">
        <v>0.21249999999999999</v>
      </c>
      <c r="H734" t="s">
        <v>25</v>
      </c>
      <c r="J734">
        <v>0</v>
      </c>
      <c r="K734" t="s">
        <v>155</v>
      </c>
      <c r="L734" t="s">
        <v>27</v>
      </c>
      <c r="M734" t="s">
        <v>56</v>
      </c>
      <c r="N734">
        <v>0</v>
      </c>
      <c r="O734">
        <v>2833.333333</v>
      </c>
      <c r="P734">
        <v>426</v>
      </c>
      <c r="Q734">
        <v>4000</v>
      </c>
      <c r="R734" s="1">
        <v>39245</v>
      </c>
      <c r="S734">
        <v>2</v>
      </c>
      <c r="T734">
        <v>2007</v>
      </c>
      <c r="U734">
        <v>0</v>
      </c>
      <c r="V734">
        <v>1102.9000000000001</v>
      </c>
      <c r="W734">
        <v>38</v>
      </c>
      <c r="X734" t="s">
        <v>34</v>
      </c>
    </row>
    <row r="735" spans="1:24" hidden="1" x14ac:dyDescent="0.25">
      <c r="A735" s="1">
        <v>41603</v>
      </c>
      <c r="B735">
        <v>60</v>
      </c>
      <c r="C735" t="s">
        <v>30</v>
      </c>
      <c r="D735" s="1"/>
      <c r="E735">
        <v>0.16969000000000001</v>
      </c>
      <c r="F735">
        <v>0.14649999999999999</v>
      </c>
      <c r="G735">
        <v>0.13650000000000001</v>
      </c>
      <c r="H735" t="s">
        <v>42</v>
      </c>
      <c r="I735">
        <v>5</v>
      </c>
      <c r="J735">
        <v>1</v>
      </c>
      <c r="K735" t="s">
        <v>48</v>
      </c>
      <c r="L735" t="s">
        <v>27</v>
      </c>
      <c r="M735" t="s">
        <v>33</v>
      </c>
      <c r="N735">
        <v>0</v>
      </c>
      <c r="O735">
        <v>5250</v>
      </c>
      <c r="P735">
        <v>0</v>
      </c>
      <c r="Q735">
        <v>20000</v>
      </c>
      <c r="R735" s="1">
        <v>41605</v>
      </c>
      <c r="S735">
        <v>4</v>
      </c>
      <c r="T735">
        <v>2013</v>
      </c>
      <c r="U735">
        <v>472.13</v>
      </c>
      <c r="V735">
        <v>721.92259999999999</v>
      </c>
      <c r="W735">
        <v>1</v>
      </c>
      <c r="X735" t="s">
        <v>38</v>
      </c>
    </row>
    <row r="736" spans="1:24" x14ac:dyDescent="0.25">
      <c r="A736" s="1">
        <v>41598</v>
      </c>
      <c r="B736">
        <v>36</v>
      </c>
      <c r="C736" t="s">
        <v>30</v>
      </c>
      <c r="D736" s="1"/>
      <c r="E736">
        <v>0.30131000000000002</v>
      </c>
      <c r="F736">
        <v>0.26240000000000002</v>
      </c>
      <c r="G736">
        <v>0.25240000000000001</v>
      </c>
      <c r="H736" t="s">
        <v>44</v>
      </c>
      <c r="I736">
        <v>2</v>
      </c>
      <c r="J736">
        <v>1</v>
      </c>
      <c r="K736" t="s">
        <v>48</v>
      </c>
      <c r="L736" t="s">
        <v>84</v>
      </c>
      <c r="M736" t="s">
        <v>33</v>
      </c>
      <c r="N736">
        <v>10299</v>
      </c>
      <c r="O736">
        <v>7743.6666670000004</v>
      </c>
      <c r="P736">
        <v>0</v>
      </c>
      <c r="Q736">
        <v>4000</v>
      </c>
      <c r="R736" s="1">
        <v>41600</v>
      </c>
      <c r="S736">
        <v>4</v>
      </c>
      <c r="T736">
        <v>2013</v>
      </c>
      <c r="U736">
        <v>161.66999999999999</v>
      </c>
      <c r="V736">
        <v>259.54000000000002</v>
      </c>
      <c r="W736">
        <v>2</v>
      </c>
      <c r="X736" t="s">
        <v>29</v>
      </c>
    </row>
    <row r="737" spans="1:24" hidden="1" x14ac:dyDescent="0.25">
      <c r="A737" s="1">
        <v>39566</v>
      </c>
      <c r="B737">
        <v>36</v>
      </c>
      <c r="C737" t="s">
        <v>24</v>
      </c>
      <c r="D737" s="1">
        <v>40704</v>
      </c>
      <c r="E737">
        <v>0.14974000000000001</v>
      </c>
      <c r="F737">
        <v>0.13550000000000001</v>
      </c>
      <c r="G737">
        <v>0.1255</v>
      </c>
      <c r="H737" t="s">
        <v>25</v>
      </c>
      <c r="J737">
        <v>1</v>
      </c>
      <c r="K737" t="s">
        <v>67</v>
      </c>
      <c r="L737" t="s">
        <v>130</v>
      </c>
      <c r="M737" t="s">
        <v>56</v>
      </c>
      <c r="N737">
        <v>0</v>
      </c>
      <c r="O737">
        <v>3250</v>
      </c>
      <c r="P737">
        <v>0</v>
      </c>
      <c r="Q737">
        <v>10000</v>
      </c>
      <c r="R737" s="1">
        <v>39609</v>
      </c>
      <c r="S737">
        <v>2</v>
      </c>
      <c r="T737">
        <v>2008</v>
      </c>
      <c r="U737">
        <v>337.77</v>
      </c>
      <c r="V737">
        <v>2227.06</v>
      </c>
      <c r="W737">
        <v>277</v>
      </c>
      <c r="X737" t="s">
        <v>38</v>
      </c>
    </row>
    <row r="738" spans="1:24" hidden="1" x14ac:dyDescent="0.25">
      <c r="A738" s="1">
        <v>41198</v>
      </c>
      <c r="B738">
        <v>36</v>
      </c>
      <c r="C738" t="s">
        <v>30</v>
      </c>
      <c r="D738" s="1"/>
      <c r="E738">
        <v>0.35797000000000001</v>
      </c>
      <c r="F738">
        <v>0.31769999999999998</v>
      </c>
      <c r="G738">
        <v>0.30769999999999997</v>
      </c>
      <c r="H738" t="s">
        <v>64</v>
      </c>
      <c r="I738">
        <v>4</v>
      </c>
      <c r="J738">
        <v>19</v>
      </c>
      <c r="K738" t="s">
        <v>65</v>
      </c>
      <c r="L738" t="s">
        <v>27</v>
      </c>
      <c r="M738" t="s">
        <v>28</v>
      </c>
      <c r="N738">
        <v>0</v>
      </c>
      <c r="O738">
        <v>4254.1666670000004</v>
      </c>
      <c r="P738">
        <v>0</v>
      </c>
      <c r="Q738">
        <v>4000</v>
      </c>
      <c r="R738" s="1">
        <v>41212</v>
      </c>
      <c r="S738">
        <v>4</v>
      </c>
      <c r="T738">
        <v>2012</v>
      </c>
      <c r="U738">
        <v>173.71</v>
      </c>
      <c r="V738">
        <v>1448.07</v>
      </c>
      <c r="W738">
        <v>85</v>
      </c>
      <c r="X738" t="s">
        <v>34</v>
      </c>
    </row>
    <row r="739" spans="1:24" hidden="1" x14ac:dyDescent="0.25">
      <c r="A739" s="1">
        <v>41676</v>
      </c>
      <c r="B739">
        <v>60</v>
      </c>
      <c r="C739" t="s">
        <v>30</v>
      </c>
      <c r="D739" s="1"/>
      <c r="E739">
        <v>0.21165999999999999</v>
      </c>
      <c r="F739">
        <v>0.1875</v>
      </c>
      <c r="G739">
        <v>0.17749999999999999</v>
      </c>
      <c r="H739" t="s">
        <v>47</v>
      </c>
      <c r="I739">
        <v>5</v>
      </c>
      <c r="J739">
        <v>7</v>
      </c>
      <c r="K739" t="s">
        <v>53</v>
      </c>
      <c r="L739" t="s">
        <v>27</v>
      </c>
      <c r="M739" t="s">
        <v>33</v>
      </c>
      <c r="N739">
        <v>0</v>
      </c>
      <c r="O739">
        <v>8500</v>
      </c>
      <c r="P739">
        <v>0</v>
      </c>
      <c r="Q739">
        <v>9000</v>
      </c>
      <c r="R739" s="1">
        <v>41681</v>
      </c>
      <c r="S739">
        <v>1</v>
      </c>
      <c r="T739">
        <v>2014</v>
      </c>
      <c r="U739">
        <v>232.23</v>
      </c>
      <c r="V739">
        <v>0</v>
      </c>
      <c r="W739">
        <v>1</v>
      </c>
      <c r="X739" t="s">
        <v>38</v>
      </c>
    </row>
    <row r="740" spans="1:24" hidden="1" x14ac:dyDescent="0.25">
      <c r="A740" s="1">
        <v>41521</v>
      </c>
      <c r="B740">
        <v>36</v>
      </c>
      <c r="C740" t="s">
        <v>30</v>
      </c>
      <c r="D740" s="1"/>
      <c r="E740">
        <v>0.14857000000000001</v>
      </c>
      <c r="F740">
        <v>0.1203</v>
      </c>
      <c r="G740">
        <v>0.1103</v>
      </c>
      <c r="H740" t="s">
        <v>31</v>
      </c>
      <c r="I740">
        <v>8</v>
      </c>
      <c r="J740">
        <v>1</v>
      </c>
      <c r="K740" t="s">
        <v>72</v>
      </c>
      <c r="L740" t="s">
        <v>27</v>
      </c>
      <c r="M740" t="s">
        <v>33</v>
      </c>
      <c r="N740">
        <v>0</v>
      </c>
      <c r="O740">
        <v>7333.3333329999996</v>
      </c>
      <c r="P740">
        <v>0</v>
      </c>
      <c r="Q740">
        <v>25000</v>
      </c>
      <c r="R740" s="1">
        <v>41528</v>
      </c>
      <c r="S740">
        <v>3</v>
      </c>
      <c r="T740">
        <v>2013</v>
      </c>
      <c r="U740">
        <v>830.72</v>
      </c>
      <c r="V740">
        <v>1201.17</v>
      </c>
      <c r="W740">
        <v>379</v>
      </c>
      <c r="X740" t="s">
        <v>34</v>
      </c>
    </row>
    <row r="741" spans="1:24" x14ac:dyDescent="0.25">
      <c r="A741" s="1">
        <v>39604</v>
      </c>
      <c r="B741">
        <v>36</v>
      </c>
      <c r="C741" t="s">
        <v>24</v>
      </c>
      <c r="D741" s="1">
        <v>40707</v>
      </c>
      <c r="E741">
        <v>0.12562000000000001</v>
      </c>
      <c r="F741">
        <v>0.1045</v>
      </c>
      <c r="G741">
        <v>9.4500000000000001E-2</v>
      </c>
      <c r="H741" t="s">
        <v>25</v>
      </c>
      <c r="J741">
        <v>4</v>
      </c>
      <c r="K741" t="s">
        <v>58</v>
      </c>
      <c r="L741" t="s">
        <v>27</v>
      </c>
      <c r="M741" t="s">
        <v>56</v>
      </c>
      <c r="N741">
        <v>0</v>
      </c>
      <c r="O741">
        <v>2333.333333</v>
      </c>
      <c r="P741">
        <v>0</v>
      </c>
      <c r="Q741">
        <v>2000</v>
      </c>
      <c r="R741" s="1">
        <v>39612</v>
      </c>
      <c r="S741">
        <v>2</v>
      </c>
      <c r="T741">
        <v>2008</v>
      </c>
      <c r="U741">
        <v>45.97</v>
      </c>
      <c r="V741">
        <v>342.55</v>
      </c>
      <c r="W741">
        <v>38</v>
      </c>
      <c r="X741" t="s">
        <v>29</v>
      </c>
    </row>
    <row r="742" spans="1:24" hidden="1" x14ac:dyDescent="0.25">
      <c r="A742" s="1">
        <v>41414</v>
      </c>
      <c r="B742">
        <v>36</v>
      </c>
      <c r="C742" t="s">
        <v>30</v>
      </c>
      <c r="D742" s="1"/>
      <c r="E742">
        <v>0.18214</v>
      </c>
      <c r="F742">
        <v>0.1459</v>
      </c>
      <c r="G742">
        <v>0.13589999999999999</v>
      </c>
      <c r="H742" t="s">
        <v>42</v>
      </c>
      <c r="I742">
        <v>6</v>
      </c>
      <c r="J742">
        <v>1</v>
      </c>
      <c r="K742" t="s">
        <v>87</v>
      </c>
      <c r="L742" t="s">
        <v>80</v>
      </c>
      <c r="M742" t="s">
        <v>33</v>
      </c>
      <c r="N742">
        <v>2742</v>
      </c>
      <c r="O742">
        <v>5000</v>
      </c>
      <c r="P742">
        <v>0</v>
      </c>
      <c r="Q742">
        <v>15000</v>
      </c>
      <c r="R742" s="1">
        <v>41423</v>
      </c>
      <c r="S742">
        <v>2</v>
      </c>
      <c r="T742">
        <v>2013</v>
      </c>
      <c r="U742">
        <v>516.97</v>
      </c>
      <c r="V742">
        <v>1498.49</v>
      </c>
      <c r="W742">
        <v>224</v>
      </c>
      <c r="X742" t="s">
        <v>38</v>
      </c>
    </row>
    <row r="743" spans="1:24" hidden="1" x14ac:dyDescent="0.25">
      <c r="A743" s="1">
        <v>41625</v>
      </c>
      <c r="B743">
        <v>60</v>
      </c>
      <c r="C743" t="s">
        <v>30</v>
      </c>
      <c r="D743" s="1"/>
      <c r="E743">
        <v>0.21831999999999999</v>
      </c>
      <c r="F743">
        <v>0.19400000000000001</v>
      </c>
      <c r="G743">
        <v>0.184</v>
      </c>
      <c r="H743" t="s">
        <v>47</v>
      </c>
      <c r="I743">
        <v>4</v>
      </c>
      <c r="J743">
        <v>1</v>
      </c>
      <c r="K743" t="s">
        <v>65</v>
      </c>
      <c r="L743" t="s">
        <v>27</v>
      </c>
      <c r="M743" t="s">
        <v>33</v>
      </c>
      <c r="N743">
        <v>0</v>
      </c>
      <c r="O743">
        <v>5833.3333329999996</v>
      </c>
      <c r="P743">
        <v>0</v>
      </c>
      <c r="Q743">
        <v>14000</v>
      </c>
      <c r="R743" s="1">
        <v>41638</v>
      </c>
      <c r="S743">
        <v>4</v>
      </c>
      <c r="T743">
        <v>2013</v>
      </c>
      <c r="U743">
        <v>366.26</v>
      </c>
      <c r="V743">
        <v>444.37</v>
      </c>
      <c r="W743">
        <v>1</v>
      </c>
      <c r="X743" t="s">
        <v>34</v>
      </c>
    </row>
    <row r="744" spans="1:24" hidden="1" x14ac:dyDescent="0.25">
      <c r="A744" s="1">
        <v>41519</v>
      </c>
      <c r="B744">
        <v>36</v>
      </c>
      <c r="C744" t="s">
        <v>30</v>
      </c>
      <c r="D744" s="1"/>
      <c r="E744">
        <v>9.3329999999999996E-2</v>
      </c>
      <c r="F744">
        <v>7.9899999999999999E-2</v>
      </c>
      <c r="G744">
        <v>6.9900000000000004E-2</v>
      </c>
      <c r="H744" t="s">
        <v>50</v>
      </c>
      <c r="I744">
        <v>8</v>
      </c>
      <c r="J744">
        <v>3</v>
      </c>
      <c r="K744" t="s">
        <v>53</v>
      </c>
      <c r="L744" t="s">
        <v>96</v>
      </c>
      <c r="M744" t="s">
        <v>33</v>
      </c>
      <c r="N744">
        <v>0</v>
      </c>
      <c r="O744">
        <v>2083.333333</v>
      </c>
      <c r="P744">
        <v>0</v>
      </c>
      <c r="Q744">
        <v>4000</v>
      </c>
      <c r="R744" s="1">
        <v>41523</v>
      </c>
      <c r="S744">
        <v>3</v>
      </c>
      <c r="T744">
        <v>2013</v>
      </c>
      <c r="U744">
        <v>125.33</v>
      </c>
      <c r="V744">
        <v>127.27</v>
      </c>
      <c r="W744">
        <v>58</v>
      </c>
      <c r="X744" t="s">
        <v>34</v>
      </c>
    </row>
    <row r="745" spans="1:24" hidden="1" x14ac:dyDescent="0.25">
      <c r="A745" s="1">
        <v>39562</v>
      </c>
      <c r="B745">
        <v>36</v>
      </c>
      <c r="C745" t="s">
        <v>24</v>
      </c>
      <c r="D745" s="1">
        <v>40357</v>
      </c>
      <c r="E745">
        <v>0.12562000000000001</v>
      </c>
      <c r="F745">
        <v>0.1045</v>
      </c>
      <c r="G745">
        <v>9.4500000000000001E-2</v>
      </c>
      <c r="H745" t="s">
        <v>25</v>
      </c>
      <c r="J745">
        <v>4</v>
      </c>
      <c r="K745" t="s">
        <v>61</v>
      </c>
      <c r="L745" t="s">
        <v>62</v>
      </c>
      <c r="M745" t="s">
        <v>56</v>
      </c>
      <c r="N745">
        <v>0</v>
      </c>
      <c r="O745">
        <v>4416.6666670000004</v>
      </c>
      <c r="P745">
        <v>0</v>
      </c>
      <c r="Q745">
        <v>7400</v>
      </c>
      <c r="R745" s="1">
        <v>39574</v>
      </c>
      <c r="S745">
        <v>2</v>
      </c>
      <c r="T745">
        <v>2008</v>
      </c>
      <c r="U745">
        <v>240.34</v>
      </c>
      <c r="V745">
        <v>1043.3699999999999</v>
      </c>
      <c r="W745">
        <v>141</v>
      </c>
      <c r="X745" t="s">
        <v>38</v>
      </c>
    </row>
    <row r="746" spans="1:24" hidden="1" x14ac:dyDescent="0.25">
      <c r="A746" s="1">
        <v>41080</v>
      </c>
      <c r="B746">
        <v>36</v>
      </c>
      <c r="C746" t="s">
        <v>30</v>
      </c>
      <c r="D746" s="1"/>
      <c r="E746">
        <v>0.15537999999999999</v>
      </c>
      <c r="F746">
        <v>0.127</v>
      </c>
      <c r="G746">
        <v>0.11700000000000001</v>
      </c>
      <c r="H746" t="s">
        <v>31</v>
      </c>
      <c r="I746">
        <v>9</v>
      </c>
      <c r="J746">
        <v>1</v>
      </c>
      <c r="K746" t="s">
        <v>72</v>
      </c>
      <c r="L746" t="s">
        <v>96</v>
      </c>
      <c r="M746" t="s">
        <v>33</v>
      </c>
      <c r="N746">
        <v>0</v>
      </c>
      <c r="O746">
        <v>3000</v>
      </c>
      <c r="P746">
        <v>0</v>
      </c>
      <c r="Q746">
        <v>6000</v>
      </c>
      <c r="R746" s="1">
        <v>41088</v>
      </c>
      <c r="S746">
        <v>2</v>
      </c>
      <c r="T746">
        <v>2012</v>
      </c>
      <c r="U746">
        <v>201.3</v>
      </c>
      <c r="V746">
        <v>976.81</v>
      </c>
      <c r="W746">
        <v>24</v>
      </c>
      <c r="X746" t="s">
        <v>38</v>
      </c>
    </row>
    <row r="747" spans="1:24" hidden="1" x14ac:dyDescent="0.25">
      <c r="A747" s="1">
        <v>40302</v>
      </c>
      <c r="B747">
        <v>36</v>
      </c>
      <c r="C747" t="s">
        <v>24</v>
      </c>
      <c r="D747" s="1">
        <v>40840</v>
      </c>
      <c r="E747">
        <v>0.22134999999999999</v>
      </c>
      <c r="F747">
        <v>0.19900000000000001</v>
      </c>
      <c r="G747">
        <v>0.189</v>
      </c>
      <c r="H747" t="s">
        <v>47</v>
      </c>
      <c r="I747">
        <v>9</v>
      </c>
      <c r="J747">
        <v>1</v>
      </c>
      <c r="K747" t="s">
        <v>94</v>
      </c>
      <c r="L747" t="s">
        <v>92</v>
      </c>
      <c r="M747" t="s">
        <v>56</v>
      </c>
      <c r="N747">
        <v>0</v>
      </c>
      <c r="O747">
        <v>4166.6666670000004</v>
      </c>
      <c r="P747">
        <v>0</v>
      </c>
      <c r="Q747">
        <v>4000</v>
      </c>
      <c r="R747" s="1">
        <v>40311</v>
      </c>
      <c r="S747">
        <v>2</v>
      </c>
      <c r="T747">
        <v>2010</v>
      </c>
      <c r="U747">
        <v>148.44999999999999</v>
      </c>
      <c r="V747">
        <v>671.78</v>
      </c>
      <c r="W747">
        <v>79</v>
      </c>
      <c r="X747" t="s">
        <v>38</v>
      </c>
    </row>
    <row r="748" spans="1:24" hidden="1" x14ac:dyDescent="0.25">
      <c r="A748" s="1">
        <v>41546</v>
      </c>
      <c r="B748">
        <v>60</v>
      </c>
      <c r="C748" t="s">
        <v>30</v>
      </c>
      <c r="D748" s="1"/>
      <c r="E748">
        <v>0.23318</v>
      </c>
      <c r="F748">
        <v>0.20849999999999999</v>
      </c>
      <c r="G748">
        <v>0.19850000000000001</v>
      </c>
      <c r="H748" t="s">
        <v>39</v>
      </c>
      <c r="I748">
        <v>6</v>
      </c>
      <c r="J748">
        <v>18</v>
      </c>
      <c r="K748" t="s">
        <v>71</v>
      </c>
      <c r="L748" t="s">
        <v>110</v>
      </c>
      <c r="M748" t="s">
        <v>33</v>
      </c>
      <c r="N748">
        <v>0</v>
      </c>
      <c r="O748">
        <v>5416.6666670000004</v>
      </c>
      <c r="P748">
        <v>0</v>
      </c>
      <c r="Q748">
        <v>7000</v>
      </c>
      <c r="R748" s="1">
        <v>41554</v>
      </c>
      <c r="S748">
        <v>4</v>
      </c>
      <c r="T748">
        <v>2013</v>
      </c>
      <c r="U748">
        <v>188.78</v>
      </c>
      <c r="V748">
        <v>480.76139999999998</v>
      </c>
      <c r="W748">
        <v>1</v>
      </c>
      <c r="X748" t="s">
        <v>38</v>
      </c>
    </row>
    <row r="749" spans="1:24" hidden="1" x14ac:dyDescent="0.25">
      <c r="A749" s="1">
        <v>39306</v>
      </c>
      <c r="B749">
        <v>36</v>
      </c>
      <c r="C749" t="s">
        <v>66</v>
      </c>
      <c r="D749" s="1">
        <v>40048</v>
      </c>
      <c r="E749">
        <v>0.24753</v>
      </c>
      <c r="F749">
        <v>0.24</v>
      </c>
      <c r="G749">
        <v>0.22500000000000001</v>
      </c>
      <c r="H749" t="s">
        <v>25</v>
      </c>
      <c r="J749">
        <v>0</v>
      </c>
      <c r="K749" t="s">
        <v>93</v>
      </c>
      <c r="L749" t="s">
        <v>137</v>
      </c>
      <c r="M749" t="s">
        <v>56</v>
      </c>
      <c r="N749">
        <v>0</v>
      </c>
      <c r="O749">
        <v>2289.583333</v>
      </c>
      <c r="P749">
        <v>1781</v>
      </c>
      <c r="Q749">
        <v>4000</v>
      </c>
      <c r="R749" s="1">
        <v>39318</v>
      </c>
      <c r="S749">
        <v>3</v>
      </c>
      <c r="T749">
        <v>2007</v>
      </c>
      <c r="U749">
        <v>156.93</v>
      </c>
      <c r="V749">
        <v>1381.94</v>
      </c>
      <c r="W749">
        <v>41</v>
      </c>
      <c r="X749" t="s">
        <v>38</v>
      </c>
    </row>
    <row r="750" spans="1:24" hidden="1" x14ac:dyDescent="0.25">
      <c r="A750" s="1">
        <v>41355</v>
      </c>
      <c r="B750">
        <v>36</v>
      </c>
      <c r="C750" t="s">
        <v>30</v>
      </c>
      <c r="D750" s="1"/>
      <c r="E750">
        <v>0.27284999999999998</v>
      </c>
      <c r="F750">
        <v>0.2346</v>
      </c>
      <c r="G750">
        <v>0.22459999999999999</v>
      </c>
      <c r="H750" t="s">
        <v>39</v>
      </c>
      <c r="I750">
        <v>4</v>
      </c>
      <c r="J750">
        <v>1</v>
      </c>
      <c r="K750" t="s">
        <v>87</v>
      </c>
      <c r="L750" t="s">
        <v>32</v>
      </c>
      <c r="M750" t="s">
        <v>33</v>
      </c>
      <c r="N750">
        <v>0</v>
      </c>
      <c r="O750">
        <v>5130.6666670000004</v>
      </c>
      <c r="P750">
        <v>0</v>
      </c>
      <c r="Q750">
        <v>4000</v>
      </c>
      <c r="R750" s="1">
        <v>41361</v>
      </c>
      <c r="S750">
        <v>1</v>
      </c>
      <c r="T750">
        <v>2013</v>
      </c>
      <c r="U750">
        <v>155.80000000000001</v>
      </c>
      <c r="V750">
        <v>777.65</v>
      </c>
      <c r="W750">
        <v>53</v>
      </c>
      <c r="X750" t="s">
        <v>38</v>
      </c>
    </row>
    <row r="751" spans="1:24" hidden="1" x14ac:dyDescent="0.25">
      <c r="A751" s="1">
        <v>41000</v>
      </c>
      <c r="B751">
        <v>36</v>
      </c>
      <c r="C751" t="s">
        <v>30</v>
      </c>
      <c r="D751" s="1"/>
      <c r="E751">
        <v>0.12781999999999999</v>
      </c>
      <c r="F751">
        <v>9.9900000000000003E-2</v>
      </c>
      <c r="G751">
        <v>8.9899999999999994E-2</v>
      </c>
      <c r="H751" t="s">
        <v>31</v>
      </c>
      <c r="I751">
        <v>9</v>
      </c>
      <c r="J751">
        <v>1</v>
      </c>
      <c r="K751" t="s">
        <v>81</v>
      </c>
      <c r="L751" t="s">
        <v>27</v>
      </c>
      <c r="M751" t="s">
        <v>33</v>
      </c>
      <c r="N751">
        <v>0</v>
      </c>
      <c r="O751">
        <v>12500</v>
      </c>
      <c r="P751">
        <v>0</v>
      </c>
      <c r="Q751">
        <v>5000</v>
      </c>
      <c r="R751" s="1">
        <v>41012</v>
      </c>
      <c r="S751">
        <v>2</v>
      </c>
      <c r="T751">
        <v>2012</v>
      </c>
      <c r="U751">
        <v>161.31</v>
      </c>
      <c r="V751">
        <v>673.88</v>
      </c>
      <c r="W751">
        <v>82</v>
      </c>
      <c r="X751" t="s">
        <v>38</v>
      </c>
    </row>
    <row r="752" spans="1:24" hidden="1" x14ac:dyDescent="0.25">
      <c r="A752" s="1">
        <v>41342</v>
      </c>
      <c r="B752">
        <v>36</v>
      </c>
      <c r="C752" t="s">
        <v>57</v>
      </c>
      <c r="D752" s="1"/>
      <c r="E752">
        <v>0.21024999999999999</v>
      </c>
      <c r="F752">
        <v>0.1734</v>
      </c>
      <c r="G752">
        <v>0.16339999999999999</v>
      </c>
      <c r="H752" t="s">
        <v>47</v>
      </c>
      <c r="I752">
        <v>6</v>
      </c>
      <c r="J752">
        <v>1</v>
      </c>
      <c r="K752" t="s">
        <v>72</v>
      </c>
      <c r="L752" t="s">
        <v>119</v>
      </c>
      <c r="M752" t="s">
        <v>33</v>
      </c>
      <c r="N752">
        <v>0</v>
      </c>
      <c r="O752">
        <v>4750</v>
      </c>
      <c r="P752">
        <v>13</v>
      </c>
      <c r="Q752">
        <v>10000</v>
      </c>
      <c r="R752" s="1">
        <v>41358</v>
      </c>
      <c r="S752">
        <v>1</v>
      </c>
      <c r="T752">
        <v>2013</v>
      </c>
      <c r="U752">
        <v>358.22</v>
      </c>
      <c r="V752">
        <v>1283.24</v>
      </c>
      <c r="W752">
        <v>2</v>
      </c>
      <c r="X752" t="s">
        <v>38</v>
      </c>
    </row>
    <row r="753" spans="1:24" hidden="1" x14ac:dyDescent="0.25">
      <c r="A753" s="1">
        <v>40079</v>
      </c>
      <c r="B753">
        <v>36</v>
      </c>
      <c r="C753" t="s">
        <v>24</v>
      </c>
      <c r="D753" s="1">
        <v>40970</v>
      </c>
      <c r="E753">
        <v>9.7439999999999999E-2</v>
      </c>
      <c r="F753">
        <v>9.4E-2</v>
      </c>
      <c r="G753">
        <v>8.4000000000000005E-2</v>
      </c>
      <c r="H753" t="s">
        <v>50</v>
      </c>
      <c r="I753">
        <v>9</v>
      </c>
      <c r="J753">
        <v>3</v>
      </c>
      <c r="K753" t="s">
        <v>35</v>
      </c>
      <c r="L753" t="s">
        <v>32</v>
      </c>
      <c r="M753" t="s">
        <v>56</v>
      </c>
      <c r="N753">
        <v>0</v>
      </c>
      <c r="O753">
        <v>6516.6666670000004</v>
      </c>
      <c r="P753">
        <v>0</v>
      </c>
      <c r="Q753">
        <v>6000</v>
      </c>
      <c r="R753" s="1">
        <v>40101</v>
      </c>
      <c r="S753">
        <v>4</v>
      </c>
      <c r="T753">
        <v>2009</v>
      </c>
      <c r="U753">
        <v>191.92</v>
      </c>
      <c r="V753">
        <v>862.97</v>
      </c>
      <c r="W753">
        <v>251</v>
      </c>
      <c r="X753" t="s">
        <v>34</v>
      </c>
    </row>
    <row r="754" spans="1:24" hidden="1" x14ac:dyDescent="0.25">
      <c r="A754" s="1">
        <v>41472</v>
      </c>
      <c r="B754">
        <v>36</v>
      </c>
      <c r="C754" t="s">
        <v>24</v>
      </c>
      <c r="D754" s="1">
        <v>41618</v>
      </c>
      <c r="E754">
        <v>0.15833</v>
      </c>
      <c r="F754">
        <v>0.12989999999999999</v>
      </c>
      <c r="G754">
        <v>0.11990000000000001</v>
      </c>
      <c r="H754" t="s">
        <v>31</v>
      </c>
      <c r="I754">
        <v>7</v>
      </c>
      <c r="J754">
        <v>1</v>
      </c>
      <c r="K754" t="s">
        <v>48</v>
      </c>
      <c r="L754" t="s">
        <v>107</v>
      </c>
      <c r="M754" t="s">
        <v>28</v>
      </c>
      <c r="N754">
        <v>0</v>
      </c>
      <c r="O754">
        <v>12500</v>
      </c>
      <c r="P754">
        <v>0</v>
      </c>
      <c r="Q754">
        <v>3500</v>
      </c>
      <c r="R754" s="1">
        <v>41474</v>
      </c>
      <c r="S754">
        <v>3</v>
      </c>
      <c r="T754">
        <v>2013</v>
      </c>
      <c r="U754">
        <v>117.91</v>
      </c>
      <c r="V754">
        <v>170.46440000000001</v>
      </c>
      <c r="W754">
        <v>1</v>
      </c>
      <c r="X754" t="s">
        <v>38</v>
      </c>
    </row>
    <row r="755" spans="1:24" hidden="1" x14ac:dyDescent="0.25">
      <c r="A755" s="1">
        <v>40914</v>
      </c>
      <c r="B755">
        <v>36</v>
      </c>
      <c r="C755" t="s">
        <v>24</v>
      </c>
      <c r="D755" s="1">
        <v>41081</v>
      </c>
      <c r="E755">
        <v>0.34731000000000001</v>
      </c>
      <c r="F755">
        <v>0.30730000000000002</v>
      </c>
      <c r="G755">
        <v>0.29730000000000001</v>
      </c>
      <c r="H755" t="s">
        <v>44</v>
      </c>
      <c r="I755">
        <v>3</v>
      </c>
      <c r="J755">
        <v>1</v>
      </c>
      <c r="K755" t="s">
        <v>61</v>
      </c>
      <c r="L755" t="s">
        <v>68</v>
      </c>
      <c r="M755" t="s">
        <v>33</v>
      </c>
      <c r="N755">
        <v>4650</v>
      </c>
      <c r="O755">
        <v>2250</v>
      </c>
      <c r="P755">
        <v>0</v>
      </c>
      <c r="Q755">
        <v>4000</v>
      </c>
      <c r="R755" s="1">
        <v>40918</v>
      </c>
      <c r="S755">
        <v>1</v>
      </c>
      <c r="T755">
        <v>2012</v>
      </c>
      <c r="U755">
        <v>171.41</v>
      </c>
      <c r="V755">
        <v>474.07</v>
      </c>
      <c r="W755">
        <v>54</v>
      </c>
      <c r="X755" t="s">
        <v>38</v>
      </c>
    </row>
    <row r="756" spans="1:24" hidden="1" x14ac:dyDescent="0.25">
      <c r="A756" s="1">
        <v>41194</v>
      </c>
      <c r="B756">
        <v>36</v>
      </c>
      <c r="C756" t="s">
        <v>24</v>
      </c>
      <c r="D756" s="1">
        <v>41358</v>
      </c>
      <c r="E756">
        <v>0.12528</v>
      </c>
      <c r="F756">
        <v>9.74E-2</v>
      </c>
      <c r="G756">
        <v>8.7400000000000005E-2</v>
      </c>
      <c r="H756" t="s">
        <v>31</v>
      </c>
      <c r="I756">
        <v>9</v>
      </c>
      <c r="J756">
        <v>3</v>
      </c>
      <c r="K756" t="s">
        <v>81</v>
      </c>
      <c r="L756" t="s">
        <v>32</v>
      </c>
      <c r="M756" t="s">
        <v>33</v>
      </c>
      <c r="N756">
        <v>0</v>
      </c>
      <c r="O756">
        <v>2583.333333</v>
      </c>
      <c r="P756">
        <v>0</v>
      </c>
      <c r="Q756">
        <v>10000</v>
      </c>
      <c r="R756" s="1">
        <v>41206</v>
      </c>
      <c r="S756">
        <v>4</v>
      </c>
      <c r="T756">
        <v>2012</v>
      </c>
      <c r="U756">
        <v>321.45</v>
      </c>
      <c r="V756">
        <v>386.21</v>
      </c>
      <c r="W756">
        <v>130</v>
      </c>
      <c r="X756" t="s">
        <v>38</v>
      </c>
    </row>
    <row r="757" spans="1:24" hidden="1" x14ac:dyDescent="0.25">
      <c r="A757" s="1">
        <v>39336</v>
      </c>
      <c r="B757">
        <v>36</v>
      </c>
      <c r="C757" t="s">
        <v>24</v>
      </c>
      <c r="D757" s="1">
        <v>40440</v>
      </c>
      <c r="E757">
        <v>0.127</v>
      </c>
      <c r="F757">
        <v>0.12</v>
      </c>
      <c r="G757">
        <v>0.11</v>
      </c>
      <c r="H757" t="s">
        <v>25</v>
      </c>
      <c r="J757">
        <v>0</v>
      </c>
      <c r="K757" t="s">
        <v>144</v>
      </c>
      <c r="L757" t="s">
        <v>27</v>
      </c>
      <c r="M757" t="s">
        <v>56</v>
      </c>
      <c r="N757">
        <v>0</v>
      </c>
      <c r="O757">
        <v>4291.6666670000004</v>
      </c>
      <c r="P757">
        <v>0</v>
      </c>
      <c r="Q757">
        <v>3500</v>
      </c>
      <c r="R757" s="1">
        <v>39344</v>
      </c>
      <c r="S757">
        <v>3</v>
      </c>
      <c r="T757">
        <v>2007</v>
      </c>
      <c r="U757">
        <v>116.25</v>
      </c>
      <c r="V757">
        <v>686.03</v>
      </c>
      <c r="W757">
        <v>24</v>
      </c>
      <c r="X757" t="s">
        <v>34</v>
      </c>
    </row>
    <row r="758" spans="1:24" hidden="1" x14ac:dyDescent="0.25">
      <c r="A758" s="1">
        <v>41600</v>
      </c>
      <c r="B758">
        <v>60</v>
      </c>
      <c r="C758" t="s">
        <v>30</v>
      </c>
      <c r="D758" s="1"/>
      <c r="E758">
        <v>0.23318</v>
      </c>
      <c r="F758">
        <v>0.20849999999999999</v>
      </c>
      <c r="G758">
        <v>0.19850000000000001</v>
      </c>
      <c r="H758" t="s">
        <v>39</v>
      </c>
      <c r="I758">
        <v>5</v>
      </c>
      <c r="J758">
        <v>7</v>
      </c>
      <c r="K758" t="s">
        <v>79</v>
      </c>
      <c r="L758" t="s">
        <v>27</v>
      </c>
      <c r="M758" t="s">
        <v>33</v>
      </c>
      <c r="N758">
        <v>998</v>
      </c>
      <c r="O758">
        <v>3500</v>
      </c>
      <c r="P758">
        <v>0</v>
      </c>
      <c r="Q758">
        <v>4950</v>
      </c>
      <c r="R758" s="1">
        <v>41605</v>
      </c>
      <c r="S758">
        <v>4</v>
      </c>
      <c r="T758">
        <v>2013</v>
      </c>
      <c r="U758">
        <v>133.5</v>
      </c>
      <c r="V758">
        <v>257.58999999999997</v>
      </c>
      <c r="W758">
        <v>2</v>
      </c>
      <c r="X758" t="s">
        <v>38</v>
      </c>
    </row>
    <row r="759" spans="1:24" hidden="1" x14ac:dyDescent="0.25">
      <c r="A759" s="1">
        <v>40714</v>
      </c>
      <c r="B759">
        <v>60</v>
      </c>
      <c r="C759" t="s">
        <v>24</v>
      </c>
      <c r="D759" s="1">
        <v>41430</v>
      </c>
      <c r="E759">
        <v>0.16289000000000001</v>
      </c>
      <c r="F759">
        <v>0.14899999999999999</v>
      </c>
      <c r="G759">
        <v>0.13900000000000001</v>
      </c>
      <c r="H759" t="s">
        <v>31</v>
      </c>
      <c r="I759">
        <v>8</v>
      </c>
      <c r="J759">
        <v>2</v>
      </c>
      <c r="K759" t="s">
        <v>65</v>
      </c>
      <c r="L759" t="s">
        <v>139</v>
      </c>
      <c r="M759" t="s">
        <v>33</v>
      </c>
      <c r="N759">
        <v>0</v>
      </c>
      <c r="O759">
        <v>12500</v>
      </c>
      <c r="P759">
        <v>0</v>
      </c>
      <c r="Q759">
        <v>10170</v>
      </c>
      <c r="R759" s="1">
        <v>40732</v>
      </c>
      <c r="S759">
        <v>3</v>
      </c>
      <c r="T759">
        <v>2011</v>
      </c>
      <c r="U759">
        <v>241.42</v>
      </c>
      <c r="V759">
        <v>2475.62</v>
      </c>
      <c r="W759">
        <v>145</v>
      </c>
      <c r="X759" t="s">
        <v>38</v>
      </c>
    </row>
    <row r="760" spans="1:24" hidden="1" x14ac:dyDescent="0.25">
      <c r="A760" s="1">
        <v>39103</v>
      </c>
      <c r="B760">
        <v>36</v>
      </c>
      <c r="C760" t="s">
        <v>24</v>
      </c>
      <c r="D760" s="1">
        <v>40211</v>
      </c>
      <c r="E760">
        <v>0.17219000000000001</v>
      </c>
      <c r="F760">
        <v>0.16500000000000001</v>
      </c>
      <c r="G760">
        <v>0.14499999999999999</v>
      </c>
      <c r="H760" t="s">
        <v>25</v>
      </c>
      <c r="J760">
        <v>0</v>
      </c>
      <c r="K760" t="s">
        <v>48</v>
      </c>
      <c r="L760" t="s">
        <v>68</v>
      </c>
      <c r="M760" t="s">
        <v>36</v>
      </c>
      <c r="O760">
        <v>7083.3333329999996</v>
      </c>
      <c r="P760">
        <v>0</v>
      </c>
      <c r="Q760">
        <v>10000</v>
      </c>
      <c r="R760" s="1">
        <v>39113</v>
      </c>
      <c r="S760">
        <v>1</v>
      </c>
      <c r="T760">
        <v>2007</v>
      </c>
      <c r="U760">
        <v>354.04</v>
      </c>
      <c r="V760">
        <v>2494.46</v>
      </c>
      <c r="W760">
        <v>285</v>
      </c>
      <c r="X760" t="s">
        <v>34</v>
      </c>
    </row>
    <row r="761" spans="1:24" hidden="1" x14ac:dyDescent="0.25">
      <c r="A761" s="1">
        <v>41503</v>
      </c>
      <c r="B761">
        <v>36</v>
      </c>
      <c r="C761" t="s">
        <v>30</v>
      </c>
      <c r="D761" s="1"/>
      <c r="E761">
        <v>0.20984</v>
      </c>
      <c r="F761">
        <v>0.17299999999999999</v>
      </c>
      <c r="G761">
        <v>0.16300000000000001</v>
      </c>
      <c r="H761" t="s">
        <v>47</v>
      </c>
      <c r="I761">
        <v>3</v>
      </c>
      <c r="J761">
        <v>1</v>
      </c>
      <c r="K761" t="s">
        <v>65</v>
      </c>
      <c r="L761" t="s">
        <v>109</v>
      </c>
      <c r="M761" t="s">
        <v>33</v>
      </c>
      <c r="N761">
        <v>0</v>
      </c>
      <c r="O761">
        <v>4333.3333329999996</v>
      </c>
      <c r="P761">
        <v>0</v>
      </c>
      <c r="Q761">
        <v>11000</v>
      </c>
      <c r="R761" s="1">
        <v>41555</v>
      </c>
      <c r="S761">
        <v>4</v>
      </c>
      <c r="T761">
        <v>2013</v>
      </c>
      <c r="U761">
        <v>393.82</v>
      </c>
      <c r="V761">
        <v>615.35630000000003</v>
      </c>
      <c r="W761">
        <v>1</v>
      </c>
      <c r="X761" t="s">
        <v>34</v>
      </c>
    </row>
    <row r="762" spans="1:24" hidden="1" x14ac:dyDescent="0.25">
      <c r="A762" s="1">
        <v>40179</v>
      </c>
      <c r="B762">
        <v>36</v>
      </c>
      <c r="C762" t="s">
        <v>24</v>
      </c>
      <c r="D762" s="1">
        <v>40602</v>
      </c>
      <c r="E762">
        <v>0.22491</v>
      </c>
      <c r="F762">
        <v>0.2</v>
      </c>
      <c r="G762">
        <v>0.19</v>
      </c>
      <c r="H762" t="s">
        <v>64</v>
      </c>
      <c r="I762">
        <v>5</v>
      </c>
      <c r="J762">
        <v>1</v>
      </c>
      <c r="K762" t="s">
        <v>156</v>
      </c>
      <c r="L762" t="s">
        <v>32</v>
      </c>
      <c r="M762" t="s">
        <v>56</v>
      </c>
      <c r="N762">
        <v>0</v>
      </c>
      <c r="O762">
        <v>6250</v>
      </c>
      <c r="P762">
        <v>0</v>
      </c>
      <c r="Q762">
        <v>1500</v>
      </c>
      <c r="R762" s="1">
        <v>40198</v>
      </c>
      <c r="S762">
        <v>1</v>
      </c>
      <c r="T762">
        <v>2010</v>
      </c>
      <c r="U762">
        <v>55.75</v>
      </c>
      <c r="V762">
        <v>287.14</v>
      </c>
      <c r="W762">
        <v>75</v>
      </c>
      <c r="X762" t="s">
        <v>34</v>
      </c>
    </row>
    <row r="763" spans="1:24" hidden="1" x14ac:dyDescent="0.25">
      <c r="A763" s="1">
        <v>41400</v>
      </c>
      <c r="B763">
        <v>60</v>
      </c>
      <c r="C763" t="s">
        <v>30</v>
      </c>
      <c r="D763" s="1"/>
      <c r="E763">
        <v>0.16499</v>
      </c>
      <c r="F763">
        <v>0.1419</v>
      </c>
      <c r="G763">
        <v>0.13189999999999999</v>
      </c>
      <c r="H763" t="s">
        <v>42</v>
      </c>
      <c r="I763">
        <v>6</v>
      </c>
      <c r="J763">
        <v>1</v>
      </c>
      <c r="K763" t="s">
        <v>78</v>
      </c>
      <c r="L763" t="s">
        <v>32</v>
      </c>
      <c r="M763" t="s">
        <v>33</v>
      </c>
      <c r="N763">
        <v>0</v>
      </c>
      <c r="O763">
        <v>7916.6666670000004</v>
      </c>
      <c r="P763">
        <v>0</v>
      </c>
      <c r="Q763">
        <v>11500</v>
      </c>
      <c r="R763" s="1">
        <v>41435</v>
      </c>
      <c r="S763">
        <v>2</v>
      </c>
      <c r="T763">
        <v>2013</v>
      </c>
      <c r="U763">
        <v>268.72000000000003</v>
      </c>
      <c r="V763">
        <v>1045.6092000000001</v>
      </c>
      <c r="W763">
        <v>1</v>
      </c>
      <c r="X763" t="s">
        <v>38</v>
      </c>
    </row>
    <row r="764" spans="1:24" hidden="1" x14ac:dyDescent="0.25">
      <c r="A764" s="1">
        <v>39529</v>
      </c>
      <c r="B764">
        <v>36</v>
      </c>
      <c r="C764" t="s">
        <v>24</v>
      </c>
      <c r="D764" s="1">
        <v>40226</v>
      </c>
      <c r="E764">
        <v>0.13209000000000001</v>
      </c>
      <c r="F764">
        <v>0.11799999999999999</v>
      </c>
      <c r="G764">
        <v>0.108</v>
      </c>
      <c r="H764" t="s">
        <v>25</v>
      </c>
      <c r="J764">
        <v>4</v>
      </c>
      <c r="K764" t="s">
        <v>58</v>
      </c>
      <c r="L764" t="s">
        <v>141</v>
      </c>
      <c r="M764" t="s">
        <v>113</v>
      </c>
      <c r="N764">
        <v>0</v>
      </c>
      <c r="O764">
        <v>1250</v>
      </c>
      <c r="P764">
        <v>0</v>
      </c>
      <c r="Q764">
        <v>3500</v>
      </c>
      <c r="R764" s="1">
        <v>39546</v>
      </c>
      <c r="S764">
        <v>2</v>
      </c>
      <c r="T764">
        <v>2008</v>
      </c>
      <c r="U764">
        <v>115.92</v>
      </c>
      <c r="V764">
        <v>583.16</v>
      </c>
      <c r="W764">
        <v>155</v>
      </c>
      <c r="X764" t="s">
        <v>34</v>
      </c>
    </row>
    <row r="765" spans="1:24" hidden="1" x14ac:dyDescent="0.25">
      <c r="A765" s="1">
        <v>41594</v>
      </c>
      <c r="B765">
        <v>60</v>
      </c>
      <c r="C765" t="s">
        <v>30</v>
      </c>
      <c r="D765" s="1"/>
      <c r="E765">
        <v>0.15783</v>
      </c>
      <c r="F765">
        <v>0.13489999999999999</v>
      </c>
      <c r="G765">
        <v>0.1249</v>
      </c>
      <c r="H765" t="s">
        <v>42</v>
      </c>
      <c r="I765">
        <v>8</v>
      </c>
      <c r="J765">
        <v>1</v>
      </c>
      <c r="K765" t="s">
        <v>71</v>
      </c>
      <c r="L765" t="s">
        <v>80</v>
      </c>
      <c r="M765" t="s">
        <v>33</v>
      </c>
      <c r="N765">
        <v>0</v>
      </c>
      <c r="O765">
        <v>5000</v>
      </c>
      <c r="P765">
        <v>0</v>
      </c>
      <c r="Q765">
        <v>15000</v>
      </c>
      <c r="R765" s="1">
        <v>41603</v>
      </c>
      <c r="S765">
        <v>4</v>
      </c>
      <c r="T765">
        <v>2013</v>
      </c>
      <c r="U765">
        <v>345.07</v>
      </c>
      <c r="V765">
        <v>498.38619999999997</v>
      </c>
      <c r="W765">
        <v>1</v>
      </c>
      <c r="X765" t="s">
        <v>38</v>
      </c>
    </row>
    <row r="766" spans="1:24" hidden="1" x14ac:dyDescent="0.25">
      <c r="A766" s="1">
        <v>40853</v>
      </c>
      <c r="B766">
        <v>36</v>
      </c>
      <c r="C766" t="s">
        <v>30</v>
      </c>
      <c r="D766" s="1"/>
      <c r="E766">
        <v>0.20200000000000001</v>
      </c>
      <c r="F766">
        <v>0.1799</v>
      </c>
      <c r="G766">
        <v>0.1699</v>
      </c>
      <c r="H766" t="s">
        <v>42</v>
      </c>
      <c r="I766">
        <v>8</v>
      </c>
      <c r="J766">
        <v>6</v>
      </c>
      <c r="K766" t="s">
        <v>26</v>
      </c>
      <c r="L766" t="s">
        <v>70</v>
      </c>
      <c r="M766" t="s">
        <v>33</v>
      </c>
      <c r="N766">
        <v>4153</v>
      </c>
      <c r="O766">
        <v>4666.6666670000004</v>
      </c>
      <c r="P766">
        <v>0</v>
      </c>
      <c r="Q766">
        <v>3000</v>
      </c>
      <c r="R766" s="1">
        <v>40861</v>
      </c>
      <c r="S766">
        <v>4</v>
      </c>
      <c r="T766">
        <v>2011</v>
      </c>
      <c r="U766">
        <v>108.44</v>
      </c>
      <c r="V766">
        <v>886.7</v>
      </c>
      <c r="W766">
        <v>17</v>
      </c>
      <c r="X766" t="s">
        <v>34</v>
      </c>
    </row>
    <row r="767" spans="1:24" hidden="1" x14ac:dyDescent="0.25">
      <c r="A767" s="1">
        <v>41610</v>
      </c>
      <c r="B767">
        <v>60</v>
      </c>
      <c r="C767" t="s">
        <v>30</v>
      </c>
      <c r="D767" s="1"/>
      <c r="E767">
        <v>0.15425</v>
      </c>
      <c r="F767">
        <v>0.13139999999999999</v>
      </c>
      <c r="G767">
        <v>0.12139999999999999</v>
      </c>
      <c r="H767" t="s">
        <v>42</v>
      </c>
      <c r="I767">
        <v>11</v>
      </c>
      <c r="J767">
        <v>1</v>
      </c>
      <c r="K767" t="s">
        <v>76</v>
      </c>
      <c r="L767" t="s">
        <v>62</v>
      </c>
      <c r="M767" t="s">
        <v>33</v>
      </c>
      <c r="N767">
        <v>0</v>
      </c>
      <c r="O767">
        <v>8458.25</v>
      </c>
      <c r="P767">
        <v>0</v>
      </c>
      <c r="Q767">
        <v>15000</v>
      </c>
      <c r="R767" s="1">
        <v>41613</v>
      </c>
      <c r="S767">
        <v>4</v>
      </c>
      <c r="T767">
        <v>2013</v>
      </c>
      <c r="U767">
        <v>342.37</v>
      </c>
      <c r="V767">
        <v>332.85</v>
      </c>
      <c r="W767">
        <v>76</v>
      </c>
      <c r="X767" t="s">
        <v>38</v>
      </c>
    </row>
    <row r="768" spans="1:24" hidden="1" x14ac:dyDescent="0.25">
      <c r="A768" s="1">
        <v>41655</v>
      </c>
      <c r="B768">
        <v>60</v>
      </c>
      <c r="C768" t="s">
        <v>30</v>
      </c>
      <c r="D768" s="1"/>
      <c r="E768">
        <v>0.22140000000000001</v>
      </c>
      <c r="F768">
        <v>0.19700000000000001</v>
      </c>
      <c r="G768">
        <v>0.187</v>
      </c>
      <c r="H768" t="s">
        <v>47</v>
      </c>
      <c r="I768">
        <v>5</v>
      </c>
      <c r="J768">
        <v>1</v>
      </c>
      <c r="K768" t="s">
        <v>81</v>
      </c>
      <c r="L768" t="s">
        <v>41</v>
      </c>
      <c r="M768" t="s">
        <v>33</v>
      </c>
      <c r="N768">
        <v>0</v>
      </c>
      <c r="O768">
        <v>7333.3333329999996</v>
      </c>
      <c r="P768">
        <v>0</v>
      </c>
      <c r="Q768">
        <v>24000</v>
      </c>
      <c r="R768" s="1">
        <v>41661</v>
      </c>
      <c r="S768">
        <v>1</v>
      </c>
      <c r="T768">
        <v>2014</v>
      </c>
      <c r="U768">
        <v>631.85</v>
      </c>
      <c r="V768">
        <v>388.60660000000001</v>
      </c>
      <c r="W768">
        <v>1</v>
      </c>
      <c r="X768" t="s">
        <v>34</v>
      </c>
    </row>
    <row r="769" spans="1:24" x14ac:dyDescent="0.25">
      <c r="A769" s="1">
        <v>41502</v>
      </c>
      <c r="B769">
        <v>60</v>
      </c>
      <c r="C769" t="s">
        <v>30</v>
      </c>
      <c r="D769" s="1"/>
      <c r="E769">
        <v>0.13941999999999999</v>
      </c>
      <c r="F769">
        <v>0.1169</v>
      </c>
      <c r="G769">
        <v>0.1069</v>
      </c>
      <c r="H769" t="s">
        <v>31</v>
      </c>
      <c r="I769">
        <v>10</v>
      </c>
      <c r="J769">
        <v>3</v>
      </c>
      <c r="K769" t="s">
        <v>35</v>
      </c>
      <c r="L769" t="s">
        <v>27</v>
      </c>
      <c r="M769" t="s">
        <v>33</v>
      </c>
      <c r="N769">
        <v>0</v>
      </c>
      <c r="O769">
        <v>2833.333333</v>
      </c>
      <c r="P769">
        <v>0</v>
      </c>
      <c r="Q769">
        <v>7000</v>
      </c>
      <c r="R769" s="1">
        <v>41506</v>
      </c>
      <c r="S769">
        <v>3</v>
      </c>
      <c r="T769">
        <v>2013</v>
      </c>
      <c r="U769">
        <v>154.62</v>
      </c>
      <c r="V769">
        <v>397.3981</v>
      </c>
      <c r="W769">
        <v>1</v>
      </c>
      <c r="X769" t="s">
        <v>29</v>
      </c>
    </row>
    <row r="770" spans="1:24" hidden="1" x14ac:dyDescent="0.25">
      <c r="A770" s="1">
        <v>40130</v>
      </c>
      <c r="B770">
        <v>36</v>
      </c>
      <c r="C770" t="s">
        <v>24</v>
      </c>
      <c r="D770" s="1">
        <v>40248</v>
      </c>
      <c r="E770">
        <v>0.37733</v>
      </c>
      <c r="F770">
        <v>0.35</v>
      </c>
      <c r="G770">
        <v>0.34</v>
      </c>
      <c r="H770" t="s">
        <v>64</v>
      </c>
      <c r="I770">
        <v>5</v>
      </c>
      <c r="J770">
        <v>2</v>
      </c>
      <c r="K770" t="s">
        <v>78</v>
      </c>
      <c r="L770" t="s">
        <v>110</v>
      </c>
      <c r="M770" t="s">
        <v>56</v>
      </c>
      <c r="N770">
        <v>7964</v>
      </c>
      <c r="O770">
        <v>4916.6666670000004</v>
      </c>
      <c r="P770">
        <v>0</v>
      </c>
      <c r="Q770">
        <v>1500</v>
      </c>
      <c r="R770" s="1">
        <v>40144</v>
      </c>
      <c r="S770">
        <v>4</v>
      </c>
      <c r="T770">
        <v>2009</v>
      </c>
      <c r="U770">
        <v>67.849999999999994</v>
      </c>
      <c r="V770">
        <v>146.56</v>
      </c>
      <c r="W770">
        <v>19</v>
      </c>
      <c r="X770" t="s">
        <v>38</v>
      </c>
    </row>
    <row r="771" spans="1:24" hidden="1" x14ac:dyDescent="0.25">
      <c r="A771" s="1">
        <v>40750</v>
      </c>
      <c r="B771">
        <v>36</v>
      </c>
      <c r="C771" t="s">
        <v>30</v>
      </c>
      <c r="D771" s="1"/>
      <c r="E771">
        <v>0.22362000000000001</v>
      </c>
      <c r="F771">
        <v>0.18990000000000001</v>
      </c>
      <c r="G771">
        <v>0.1799</v>
      </c>
      <c r="H771" t="s">
        <v>47</v>
      </c>
      <c r="I771">
        <v>6</v>
      </c>
      <c r="J771">
        <v>1</v>
      </c>
      <c r="K771" t="s">
        <v>111</v>
      </c>
      <c r="L771" t="s">
        <v>41</v>
      </c>
      <c r="M771" t="s">
        <v>56</v>
      </c>
      <c r="N771">
        <v>0</v>
      </c>
      <c r="O771">
        <v>14833.333329999999</v>
      </c>
      <c r="P771">
        <v>0</v>
      </c>
      <c r="Q771">
        <v>2500</v>
      </c>
      <c r="R771" s="1">
        <v>40752</v>
      </c>
      <c r="S771">
        <v>3</v>
      </c>
      <c r="T771">
        <v>2011</v>
      </c>
      <c r="U771">
        <v>91.63</v>
      </c>
      <c r="V771">
        <v>781.14</v>
      </c>
      <c r="W771">
        <v>6</v>
      </c>
      <c r="X771" t="s">
        <v>38</v>
      </c>
    </row>
    <row r="772" spans="1:24" hidden="1" x14ac:dyDescent="0.25">
      <c r="A772" s="1">
        <v>41574</v>
      </c>
      <c r="B772">
        <v>36</v>
      </c>
      <c r="C772" t="s">
        <v>30</v>
      </c>
      <c r="D772" s="1"/>
      <c r="E772">
        <v>0.12274</v>
      </c>
      <c r="F772">
        <v>9.4899999999999998E-2</v>
      </c>
      <c r="G772">
        <v>8.4900000000000003E-2</v>
      </c>
      <c r="H772" t="s">
        <v>31</v>
      </c>
      <c r="I772">
        <v>9</v>
      </c>
      <c r="J772">
        <v>1</v>
      </c>
      <c r="K772" t="s">
        <v>72</v>
      </c>
      <c r="L772" t="s">
        <v>109</v>
      </c>
      <c r="M772" t="s">
        <v>33</v>
      </c>
      <c r="N772">
        <v>0</v>
      </c>
      <c r="O772">
        <v>5916.6666670000004</v>
      </c>
      <c r="P772">
        <v>0</v>
      </c>
      <c r="Q772">
        <v>15000</v>
      </c>
      <c r="R772" s="1">
        <v>41577</v>
      </c>
      <c r="S772">
        <v>4</v>
      </c>
      <c r="T772">
        <v>2013</v>
      </c>
      <c r="U772">
        <v>480.42</v>
      </c>
      <c r="V772">
        <v>455.02</v>
      </c>
      <c r="W772">
        <v>286</v>
      </c>
      <c r="X772" t="s">
        <v>38</v>
      </c>
    </row>
    <row r="773" spans="1:24" hidden="1" x14ac:dyDescent="0.25">
      <c r="A773" s="1">
        <v>41591</v>
      </c>
      <c r="B773">
        <v>36</v>
      </c>
      <c r="C773" t="s">
        <v>30</v>
      </c>
      <c r="D773" s="1"/>
      <c r="E773">
        <v>0.10038</v>
      </c>
      <c r="F773">
        <v>8.6900000000000005E-2</v>
      </c>
      <c r="G773">
        <v>7.6899999999999996E-2</v>
      </c>
      <c r="H773" t="s">
        <v>50</v>
      </c>
      <c r="I773">
        <v>11</v>
      </c>
      <c r="J773">
        <v>1</v>
      </c>
      <c r="K773" t="s">
        <v>81</v>
      </c>
      <c r="L773" t="s">
        <v>88</v>
      </c>
      <c r="M773" t="s">
        <v>33</v>
      </c>
      <c r="N773">
        <v>0</v>
      </c>
      <c r="O773">
        <v>9333.3333330000005</v>
      </c>
      <c r="P773">
        <v>0</v>
      </c>
      <c r="Q773">
        <v>19000</v>
      </c>
      <c r="R773" s="1">
        <v>41599</v>
      </c>
      <c r="S773">
        <v>4</v>
      </c>
      <c r="T773">
        <v>2013</v>
      </c>
      <c r="U773">
        <v>601.46</v>
      </c>
      <c r="V773">
        <v>405.86</v>
      </c>
      <c r="W773">
        <v>246</v>
      </c>
      <c r="X773" t="s">
        <v>34</v>
      </c>
    </row>
    <row r="774" spans="1:24" x14ac:dyDescent="0.25">
      <c r="A774" s="1">
        <v>39546</v>
      </c>
      <c r="B774">
        <v>36</v>
      </c>
      <c r="C774" t="s">
        <v>24</v>
      </c>
      <c r="D774" s="1">
        <v>40527</v>
      </c>
      <c r="E774">
        <v>0.10491</v>
      </c>
      <c r="F774">
        <v>9.8000000000000004E-2</v>
      </c>
      <c r="G774">
        <v>9.8000000000000004E-2</v>
      </c>
      <c r="H774" t="s">
        <v>25</v>
      </c>
      <c r="J774">
        <v>1</v>
      </c>
      <c r="K774" t="s">
        <v>35</v>
      </c>
      <c r="L774" t="s">
        <v>27</v>
      </c>
      <c r="M774" t="s">
        <v>56</v>
      </c>
      <c r="N774">
        <v>0</v>
      </c>
      <c r="O774">
        <v>0</v>
      </c>
      <c r="P774">
        <v>0</v>
      </c>
      <c r="Q774">
        <v>3500</v>
      </c>
      <c r="R774" s="1">
        <v>39553</v>
      </c>
      <c r="S774">
        <v>2</v>
      </c>
      <c r="T774">
        <v>2008</v>
      </c>
      <c r="U774">
        <v>112.61</v>
      </c>
      <c r="V774">
        <v>483.84</v>
      </c>
      <c r="W774">
        <v>147</v>
      </c>
      <c r="X774" t="s">
        <v>29</v>
      </c>
    </row>
    <row r="775" spans="1:24" hidden="1" x14ac:dyDescent="0.25">
      <c r="A775" s="1">
        <v>41630</v>
      </c>
      <c r="B775">
        <v>36</v>
      </c>
      <c r="C775" t="s">
        <v>30</v>
      </c>
      <c r="D775" s="1"/>
      <c r="E775">
        <v>0.12691</v>
      </c>
      <c r="F775">
        <v>9.9000000000000005E-2</v>
      </c>
      <c r="G775">
        <v>8.8999999999999996E-2</v>
      </c>
      <c r="H775" t="s">
        <v>31</v>
      </c>
      <c r="I775">
        <v>6</v>
      </c>
      <c r="J775">
        <v>1</v>
      </c>
      <c r="K775" t="s">
        <v>51</v>
      </c>
      <c r="L775" t="s">
        <v>27</v>
      </c>
      <c r="M775" t="s">
        <v>33</v>
      </c>
      <c r="N775">
        <v>0</v>
      </c>
      <c r="O775">
        <v>10000</v>
      </c>
      <c r="P775">
        <v>0</v>
      </c>
      <c r="Q775">
        <v>6000</v>
      </c>
      <c r="R775" s="1">
        <v>41639</v>
      </c>
      <c r="S775">
        <v>4</v>
      </c>
      <c r="T775">
        <v>2013</v>
      </c>
      <c r="U775">
        <v>193.32</v>
      </c>
      <c r="V775">
        <v>94.93</v>
      </c>
      <c r="W775">
        <v>77</v>
      </c>
      <c r="X775" t="s">
        <v>38</v>
      </c>
    </row>
    <row r="776" spans="1:24" hidden="1" x14ac:dyDescent="0.25">
      <c r="A776" s="1">
        <v>41534</v>
      </c>
      <c r="B776">
        <v>60</v>
      </c>
      <c r="C776" t="s">
        <v>30</v>
      </c>
      <c r="D776" s="1"/>
      <c r="E776">
        <v>0.16294</v>
      </c>
      <c r="F776">
        <v>0.1399</v>
      </c>
      <c r="G776">
        <v>0.12989999999999999</v>
      </c>
      <c r="H776" t="s">
        <v>42</v>
      </c>
      <c r="I776">
        <v>9</v>
      </c>
      <c r="J776">
        <v>1</v>
      </c>
      <c r="K776" t="s">
        <v>85</v>
      </c>
      <c r="L776" t="s">
        <v>27</v>
      </c>
      <c r="M776" t="s">
        <v>33</v>
      </c>
      <c r="N776">
        <v>0</v>
      </c>
      <c r="O776">
        <v>6666.6666670000004</v>
      </c>
      <c r="P776">
        <v>0</v>
      </c>
      <c r="Q776">
        <v>15500</v>
      </c>
      <c r="R776" s="1">
        <v>41551</v>
      </c>
      <c r="S776">
        <v>4</v>
      </c>
      <c r="T776">
        <v>2013</v>
      </c>
      <c r="U776">
        <v>360.58</v>
      </c>
      <c r="V776">
        <v>870.61900000000003</v>
      </c>
      <c r="W776">
        <v>1</v>
      </c>
      <c r="X776" t="s">
        <v>38</v>
      </c>
    </row>
    <row r="777" spans="1:24" hidden="1" x14ac:dyDescent="0.25">
      <c r="A777" s="1">
        <v>41507</v>
      </c>
      <c r="B777">
        <v>60</v>
      </c>
      <c r="C777" t="s">
        <v>30</v>
      </c>
      <c r="D777" s="1"/>
      <c r="E777">
        <v>0.15629000000000001</v>
      </c>
      <c r="F777">
        <v>0.13339999999999999</v>
      </c>
      <c r="G777">
        <v>0.1234</v>
      </c>
      <c r="H777" t="s">
        <v>31</v>
      </c>
      <c r="I777">
        <v>8</v>
      </c>
      <c r="J777">
        <v>1</v>
      </c>
      <c r="K777" t="s">
        <v>45</v>
      </c>
      <c r="L777" t="s">
        <v>32</v>
      </c>
      <c r="M777" t="s">
        <v>33</v>
      </c>
      <c r="N777">
        <v>0</v>
      </c>
      <c r="O777">
        <v>6833.3333329999996</v>
      </c>
      <c r="P777">
        <v>0</v>
      </c>
      <c r="Q777">
        <v>10000</v>
      </c>
      <c r="R777" s="1">
        <v>41509</v>
      </c>
      <c r="S777">
        <v>3</v>
      </c>
      <c r="T777">
        <v>2013</v>
      </c>
      <c r="U777">
        <v>229.28</v>
      </c>
      <c r="V777">
        <v>652.4</v>
      </c>
      <c r="W777">
        <v>144</v>
      </c>
      <c r="X777" t="s">
        <v>34</v>
      </c>
    </row>
    <row r="778" spans="1:24" hidden="1" x14ac:dyDescent="0.25">
      <c r="A778" s="1">
        <v>41116</v>
      </c>
      <c r="B778">
        <v>36</v>
      </c>
      <c r="C778" t="s">
        <v>30</v>
      </c>
      <c r="D778" s="1"/>
      <c r="E778">
        <v>8.8289999999999993E-2</v>
      </c>
      <c r="F778">
        <v>7.4899999999999994E-2</v>
      </c>
      <c r="G778">
        <v>6.4899999999999999E-2</v>
      </c>
      <c r="H778" t="s">
        <v>50</v>
      </c>
      <c r="I778">
        <v>10</v>
      </c>
      <c r="J778">
        <v>16</v>
      </c>
      <c r="K778" t="s">
        <v>40</v>
      </c>
      <c r="L778" t="s">
        <v>129</v>
      </c>
      <c r="M778" t="s">
        <v>33</v>
      </c>
      <c r="N778">
        <v>0</v>
      </c>
      <c r="O778">
        <v>4232.0833329999996</v>
      </c>
      <c r="P778">
        <v>0</v>
      </c>
      <c r="Q778">
        <v>8500</v>
      </c>
      <c r="R778" s="1">
        <v>41120</v>
      </c>
      <c r="S778">
        <v>3</v>
      </c>
      <c r="T778">
        <v>2012</v>
      </c>
      <c r="U778">
        <v>264.36</v>
      </c>
      <c r="V778">
        <v>770.37</v>
      </c>
      <c r="W778">
        <v>172</v>
      </c>
      <c r="X778" t="s">
        <v>34</v>
      </c>
    </row>
    <row r="779" spans="1:24" hidden="1" x14ac:dyDescent="0.25">
      <c r="A779" s="1">
        <v>41199</v>
      </c>
      <c r="B779">
        <v>60</v>
      </c>
      <c r="C779" t="s">
        <v>66</v>
      </c>
      <c r="D779" s="1">
        <v>41638</v>
      </c>
      <c r="E779">
        <v>0.12992000000000001</v>
      </c>
      <c r="F779">
        <v>0.1076</v>
      </c>
      <c r="G779">
        <v>9.7600000000000006E-2</v>
      </c>
      <c r="H779" t="s">
        <v>50</v>
      </c>
      <c r="I779">
        <v>9</v>
      </c>
      <c r="J779">
        <v>1</v>
      </c>
      <c r="K779" t="s">
        <v>48</v>
      </c>
      <c r="L779" t="s">
        <v>27</v>
      </c>
      <c r="M779" t="s">
        <v>33</v>
      </c>
      <c r="N779">
        <v>15882</v>
      </c>
      <c r="O779">
        <v>3791.666667</v>
      </c>
      <c r="P779">
        <v>192</v>
      </c>
      <c r="Q779">
        <v>10000</v>
      </c>
      <c r="R779" s="1">
        <v>41212</v>
      </c>
      <c r="S779">
        <v>4</v>
      </c>
      <c r="T779">
        <v>2012</v>
      </c>
      <c r="U779">
        <v>216.23</v>
      </c>
      <c r="V779">
        <v>761.1</v>
      </c>
      <c r="W779">
        <v>137</v>
      </c>
      <c r="X779" t="s">
        <v>34</v>
      </c>
    </row>
    <row r="780" spans="1:24" hidden="1" x14ac:dyDescent="0.25">
      <c r="A780" s="1">
        <v>41664</v>
      </c>
      <c r="B780">
        <v>36</v>
      </c>
      <c r="C780" t="s">
        <v>30</v>
      </c>
      <c r="D780" s="1"/>
      <c r="E780">
        <v>0.12691</v>
      </c>
      <c r="F780">
        <v>9.9000000000000005E-2</v>
      </c>
      <c r="G780">
        <v>8.8999999999999996E-2</v>
      </c>
      <c r="H780" t="s">
        <v>31</v>
      </c>
      <c r="I780">
        <v>6</v>
      </c>
      <c r="J780">
        <v>1</v>
      </c>
      <c r="K780" t="s">
        <v>76</v>
      </c>
      <c r="L780" t="s">
        <v>46</v>
      </c>
      <c r="M780" t="s">
        <v>33</v>
      </c>
      <c r="N780">
        <v>0</v>
      </c>
      <c r="O780">
        <v>2666.666667</v>
      </c>
      <c r="P780">
        <v>0</v>
      </c>
      <c r="Q780">
        <v>5000</v>
      </c>
      <c r="R780" s="1">
        <v>41667</v>
      </c>
      <c r="S780">
        <v>1</v>
      </c>
      <c r="T780">
        <v>2014</v>
      </c>
      <c r="U780">
        <v>161.1</v>
      </c>
      <c r="V780">
        <v>42.04</v>
      </c>
      <c r="W780">
        <v>98</v>
      </c>
      <c r="X780" t="s">
        <v>34</v>
      </c>
    </row>
    <row r="781" spans="1:24" hidden="1" x14ac:dyDescent="0.25">
      <c r="A781" s="1">
        <v>41656</v>
      </c>
      <c r="B781">
        <v>60</v>
      </c>
      <c r="C781" t="s">
        <v>30</v>
      </c>
      <c r="D781" s="1"/>
      <c r="E781">
        <v>0.18554999999999999</v>
      </c>
      <c r="F781">
        <v>0.16200000000000001</v>
      </c>
      <c r="G781">
        <v>0.152</v>
      </c>
      <c r="H781" t="s">
        <v>47</v>
      </c>
      <c r="I781">
        <v>9</v>
      </c>
      <c r="J781">
        <v>1</v>
      </c>
      <c r="K781" t="s">
        <v>72</v>
      </c>
      <c r="L781" t="s">
        <v>88</v>
      </c>
      <c r="M781" t="s">
        <v>33</v>
      </c>
      <c r="N781">
        <v>0</v>
      </c>
      <c r="O781">
        <v>7500</v>
      </c>
      <c r="P781">
        <v>0</v>
      </c>
      <c r="Q781">
        <v>23000</v>
      </c>
      <c r="R781" s="1">
        <v>41661</v>
      </c>
      <c r="S781">
        <v>1</v>
      </c>
      <c r="T781">
        <v>2014</v>
      </c>
      <c r="U781">
        <v>561.76</v>
      </c>
      <c r="V781">
        <v>306.24180000000001</v>
      </c>
      <c r="W781">
        <v>1</v>
      </c>
      <c r="X781" t="s">
        <v>38</v>
      </c>
    </row>
    <row r="782" spans="1:24" x14ac:dyDescent="0.25">
      <c r="A782" s="1">
        <v>40522</v>
      </c>
      <c r="B782">
        <v>36</v>
      </c>
      <c r="C782" t="s">
        <v>24</v>
      </c>
      <c r="D782" s="1">
        <v>41628</v>
      </c>
      <c r="E782">
        <v>0.33096999999999999</v>
      </c>
      <c r="F782">
        <v>0.29499999999999998</v>
      </c>
      <c r="G782">
        <v>0.28499999999999998</v>
      </c>
      <c r="H782" t="s">
        <v>39</v>
      </c>
      <c r="I782">
        <v>9</v>
      </c>
      <c r="J782">
        <v>7</v>
      </c>
      <c r="K782" t="s">
        <v>87</v>
      </c>
      <c r="L782" t="s">
        <v>80</v>
      </c>
      <c r="M782" t="s">
        <v>33</v>
      </c>
      <c r="N782">
        <v>0</v>
      </c>
      <c r="O782">
        <v>3500</v>
      </c>
      <c r="P782">
        <v>0</v>
      </c>
      <c r="Q782">
        <v>2500</v>
      </c>
      <c r="R782" s="1">
        <v>40532</v>
      </c>
      <c r="S782">
        <v>4</v>
      </c>
      <c r="T782">
        <v>2010</v>
      </c>
      <c r="U782">
        <v>105.45</v>
      </c>
      <c r="V782">
        <v>1297.31</v>
      </c>
      <c r="W782">
        <v>64</v>
      </c>
      <c r="X782" t="s">
        <v>29</v>
      </c>
    </row>
    <row r="783" spans="1:24" hidden="1" x14ac:dyDescent="0.25">
      <c r="A783" s="1">
        <v>39544</v>
      </c>
      <c r="B783">
        <v>36</v>
      </c>
      <c r="C783" t="s">
        <v>24</v>
      </c>
      <c r="D783" s="1">
        <v>40638</v>
      </c>
      <c r="E783">
        <v>0.15862999999999999</v>
      </c>
      <c r="F783">
        <v>0.1371</v>
      </c>
      <c r="G783">
        <v>0.12709999999999999</v>
      </c>
      <c r="H783" t="s">
        <v>25</v>
      </c>
      <c r="J783">
        <v>3</v>
      </c>
      <c r="K783" t="s">
        <v>51</v>
      </c>
      <c r="L783" t="s">
        <v>77</v>
      </c>
      <c r="M783" t="s">
        <v>56</v>
      </c>
      <c r="N783">
        <v>0</v>
      </c>
      <c r="O783">
        <v>2211.166667</v>
      </c>
      <c r="P783">
        <v>0</v>
      </c>
      <c r="Q783">
        <v>1800</v>
      </c>
      <c r="R783" s="1">
        <v>39548</v>
      </c>
      <c r="S783">
        <v>2</v>
      </c>
      <c r="T783">
        <v>2008</v>
      </c>
      <c r="U783">
        <v>33.86</v>
      </c>
      <c r="V783">
        <v>402.68</v>
      </c>
      <c r="W783">
        <v>66</v>
      </c>
      <c r="X783" t="s">
        <v>38</v>
      </c>
    </row>
    <row r="784" spans="1:24" hidden="1" x14ac:dyDescent="0.25">
      <c r="A784" s="1">
        <v>39157</v>
      </c>
      <c r="B784">
        <v>36</v>
      </c>
      <c r="C784" t="s">
        <v>24</v>
      </c>
      <c r="D784" s="1">
        <v>40264</v>
      </c>
      <c r="E784">
        <v>0.15712999999999999</v>
      </c>
      <c r="F784">
        <v>0.15</v>
      </c>
      <c r="G784">
        <v>0.14000000000000001</v>
      </c>
      <c r="H784" t="s">
        <v>25</v>
      </c>
      <c r="J784">
        <v>0</v>
      </c>
      <c r="K784" t="s">
        <v>25</v>
      </c>
      <c r="L784" t="s">
        <v>46</v>
      </c>
      <c r="M784" t="s">
        <v>56</v>
      </c>
      <c r="N784">
        <v>0</v>
      </c>
      <c r="O784">
        <v>2250</v>
      </c>
      <c r="P784">
        <v>0</v>
      </c>
      <c r="Q784">
        <v>4500</v>
      </c>
      <c r="R784" s="1">
        <v>39168</v>
      </c>
      <c r="S784">
        <v>1</v>
      </c>
      <c r="T784">
        <v>2007</v>
      </c>
      <c r="U784">
        <v>151.04</v>
      </c>
      <c r="V784">
        <v>1120.5899999999999</v>
      </c>
      <c r="W784">
        <v>90</v>
      </c>
      <c r="X784" t="s">
        <v>38</v>
      </c>
    </row>
    <row r="785" spans="1:24" hidden="1" x14ac:dyDescent="0.25">
      <c r="A785" s="1">
        <v>41463</v>
      </c>
      <c r="B785">
        <v>60</v>
      </c>
      <c r="C785" t="s">
        <v>30</v>
      </c>
      <c r="D785" s="1"/>
      <c r="E785">
        <v>0.23052</v>
      </c>
      <c r="F785">
        <v>0.2059</v>
      </c>
      <c r="G785">
        <v>0.19589999999999999</v>
      </c>
      <c r="H785" t="s">
        <v>47</v>
      </c>
      <c r="I785">
        <v>4</v>
      </c>
      <c r="J785">
        <v>1</v>
      </c>
      <c r="K785" t="s">
        <v>72</v>
      </c>
      <c r="L785" t="s">
        <v>77</v>
      </c>
      <c r="M785" t="s">
        <v>33</v>
      </c>
      <c r="N785">
        <v>0</v>
      </c>
      <c r="O785">
        <v>2916.666667</v>
      </c>
      <c r="P785">
        <v>0</v>
      </c>
      <c r="Q785">
        <v>10000</v>
      </c>
      <c r="R785" s="1">
        <v>41472</v>
      </c>
      <c r="S785">
        <v>3</v>
      </c>
      <c r="T785">
        <v>2013</v>
      </c>
      <c r="U785">
        <v>268.23</v>
      </c>
      <c r="V785">
        <v>1171.6288999999999</v>
      </c>
      <c r="W785">
        <v>1</v>
      </c>
      <c r="X785" t="s">
        <v>38</v>
      </c>
    </row>
    <row r="786" spans="1:24" hidden="1" x14ac:dyDescent="0.25">
      <c r="A786" s="1">
        <v>40884</v>
      </c>
      <c r="B786">
        <v>36</v>
      </c>
      <c r="C786" t="s">
        <v>66</v>
      </c>
      <c r="D786" s="1">
        <v>41416</v>
      </c>
      <c r="E786">
        <v>0.15375</v>
      </c>
      <c r="F786">
        <v>0.12540000000000001</v>
      </c>
      <c r="G786">
        <v>0.1154</v>
      </c>
      <c r="H786" t="s">
        <v>31</v>
      </c>
      <c r="I786">
        <v>8</v>
      </c>
      <c r="J786">
        <v>1</v>
      </c>
      <c r="K786" t="s">
        <v>93</v>
      </c>
      <c r="L786" t="s">
        <v>115</v>
      </c>
      <c r="M786" t="s">
        <v>33</v>
      </c>
      <c r="N786">
        <v>0</v>
      </c>
      <c r="O786">
        <v>4250</v>
      </c>
      <c r="P786">
        <v>414</v>
      </c>
      <c r="Q786">
        <v>5000</v>
      </c>
      <c r="R786" s="1">
        <v>40897</v>
      </c>
      <c r="S786">
        <v>4</v>
      </c>
      <c r="T786">
        <v>2011</v>
      </c>
      <c r="U786">
        <v>167.36</v>
      </c>
      <c r="V786">
        <v>546.41999999999996</v>
      </c>
      <c r="W786">
        <v>97</v>
      </c>
      <c r="X786" t="s">
        <v>34</v>
      </c>
    </row>
    <row r="787" spans="1:24" hidden="1" x14ac:dyDescent="0.25">
      <c r="A787" s="1">
        <v>39657</v>
      </c>
      <c r="B787">
        <v>36</v>
      </c>
      <c r="C787" t="s">
        <v>66</v>
      </c>
      <c r="D787" s="1">
        <v>40094</v>
      </c>
      <c r="E787">
        <v>0.37452999999999997</v>
      </c>
      <c r="F787">
        <v>0.35</v>
      </c>
      <c r="G787">
        <v>0.34</v>
      </c>
      <c r="H787" t="s">
        <v>25</v>
      </c>
      <c r="J787">
        <v>7</v>
      </c>
      <c r="K787" t="s">
        <v>72</v>
      </c>
      <c r="L787" t="s">
        <v>122</v>
      </c>
      <c r="M787" t="s">
        <v>56</v>
      </c>
      <c r="N787">
        <v>0</v>
      </c>
      <c r="O787">
        <v>3333.333333</v>
      </c>
      <c r="P787">
        <v>1737</v>
      </c>
      <c r="Q787">
        <v>3000</v>
      </c>
      <c r="R787" s="1">
        <v>39667</v>
      </c>
      <c r="S787">
        <v>3</v>
      </c>
      <c r="T787">
        <v>2008</v>
      </c>
      <c r="U787">
        <v>135.71</v>
      </c>
      <c r="V787">
        <v>731.87</v>
      </c>
      <c r="W787">
        <v>37</v>
      </c>
      <c r="X787" t="s">
        <v>38</v>
      </c>
    </row>
    <row r="788" spans="1:24" hidden="1" x14ac:dyDescent="0.25">
      <c r="A788" s="1">
        <v>41592</v>
      </c>
      <c r="B788">
        <v>60</v>
      </c>
      <c r="C788" t="s">
        <v>30</v>
      </c>
      <c r="D788" s="1"/>
      <c r="E788">
        <v>0.17174</v>
      </c>
      <c r="F788">
        <v>0.14849999999999999</v>
      </c>
      <c r="G788">
        <v>0.13850000000000001</v>
      </c>
      <c r="H788" t="s">
        <v>42</v>
      </c>
      <c r="I788">
        <v>10</v>
      </c>
      <c r="J788">
        <v>1</v>
      </c>
      <c r="K788" t="s">
        <v>102</v>
      </c>
      <c r="L788" t="s">
        <v>27</v>
      </c>
      <c r="M788" t="s">
        <v>33</v>
      </c>
      <c r="N788">
        <v>0</v>
      </c>
      <c r="O788">
        <v>11250</v>
      </c>
      <c r="P788">
        <v>0</v>
      </c>
      <c r="Q788">
        <v>26000</v>
      </c>
      <c r="R788" s="1">
        <v>41597</v>
      </c>
      <c r="S788">
        <v>4</v>
      </c>
      <c r="T788">
        <v>2013</v>
      </c>
      <c r="U788">
        <v>616.49</v>
      </c>
      <c r="V788">
        <v>951.37189999999998</v>
      </c>
      <c r="W788">
        <v>1</v>
      </c>
      <c r="X788" t="s">
        <v>38</v>
      </c>
    </row>
    <row r="789" spans="1:24" x14ac:dyDescent="0.25">
      <c r="A789" s="1">
        <v>41331</v>
      </c>
      <c r="B789">
        <v>60</v>
      </c>
      <c r="C789" t="s">
        <v>30</v>
      </c>
      <c r="D789" s="1"/>
      <c r="E789">
        <v>0.28386</v>
      </c>
      <c r="F789">
        <v>0.25790000000000002</v>
      </c>
      <c r="G789">
        <v>0.24790000000000001</v>
      </c>
      <c r="H789" t="s">
        <v>39</v>
      </c>
      <c r="I789">
        <v>4</v>
      </c>
      <c r="J789">
        <v>14</v>
      </c>
      <c r="K789" t="s">
        <v>79</v>
      </c>
      <c r="L789" t="s">
        <v>27</v>
      </c>
      <c r="M789" t="s">
        <v>33</v>
      </c>
      <c r="N789">
        <v>0</v>
      </c>
      <c r="O789">
        <v>4166.6666670000004</v>
      </c>
      <c r="P789">
        <v>0</v>
      </c>
      <c r="Q789">
        <v>10000</v>
      </c>
      <c r="R789" s="1">
        <v>41341</v>
      </c>
      <c r="S789">
        <v>1</v>
      </c>
      <c r="T789">
        <v>2013</v>
      </c>
      <c r="U789">
        <v>298.16000000000003</v>
      </c>
      <c r="V789">
        <v>2285.61</v>
      </c>
      <c r="W789">
        <v>106</v>
      </c>
      <c r="X789" t="s">
        <v>29</v>
      </c>
    </row>
    <row r="790" spans="1:24" hidden="1" x14ac:dyDescent="0.25">
      <c r="A790" s="1">
        <v>41695</v>
      </c>
      <c r="B790">
        <v>36</v>
      </c>
      <c r="C790" t="s">
        <v>30</v>
      </c>
      <c r="D790" s="1"/>
      <c r="E790">
        <v>0.31974999999999998</v>
      </c>
      <c r="F790">
        <v>0.28000000000000003</v>
      </c>
      <c r="G790">
        <v>0.27</v>
      </c>
      <c r="H790" t="s">
        <v>44</v>
      </c>
      <c r="I790">
        <v>3</v>
      </c>
      <c r="J790">
        <v>1</v>
      </c>
      <c r="K790" t="s">
        <v>94</v>
      </c>
      <c r="L790" t="s">
        <v>27</v>
      </c>
      <c r="M790" t="s">
        <v>33</v>
      </c>
      <c r="N790">
        <v>0</v>
      </c>
      <c r="O790">
        <v>3497.833333</v>
      </c>
      <c r="P790">
        <v>0</v>
      </c>
      <c r="Q790">
        <v>10000</v>
      </c>
      <c r="R790" s="1">
        <v>41697</v>
      </c>
      <c r="S790">
        <v>1</v>
      </c>
      <c r="T790">
        <v>2014</v>
      </c>
      <c r="U790">
        <v>413.64</v>
      </c>
      <c r="V790">
        <v>0</v>
      </c>
      <c r="W790">
        <v>1</v>
      </c>
      <c r="X790" t="s">
        <v>34</v>
      </c>
    </row>
    <row r="791" spans="1:24" hidden="1" x14ac:dyDescent="0.25">
      <c r="A791" s="1">
        <v>40702</v>
      </c>
      <c r="B791">
        <v>36</v>
      </c>
      <c r="C791" t="s">
        <v>66</v>
      </c>
      <c r="D791" s="1">
        <v>41023</v>
      </c>
      <c r="E791">
        <v>0.35643000000000002</v>
      </c>
      <c r="F791">
        <v>0.31990000000000002</v>
      </c>
      <c r="G791">
        <v>0.30990000000000001</v>
      </c>
      <c r="H791" t="s">
        <v>64</v>
      </c>
      <c r="I791">
        <v>2</v>
      </c>
      <c r="J791">
        <v>3</v>
      </c>
      <c r="K791" t="s">
        <v>78</v>
      </c>
      <c r="L791" t="s">
        <v>74</v>
      </c>
      <c r="M791" t="s">
        <v>28</v>
      </c>
      <c r="N791">
        <v>1975</v>
      </c>
      <c r="O791">
        <v>5750</v>
      </c>
      <c r="P791">
        <v>807</v>
      </c>
      <c r="Q791">
        <v>3151</v>
      </c>
      <c r="R791" s="1">
        <v>40718</v>
      </c>
      <c r="S791">
        <v>2</v>
      </c>
      <c r="T791">
        <v>2011</v>
      </c>
      <c r="U791">
        <v>137.21</v>
      </c>
      <c r="V791">
        <v>444.18</v>
      </c>
      <c r="W791">
        <v>55</v>
      </c>
      <c r="X791" t="s">
        <v>34</v>
      </c>
    </row>
    <row r="792" spans="1:24" hidden="1" x14ac:dyDescent="0.25">
      <c r="A792" s="1">
        <v>39562</v>
      </c>
      <c r="B792">
        <v>36</v>
      </c>
      <c r="C792" t="s">
        <v>24</v>
      </c>
      <c r="D792" s="1">
        <v>40665</v>
      </c>
      <c r="E792">
        <v>7.0449999999999999E-2</v>
      </c>
      <c r="F792">
        <v>0.05</v>
      </c>
      <c r="G792">
        <v>0.04</v>
      </c>
      <c r="H792" t="s">
        <v>25</v>
      </c>
      <c r="J792">
        <v>4</v>
      </c>
      <c r="K792" t="s">
        <v>65</v>
      </c>
      <c r="L792" t="s">
        <v>80</v>
      </c>
      <c r="M792" t="s">
        <v>56</v>
      </c>
      <c r="N792">
        <v>662</v>
      </c>
      <c r="O792">
        <v>3166.666667</v>
      </c>
      <c r="P792">
        <v>0</v>
      </c>
      <c r="Q792">
        <v>1000</v>
      </c>
      <c r="R792" s="1">
        <v>39570</v>
      </c>
      <c r="S792">
        <v>2</v>
      </c>
      <c r="T792">
        <v>2008</v>
      </c>
      <c r="U792">
        <v>0</v>
      </c>
      <c r="V792">
        <v>98.2</v>
      </c>
      <c r="W792">
        <v>1</v>
      </c>
      <c r="X792" t="s">
        <v>38</v>
      </c>
    </row>
    <row r="793" spans="1:24" hidden="1" x14ac:dyDescent="0.25">
      <c r="A793" s="1">
        <v>41148</v>
      </c>
      <c r="B793">
        <v>36</v>
      </c>
      <c r="C793" t="s">
        <v>30</v>
      </c>
      <c r="D793" s="1"/>
      <c r="E793">
        <v>0.27060000000000001</v>
      </c>
      <c r="F793">
        <v>0.2324</v>
      </c>
      <c r="G793">
        <v>0.22239999999999999</v>
      </c>
      <c r="H793" t="s">
        <v>39</v>
      </c>
      <c r="I793">
        <v>6</v>
      </c>
      <c r="J793">
        <v>13</v>
      </c>
      <c r="K793" t="s">
        <v>114</v>
      </c>
      <c r="L793" t="s">
        <v>80</v>
      </c>
      <c r="M793" t="s">
        <v>33</v>
      </c>
      <c r="N793">
        <v>0</v>
      </c>
      <c r="O793">
        <v>2333.333333</v>
      </c>
      <c r="P793">
        <v>0</v>
      </c>
      <c r="Q793">
        <v>3000</v>
      </c>
      <c r="R793" s="1">
        <v>41151</v>
      </c>
      <c r="S793">
        <v>3</v>
      </c>
      <c r="T793">
        <v>2012</v>
      </c>
      <c r="U793">
        <v>116.5</v>
      </c>
      <c r="V793">
        <v>853.1</v>
      </c>
      <c r="W793">
        <v>8</v>
      </c>
      <c r="X793" t="s">
        <v>38</v>
      </c>
    </row>
    <row r="794" spans="1:24" hidden="1" x14ac:dyDescent="0.25">
      <c r="A794" s="1">
        <v>41181</v>
      </c>
      <c r="B794">
        <v>36</v>
      </c>
      <c r="C794" t="s">
        <v>66</v>
      </c>
      <c r="D794" s="1">
        <v>41488</v>
      </c>
      <c r="E794">
        <v>0.27060000000000001</v>
      </c>
      <c r="F794">
        <v>0.2324</v>
      </c>
      <c r="G794">
        <v>0.22239999999999999</v>
      </c>
      <c r="H794" t="s">
        <v>39</v>
      </c>
      <c r="I794">
        <v>3</v>
      </c>
      <c r="J794">
        <v>7</v>
      </c>
      <c r="K794" t="s">
        <v>78</v>
      </c>
      <c r="L794" t="s">
        <v>32</v>
      </c>
      <c r="M794" t="s">
        <v>33</v>
      </c>
      <c r="N794">
        <v>443</v>
      </c>
      <c r="O794">
        <v>5416.6666670000004</v>
      </c>
      <c r="P794">
        <v>342</v>
      </c>
      <c r="Q794">
        <v>15000</v>
      </c>
      <c r="R794" s="1">
        <v>41184</v>
      </c>
      <c r="S794">
        <v>4</v>
      </c>
      <c r="T794">
        <v>2012</v>
      </c>
      <c r="U794">
        <v>582.52</v>
      </c>
      <c r="V794">
        <v>1452.21</v>
      </c>
      <c r="W794">
        <v>326</v>
      </c>
      <c r="X794" t="s">
        <v>38</v>
      </c>
    </row>
    <row r="795" spans="1:24" hidden="1" x14ac:dyDescent="0.25">
      <c r="A795" s="1">
        <v>41545</v>
      </c>
      <c r="B795">
        <v>60</v>
      </c>
      <c r="C795" t="s">
        <v>30</v>
      </c>
      <c r="D795" s="1"/>
      <c r="E795">
        <v>0.19323000000000001</v>
      </c>
      <c r="F795">
        <v>0.16950000000000001</v>
      </c>
      <c r="G795">
        <v>0.1595</v>
      </c>
      <c r="H795" t="s">
        <v>47</v>
      </c>
      <c r="I795">
        <v>7</v>
      </c>
      <c r="J795">
        <v>1</v>
      </c>
      <c r="K795" t="s">
        <v>93</v>
      </c>
      <c r="L795" t="s">
        <v>115</v>
      </c>
      <c r="M795" t="s">
        <v>33</v>
      </c>
      <c r="N795">
        <v>0</v>
      </c>
      <c r="O795">
        <v>4583.3333329999996</v>
      </c>
      <c r="P795">
        <v>0</v>
      </c>
      <c r="Q795">
        <v>10000</v>
      </c>
      <c r="R795" s="1">
        <v>41548</v>
      </c>
      <c r="S795">
        <v>4</v>
      </c>
      <c r="T795">
        <v>2013</v>
      </c>
      <c r="U795">
        <v>248.26</v>
      </c>
      <c r="V795">
        <v>681.78620000000001</v>
      </c>
      <c r="W795">
        <v>1</v>
      </c>
      <c r="X795" t="s">
        <v>34</v>
      </c>
    </row>
    <row r="796" spans="1:24" hidden="1" x14ac:dyDescent="0.25">
      <c r="A796" s="1">
        <v>39124</v>
      </c>
      <c r="B796">
        <v>36</v>
      </c>
      <c r="C796" t="s">
        <v>24</v>
      </c>
      <c r="D796" s="1">
        <v>40231</v>
      </c>
      <c r="E796">
        <v>0.29776000000000002</v>
      </c>
      <c r="F796">
        <v>0.28999999999999998</v>
      </c>
      <c r="G796">
        <v>0.28499999999999998</v>
      </c>
      <c r="H796" t="s">
        <v>25</v>
      </c>
      <c r="J796">
        <v>0</v>
      </c>
      <c r="K796" t="s">
        <v>25</v>
      </c>
      <c r="L796" t="s">
        <v>27</v>
      </c>
      <c r="M796" t="s">
        <v>36</v>
      </c>
      <c r="O796">
        <v>115.583333</v>
      </c>
      <c r="P796">
        <v>0</v>
      </c>
      <c r="Q796">
        <v>4000</v>
      </c>
      <c r="R796" s="1">
        <v>39135</v>
      </c>
      <c r="S796">
        <v>1</v>
      </c>
      <c r="T796">
        <v>2007</v>
      </c>
      <c r="U796">
        <v>167.62</v>
      </c>
      <c r="V796">
        <v>2028.14</v>
      </c>
      <c r="W796">
        <v>38</v>
      </c>
      <c r="X796" t="s">
        <v>34</v>
      </c>
    </row>
    <row r="797" spans="1:24" hidden="1" x14ac:dyDescent="0.25">
      <c r="A797" s="1">
        <v>39705</v>
      </c>
      <c r="B797">
        <v>36</v>
      </c>
      <c r="C797" t="s">
        <v>24</v>
      </c>
      <c r="D797" s="1">
        <v>40802</v>
      </c>
      <c r="E797">
        <v>0.14621000000000001</v>
      </c>
      <c r="F797">
        <v>0.13200000000000001</v>
      </c>
      <c r="G797">
        <v>0.122</v>
      </c>
      <c r="H797" t="s">
        <v>25</v>
      </c>
      <c r="J797">
        <v>7</v>
      </c>
      <c r="K797" t="s">
        <v>65</v>
      </c>
      <c r="L797" t="s">
        <v>88</v>
      </c>
      <c r="M797" t="s">
        <v>56</v>
      </c>
      <c r="N797">
        <v>0</v>
      </c>
      <c r="O797">
        <v>3433.333333</v>
      </c>
      <c r="P797">
        <v>0</v>
      </c>
      <c r="Q797">
        <v>10000</v>
      </c>
      <c r="R797" s="1">
        <v>39714</v>
      </c>
      <c r="S797">
        <v>3</v>
      </c>
      <c r="T797">
        <v>2008</v>
      </c>
      <c r="U797">
        <v>337.9</v>
      </c>
      <c r="V797">
        <v>2164.2600000000002</v>
      </c>
      <c r="W797">
        <v>277</v>
      </c>
      <c r="X797" t="s">
        <v>38</v>
      </c>
    </row>
    <row r="798" spans="1:24" hidden="1" x14ac:dyDescent="0.25">
      <c r="A798" s="1">
        <v>39510</v>
      </c>
      <c r="B798">
        <v>36</v>
      </c>
      <c r="C798" t="s">
        <v>24</v>
      </c>
      <c r="D798" s="1">
        <v>40614</v>
      </c>
      <c r="E798">
        <v>0.12200999999999999</v>
      </c>
      <c r="F798">
        <v>0.108</v>
      </c>
      <c r="G798">
        <v>9.8000000000000004E-2</v>
      </c>
      <c r="H798" t="s">
        <v>25</v>
      </c>
      <c r="J798">
        <v>1</v>
      </c>
      <c r="K798" t="s">
        <v>65</v>
      </c>
      <c r="L798" t="s">
        <v>27</v>
      </c>
      <c r="M798" t="s">
        <v>56</v>
      </c>
      <c r="N798">
        <v>0</v>
      </c>
      <c r="O798">
        <v>6711</v>
      </c>
      <c r="P798">
        <v>0</v>
      </c>
      <c r="Q798">
        <v>2500</v>
      </c>
      <c r="R798" s="1">
        <v>39519</v>
      </c>
      <c r="S798">
        <v>1</v>
      </c>
      <c r="T798">
        <v>2008</v>
      </c>
      <c r="U798">
        <v>61.21</v>
      </c>
      <c r="V798">
        <v>443.36</v>
      </c>
      <c r="W798">
        <v>156</v>
      </c>
      <c r="X798" t="s">
        <v>34</v>
      </c>
    </row>
    <row r="799" spans="1:24" hidden="1" x14ac:dyDescent="0.25">
      <c r="A799" s="1">
        <v>39033</v>
      </c>
      <c r="B799">
        <v>36</v>
      </c>
      <c r="C799" t="s">
        <v>24</v>
      </c>
      <c r="D799" s="1">
        <v>39064</v>
      </c>
      <c r="E799">
        <v>0.26913999999999999</v>
      </c>
      <c r="F799">
        <v>0.25</v>
      </c>
      <c r="G799">
        <v>0.245</v>
      </c>
      <c r="H799" t="s">
        <v>25</v>
      </c>
      <c r="J799">
        <v>0</v>
      </c>
      <c r="K799" t="s">
        <v>25</v>
      </c>
      <c r="L799" t="s">
        <v>70</v>
      </c>
      <c r="M799" t="s">
        <v>36</v>
      </c>
      <c r="O799">
        <v>1583.333333</v>
      </c>
      <c r="P799">
        <v>0</v>
      </c>
      <c r="Q799">
        <v>1000</v>
      </c>
      <c r="R799" s="1">
        <v>39038</v>
      </c>
      <c r="S799">
        <v>4</v>
      </c>
      <c r="T799">
        <v>2006</v>
      </c>
      <c r="U799">
        <v>39.76</v>
      </c>
      <c r="V799">
        <v>17.809999999999999</v>
      </c>
      <c r="W799">
        <v>2</v>
      </c>
      <c r="X799" t="s">
        <v>38</v>
      </c>
    </row>
    <row r="800" spans="1:24" hidden="1" x14ac:dyDescent="0.25">
      <c r="A800" s="1">
        <v>41448</v>
      </c>
      <c r="B800">
        <v>60</v>
      </c>
      <c r="C800" t="s">
        <v>30</v>
      </c>
      <c r="D800" s="1"/>
      <c r="E800">
        <v>0.19364000000000001</v>
      </c>
      <c r="F800">
        <v>0.1699</v>
      </c>
      <c r="G800">
        <v>0.15989999999999999</v>
      </c>
      <c r="H800" t="s">
        <v>42</v>
      </c>
      <c r="I800">
        <v>6</v>
      </c>
      <c r="J800">
        <v>1</v>
      </c>
      <c r="K800" t="s">
        <v>154</v>
      </c>
      <c r="L800" t="s">
        <v>110</v>
      </c>
      <c r="M800" t="s">
        <v>33</v>
      </c>
      <c r="N800">
        <v>0</v>
      </c>
      <c r="O800">
        <v>5333.3333329999996</v>
      </c>
      <c r="P800">
        <v>0</v>
      </c>
      <c r="Q800">
        <v>16000</v>
      </c>
      <c r="R800" s="1">
        <v>41460</v>
      </c>
      <c r="S800">
        <v>3</v>
      </c>
      <c r="T800">
        <v>2013</v>
      </c>
      <c r="U800">
        <v>397.56</v>
      </c>
      <c r="V800">
        <v>1493.6922999999999</v>
      </c>
      <c r="W800">
        <v>1</v>
      </c>
      <c r="X800" t="s">
        <v>38</v>
      </c>
    </row>
    <row r="801" spans="1:24" x14ac:dyDescent="0.25">
      <c r="A801" s="1">
        <v>41533</v>
      </c>
      <c r="B801">
        <v>36</v>
      </c>
      <c r="C801" t="s">
        <v>30</v>
      </c>
      <c r="D801" s="1"/>
      <c r="E801">
        <v>0.14815999999999999</v>
      </c>
      <c r="F801">
        <v>0.11990000000000001</v>
      </c>
      <c r="G801">
        <v>0.1099</v>
      </c>
      <c r="H801" t="s">
        <v>31</v>
      </c>
      <c r="I801">
        <v>8</v>
      </c>
      <c r="J801">
        <v>1</v>
      </c>
      <c r="K801" t="s">
        <v>48</v>
      </c>
      <c r="L801" t="s">
        <v>84</v>
      </c>
      <c r="M801" t="s">
        <v>33</v>
      </c>
      <c r="N801">
        <v>0</v>
      </c>
      <c r="O801">
        <v>10833.333329999999</v>
      </c>
      <c r="P801">
        <v>0</v>
      </c>
      <c r="Q801">
        <v>12000</v>
      </c>
      <c r="R801" s="1">
        <v>41537</v>
      </c>
      <c r="S801">
        <v>3</v>
      </c>
      <c r="T801">
        <v>2013</v>
      </c>
      <c r="U801">
        <v>398.51</v>
      </c>
      <c r="V801">
        <v>574.63</v>
      </c>
      <c r="W801">
        <v>19</v>
      </c>
      <c r="X801" t="s">
        <v>29</v>
      </c>
    </row>
    <row r="802" spans="1:24" hidden="1" x14ac:dyDescent="0.25">
      <c r="A802" s="1">
        <v>39150</v>
      </c>
      <c r="B802">
        <v>36</v>
      </c>
      <c r="C802" t="s">
        <v>66</v>
      </c>
      <c r="D802" s="1">
        <v>40041</v>
      </c>
      <c r="E802">
        <v>0.22489000000000001</v>
      </c>
      <c r="F802">
        <v>0.21</v>
      </c>
      <c r="G802">
        <v>0.2</v>
      </c>
      <c r="H802" t="s">
        <v>25</v>
      </c>
      <c r="J802">
        <v>0</v>
      </c>
      <c r="K802" t="s">
        <v>25</v>
      </c>
      <c r="L802" t="s">
        <v>27</v>
      </c>
      <c r="M802" t="s">
        <v>56</v>
      </c>
      <c r="N802">
        <v>0</v>
      </c>
      <c r="O802">
        <v>5750</v>
      </c>
      <c r="P802">
        <v>1790</v>
      </c>
      <c r="Q802">
        <v>5000</v>
      </c>
      <c r="R802" s="1">
        <v>39156</v>
      </c>
      <c r="S802">
        <v>1</v>
      </c>
      <c r="T802">
        <v>2007</v>
      </c>
      <c r="U802">
        <v>188.38</v>
      </c>
      <c r="V802">
        <v>1562.17</v>
      </c>
      <c r="W802">
        <v>132</v>
      </c>
      <c r="X802" t="s">
        <v>34</v>
      </c>
    </row>
    <row r="803" spans="1:24" hidden="1" x14ac:dyDescent="0.25">
      <c r="A803" s="1">
        <v>41370</v>
      </c>
      <c r="B803">
        <v>36</v>
      </c>
      <c r="C803" t="s">
        <v>30</v>
      </c>
      <c r="D803" s="1"/>
      <c r="E803">
        <v>0.35355999999999999</v>
      </c>
      <c r="F803">
        <v>0.31340000000000001</v>
      </c>
      <c r="G803">
        <v>0.3034</v>
      </c>
      <c r="H803" t="s">
        <v>64</v>
      </c>
      <c r="I803">
        <v>2</v>
      </c>
      <c r="J803">
        <v>19</v>
      </c>
      <c r="K803" t="s">
        <v>87</v>
      </c>
      <c r="L803" t="s">
        <v>46</v>
      </c>
      <c r="M803" t="s">
        <v>33</v>
      </c>
      <c r="N803">
        <v>0</v>
      </c>
      <c r="O803">
        <v>2750</v>
      </c>
      <c r="P803">
        <v>0</v>
      </c>
      <c r="Q803">
        <v>4000</v>
      </c>
      <c r="R803" s="1">
        <v>41376</v>
      </c>
      <c r="S803">
        <v>2</v>
      </c>
      <c r="T803">
        <v>2013</v>
      </c>
      <c r="U803">
        <v>172.76</v>
      </c>
      <c r="V803">
        <v>1041.05</v>
      </c>
      <c r="W803">
        <v>56</v>
      </c>
      <c r="X803" t="s">
        <v>38</v>
      </c>
    </row>
    <row r="804" spans="1:24" hidden="1" x14ac:dyDescent="0.25">
      <c r="A804" s="1">
        <v>39010</v>
      </c>
      <c r="B804">
        <v>36</v>
      </c>
      <c r="C804" t="s">
        <v>63</v>
      </c>
      <c r="D804" s="1">
        <v>39198</v>
      </c>
      <c r="E804">
        <v>0.29776000000000002</v>
      </c>
      <c r="F804">
        <v>0.28999999999999998</v>
      </c>
      <c r="G804">
        <v>0.28000000000000003</v>
      </c>
      <c r="H804" t="s">
        <v>25</v>
      </c>
      <c r="J804">
        <v>0</v>
      </c>
      <c r="K804" t="s">
        <v>93</v>
      </c>
      <c r="L804" t="s">
        <v>157</v>
      </c>
      <c r="M804" t="s">
        <v>36</v>
      </c>
      <c r="O804">
        <v>960</v>
      </c>
      <c r="P804">
        <v>156</v>
      </c>
      <c r="Q804">
        <v>2500</v>
      </c>
      <c r="R804" s="1">
        <v>39016</v>
      </c>
      <c r="S804">
        <v>4</v>
      </c>
      <c r="T804">
        <v>2006</v>
      </c>
      <c r="U804">
        <v>104.76</v>
      </c>
      <c r="V804">
        <v>60.51</v>
      </c>
      <c r="W804">
        <v>1</v>
      </c>
      <c r="X804" t="s">
        <v>38</v>
      </c>
    </row>
    <row r="805" spans="1:24" hidden="1" x14ac:dyDescent="0.25">
      <c r="A805" s="1">
        <v>41095</v>
      </c>
      <c r="B805">
        <v>60</v>
      </c>
      <c r="C805" t="s">
        <v>24</v>
      </c>
      <c r="D805" s="1">
        <v>41241</v>
      </c>
      <c r="E805">
        <v>0.31374999999999997</v>
      </c>
      <c r="F805">
        <v>0.28699999999999998</v>
      </c>
      <c r="G805">
        <v>0.27700000000000002</v>
      </c>
      <c r="H805" t="s">
        <v>39</v>
      </c>
      <c r="I805">
        <v>5</v>
      </c>
      <c r="J805">
        <v>13</v>
      </c>
      <c r="K805" t="s">
        <v>26</v>
      </c>
      <c r="L805" t="s">
        <v>27</v>
      </c>
      <c r="M805" t="s">
        <v>33</v>
      </c>
      <c r="N805">
        <v>0</v>
      </c>
      <c r="O805">
        <v>8250</v>
      </c>
      <c r="P805">
        <v>0</v>
      </c>
      <c r="Q805">
        <v>9500</v>
      </c>
      <c r="R805" s="1">
        <v>41109</v>
      </c>
      <c r="S805">
        <v>3</v>
      </c>
      <c r="T805">
        <v>2012</v>
      </c>
      <c r="U805">
        <v>299.82</v>
      </c>
      <c r="V805">
        <v>973.75</v>
      </c>
      <c r="W805">
        <v>18</v>
      </c>
      <c r="X805" t="s">
        <v>38</v>
      </c>
    </row>
    <row r="806" spans="1:24" hidden="1" x14ac:dyDescent="0.25">
      <c r="A806" s="1">
        <v>40716</v>
      </c>
      <c r="B806">
        <v>36</v>
      </c>
      <c r="C806" t="s">
        <v>24</v>
      </c>
      <c r="D806" s="1">
        <v>40799</v>
      </c>
      <c r="E806">
        <v>0.30531999999999998</v>
      </c>
      <c r="F806">
        <v>0.26989999999999997</v>
      </c>
      <c r="G806">
        <v>0.25990000000000002</v>
      </c>
      <c r="H806" t="s">
        <v>39</v>
      </c>
      <c r="I806">
        <v>6</v>
      </c>
      <c r="J806">
        <v>7</v>
      </c>
      <c r="K806" t="s">
        <v>45</v>
      </c>
      <c r="L806" t="s">
        <v>27</v>
      </c>
      <c r="M806" t="s">
        <v>33</v>
      </c>
      <c r="N806">
        <v>0</v>
      </c>
      <c r="O806">
        <v>3833.333333</v>
      </c>
      <c r="P806">
        <v>0</v>
      </c>
      <c r="Q806">
        <v>2000</v>
      </c>
      <c r="R806" s="1">
        <v>40721</v>
      </c>
      <c r="S806">
        <v>2</v>
      </c>
      <c r="T806">
        <v>2011</v>
      </c>
      <c r="U806">
        <v>81.64</v>
      </c>
      <c r="V806">
        <v>113.57</v>
      </c>
      <c r="W806">
        <v>32</v>
      </c>
      <c r="X806" t="s">
        <v>34</v>
      </c>
    </row>
    <row r="807" spans="1:24" hidden="1" x14ac:dyDescent="0.25">
      <c r="A807" s="1">
        <v>41625</v>
      </c>
      <c r="B807">
        <v>36</v>
      </c>
      <c r="C807" t="s">
        <v>30</v>
      </c>
      <c r="D807" s="1"/>
      <c r="E807">
        <v>0.16324</v>
      </c>
      <c r="F807">
        <v>0.12740000000000001</v>
      </c>
      <c r="G807">
        <v>0.1174</v>
      </c>
      <c r="H807" t="s">
        <v>42</v>
      </c>
      <c r="I807">
        <v>4</v>
      </c>
      <c r="J807">
        <v>1</v>
      </c>
      <c r="K807" t="s">
        <v>87</v>
      </c>
      <c r="L807" t="s">
        <v>106</v>
      </c>
      <c r="M807" t="s">
        <v>33</v>
      </c>
      <c r="N807">
        <v>0</v>
      </c>
      <c r="O807">
        <v>3083.333333</v>
      </c>
      <c r="P807">
        <v>0</v>
      </c>
      <c r="Q807">
        <v>5110</v>
      </c>
      <c r="R807" s="1">
        <v>41645</v>
      </c>
      <c r="S807">
        <v>1</v>
      </c>
      <c r="T807">
        <v>2014</v>
      </c>
      <c r="U807">
        <v>171.54</v>
      </c>
      <c r="V807">
        <v>79.69</v>
      </c>
      <c r="W807">
        <v>57</v>
      </c>
      <c r="X807" t="s">
        <v>38</v>
      </c>
    </row>
    <row r="808" spans="1:24" hidden="1" x14ac:dyDescent="0.25">
      <c r="A808" s="1">
        <v>41627</v>
      </c>
      <c r="B808">
        <v>60</v>
      </c>
      <c r="C808" t="s">
        <v>30</v>
      </c>
      <c r="D808" s="1"/>
      <c r="E808">
        <v>0.16661999999999999</v>
      </c>
      <c r="F808">
        <v>0.14349999999999999</v>
      </c>
      <c r="G808">
        <v>0.13350000000000001</v>
      </c>
      <c r="H808" t="s">
        <v>42</v>
      </c>
      <c r="I808">
        <v>9</v>
      </c>
      <c r="J808">
        <v>1</v>
      </c>
      <c r="K808" t="s">
        <v>61</v>
      </c>
      <c r="L808" t="s">
        <v>32</v>
      </c>
      <c r="M808" t="s">
        <v>33</v>
      </c>
      <c r="N808">
        <v>0</v>
      </c>
      <c r="O808">
        <v>8070</v>
      </c>
      <c r="P808">
        <v>0</v>
      </c>
      <c r="Q808">
        <v>13000</v>
      </c>
      <c r="R808" s="1">
        <v>41641</v>
      </c>
      <c r="S808">
        <v>1</v>
      </c>
      <c r="T808">
        <v>2014</v>
      </c>
      <c r="U808">
        <v>304.85000000000002</v>
      </c>
      <c r="V808">
        <v>289.83</v>
      </c>
      <c r="W808">
        <v>1</v>
      </c>
      <c r="X808" t="s">
        <v>38</v>
      </c>
    </row>
    <row r="809" spans="1:24" hidden="1" x14ac:dyDescent="0.25">
      <c r="A809" s="1">
        <v>39371</v>
      </c>
      <c r="B809">
        <v>36</v>
      </c>
      <c r="C809" t="s">
        <v>24</v>
      </c>
      <c r="D809" s="1">
        <v>40477</v>
      </c>
      <c r="E809">
        <v>0.127</v>
      </c>
      <c r="F809">
        <v>0.12</v>
      </c>
      <c r="G809">
        <v>0.115</v>
      </c>
      <c r="H809" t="s">
        <v>25</v>
      </c>
      <c r="J809">
        <v>0</v>
      </c>
      <c r="K809" t="s">
        <v>71</v>
      </c>
      <c r="L809" t="s">
        <v>96</v>
      </c>
      <c r="M809" t="s">
        <v>56</v>
      </c>
      <c r="N809">
        <v>0</v>
      </c>
      <c r="O809">
        <v>2500</v>
      </c>
      <c r="P809">
        <v>0</v>
      </c>
      <c r="Q809">
        <v>5000</v>
      </c>
      <c r="R809" s="1">
        <v>39381</v>
      </c>
      <c r="S809">
        <v>4</v>
      </c>
      <c r="T809">
        <v>2007</v>
      </c>
      <c r="U809">
        <v>166.07</v>
      </c>
      <c r="V809">
        <v>980.53</v>
      </c>
      <c r="W809">
        <v>61</v>
      </c>
      <c r="X809" t="s">
        <v>34</v>
      </c>
    </row>
    <row r="810" spans="1:24" hidden="1" x14ac:dyDescent="0.25">
      <c r="A810" s="1">
        <v>41437</v>
      </c>
      <c r="B810">
        <v>36</v>
      </c>
      <c r="C810" t="s">
        <v>30</v>
      </c>
      <c r="D810" s="1"/>
      <c r="E810">
        <v>0.22711999999999999</v>
      </c>
      <c r="F810">
        <v>0.18990000000000001</v>
      </c>
      <c r="G810">
        <v>0.1799</v>
      </c>
      <c r="H810" t="s">
        <v>47</v>
      </c>
      <c r="I810">
        <v>4</v>
      </c>
      <c r="J810">
        <v>2</v>
      </c>
      <c r="K810" t="s">
        <v>87</v>
      </c>
      <c r="L810" t="s">
        <v>80</v>
      </c>
      <c r="M810" t="s">
        <v>33</v>
      </c>
      <c r="N810">
        <v>0</v>
      </c>
      <c r="O810">
        <v>5291.6666670000004</v>
      </c>
      <c r="P810">
        <v>0</v>
      </c>
      <c r="Q810">
        <v>3000</v>
      </c>
      <c r="R810" s="1">
        <v>41442</v>
      </c>
      <c r="S810">
        <v>2</v>
      </c>
      <c r="T810">
        <v>2013</v>
      </c>
      <c r="U810">
        <v>109.95</v>
      </c>
      <c r="V810">
        <v>352.05919999999998</v>
      </c>
      <c r="W810">
        <v>1</v>
      </c>
      <c r="X810" t="s">
        <v>38</v>
      </c>
    </row>
    <row r="811" spans="1:24" hidden="1" x14ac:dyDescent="0.25">
      <c r="A811" s="1">
        <v>40349</v>
      </c>
      <c r="B811">
        <v>36</v>
      </c>
      <c r="C811" t="s">
        <v>24</v>
      </c>
      <c r="D811" s="1">
        <v>40898</v>
      </c>
      <c r="E811">
        <v>0.11296</v>
      </c>
      <c r="F811">
        <v>9.1999999999999998E-2</v>
      </c>
      <c r="G811">
        <v>8.2000000000000003E-2</v>
      </c>
      <c r="H811" t="s">
        <v>31</v>
      </c>
      <c r="I811">
        <v>9</v>
      </c>
      <c r="J811">
        <v>2</v>
      </c>
      <c r="K811" t="s">
        <v>87</v>
      </c>
      <c r="L811" t="s">
        <v>32</v>
      </c>
      <c r="M811" t="s">
        <v>56</v>
      </c>
      <c r="N811">
        <v>0</v>
      </c>
      <c r="O811">
        <v>2583.333333</v>
      </c>
      <c r="P811">
        <v>0</v>
      </c>
      <c r="Q811">
        <v>3000</v>
      </c>
      <c r="R811" s="1">
        <v>40354</v>
      </c>
      <c r="S811">
        <v>2</v>
      </c>
      <c r="T811">
        <v>2010</v>
      </c>
      <c r="U811">
        <v>95.68</v>
      </c>
      <c r="V811">
        <v>323.83</v>
      </c>
      <c r="W811">
        <v>59</v>
      </c>
      <c r="X811" t="s">
        <v>38</v>
      </c>
    </row>
    <row r="812" spans="1:24" hidden="1" x14ac:dyDescent="0.25">
      <c r="A812" s="1">
        <v>41080</v>
      </c>
      <c r="B812">
        <v>60</v>
      </c>
      <c r="C812" t="s">
        <v>24</v>
      </c>
      <c r="D812" s="1">
        <v>41661</v>
      </c>
      <c r="E812">
        <v>0.23318</v>
      </c>
      <c r="F812">
        <v>0.20849999999999999</v>
      </c>
      <c r="G812">
        <v>0.19850000000000001</v>
      </c>
      <c r="H812" t="s">
        <v>42</v>
      </c>
      <c r="I812">
        <v>8</v>
      </c>
      <c r="J812">
        <v>1</v>
      </c>
      <c r="K812" t="s">
        <v>147</v>
      </c>
      <c r="L812" t="s">
        <v>70</v>
      </c>
      <c r="M812" t="s">
        <v>33</v>
      </c>
      <c r="N812">
        <v>0</v>
      </c>
      <c r="O812">
        <v>3500</v>
      </c>
      <c r="P812">
        <v>0</v>
      </c>
      <c r="Q812">
        <v>7000</v>
      </c>
      <c r="R812" s="1">
        <v>41087</v>
      </c>
      <c r="S812">
        <v>2</v>
      </c>
      <c r="T812">
        <v>2012</v>
      </c>
      <c r="U812">
        <v>188.78</v>
      </c>
      <c r="V812">
        <v>2078.46</v>
      </c>
      <c r="W812">
        <v>95</v>
      </c>
      <c r="X812" t="s">
        <v>38</v>
      </c>
    </row>
    <row r="813" spans="1:24" hidden="1" x14ac:dyDescent="0.25">
      <c r="A813" s="1">
        <v>41624</v>
      </c>
      <c r="B813">
        <v>36</v>
      </c>
      <c r="C813" t="s">
        <v>30</v>
      </c>
      <c r="D813" s="1"/>
      <c r="E813">
        <v>0.30131000000000002</v>
      </c>
      <c r="F813">
        <v>0.26240000000000002</v>
      </c>
      <c r="G813">
        <v>0.25240000000000001</v>
      </c>
      <c r="H813" t="s">
        <v>44</v>
      </c>
      <c r="I813">
        <v>2</v>
      </c>
      <c r="J813">
        <v>1</v>
      </c>
      <c r="K813" t="s">
        <v>53</v>
      </c>
      <c r="L813" t="s">
        <v>27</v>
      </c>
      <c r="M813" t="s">
        <v>33</v>
      </c>
      <c r="N813">
        <v>0</v>
      </c>
      <c r="O813">
        <v>5243.4166670000004</v>
      </c>
      <c r="P813">
        <v>0</v>
      </c>
      <c r="Q813">
        <v>4000</v>
      </c>
      <c r="R813" s="1">
        <v>41625</v>
      </c>
      <c r="S813">
        <v>4</v>
      </c>
      <c r="T813">
        <v>2013</v>
      </c>
      <c r="U813">
        <v>161.66999999999999</v>
      </c>
      <c r="V813">
        <v>154.02440000000001</v>
      </c>
      <c r="W813">
        <v>1</v>
      </c>
      <c r="X813" t="s">
        <v>38</v>
      </c>
    </row>
    <row r="814" spans="1:24" hidden="1" x14ac:dyDescent="0.25">
      <c r="A814" s="1">
        <v>41478</v>
      </c>
      <c r="B814">
        <v>36</v>
      </c>
      <c r="C814" t="s">
        <v>30</v>
      </c>
      <c r="D814" s="1"/>
      <c r="E814">
        <v>0.15833</v>
      </c>
      <c r="F814">
        <v>0.12989999999999999</v>
      </c>
      <c r="G814">
        <v>0.11990000000000001</v>
      </c>
      <c r="H814" t="s">
        <v>31</v>
      </c>
      <c r="I814">
        <v>7</v>
      </c>
      <c r="J814">
        <v>14</v>
      </c>
      <c r="K814" t="s">
        <v>125</v>
      </c>
      <c r="L814" t="s">
        <v>27</v>
      </c>
      <c r="M814" t="s">
        <v>27</v>
      </c>
      <c r="N814">
        <v>0</v>
      </c>
      <c r="O814">
        <v>2592.333333</v>
      </c>
      <c r="P814">
        <v>0</v>
      </c>
      <c r="Q814">
        <v>10000</v>
      </c>
      <c r="R814" s="1">
        <v>41564</v>
      </c>
      <c r="S814">
        <v>4</v>
      </c>
      <c r="T814">
        <v>2013</v>
      </c>
      <c r="U814">
        <v>336.89</v>
      </c>
      <c r="V814">
        <v>419.09109999999998</v>
      </c>
      <c r="W814">
        <v>1</v>
      </c>
      <c r="X814" t="s">
        <v>38</v>
      </c>
    </row>
    <row r="815" spans="1:24" hidden="1" x14ac:dyDescent="0.25">
      <c r="A815" s="1">
        <v>39092</v>
      </c>
      <c r="B815">
        <v>36</v>
      </c>
      <c r="C815" t="s">
        <v>24</v>
      </c>
      <c r="D815" s="1">
        <v>39366</v>
      </c>
      <c r="E815">
        <v>0.13453000000000001</v>
      </c>
      <c r="F815">
        <v>0.1275</v>
      </c>
      <c r="G815">
        <v>0.115</v>
      </c>
      <c r="H815" t="s">
        <v>25</v>
      </c>
      <c r="J815">
        <v>0</v>
      </c>
      <c r="K815" t="s">
        <v>69</v>
      </c>
      <c r="L815" t="s">
        <v>27</v>
      </c>
      <c r="M815" t="s">
        <v>36</v>
      </c>
      <c r="O815">
        <v>5500</v>
      </c>
      <c r="P815">
        <v>0</v>
      </c>
      <c r="Q815">
        <v>19000</v>
      </c>
      <c r="R815" s="1">
        <v>39113</v>
      </c>
      <c r="S815">
        <v>1</v>
      </c>
      <c r="T815">
        <v>2007</v>
      </c>
      <c r="U815">
        <v>637.9</v>
      </c>
      <c r="V815">
        <v>1441.16</v>
      </c>
      <c r="W815">
        <v>360</v>
      </c>
      <c r="X815" t="s">
        <v>34</v>
      </c>
    </row>
    <row r="816" spans="1:24" x14ac:dyDescent="0.25">
      <c r="A816" s="1">
        <v>41444</v>
      </c>
      <c r="B816">
        <v>36</v>
      </c>
      <c r="C816" t="s">
        <v>30</v>
      </c>
      <c r="D816" s="1"/>
      <c r="E816">
        <v>8.9300000000000004E-2</v>
      </c>
      <c r="F816">
        <v>7.5899999999999995E-2</v>
      </c>
      <c r="G816">
        <v>6.59E-2</v>
      </c>
      <c r="H816" t="s">
        <v>50</v>
      </c>
      <c r="I816">
        <v>8</v>
      </c>
      <c r="J816">
        <v>1</v>
      </c>
      <c r="K816" t="s">
        <v>69</v>
      </c>
      <c r="L816" t="s">
        <v>27</v>
      </c>
      <c r="M816" t="s">
        <v>33</v>
      </c>
      <c r="N816">
        <v>23754</v>
      </c>
      <c r="O816">
        <v>6416.6666670000004</v>
      </c>
      <c r="P816">
        <v>0</v>
      </c>
      <c r="Q816">
        <v>3000</v>
      </c>
      <c r="R816" s="1">
        <v>41451</v>
      </c>
      <c r="S816">
        <v>2</v>
      </c>
      <c r="T816">
        <v>2013</v>
      </c>
      <c r="U816">
        <v>93.44</v>
      </c>
      <c r="V816">
        <v>139.38</v>
      </c>
      <c r="W816">
        <v>57</v>
      </c>
      <c r="X816" t="s">
        <v>29</v>
      </c>
    </row>
    <row r="817" spans="1:24" hidden="1" x14ac:dyDescent="0.25">
      <c r="A817" s="1">
        <v>40891</v>
      </c>
      <c r="B817">
        <v>36</v>
      </c>
      <c r="C817" t="s">
        <v>30</v>
      </c>
      <c r="D817" s="1"/>
      <c r="E817">
        <v>0.19108</v>
      </c>
      <c r="F817">
        <v>0.16209999999999999</v>
      </c>
      <c r="G817">
        <v>0.15210000000000001</v>
      </c>
      <c r="H817" t="s">
        <v>42</v>
      </c>
      <c r="I817">
        <v>8</v>
      </c>
      <c r="J817">
        <v>2</v>
      </c>
      <c r="K817" t="s">
        <v>76</v>
      </c>
      <c r="L817" t="s">
        <v>32</v>
      </c>
      <c r="M817" t="s">
        <v>33</v>
      </c>
      <c r="N817">
        <v>0</v>
      </c>
      <c r="O817">
        <v>4583.3333329999996</v>
      </c>
      <c r="P817">
        <v>0</v>
      </c>
      <c r="Q817">
        <v>6000</v>
      </c>
      <c r="R817" s="1">
        <v>40897</v>
      </c>
      <c r="S817">
        <v>4</v>
      </c>
      <c r="T817">
        <v>2011</v>
      </c>
      <c r="U817">
        <v>211.56</v>
      </c>
      <c r="V817">
        <v>1471.38</v>
      </c>
      <c r="W817">
        <v>9</v>
      </c>
      <c r="X817" t="s">
        <v>38</v>
      </c>
    </row>
    <row r="818" spans="1:24" hidden="1" x14ac:dyDescent="0.25">
      <c r="A818" s="1">
        <v>39111</v>
      </c>
      <c r="B818">
        <v>36</v>
      </c>
      <c r="C818" t="s">
        <v>63</v>
      </c>
      <c r="D818" s="1">
        <v>39331</v>
      </c>
      <c r="E818">
        <v>0.21437999999999999</v>
      </c>
      <c r="F818">
        <v>0.20699999999999999</v>
      </c>
      <c r="G818">
        <v>0.187</v>
      </c>
      <c r="H818" t="s">
        <v>25</v>
      </c>
      <c r="J818">
        <v>0</v>
      </c>
      <c r="K818" t="s">
        <v>48</v>
      </c>
      <c r="L818" t="s">
        <v>68</v>
      </c>
      <c r="M818" t="s">
        <v>36</v>
      </c>
      <c r="O818">
        <v>2416.666667</v>
      </c>
      <c r="P818">
        <v>280</v>
      </c>
      <c r="Q818">
        <v>8500</v>
      </c>
      <c r="R818" s="1">
        <v>39121</v>
      </c>
      <c r="S818">
        <v>1</v>
      </c>
      <c r="T818">
        <v>2007</v>
      </c>
      <c r="U818">
        <v>318.93</v>
      </c>
      <c r="V818">
        <v>260.8</v>
      </c>
      <c r="W818">
        <v>124</v>
      </c>
      <c r="X818" t="s">
        <v>38</v>
      </c>
    </row>
    <row r="819" spans="1:24" hidden="1" x14ac:dyDescent="0.25">
      <c r="A819" s="1">
        <v>41499</v>
      </c>
      <c r="B819">
        <v>60</v>
      </c>
      <c r="C819" t="s">
        <v>30</v>
      </c>
      <c r="D819" s="1"/>
      <c r="E819">
        <v>0.20080999999999999</v>
      </c>
      <c r="F819">
        <v>0.1769</v>
      </c>
      <c r="G819">
        <v>0.16689999999999999</v>
      </c>
      <c r="H819" t="s">
        <v>42</v>
      </c>
      <c r="I819">
        <v>5</v>
      </c>
      <c r="J819">
        <v>1</v>
      </c>
      <c r="K819" t="s">
        <v>71</v>
      </c>
      <c r="L819" t="s">
        <v>41</v>
      </c>
      <c r="M819" t="s">
        <v>33</v>
      </c>
      <c r="N819">
        <v>0</v>
      </c>
      <c r="O819">
        <v>8583.3333330000005</v>
      </c>
      <c r="P819">
        <v>0</v>
      </c>
      <c r="Q819">
        <v>25000</v>
      </c>
      <c r="R819" s="1">
        <v>41502</v>
      </c>
      <c r="S819">
        <v>3</v>
      </c>
      <c r="T819">
        <v>2013</v>
      </c>
      <c r="U819">
        <v>630.63</v>
      </c>
      <c r="V819">
        <v>2170.1999999999998</v>
      </c>
      <c r="W819">
        <v>119</v>
      </c>
      <c r="X819" t="s">
        <v>34</v>
      </c>
    </row>
    <row r="820" spans="1:24" x14ac:dyDescent="0.25">
      <c r="A820" s="1">
        <v>40963</v>
      </c>
      <c r="B820">
        <v>36</v>
      </c>
      <c r="C820" t="s">
        <v>24</v>
      </c>
      <c r="D820" s="1">
        <v>41313</v>
      </c>
      <c r="E820">
        <v>0.28370000000000001</v>
      </c>
      <c r="F820">
        <v>0.2452</v>
      </c>
      <c r="G820">
        <v>0.23519999999999999</v>
      </c>
      <c r="H820" t="s">
        <v>39</v>
      </c>
      <c r="I820">
        <v>6</v>
      </c>
      <c r="J820">
        <v>18</v>
      </c>
      <c r="K820" t="s">
        <v>35</v>
      </c>
      <c r="L820" t="s">
        <v>27</v>
      </c>
      <c r="M820" t="s">
        <v>27</v>
      </c>
      <c r="N820">
        <v>0</v>
      </c>
      <c r="O820">
        <v>2000</v>
      </c>
      <c r="P820">
        <v>0</v>
      </c>
      <c r="Q820">
        <v>2000</v>
      </c>
      <c r="R820" s="1">
        <v>40968</v>
      </c>
      <c r="S820">
        <v>1</v>
      </c>
      <c r="T820">
        <v>2012</v>
      </c>
      <c r="U820">
        <v>79.010000000000005</v>
      </c>
      <c r="V820">
        <v>380.53</v>
      </c>
      <c r="W820">
        <v>1</v>
      </c>
      <c r="X820" t="s">
        <v>29</v>
      </c>
    </row>
    <row r="821" spans="1:24" hidden="1" x14ac:dyDescent="0.25">
      <c r="A821" s="1">
        <v>39261</v>
      </c>
      <c r="B821">
        <v>36</v>
      </c>
      <c r="C821" t="s">
        <v>66</v>
      </c>
      <c r="D821" s="1">
        <v>40028</v>
      </c>
      <c r="E821">
        <v>0.26751999999999998</v>
      </c>
      <c r="F821">
        <v>0.25990000000000002</v>
      </c>
      <c r="G821">
        <v>0.2399</v>
      </c>
      <c r="H821" t="s">
        <v>25</v>
      </c>
      <c r="J821">
        <v>0</v>
      </c>
      <c r="K821" t="s">
        <v>40</v>
      </c>
      <c r="L821" t="s">
        <v>107</v>
      </c>
      <c r="M821" t="s">
        <v>56</v>
      </c>
      <c r="N821">
        <v>0</v>
      </c>
      <c r="O821">
        <v>3333.333333</v>
      </c>
      <c r="P821">
        <v>1803</v>
      </c>
      <c r="Q821">
        <v>3000</v>
      </c>
      <c r="R821" s="1">
        <v>39265</v>
      </c>
      <c r="S821">
        <v>3</v>
      </c>
      <c r="T821">
        <v>2007</v>
      </c>
      <c r="U821">
        <v>120.86</v>
      </c>
      <c r="V821">
        <v>1000.37</v>
      </c>
      <c r="W821">
        <v>10</v>
      </c>
      <c r="X821" t="s">
        <v>38</v>
      </c>
    </row>
    <row r="822" spans="1:24" hidden="1" x14ac:dyDescent="0.25">
      <c r="A822" s="1">
        <v>39123</v>
      </c>
      <c r="B822">
        <v>36</v>
      </c>
      <c r="C822" t="s">
        <v>24</v>
      </c>
      <c r="D822" s="1">
        <v>40105</v>
      </c>
      <c r="E822">
        <v>0.13202</v>
      </c>
      <c r="F822">
        <v>0.125</v>
      </c>
      <c r="G822">
        <v>0.115</v>
      </c>
      <c r="H822" t="s">
        <v>25</v>
      </c>
      <c r="J822">
        <v>0</v>
      </c>
      <c r="K822" t="s">
        <v>76</v>
      </c>
      <c r="L822" t="s">
        <v>27</v>
      </c>
      <c r="M822" t="s">
        <v>36</v>
      </c>
      <c r="O822">
        <v>6666.6666670000004</v>
      </c>
      <c r="P822">
        <v>0</v>
      </c>
      <c r="Q822">
        <v>5000</v>
      </c>
      <c r="R822" s="1">
        <v>39134</v>
      </c>
      <c r="S822">
        <v>1</v>
      </c>
      <c r="T822">
        <v>2007</v>
      </c>
      <c r="U822">
        <v>167.27</v>
      </c>
      <c r="V822">
        <v>959.01</v>
      </c>
      <c r="W822">
        <v>135</v>
      </c>
      <c r="X822" t="s">
        <v>38</v>
      </c>
    </row>
    <row r="823" spans="1:24" hidden="1" x14ac:dyDescent="0.25">
      <c r="A823" s="1">
        <v>39677</v>
      </c>
      <c r="B823">
        <v>36</v>
      </c>
      <c r="C823" t="s">
        <v>24</v>
      </c>
      <c r="D823" s="1">
        <v>39700</v>
      </c>
      <c r="E823">
        <v>0.10033</v>
      </c>
      <c r="F823">
        <v>8.6499999999999994E-2</v>
      </c>
      <c r="G823">
        <v>7.6499999999999999E-2</v>
      </c>
      <c r="H823" t="s">
        <v>25</v>
      </c>
      <c r="J823">
        <v>2</v>
      </c>
      <c r="K823" t="s">
        <v>26</v>
      </c>
      <c r="L823" t="s">
        <v>145</v>
      </c>
      <c r="M823" t="s">
        <v>56</v>
      </c>
      <c r="N823">
        <v>0</v>
      </c>
      <c r="O823">
        <v>6250</v>
      </c>
      <c r="P823">
        <v>0</v>
      </c>
      <c r="Q823">
        <v>4500</v>
      </c>
      <c r="R823" s="1">
        <v>39686</v>
      </c>
      <c r="S823">
        <v>3</v>
      </c>
      <c r="T823">
        <v>2008</v>
      </c>
      <c r="U823">
        <v>142.37</v>
      </c>
      <c r="V823">
        <v>14.93</v>
      </c>
      <c r="W823">
        <v>230</v>
      </c>
      <c r="X823" t="s">
        <v>38</v>
      </c>
    </row>
    <row r="824" spans="1:24" hidden="1" x14ac:dyDescent="0.25">
      <c r="A824" s="1">
        <v>41484</v>
      </c>
      <c r="B824">
        <v>36</v>
      </c>
      <c r="C824" t="s">
        <v>30</v>
      </c>
      <c r="D824" s="1"/>
      <c r="E824">
        <v>0.27284999999999998</v>
      </c>
      <c r="F824">
        <v>0.2346</v>
      </c>
      <c r="G824">
        <v>0.22459999999999999</v>
      </c>
      <c r="H824" t="s">
        <v>39</v>
      </c>
      <c r="I824">
        <v>4</v>
      </c>
      <c r="J824">
        <v>1</v>
      </c>
      <c r="K824" t="s">
        <v>48</v>
      </c>
      <c r="L824" t="s">
        <v>109</v>
      </c>
      <c r="M824" t="s">
        <v>33</v>
      </c>
      <c r="N824">
        <v>0</v>
      </c>
      <c r="O824">
        <v>3166.666667</v>
      </c>
      <c r="P824">
        <v>0</v>
      </c>
      <c r="Q824">
        <v>6000</v>
      </c>
      <c r="R824" s="1">
        <v>41491</v>
      </c>
      <c r="S824">
        <v>3</v>
      </c>
      <c r="T824">
        <v>2013</v>
      </c>
      <c r="U824">
        <v>233.7</v>
      </c>
      <c r="V824">
        <v>674.39</v>
      </c>
      <c r="W824">
        <v>15</v>
      </c>
      <c r="X824" t="s">
        <v>38</v>
      </c>
    </row>
    <row r="825" spans="1:24" hidden="1" x14ac:dyDescent="0.25">
      <c r="A825" s="1">
        <v>40968</v>
      </c>
      <c r="B825">
        <v>36</v>
      </c>
      <c r="C825" t="s">
        <v>30</v>
      </c>
      <c r="D825" s="1"/>
      <c r="E825">
        <v>0.17358999999999999</v>
      </c>
      <c r="F825">
        <v>0.1449</v>
      </c>
      <c r="G825">
        <v>0.13489999999999999</v>
      </c>
      <c r="H825" t="s">
        <v>42</v>
      </c>
      <c r="I825">
        <v>9</v>
      </c>
      <c r="J825">
        <v>17</v>
      </c>
      <c r="K825" t="s">
        <v>65</v>
      </c>
      <c r="L825" t="s">
        <v>46</v>
      </c>
      <c r="M825" t="s">
        <v>33</v>
      </c>
      <c r="N825">
        <v>0</v>
      </c>
      <c r="O825">
        <v>4083.333333</v>
      </c>
      <c r="P825">
        <v>0</v>
      </c>
      <c r="Q825">
        <v>5000</v>
      </c>
      <c r="R825" s="1">
        <v>40983</v>
      </c>
      <c r="S825">
        <v>1</v>
      </c>
      <c r="T825">
        <v>2012</v>
      </c>
      <c r="U825">
        <v>172.08</v>
      </c>
      <c r="V825">
        <v>1020.54</v>
      </c>
      <c r="W825">
        <v>96</v>
      </c>
      <c r="X825" t="s">
        <v>38</v>
      </c>
    </row>
    <row r="826" spans="1:24" hidden="1" x14ac:dyDescent="0.25">
      <c r="A826" s="1">
        <v>39414</v>
      </c>
      <c r="B826">
        <v>36</v>
      </c>
      <c r="C826" t="s">
        <v>66</v>
      </c>
      <c r="D826" s="1">
        <v>40580</v>
      </c>
      <c r="E826">
        <v>0.18726000000000001</v>
      </c>
      <c r="F826">
        <v>0.18</v>
      </c>
      <c r="G826">
        <v>0.17</v>
      </c>
      <c r="H826" t="s">
        <v>25</v>
      </c>
      <c r="J826">
        <v>0</v>
      </c>
      <c r="K826" t="s">
        <v>59</v>
      </c>
      <c r="L826" t="s">
        <v>41</v>
      </c>
      <c r="M826" t="s">
        <v>56</v>
      </c>
      <c r="N826">
        <v>0</v>
      </c>
      <c r="O826">
        <v>7916.6666670000004</v>
      </c>
      <c r="P826">
        <v>1250</v>
      </c>
      <c r="Q826">
        <v>25000</v>
      </c>
      <c r="R826" s="1">
        <v>39423</v>
      </c>
      <c r="S826">
        <v>4</v>
      </c>
      <c r="T826">
        <v>2007</v>
      </c>
      <c r="U826">
        <v>903.81</v>
      </c>
      <c r="V826">
        <v>7472.28</v>
      </c>
      <c r="W826">
        <v>408</v>
      </c>
      <c r="X826" t="s">
        <v>38</v>
      </c>
    </row>
    <row r="827" spans="1:24" x14ac:dyDescent="0.25">
      <c r="A827" s="1">
        <v>41501</v>
      </c>
      <c r="B827">
        <v>60</v>
      </c>
      <c r="C827" t="s">
        <v>30</v>
      </c>
      <c r="D827" s="1"/>
      <c r="E827">
        <v>0.26128000000000001</v>
      </c>
      <c r="F827">
        <v>0.2359</v>
      </c>
      <c r="G827">
        <v>0.22589999999999999</v>
      </c>
      <c r="H827" t="s">
        <v>39</v>
      </c>
      <c r="I827">
        <v>3</v>
      </c>
      <c r="J827">
        <v>1</v>
      </c>
      <c r="K827" t="s">
        <v>72</v>
      </c>
      <c r="L827" t="s">
        <v>27</v>
      </c>
      <c r="M827" t="s">
        <v>33</v>
      </c>
      <c r="N827">
        <v>0</v>
      </c>
      <c r="O827">
        <v>3148.333333</v>
      </c>
      <c r="P827">
        <v>0</v>
      </c>
      <c r="Q827">
        <v>10000</v>
      </c>
      <c r="R827" s="1">
        <v>41502</v>
      </c>
      <c r="S827">
        <v>3</v>
      </c>
      <c r="T827">
        <v>2013</v>
      </c>
      <c r="U827">
        <v>285.3</v>
      </c>
      <c r="V827">
        <v>1155.9469999999999</v>
      </c>
      <c r="W827">
        <v>1</v>
      </c>
      <c r="X827" t="s">
        <v>29</v>
      </c>
    </row>
    <row r="828" spans="1:24" hidden="1" x14ac:dyDescent="0.25">
      <c r="A828" s="1">
        <v>39484</v>
      </c>
      <c r="B828">
        <v>36</v>
      </c>
      <c r="C828" t="s">
        <v>24</v>
      </c>
      <c r="D828" s="1">
        <v>39710</v>
      </c>
      <c r="E828">
        <v>0.15428</v>
      </c>
      <c r="F828">
        <v>0.14000000000000001</v>
      </c>
      <c r="G828">
        <v>0.13</v>
      </c>
      <c r="H828" t="s">
        <v>25</v>
      </c>
      <c r="J828">
        <v>1</v>
      </c>
      <c r="K828" t="s">
        <v>81</v>
      </c>
      <c r="L828" t="s">
        <v>27</v>
      </c>
      <c r="M828" t="s">
        <v>56</v>
      </c>
      <c r="N828">
        <v>0</v>
      </c>
      <c r="O828">
        <v>3750</v>
      </c>
      <c r="P828">
        <v>0</v>
      </c>
      <c r="Q828">
        <v>10000</v>
      </c>
      <c r="R828" s="1">
        <v>39491</v>
      </c>
      <c r="S828">
        <v>1</v>
      </c>
      <c r="T828">
        <v>2008</v>
      </c>
      <c r="U828">
        <v>341.78</v>
      </c>
      <c r="V828">
        <v>779.18</v>
      </c>
      <c r="W828">
        <v>183</v>
      </c>
      <c r="X828" t="s">
        <v>34</v>
      </c>
    </row>
    <row r="829" spans="1:24" hidden="1" x14ac:dyDescent="0.25">
      <c r="A829" s="1">
        <v>39392</v>
      </c>
      <c r="B829">
        <v>36</v>
      </c>
      <c r="C829" t="s">
        <v>24</v>
      </c>
      <c r="D829" s="1">
        <v>40449</v>
      </c>
      <c r="E829">
        <v>0.18726000000000001</v>
      </c>
      <c r="F829">
        <v>0.18</v>
      </c>
      <c r="G829">
        <v>0.17</v>
      </c>
      <c r="H829" t="s">
        <v>25</v>
      </c>
      <c r="J829">
        <v>0</v>
      </c>
      <c r="K829" t="s">
        <v>40</v>
      </c>
      <c r="L829" t="s">
        <v>27</v>
      </c>
      <c r="M829" t="s">
        <v>113</v>
      </c>
      <c r="N829">
        <v>0</v>
      </c>
      <c r="O829">
        <v>1437</v>
      </c>
      <c r="P829">
        <v>0</v>
      </c>
      <c r="Q829">
        <v>4600</v>
      </c>
      <c r="R829" s="1">
        <v>39405</v>
      </c>
      <c r="S829">
        <v>4</v>
      </c>
      <c r="T829">
        <v>2007</v>
      </c>
      <c r="U829">
        <v>166.3</v>
      </c>
      <c r="V829">
        <v>1381.99</v>
      </c>
      <c r="W829">
        <v>46</v>
      </c>
      <c r="X829" t="s">
        <v>34</v>
      </c>
    </row>
    <row r="830" spans="1:24" hidden="1" x14ac:dyDescent="0.25">
      <c r="A830" s="1">
        <v>41073</v>
      </c>
      <c r="B830">
        <v>36</v>
      </c>
      <c r="C830" t="s">
        <v>30</v>
      </c>
      <c r="D830" s="1"/>
      <c r="E830">
        <v>0.28850999999999999</v>
      </c>
      <c r="F830">
        <v>0.24990000000000001</v>
      </c>
      <c r="G830">
        <v>0.2399</v>
      </c>
      <c r="H830" t="s">
        <v>39</v>
      </c>
      <c r="I830">
        <v>6</v>
      </c>
      <c r="J830">
        <v>18</v>
      </c>
      <c r="K830" t="s">
        <v>85</v>
      </c>
      <c r="L830" t="s">
        <v>62</v>
      </c>
      <c r="M830" t="s">
        <v>33</v>
      </c>
      <c r="N830">
        <v>372</v>
      </c>
      <c r="O830">
        <v>10125</v>
      </c>
      <c r="P830">
        <v>0</v>
      </c>
      <c r="Q830">
        <v>15000</v>
      </c>
      <c r="R830" s="1">
        <v>41085</v>
      </c>
      <c r="S830">
        <v>2</v>
      </c>
      <c r="T830">
        <v>2012</v>
      </c>
      <c r="U830">
        <v>596.32000000000005</v>
      </c>
      <c r="V830">
        <v>4983.26</v>
      </c>
      <c r="W830">
        <v>3</v>
      </c>
      <c r="X830" t="s">
        <v>38</v>
      </c>
    </row>
    <row r="831" spans="1:24" hidden="1" x14ac:dyDescent="0.25">
      <c r="A831" s="1">
        <v>41516</v>
      </c>
      <c r="B831">
        <v>36</v>
      </c>
      <c r="C831" t="s">
        <v>30</v>
      </c>
      <c r="D831" s="1"/>
      <c r="E831">
        <v>0.18214</v>
      </c>
      <c r="F831">
        <v>0.1459</v>
      </c>
      <c r="G831">
        <v>0.13589999999999999</v>
      </c>
      <c r="H831" t="s">
        <v>42</v>
      </c>
      <c r="I831">
        <v>4</v>
      </c>
      <c r="J831">
        <v>1</v>
      </c>
      <c r="K831" t="s">
        <v>65</v>
      </c>
      <c r="L831" t="s">
        <v>27</v>
      </c>
      <c r="M831" t="s">
        <v>27</v>
      </c>
      <c r="N831">
        <v>24364</v>
      </c>
      <c r="O831">
        <v>2688.166667</v>
      </c>
      <c r="P831">
        <v>0</v>
      </c>
      <c r="Q831">
        <v>8000</v>
      </c>
      <c r="R831" s="1">
        <v>41526</v>
      </c>
      <c r="S831">
        <v>3</v>
      </c>
      <c r="T831">
        <v>2013</v>
      </c>
      <c r="U831">
        <v>275.72000000000003</v>
      </c>
      <c r="V831">
        <v>462.3322</v>
      </c>
      <c r="W831">
        <v>1</v>
      </c>
      <c r="X831" t="s">
        <v>34</v>
      </c>
    </row>
    <row r="832" spans="1:24" hidden="1" x14ac:dyDescent="0.25">
      <c r="A832" s="1">
        <v>39418</v>
      </c>
      <c r="B832">
        <v>36</v>
      </c>
      <c r="C832" t="s">
        <v>24</v>
      </c>
      <c r="D832" s="1">
        <v>39913</v>
      </c>
      <c r="E832">
        <v>8.9849999999999999E-2</v>
      </c>
      <c r="F832">
        <v>8.3000000000000004E-2</v>
      </c>
      <c r="G832">
        <v>8.3000000000000004E-2</v>
      </c>
      <c r="H832" t="s">
        <v>25</v>
      </c>
      <c r="J832">
        <v>0</v>
      </c>
      <c r="K832" t="s">
        <v>61</v>
      </c>
      <c r="L832" t="s">
        <v>41</v>
      </c>
      <c r="M832" t="s">
        <v>56</v>
      </c>
      <c r="N832">
        <v>0</v>
      </c>
      <c r="O832">
        <v>15000</v>
      </c>
      <c r="P832">
        <v>0</v>
      </c>
      <c r="Q832">
        <v>4900</v>
      </c>
      <c r="R832" s="1">
        <v>39429</v>
      </c>
      <c r="S832">
        <v>4</v>
      </c>
      <c r="T832">
        <v>2007</v>
      </c>
      <c r="U832">
        <v>154.22999999999999</v>
      </c>
      <c r="V832">
        <v>437.67</v>
      </c>
      <c r="W832">
        <v>163</v>
      </c>
      <c r="X832" t="s">
        <v>34</v>
      </c>
    </row>
    <row r="833" spans="1:24" hidden="1" x14ac:dyDescent="0.25">
      <c r="A833" s="1">
        <v>41178</v>
      </c>
      <c r="B833">
        <v>36</v>
      </c>
      <c r="C833" t="s">
        <v>30</v>
      </c>
      <c r="D833" s="1"/>
      <c r="E833">
        <v>9.2319999999999999E-2</v>
      </c>
      <c r="F833">
        <v>7.8899999999999998E-2</v>
      </c>
      <c r="G833">
        <v>6.8900000000000003E-2</v>
      </c>
      <c r="H833" t="s">
        <v>50</v>
      </c>
      <c r="I833">
        <v>9</v>
      </c>
      <c r="J833">
        <v>1</v>
      </c>
      <c r="K833" t="s">
        <v>51</v>
      </c>
      <c r="L833" t="s">
        <v>27</v>
      </c>
      <c r="M833" t="s">
        <v>33</v>
      </c>
      <c r="N833">
        <v>0</v>
      </c>
      <c r="O833">
        <v>7500</v>
      </c>
      <c r="P833">
        <v>0</v>
      </c>
      <c r="Q833">
        <v>20000</v>
      </c>
      <c r="R833" s="1">
        <v>41183</v>
      </c>
      <c r="S833">
        <v>4</v>
      </c>
      <c r="T833">
        <v>2012</v>
      </c>
      <c r="U833">
        <v>625.71</v>
      </c>
      <c r="V833">
        <v>1776.28</v>
      </c>
      <c r="W833">
        <v>433</v>
      </c>
      <c r="X833" t="s">
        <v>38</v>
      </c>
    </row>
    <row r="834" spans="1:24" x14ac:dyDescent="0.25">
      <c r="A834" s="1">
        <v>41613</v>
      </c>
      <c r="B834">
        <v>36</v>
      </c>
      <c r="C834" t="s">
        <v>30</v>
      </c>
      <c r="D834" s="1"/>
      <c r="E834">
        <v>0.22466</v>
      </c>
      <c r="F834">
        <v>0.1875</v>
      </c>
      <c r="G834">
        <v>0.17749999999999999</v>
      </c>
      <c r="H834" t="s">
        <v>47</v>
      </c>
      <c r="I834">
        <v>4</v>
      </c>
      <c r="J834">
        <v>1</v>
      </c>
      <c r="K834" t="s">
        <v>90</v>
      </c>
      <c r="L834" t="s">
        <v>25</v>
      </c>
      <c r="M834" t="s">
        <v>27</v>
      </c>
      <c r="N834">
        <v>0</v>
      </c>
      <c r="O834">
        <v>4887.5</v>
      </c>
      <c r="P834">
        <v>0</v>
      </c>
      <c r="Q834">
        <v>15000</v>
      </c>
      <c r="R834" s="1">
        <v>41624</v>
      </c>
      <c r="S834">
        <v>4</v>
      </c>
      <c r="T834">
        <v>2013</v>
      </c>
      <c r="U834">
        <v>547.95000000000005</v>
      </c>
      <c r="V834">
        <v>472.82</v>
      </c>
      <c r="W834">
        <v>1</v>
      </c>
      <c r="X834" t="s">
        <v>29</v>
      </c>
    </row>
    <row r="835" spans="1:24" hidden="1" x14ac:dyDescent="0.25">
      <c r="A835" s="1">
        <v>41496</v>
      </c>
      <c r="B835">
        <v>36</v>
      </c>
      <c r="C835" t="s">
        <v>30</v>
      </c>
      <c r="D835" s="1"/>
      <c r="E835">
        <v>0.29537000000000002</v>
      </c>
      <c r="F835">
        <v>0.25659999999999999</v>
      </c>
      <c r="G835">
        <v>0.24660000000000001</v>
      </c>
      <c r="H835" t="s">
        <v>39</v>
      </c>
      <c r="I835">
        <v>2</v>
      </c>
      <c r="J835">
        <v>7</v>
      </c>
      <c r="K835" t="s">
        <v>65</v>
      </c>
      <c r="L835" t="s">
        <v>27</v>
      </c>
      <c r="M835" t="s">
        <v>27</v>
      </c>
      <c r="N835">
        <v>0</v>
      </c>
      <c r="O835">
        <v>4500</v>
      </c>
      <c r="P835">
        <v>0</v>
      </c>
      <c r="Q835">
        <v>4000</v>
      </c>
      <c r="R835" s="1">
        <v>41507</v>
      </c>
      <c r="S835">
        <v>3</v>
      </c>
      <c r="T835">
        <v>2013</v>
      </c>
      <c r="U835">
        <v>160.44</v>
      </c>
      <c r="V835">
        <v>492.6</v>
      </c>
      <c r="W835">
        <v>38</v>
      </c>
      <c r="X835" t="s">
        <v>34</v>
      </c>
    </row>
    <row r="836" spans="1:24" hidden="1" x14ac:dyDescent="0.25">
      <c r="A836" s="1">
        <v>41048</v>
      </c>
      <c r="B836">
        <v>36</v>
      </c>
      <c r="C836" t="s">
        <v>30</v>
      </c>
      <c r="D836" s="1"/>
      <c r="E836">
        <v>0.35797000000000001</v>
      </c>
      <c r="F836">
        <v>0.31769999999999998</v>
      </c>
      <c r="G836">
        <v>0.30769999999999997</v>
      </c>
      <c r="H836" t="s">
        <v>64</v>
      </c>
      <c r="I836">
        <v>4</v>
      </c>
      <c r="J836">
        <v>15</v>
      </c>
      <c r="K836" t="s">
        <v>67</v>
      </c>
      <c r="L836" t="s">
        <v>27</v>
      </c>
      <c r="M836" t="s">
        <v>33</v>
      </c>
      <c r="N836">
        <v>0</v>
      </c>
      <c r="O836">
        <v>2240</v>
      </c>
      <c r="P836">
        <v>0</v>
      </c>
      <c r="Q836">
        <v>2500</v>
      </c>
      <c r="R836" s="1">
        <v>41053</v>
      </c>
      <c r="S836">
        <v>2</v>
      </c>
      <c r="T836">
        <v>2012</v>
      </c>
      <c r="U836">
        <v>108.57</v>
      </c>
      <c r="V836">
        <v>1114.6500000000001</v>
      </c>
      <c r="W836">
        <v>8</v>
      </c>
      <c r="X836" t="s">
        <v>38</v>
      </c>
    </row>
    <row r="837" spans="1:24" hidden="1" x14ac:dyDescent="0.25">
      <c r="A837" s="1">
        <v>39352</v>
      </c>
      <c r="B837">
        <v>36</v>
      </c>
      <c r="C837" t="s">
        <v>63</v>
      </c>
      <c r="D837" s="1">
        <v>39547</v>
      </c>
      <c r="E837">
        <v>0.22051000000000001</v>
      </c>
      <c r="F837">
        <v>0.21310000000000001</v>
      </c>
      <c r="G837">
        <v>0.2031</v>
      </c>
      <c r="H837" t="s">
        <v>25</v>
      </c>
      <c r="J837">
        <v>0</v>
      </c>
      <c r="K837" t="s">
        <v>48</v>
      </c>
      <c r="L837" t="s">
        <v>104</v>
      </c>
      <c r="M837" t="s">
        <v>56</v>
      </c>
      <c r="N837">
        <v>3337</v>
      </c>
      <c r="O837">
        <v>4166.6666670000004</v>
      </c>
      <c r="P837">
        <v>1945</v>
      </c>
      <c r="Q837">
        <v>10000</v>
      </c>
      <c r="R837" s="1">
        <v>39365</v>
      </c>
      <c r="S837">
        <v>4</v>
      </c>
      <c r="T837">
        <v>2007</v>
      </c>
      <c r="U837">
        <v>378.34</v>
      </c>
      <c r="V837">
        <v>180.99</v>
      </c>
      <c r="W837">
        <v>94</v>
      </c>
      <c r="X837" t="s">
        <v>38</v>
      </c>
    </row>
    <row r="838" spans="1:24" hidden="1" x14ac:dyDescent="0.25">
      <c r="A838" s="1">
        <v>38917</v>
      </c>
      <c r="B838">
        <v>36</v>
      </c>
      <c r="C838" t="s">
        <v>66</v>
      </c>
      <c r="D838" s="1">
        <v>39989</v>
      </c>
      <c r="E838">
        <v>0.25746999999999998</v>
      </c>
      <c r="F838">
        <v>0.2475</v>
      </c>
      <c r="G838">
        <v>0.23</v>
      </c>
      <c r="H838" t="s">
        <v>25</v>
      </c>
      <c r="J838">
        <v>0</v>
      </c>
      <c r="K838" t="s">
        <v>81</v>
      </c>
      <c r="L838" t="s">
        <v>25</v>
      </c>
      <c r="M838" t="s">
        <v>25</v>
      </c>
      <c r="O838">
        <v>5416.6666670000004</v>
      </c>
      <c r="P838">
        <v>1840</v>
      </c>
      <c r="Q838">
        <v>1900</v>
      </c>
      <c r="R838" s="1">
        <v>38922</v>
      </c>
      <c r="S838">
        <v>3</v>
      </c>
      <c r="T838">
        <v>2006</v>
      </c>
      <c r="U838">
        <v>75.290000000000006</v>
      </c>
      <c r="V838">
        <v>769.67</v>
      </c>
      <c r="W838">
        <v>18</v>
      </c>
      <c r="X838" t="s">
        <v>34</v>
      </c>
    </row>
    <row r="839" spans="1:24" hidden="1" x14ac:dyDescent="0.25">
      <c r="A839" s="1">
        <v>41443</v>
      </c>
      <c r="B839">
        <v>36</v>
      </c>
      <c r="C839" t="s">
        <v>30</v>
      </c>
      <c r="D839" s="1"/>
      <c r="E839">
        <v>0.15833</v>
      </c>
      <c r="F839">
        <v>0.12989999999999999</v>
      </c>
      <c r="G839">
        <v>0.11990000000000001</v>
      </c>
      <c r="H839" t="s">
        <v>31</v>
      </c>
      <c r="I839">
        <v>7</v>
      </c>
      <c r="J839">
        <v>1</v>
      </c>
      <c r="K839" t="s">
        <v>81</v>
      </c>
      <c r="L839" t="s">
        <v>84</v>
      </c>
      <c r="M839" t="s">
        <v>33</v>
      </c>
      <c r="N839">
        <v>0</v>
      </c>
      <c r="O839">
        <v>12500</v>
      </c>
      <c r="P839">
        <v>0</v>
      </c>
      <c r="Q839">
        <v>20000</v>
      </c>
      <c r="R839" s="1">
        <v>41446</v>
      </c>
      <c r="S839">
        <v>2</v>
      </c>
      <c r="T839">
        <v>2013</v>
      </c>
      <c r="U839">
        <v>673.78</v>
      </c>
      <c r="V839">
        <v>1593.9422</v>
      </c>
      <c r="W839">
        <v>1</v>
      </c>
      <c r="X839" t="s">
        <v>38</v>
      </c>
    </row>
    <row r="840" spans="1:24" x14ac:dyDescent="0.25">
      <c r="A840" s="1">
        <v>41617</v>
      </c>
      <c r="B840">
        <v>36</v>
      </c>
      <c r="C840" t="s">
        <v>30</v>
      </c>
      <c r="D840" s="1"/>
      <c r="E840">
        <v>0.22466</v>
      </c>
      <c r="F840">
        <v>0.1875</v>
      </c>
      <c r="G840">
        <v>0.17749999999999999</v>
      </c>
      <c r="H840" t="s">
        <v>47</v>
      </c>
      <c r="I840">
        <v>4</v>
      </c>
      <c r="J840">
        <v>1</v>
      </c>
      <c r="K840" t="s">
        <v>93</v>
      </c>
      <c r="L840" t="s">
        <v>110</v>
      </c>
      <c r="M840" t="s">
        <v>33</v>
      </c>
      <c r="N840">
        <v>0</v>
      </c>
      <c r="O840">
        <v>7500</v>
      </c>
      <c r="P840">
        <v>0</v>
      </c>
      <c r="Q840">
        <v>12000</v>
      </c>
      <c r="R840" s="1">
        <v>41621</v>
      </c>
      <c r="S840">
        <v>4</v>
      </c>
      <c r="T840">
        <v>2013</v>
      </c>
      <c r="U840">
        <v>438.36</v>
      </c>
      <c r="V840">
        <v>378.26</v>
      </c>
      <c r="W840">
        <v>1</v>
      </c>
      <c r="X840" t="s">
        <v>29</v>
      </c>
    </row>
    <row r="841" spans="1:24" hidden="1" x14ac:dyDescent="0.25">
      <c r="A841" s="1">
        <v>40378</v>
      </c>
      <c r="B841">
        <v>36</v>
      </c>
      <c r="C841" t="s">
        <v>24</v>
      </c>
      <c r="D841" s="1">
        <v>41318</v>
      </c>
      <c r="E841">
        <v>0.23682</v>
      </c>
      <c r="F841">
        <v>0.19900000000000001</v>
      </c>
      <c r="G841">
        <v>0.189</v>
      </c>
      <c r="H841" t="s">
        <v>47</v>
      </c>
      <c r="I841">
        <v>10</v>
      </c>
      <c r="J841">
        <v>7</v>
      </c>
      <c r="K841" t="s">
        <v>78</v>
      </c>
      <c r="L841" t="s">
        <v>32</v>
      </c>
      <c r="M841" t="s">
        <v>56</v>
      </c>
      <c r="N841">
        <v>0</v>
      </c>
      <c r="O841">
        <v>5416.6666670000004</v>
      </c>
      <c r="P841">
        <v>0</v>
      </c>
      <c r="Q841">
        <v>1000</v>
      </c>
      <c r="R841" s="1">
        <v>40385</v>
      </c>
      <c r="S841">
        <v>3</v>
      </c>
      <c r="T841">
        <v>2010</v>
      </c>
      <c r="U841">
        <v>37.11</v>
      </c>
      <c r="V841">
        <v>325.14</v>
      </c>
      <c r="W841">
        <v>20</v>
      </c>
      <c r="X841" t="s">
        <v>34</v>
      </c>
    </row>
    <row r="842" spans="1:24" hidden="1" x14ac:dyDescent="0.25">
      <c r="A842" s="1">
        <v>41550</v>
      </c>
      <c r="B842">
        <v>60</v>
      </c>
      <c r="C842" t="s">
        <v>30</v>
      </c>
      <c r="D842" s="1"/>
      <c r="E842">
        <v>0.17532</v>
      </c>
      <c r="F842">
        <v>0.152</v>
      </c>
      <c r="G842">
        <v>0.14199999999999999</v>
      </c>
      <c r="H842" t="s">
        <v>42</v>
      </c>
      <c r="I842">
        <v>8</v>
      </c>
      <c r="J842">
        <v>1</v>
      </c>
      <c r="K842" t="s">
        <v>85</v>
      </c>
      <c r="L842" t="s">
        <v>74</v>
      </c>
      <c r="M842" t="s">
        <v>33</v>
      </c>
      <c r="N842">
        <v>0</v>
      </c>
      <c r="O842">
        <v>7408.3333329999996</v>
      </c>
      <c r="P842">
        <v>0</v>
      </c>
      <c r="Q842">
        <v>25000</v>
      </c>
      <c r="R842" s="1">
        <v>41564</v>
      </c>
      <c r="S842">
        <v>4</v>
      </c>
      <c r="T842">
        <v>2013</v>
      </c>
      <c r="U842">
        <v>597.38</v>
      </c>
      <c r="V842">
        <v>1248.529</v>
      </c>
      <c r="W842">
        <v>1</v>
      </c>
      <c r="X842" t="s">
        <v>38</v>
      </c>
    </row>
    <row r="843" spans="1:24" x14ac:dyDescent="0.25">
      <c r="A843" s="1">
        <v>41586</v>
      </c>
      <c r="B843">
        <v>36</v>
      </c>
      <c r="C843" t="s">
        <v>30</v>
      </c>
      <c r="D843" s="1"/>
      <c r="E843">
        <v>9.5339999999999994E-2</v>
      </c>
      <c r="F843">
        <v>8.1900000000000001E-2</v>
      </c>
      <c r="G843">
        <v>7.1900000000000006E-2</v>
      </c>
      <c r="H843" t="s">
        <v>50</v>
      </c>
      <c r="I843">
        <v>8</v>
      </c>
      <c r="J843">
        <v>3</v>
      </c>
      <c r="K843" t="s">
        <v>48</v>
      </c>
      <c r="L843" t="s">
        <v>97</v>
      </c>
      <c r="M843" t="s">
        <v>28</v>
      </c>
      <c r="N843">
        <v>0</v>
      </c>
      <c r="O843">
        <v>2708.333333</v>
      </c>
      <c r="P843">
        <v>0</v>
      </c>
      <c r="Q843">
        <v>10000</v>
      </c>
      <c r="R843" s="1">
        <v>41596</v>
      </c>
      <c r="S843">
        <v>4</v>
      </c>
      <c r="T843">
        <v>2013</v>
      </c>
      <c r="U843">
        <v>314.24</v>
      </c>
      <c r="V843">
        <v>179.81</v>
      </c>
      <c r="W843">
        <v>103</v>
      </c>
      <c r="X843" t="s">
        <v>29</v>
      </c>
    </row>
    <row r="844" spans="1:24" hidden="1" x14ac:dyDescent="0.25">
      <c r="A844" s="1">
        <v>38864</v>
      </c>
      <c r="B844">
        <v>36</v>
      </c>
      <c r="C844" t="s">
        <v>63</v>
      </c>
      <c r="D844" s="1">
        <v>39180</v>
      </c>
      <c r="E844">
        <v>0.24859000000000001</v>
      </c>
      <c r="F844">
        <v>0.23749999999999999</v>
      </c>
      <c r="G844">
        <v>0.23250000000000001</v>
      </c>
      <c r="H844" t="s">
        <v>25</v>
      </c>
      <c r="J844">
        <v>0</v>
      </c>
      <c r="K844" t="s">
        <v>59</v>
      </c>
      <c r="L844" t="s">
        <v>25</v>
      </c>
      <c r="M844" t="s">
        <v>25</v>
      </c>
      <c r="O844">
        <v>1871.666667</v>
      </c>
      <c r="P844">
        <v>174</v>
      </c>
      <c r="Q844">
        <v>1700</v>
      </c>
      <c r="R844" s="1">
        <v>38876</v>
      </c>
      <c r="S844">
        <v>2</v>
      </c>
      <c r="T844">
        <v>2006</v>
      </c>
      <c r="U844">
        <v>66.47</v>
      </c>
      <c r="V844">
        <v>179.46</v>
      </c>
      <c r="W844">
        <v>12</v>
      </c>
      <c r="X844" t="s">
        <v>34</v>
      </c>
    </row>
    <row r="845" spans="1:24" hidden="1" x14ac:dyDescent="0.25">
      <c r="A845" s="1">
        <v>40626</v>
      </c>
      <c r="B845">
        <v>36</v>
      </c>
      <c r="C845" t="s">
        <v>30</v>
      </c>
      <c r="D845" s="1"/>
      <c r="E845">
        <v>0.35643000000000002</v>
      </c>
      <c r="F845">
        <v>0.31990000000000002</v>
      </c>
      <c r="G845">
        <v>0.30990000000000001</v>
      </c>
      <c r="H845" t="s">
        <v>44</v>
      </c>
      <c r="I845">
        <v>4</v>
      </c>
      <c r="J845">
        <v>1</v>
      </c>
      <c r="K845" t="s">
        <v>48</v>
      </c>
      <c r="L845" t="s">
        <v>37</v>
      </c>
      <c r="M845" t="s">
        <v>33</v>
      </c>
      <c r="N845">
        <v>0</v>
      </c>
      <c r="O845">
        <v>4416.6666670000004</v>
      </c>
      <c r="P845">
        <v>0</v>
      </c>
      <c r="Q845">
        <v>2500</v>
      </c>
      <c r="R845" s="1">
        <v>40633</v>
      </c>
      <c r="S845">
        <v>1</v>
      </c>
      <c r="T845">
        <v>2011</v>
      </c>
      <c r="U845">
        <v>108.87</v>
      </c>
      <c r="V845">
        <v>1437.85</v>
      </c>
      <c r="W845">
        <v>41</v>
      </c>
      <c r="X845" t="s">
        <v>38</v>
      </c>
    </row>
    <row r="846" spans="1:24" hidden="1" x14ac:dyDescent="0.25">
      <c r="A846" s="1">
        <v>41582</v>
      </c>
      <c r="B846">
        <v>36</v>
      </c>
      <c r="C846" t="s">
        <v>30</v>
      </c>
      <c r="D846" s="1"/>
      <c r="E846">
        <v>0.2354</v>
      </c>
      <c r="F846">
        <v>0.19800000000000001</v>
      </c>
      <c r="G846">
        <v>0.188</v>
      </c>
      <c r="H846" t="s">
        <v>47</v>
      </c>
      <c r="I846">
        <v>4</v>
      </c>
      <c r="J846">
        <v>1</v>
      </c>
      <c r="K846" t="s">
        <v>85</v>
      </c>
      <c r="L846" t="s">
        <v>105</v>
      </c>
      <c r="M846" t="s">
        <v>33</v>
      </c>
      <c r="N846">
        <v>0</v>
      </c>
      <c r="O846">
        <v>11666.666670000001</v>
      </c>
      <c r="P846">
        <v>0</v>
      </c>
      <c r="Q846">
        <v>25000</v>
      </c>
      <c r="R846" s="1">
        <v>41591</v>
      </c>
      <c r="S846">
        <v>4</v>
      </c>
      <c r="T846">
        <v>2013</v>
      </c>
      <c r="U846">
        <v>926.54</v>
      </c>
      <c r="V846">
        <v>1207.9684</v>
      </c>
      <c r="W846">
        <v>1</v>
      </c>
      <c r="X846" t="s">
        <v>38</v>
      </c>
    </row>
    <row r="847" spans="1:24" x14ac:dyDescent="0.25">
      <c r="A847" s="1">
        <v>41478</v>
      </c>
      <c r="B847">
        <v>60</v>
      </c>
      <c r="C847" t="s">
        <v>24</v>
      </c>
      <c r="D847" s="1">
        <v>41682</v>
      </c>
      <c r="E847">
        <v>0.13941999999999999</v>
      </c>
      <c r="F847">
        <v>0.1169</v>
      </c>
      <c r="G847">
        <v>0.1069</v>
      </c>
      <c r="H847" t="s">
        <v>31</v>
      </c>
      <c r="I847">
        <v>9</v>
      </c>
      <c r="J847">
        <v>1</v>
      </c>
      <c r="K847" t="s">
        <v>72</v>
      </c>
      <c r="L847" t="s">
        <v>68</v>
      </c>
      <c r="M847" t="s">
        <v>28</v>
      </c>
      <c r="N847">
        <v>0</v>
      </c>
      <c r="O847">
        <v>5000</v>
      </c>
      <c r="P847">
        <v>0</v>
      </c>
      <c r="Q847">
        <v>10000</v>
      </c>
      <c r="R847" s="1">
        <v>41481</v>
      </c>
      <c r="S847">
        <v>3</v>
      </c>
      <c r="T847">
        <v>2013</v>
      </c>
      <c r="U847">
        <v>220.88</v>
      </c>
      <c r="V847">
        <v>621.41</v>
      </c>
      <c r="W847">
        <v>113</v>
      </c>
      <c r="X847" t="s">
        <v>29</v>
      </c>
    </row>
    <row r="848" spans="1:24" hidden="1" x14ac:dyDescent="0.25">
      <c r="A848" s="1">
        <v>40504</v>
      </c>
      <c r="B848">
        <v>36</v>
      </c>
      <c r="C848" t="s">
        <v>24</v>
      </c>
      <c r="D848" s="1">
        <v>40640</v>
      </c>
      <c r="E848">
        <v>0.27306000000000002</v>
      </c>
      <c r="F848">
        <v>0.25</v>
      </c>
      <c r="G848">
        <v>0.24</v>
      </c>
      <c r="H848" t="s">
        <v>42</v>
      </c>
      <c r="I848">
        <v>8</v>
      </c>
      <c r="J848">
        <v>3</v>
      </c>
      <c r="K848" t="s">
        <v>87</v>
      </c>
      <c r="L848" t="s">
        <v>112</v>
      </c>
      <c r="M848" t="s">
        <v>33</v>
      </c>
      <c r="N848">
        <v>0</v>
      </c>
      <c r="O848">
        <v>3166.666667</v>
      </c>
      <c r="P848">
        <v>0</v>
      </c>
      <c r="Q848">
        <v>15000</v>
      </c>
      <c r="R848" s="1">
        <v>40512</v>
      </c>
      <c r="S848">
        <v>4</v>
      </c>
      <c r="T848">
        <v>2010</v>
      </c>
      <c r="U848">
        <v>596.4</v>
      </c>
      <c r="V848">
        <v>1272.95</v>
      </c>
      <c r="W848">
        <v>330</v>
      </c>
      <c r="X848" t="s">
        <v>34</v>
      </c>
    </row>
    <row r="849" spans="1:24" hidden="1" x14ac:dyDescent="0.25">
      <c r="A849" s="1">
        <v>40441</v>
      </c>
      <c r="B849">
        <v>36</v>
      </c>
      <c r="C849" t="s">
        <v>24</v>
      </c>
      <c r="D849" s="1">
        <v>41283</v>
      </c>
      <c r="E849">
        <v>0.13270999999999999</v>
      </c>
      <c r="F849">
        <v>0.1115</v>
      </c>
      <c r="G849">
        <v>0.10150000000000001</v>
      </c>
      <c r="H849" t="s">
        <v>31</v>
      </c>
      <c r="I849">
        <v>9</v>
      </c>
      <c r="J849">
        <v>1</v>
      </c>
      <c r="K849" t="s">
        <v>102</v>
      </c>
      <c r="L849" t="s">
        <v>41</v>
      </c>
      <c r="M849" t="s">
        <v>33</v>
      </c>
      <c r="N849">
        <v>0</v>
      </c>
      <c r="O849">
        <v>25000</v>
      </c>
      <c r="P849">
        <v>0</v>
      </c>
      <c r="Q849">
        <v>10000</v>
      </c>
      <c r="R849" s="1">
        <v>40451</v>
      </c>
      <c r="S849">
        <v>3</v>
      </c>
      <c r="T849">
        <v>2010</v>
      </c>
      <c r="U849">
        <v>328.1</v>
      </c>
      <c r="V849">
        <v>1667.52</v>
      </c>
      <c r="W849">
        <v>281</v>
      </c>
      <c r="X849" t="s">
        <v>34</v>
      </c>
    </row>
    <row r="850" spans="1:24" hidden="1" x14ac:dyDescent="0.25">
      <c r="A850" s="1">
        <v>41590</v>
      </c>
      <c r="B850">
        <v>60</v>
      </c>
      <c r="C850" t="s">
        <v>30</v>
      </c>
      <c r="D850" s="1"/>
      <c r="E850">
        <v>0.26333000000000001</v>
      </c>
      <c r="F850">
        <v>0.2379</v>
      </c>
      <c r="G850">
        <v>0.22789999999999999</v>
      </c>
      <c r="H850" t="s">
        <v>39</v>
      </c>
      <c r="I850">
        <v>4</v>
      </c>
      <c r="J850">
        <v>1</v>
      </c>
      <c r="K850" t="s">
        <v>35</v>
      </c>
      <c r="L850" t="s">
        <v>32</v>
      </c>
      <c r="M850" t="s">
        <v>33</v>
      </c>
      <c r="N850">
        <v>0</v>
      </c>
      <c r="O850">
        <v>7186.1666670000004</v>
      </c>
      <c r="P850">
        <v>0</v>
      </c>
      <c r="Q850">
        <v>15000</v>
      </c>
      <c r="R850" s="1">
        <v>41597</v>
      </c>
      <c r="S850">
        <v>4</v>
      </c>
      <c r="T850">
        <v>2013</v>
      </c>
      <c r="U850">
        <v>429.69</v>
      </c>
      <c r="V850">
        <v>891.33</v>
      </c>
      <c r="W850">
        <v>57</v>
      </c>
      <c r="X850" t="s">
        <v>34</v>
      </c>
    </row>
    <row r="851" spans="1:24" hidden="1" x14ac:dyDescent="0.25">
      <c r="A851" s="1">
        <v>40373</v>
      </c>
      <c r="B851">
        <v>36</v>
      </c>
      <c r="C851" t="s">
        <v>24</v>
      </c>
      <c r="D851" s="1">
        <v>41072</v>
      </c>
      <c r="E851">
        <v>7.4389999999999998E-2</v>
      </c>
      <c r="F851">
        <v>7.0999999999999994E-2</v>
      </c>
      <c r="G851">
        <v>6.0999999999999999E-2</v>
      </c>
      <c r="H851" t="s">
        <v>50</v>
      </c>
      <c r="I851">
        <v>10</v>
      </c>
      <c r="J851">
        <v>1</v>
      </c>
      <c r="K851" t="s">
        <v>99</v>
      </c>
      <c r="L851" t="s">
        <v>141</v>
      </c>
      <c r="M851" t="s">
        <v>113</v>
      </c>
      <c r="N851">
        <v>0</v>
      </c>
      <c r="O851">
        <v>800</v>
      </c>
      <c r="P851">
        <v>0</v>
      </c>
      <c r="Q851">
        <v>1000</v>
      </c>
      <c r="R851" s="1">
        <v>40379</v>
      </c>
      <c r="S851">
        <v>3</v>
      </c>
      <c r="T851">
        <v>2010</v>
      </c>
      <c r="U851">
        <v>30.92</v>
      </c>
      <c r="V851">
        <v>96.64</v>
      </c>
      <c r="W851">
        <v>29</v>
      </c>
      <c r="X851" t="s">
        <v>34</v>
      </c>
    </row>
    <row r="852" spans="1:24" hidden="1" x14ac:dyDescent="0.25">
      <c r="A852" s="1">
        <v>41196</v>
      </c>
      <c r="B852">
        <v>36</v>
      </c>
      <c r="C852" t="s">
        <v>30</v>
      </c>
      <c r="D852" s="1"/>
      <c r="E852">
        <v>0.12528</v>
      </c>
      <c r="F852">
        <v>9.74E-2</v>
      </c>
      <c r="G852">
        <v>8.7400000000000005E-2</v>
      </c>
      <c r="H852" t="s">
        <v>31</v>
      </c>
      <c r="I852">
        <v>8</v>
      </c>
      <c r="J852">
        <v>1</v>
      </c>
      <c r="K852" t="s">
        <v>48</v>
      </c>
      <c r="L852" t="s">
        <v>32</v>
      </c>
      <c r="M852" t="s">
        <v>33</v>
      </c>
      <c r="N852">
        <v>0</v>
      </c>
      <c r="O852">
        <v>8658.3333330000005</v>
      </c>
      <c r="P852">
        <v>0</v>
      </c>
      <c r="Q852">
        <v>13800</v>
      </c>
      <c r="R852" s="1">
        <v>41201</v>
      </c>
      <c r="S852">
        <v>4</v>
      </c>
      <c r="T852">
        <v>2012</v>
      </c>
      <c r="U852">
        <v>443.6</v>
      </c>
      <c r="V852">
        <v>1459.8</v>
      </c>
      <c r="W852">
        <v>119</v>
      </c>
      <c r="X852" t="s">
        <v>38</v>
      </c>
    </row>
    <row r="853" spans="1:24" hidden="1" x14ac:dyDescent="0.25">
      <c r="A853" s="1">
        <v>41613</v>
      </c>
      <c r="B853">
        <v>60</v>
      </c>
      <c r="C853" t="s">
        <v>30</v>
      </c>
      <c r="D853" s="1"/>
      <c r="E853">
        <v>0.19220999999999999</v>
      </c>
      <c r="F853">
        <v>0.16850000000000001</v>
      </c>
      <c r="G853">
        <v>0.1585</v>
      </c>
      <c r="H853" t="s">
        <v>47</v>
      </c>
      <c r="I853">
        <v>6</v>
      </c>
      <c r="J853">
        <v>1</v>
      </c>
      <c r="K853" t="s">
        <v>111</v>
      </c>
      <c r="L853" t="s">
        <v>49</v>
      </c>
      <c r="M853" t="s">
        <v>33</v>
      </c>
      <c r="N853">
        <v>0</v>
      </c>
      <c r="O853">
        <v>2250</v>
      </c>
      <c r="P853">
        <v>0</v>
      </c>
      <c r="Q853">
        <v>2500</v>
      </c>
      <c r="R853" s="1">
        <v>41617</v>
      </c>
      <c r="S853">
        <v>4</v>
      </c>
      <c r="T853">
        <v>2013</v>
      </c>
      <c r="U853">
        <v>61.93</v>
      </c>
      <c r="V853">
        <v>70.025899999999993</v>
      </c>
      <c r="W853">
        <v>1</v>
      </c>
      <c r="X853" t="s">
        <v>34</v>
      </c>
    </row>
    <row r="854" spans="1:24" hidden="1" x14ac:dyDescent="0.25">
      <c r="A854" s="1">
        <v>39119</v>
      </c>
      <c r="B854">
        <v>36</v>
      </c>
      <c r="C854" t="s">
        <v>24</v>
      </c>
      <c r="D854" s="1">
        <v>40231</v>
      </c>
      <c r="E854">
        <v>0.15712999999999999</v>
      </c>
      <c r="F854">
        <v>0.15</v>
      </c>
      <c r="G854">
        <v>0.14000000000000001</v>
      </c>
      <c r="H854" t="s">
        <v>25</v>
      </c>
      <c r="J854">
        <v>0</v>
      </c>
      <c r="K854" t="s">
        <v>148</v>
      </c>
      <c r="L854" t="s">
        <v>32</v>
      </c>
      <c r="M854" t="s">
        <v>36</v>
      </c>
      <c r="O854">
        <v>8858.1666669999995</v>
      </c>
      <c r="P854">
        <v>0</v>
      </c>
      <c r="Q854">
        <v>25000</v>
      </c>
      <c r="R854" s="1">
        <v>39135</v>
      </c>
      <c r="S854">
        <v>1</v>
      </c>
      <c r="T854">
        <v>2007</v>
      </c>
      <c r="U854">
        <v>866.63</v>
      </c>
      <c r="V854">
        <v>5980.08</v>
      </c>
      <c r="W854">
        <v>226</v>
      </c>
      <c r="X854" t="s">
        <v>38</v>
      </c>
    </row>
    <row r="855" spans="1:24" x14ac:dyDescent="0.25">
      <c r="A855" s="1">
        <v>39100</v>
      </c>
      <c r="B855">
        <v>36</v>
      </c>
      <c r="C855" t="s">
        <v>24</v>
      </c>
      <c r="D855" s="1">
        <v>39504</v>
      </c>
      <c r="E855">
        <v>0.30081000000000002</v>
      </c>
      <c r="F855">
        <v>0.28999999999999998</v>
      </c>
      <c r="G855">
        <v>0.28499999999999998</v>
      </c>
      <c r="H855" t="s">
        <v>25</v>
      </c>
      <c r="J855">
        <v>0</v>
      </c>
      <c r="K855" t="s">
        <v>25</v>
      </c>
      <c r="L855" t="s">
        <v>25</v>
      </c>
      <c r="M855" t="s">
        <v>25</v>
      </c>
      <c r="O855">
        <v>2500</v>
      </c>
      <c r="P855">
        <v>0</v>
      </c>
      <c r="Q855">
        <v>1800</v>
      </c>
      <c r="R855" s="1">
        <v>39108</v>
      </c>
      <c r="S855">
        <v>1</v>
      </c>
      <c r="T855">
        <v>2007</v>
      </c>
      <c r="U855">
        <v>75.430000000000007</v>
      </c>
      <c r="V855">
        <v>281.89999999999998</v>
      </c>
      <c r="W855">
        <v>20</v>
      </c>
      <c r="X855" t="s">
        <v>29</v>
      </c>
    </row>
    <row r="856" spans="1:24" hidden="1" x14ac:dyDescent="0.25">
      <c r="A856" s="1">
        <v>41620</v>
      </c>
      <c r="B856">
        <v>60</v>
      </c>
      <c r="C856" t="s">
        <v>30</v>
      </c>
      <c r="D856" s="1"/>
      <c r="E856">
        <v>0.14657999999999999</v>
      </c>
      <c r="F856">
        <v>0.1239</v>
      </c>
      <c r="G856">
        <v>0.1139</v>
      </c>
      <c r="H856" t="s">
        <v>31</v>
      </c>
      <c r="I856">
        <v>11</v>
      </c>
      <c r="J856">
        <v>1</v>
      </c>
      <c r="K856" t="s">
        <v>87</v>
      </c>
      <c r="L856" t="s">
        <v>32</v>
      </c>
      <c r="M856" t="s">
        <v>33</v>
      </c>
      <c r="N856">
        <v>0</v>
      </c>
      <c r="O856">
        <v>5416.6666670000004</v>
      </c>
      <c r="P856">
        <v>0</v>
      </c>
      <c r="Q856">
        <v>15000</v>
      </c>
      <c r="R856" s="1">
        <v>41628</v>
      </c>
      <c r="S856">
        <v>4</v>
      </c>
      <c r="T856">
        <v>2013</v>
      </c>
      <c r="U856">
        <v>336.63</v>
      </c>
      <c r="V856">
        <v>313.81</v>
      </c>
      <c r="W856">
        <v>198</v>
      </c>
      <c r="X856" t="s">
        <v>38</v>
      </c>
    </row>
    <row r="857" spans="1:24" hidden="1" x14ac:dyDescent="0.25">
      <c r="A857" s="1">
        <v>40726</v>
      </c>
      <c r="B857">
        <v>36</v>
      </c>
      <c r="C857" t="s">
        <v>24</v>
      </c>
      <c r="D857" s="1">
        <v>41121</v>
      </c>
      <c r="E857">
        <v>0.30531999999999998</v>
      </c>
      <c r="F857">
        <v>0.26989999999999997</v>
      </c>
      <c r="G857">
        <v>0.25990000000000002</v>
      </c>
      <c r="H857" t="s">
        <v>39</v>
      </c>
      <c r="I857">
        <v>6</v>
      </c>
      <c r="J857">
        <v>1</v>
      </c>
      <c r="K857" t="s">
        <v>85</v>
      </c>
      <c r="L857" t="s">
        <v>70</v>
      </c>
      <c r="M857" t="s">
        <v>33</v>
      </c>
      <c r="N857">
        <v>0</v>
      </c>
      <c r="O857">
        <v>4750</v>
      </c>
      <c r="P857">
        <v>0</v>
      </c>
      <c r="Q857">
        <v>12000</v>
      </c>
      <c r="R857" s="1">
        <v>40742</v>
      </c>
      <c r="S857">
        <v>3</v>
      </c>
      <c r="T857">
        <v>2011</v>
      </c>
      <c r="U857">
        <v>489.84</v>
      </c>
      <c r="V857">
        <v>2985.15</v>
      </c>
      <c r="W857">
        <v>110</v>
      </c>
      <c r="X857" t="s">
        <v>34</v>
      </c>
    </row>
    <row r="858" spans="1:24" hidden="1" x14ac:dyDescent="0.25">
      <c r="A858" s="1">
        <v>41408</v>
      </c>
      <c r="B858">
        <v>36</v>
      </c>
      <c r="C858" t="s">
        <v>30</v>
      </c>
      <c r="D858" s="1"/>
      <c r="E858">
        <v>0.19236</v>
      </c>
      <c r="F858">
        <v>0.15590000000000001</v>
      </c>
      <c r="G858">
        <v>0.1459</v>
      </c>
      <c r="H858" t="s">
        <v>42</v>
      </c>
      <c r="I858">
        <v>6</v>
      </c>
      <c r="J858">
        <v>1</v>
      </c>
      <c r="K858" t="s">
        <v>65</v>
      </c>
      <c r="L858" t="s">
        <v>27</v>
      </c>
      <c r="M858" t="s">
        <v>33</v>
      </c>
      <c r="N858">
        <v>7137</v>
      </c>
      <c r="O858">
        <v>2500</v>
      </c>
      <c r="P858">
        <v>0</v>
      </c>
      <c r="Q858">
        <v>4000</v>
      </c>
      <c r="R858" s="1">
        <v>41415</v>
      </c>
      <c r="S858">
        <v>2</v>
      </c>
      <c r="T858">
        <v>2013</v>
      </c>
      <c r="U858">
        <v>139.82</v>
      </c>
      <c r="V858">
        <v>428.96</v>
      </c>
      <c r="W858">
        <v>72</v>
      </c>
      <c r="X858" t="s">
        <v>34</v>
      </c>
    </row>
    <row r="859" spans="1:24" hidden="1" x14ac:dyDescent="0.25">
      <c r="A859" s="1">
        <v>41534</v>
      </c>
      <c r="B859">
        <v>36</v>
      </c>
      <c r="C859" t="s">
        <v>30</v>
      </c>
      <c r="D859" s="1"/>
      <c r="E859">
        <v>0.2354</v>
      </c>
      <c r="F859">
        <v>0.19800000000000001</v>
      </c>
      <c r="G859">
        <v>0.188</v>
      </c>
      <c r="H859" t="s">
        <v>47</v>
      </c>
      <c r="I859">
        <v>5</v>
      </c>
      <c r="J859">
        <v>1</v>
      </c>
      <c r="K859" t="s">
        <v>78</v>
      </c>
      <c r="L859" t="s">
        <v>37</v>
      </c>
      <c r="M859" t="s">
        <v>33</v>
      </c>
      <c r="N859">
        <v>0</v>
      </c>
      <c r="O859">
        <v>3166.666667</v>
      </c>
      <c r="P859">
        <v>0</v>
      </c>
      <c r="Q859">
        <v>3000</v>
      </c>
      <c r="R859" s="1">
        <v>41537</v>
      </c>
      <c r="S859">
        <v>3</v>
      </c>
      <c r="T859">
        <v>2013</v>
      </c>
      <c r="U859">
        <v>111.19</v>
      </c>
      <c r="V859">
        <v>236.87260000000001</v>
      </c>
      <c r="W859">
        <v>1</v>
      </c>
      <c r="X859" t="s">
        <v>38</v>
      </c>
    </row>
    <row r="860" spans="1:24" hidden="1" x14ac:dyDescent="0.25">
      <c r="A860" s="1">
        <v>40014</v>
      </c>
      <c r="B860">
        <v>36</v>
      </c>
      <c r="C860" t="s">
        <v>24</v>
      </c>
      <c r="D860" s="1">
        <v>41059</v>
      </c>
      <c r="E860">
        <v>0.21121999999999999</v>
      </c>
      <c r="F860">
        <v>0.189</v>
      </c>
      <c r="G860">
        <v>0.17899999999999999</v>
      </c>
      <c r="H860" t="s">
        <v>47</v>
      </c>
      <c r="I860">
        <v>6</v>
      </c>
      <c r="J860">
        <v>2</v>
      </c>
      <c r="K860" t="s">
        <v>51</v>
      </c>
      <c r="L860" t="s">
        <v>80</v>
      </c>
      <c r="M860" t="s">
        <v>56</v>
      </c>
      <c r="N860">
        <v>0</v>
      </c>
      <c r="O860">
        <v>6000</v>
      </c>
      <c r="P860">
        <v>0</v>
      </c>
      <c r="Q860">
        <v>10000</v>
      </c>
      <c r="R860" s="1">
        <v>40035</v>
      </c>
      <c r="S860">
        <v>3</v>
      </c>
      <c r="T860">
        <v>2009</v>
      </c>
      <c r="U860">
        <v>366.05</v>
      </c>
      <c r="V860">
        <v>2870.16</v>
      </c>
      <c r="W860">
        <v>347</v>
      </c>
      <c r="X860" t="s">
        <v>38</v>
      </c>
    </row>
    <row r="861" spans="1:24" hidden="1" x14ac:dyDescent="0.25">
      <c r="A861" s="1">
        <v>39595</v>
      </c>
      <c r="B861">
        <v>36</v>
      </c>
      <c r="C861" t="s">
        <v>63</v>
      </c>
      <c r="D861" s="1">
        <v>40394</v>
      </c>
      <c r="E861">
        <v>0.17018</v>
      </c>
      <c r="F861">
        <v>0.14849999999999999</v>
      </c>
      <c r="G861">
        <v>0.13850000000000001</v>
      </c>
      <c r="H861" t="s">
        <v>25</v>
      </c>
      <c r="J861">
        <v>4</v>
      </c>
      <c r="K861" t="s">
        <v>61</v>
      </c>
      <c r="L861" t="s">
        <v>41</v>
      </c>
      <c r="M861" t="s">
        <v>56</v>
      </c>
      <c r="N861">
        <v>0</v>
      </c>
      <c r="O861">
        <v>9166.6666669999995</v>
      </c>
      <c r="P861">
        <v>848</v>
      </c>
      <c r="Q861">
        <v>7000</v>
      </c>
      <c r="R861" s="1">
        <v>39603</v>
      </c>
      <c r="S861">
        <v>2</v>
      </c>
      <c r="T861">
        <v>2008</v>
      </c>
      <c r="U861">
        <v>242.14</v>
      </c>
      <c r="V861">
        <v>1514.83</v>
      </c>
      <c r="W861">
        <v>146</v>
      </c>
      <c r="X861" t="s">
        <v>34</v>
      </c>
    </row>
    <row r="862" spans="1:24" hidden="1" x14ac:dyDescent="0.25">
      <c r="A862" s="1">
        <v>41384</v>
      </c>
      <c r="B862">
        <v>36</v>
      </c>
      <c r="C862" t="s">
        <v>30</v>
      </c>
      <c r="D862" s="1"/>
      <c r="E862">
        <v>0.17191999999999999</v>
      </c>
      <c r="F862">
        <v>0.13589999999999999</v>
      </c>
      <c r="G862">
        <v>0.12590000000000001</v>
      </c>
      <c r="H862" t="s">
        <v>42</v>
      </c>
      <c r="I862">
        <v>6</v>
      </c>
      <c r="J862">
        <v>1</v>
      </c>
      <c r="K862" t="s">
        <v>40</v>
      </c>
      <c r="L862" t="s">
        <v>109</v>
      </c>
      <c r="M862" t="s">
        <v>33</v>
      </c>
      <c r="N862">
        <v>0</v>
      </c>
      <c r="O862">
        <v>3166.666667</v>
      </c>
      <c r="P862">
        <v>0</v>
      </c>
      <c r="Q862">
        <v>7000</v>
      </c>
      <c r="R862" s="1">
        <v>41387</v>
      </c>
      <c r="S862">
        <v>2</v>
      </c>
      <c r="T862">
        <v>2013</v>
      </c>
      <c r="U862">
        <v>237.85</v>
      </c>
      <c r="V862">
        <v>723.9</v>
      </c>
      <c r="W862">
        <v>144</v>
      </c>
      <c r="X862" t="s">
        <v>38</v>
      </c>
    </row>
    <row r="863" spans="1:24" hidden="1" x14ac:dyDescent="0.25">
      <c r="A863" s="1">
        <v>41172</v>
      </c>
      <c r="B863">
        <v>36</v>
      </c>
      <c r="C863" t="s">
        <v>24</v>
      </c>
      <c r="D863" s="1">
        <v>41369</v>
      </c>
      <c r="E863">
        <v>9.7360000000000002E-2</v>
      </c>
      <c r="F863">
        <v>8.3900000000000002E-2</v>
      </c>
      <c r="G863">
        <v>7.3899999999999993E-2</v>
      </c>
      <c r="H863" t="s">
        <v>50</v>
      </c>
      <c r="I863">
        <v>8</v>
      </c>
      <c r="J863">
        <v>1</v>
      </c>
      <c r="K863" t="s">
        <v>35</v>
      </c>
      <c r="L863" t="s">
        <v>74</v>
      </c>
      <c r="M863" t="s">
        <v>33</v>
      </c>
      <c r="N863">
        <v>0</v>
      </c>
      <c r="O863">
        <v>8375</v>
      </c>
      <c r="P863">
        <v>0</v>
      </c>
      <c r="Q863">
        <v>6000</v>
      </c>
      <c r="R863" s="1">
        <v>41180</v>
      </c>
      <c r="S863">
        <v>3</v>
      </c>
      <c r="T863">
        <v>2012</v>
      </c>
      <c r="U863">
        <v>189.1</v>
      </c>
      <c r="V863">
        <v>243.72</v>
      </c>
      <c r="W863">
        <v>118</v>
      </c>
      <c r="X863" t="s">
        <v>38</v>
      </c>
    </row>
    <row r="864" spans="1:24" hidden="1" x14ac:dyDescent="0.25">
      <c r="A864" s="1">
        <v>39603</v>
      </c>
      <c r="B864">
        <v>36</v>
      </c>
      <c r="C864" t="s">
        <v>24</v>
      </c>
      <c r="D864" s="1">
        <v>40113</v>
      </c>
      <c r="E864">
        <v>0.19905999999999999</v>
      </c>
      <c r="F864">
        <v>0.17699999999999999</v>
      </c>
      <c r="G864">
        <v>0.16700000000000001</v>
      </c>
      <c r="H864" t="s">
        <v>25</v>
      </c>
      <c r="J864">
        <v>4</v>
      </c>
      <c r="K864" t="s">
        <v>125</v>
      </c>
      <c r="L864" t="s">
        <v>27</v>
      </c>
      <c r="M864" t="s">
        <v>56</v>
      </c>
      <c r="N864">
        <v>0</v>
      </c>
      <c r="O864">
        <v>1590</v>
      </c>
      <c r="P864">
        <v>0</v>
      </c>
      <c r="Q864">
        <v>7500</v>
      </c>
      <c r="R864" s="1">
        <v>39612</v>
      </c>
      <c r="S864">
        <v>2</v>
      </c>
      <c r="T864">
        <v>2008</v>
      </c>
      <c r="U864">
        <v>270.02</v>
      </c>
      <c r="V864">
        <v>1483.68</v>
      </c>
      <c r="W864">
        <v>175</v>
      </c>
      <c r="X864" t="s">
        <v>38</v>
      </c>
    </row>
    <row r="865" spans="1:24" hidden="1" x14ac:dyDescent="0.25">
      <c r="A865" s="1">
        <v>41159</v>
      </c>
      <c r="B865">
        <v>36</v>
      </c>
      <c r="C865" t="s">
        <v>30</v>
      </c>
      <c r="D865" s="1"/>
      <c r="E865">
        <v>0.35797000000000001</v>
      </c>
      <c r="F865">
        <v>0.31769999999999998</v>
      </c>
      <c r="G865">
        <v>0.30769999999999997</v>
      </c>
      <c r="H865" t="s">
        <v>64</v>
      </c>
      <c r="I865">
        <v>6</v>
      </c>
      <c r="J865">
        <v>11</v>
      </c>
      <c r="K865" t="s">
        <v>85</v>
      </c>
      <c r="L865" t="s">
        <v>27</v>
      </c>
      <c r="M865" t="s">
        <v>33</v>
      </c>
      <c r="N865">
        <v>0</v>
      </c>
      <c r="O865">
        <v>8333.3333330000005</v>
      </c>
      <c r="P865">
        <v>0</v>
      </c>
      <c r="Q865">
        <v>4000</v>
      </c>
      <c r="R865" s="1">
        <v>41172</v>
      </c>
      <c r="S865">
        <v>3</v>
      </c>
      <c r="T865">
        <v>2012</v>
      </c>
      <c r="U865">
        <v>173.71</v>
      </c>
      <c r="V865">
        <v>1545.77</v>
      </c>
      <c r="W865">
        <v>39</v>
      </c>
      <c r="X865" t="s">
        <v>38</v>
      </c>
    </row>
    <row r="866" spans="1:24" hidden="1" x14ac:dyDescent="0.25">
      <c r="A866" s="1">
        <v>41591</v>
      </c>
      <c r="B866">
        <v>60</v>
      </c>
      <c r="C866" t="s">
        <v>30</v>
      </c>
      <c r="D866" s="1"/>
      <c r="E866">
        <v>0.22140000000000001</v>
      </c>
      <c r="F866">
        <v>0.19700000000000001</v>
      </c>
      <c r="G866">
        <v>0.187</v>
      </c>
      <c r="H866" t="s">
        <v>47</v>
      </c>
      <c r="I866">
        <v>7</v>
      </c>
      <c r="J866">
        <v>1</v>
      </c>
      <c r="K866" t="s">
        <v>26</v>
      </c>
      <c r="L866" t="s">
        <v>27</v>
      </c>
      <c r="M866" t="s">
        <v>33</v>
      </c>
      <c r="N866">
        <v>0</v>
      </c>
      <c r="O866">
        <v>5583.3333329999996</v>
      </c>
      <c r="P866">
        <v>0</v>
      </c>
      <c r="Q866">
        <v>13000</v>
      </c>
      <c r="R866" s="1">
        <v>41641</v>
      </c>
      <c r="S866">
        <v>1</v>
      </c>
      <c r="T866">
        <v>2014</v>
      </c>
      <c r="U866">
        <v>342.25</v>
      </c>
      <c r="V866">
        <v>412.09</v>
      </c>
      <c r="W866">
        <v>26</v>
      </c>
      <c r="X866" t="s">
        <v>38</v>
      </c>
    </row>
    <row r="867" spans="1:24" hidden="1" x14ac:dyDescent="0.25">
      <c r="A867" s="1">
        <v>39462</v>
      </c>
      <c r="B867">
        <v>36</v>
      </c>
      <c r="C867" t="s">
        <v>24</v>
      </c>
      <c r="D867" s="1">
        <v>40091</v>
      </c>
      <c r="E867">
        <v>7.9810000000000006E-2</v>
      </c>
      <c r="F867">
        <v>7.2999999999999995E-2</v>
      </c>
      <c r="G867">
        <v>7.2999999999999995E-2</v>
      </c>
      <c r="H867" t="s">
        <v>25</v>
      </c>
      <c r="J867">
        <v>4</v>
      </c>
      <c r="K867" t="s">
        <v>72</v>
      </c>
      <c r="L867" t="s">
        <v>62</v>
      </c>
      <c r="M867" t="s">
        <v>56</v>
      </c>
      <c r="N867">
        <v>0</v>
      </c>
      <c r="O867">
        <v>11666.666670000001</v>
      </c>
      <c r="P867">
        <v>0</v>
      </c>
      <c r="Q867">
        <v>2690</v>
      </c>
      <c r="R867" s="1">
        <v>39470</v>
      </c>
      <c r="S867">
        <v>1</v>
      </c>
      <c r="T867">
        <v>2008</v>
      </c>
      <c r="U867">
        <v>83.43</v>
      </c>
      <c r="V867">
        <v>205.79</v>
      </c>
      <c r="W867">
        <v>95</v>
      </c>
      <c r="X867" t="s">
        <v>34</v>
      </c>
    </row>
    <row r="868" spans="1:24" hidden="1" x14ac:dyDescent="0.25">
      <c r="A868" s="1">
        <v>41667</v>
      </c>
      <c r="B868">
        <v>36</v>
      </c>
      <c r="C868" t="s">
        <v>30</v>
      </c>
      <c r="D868" s="1"/>
      <c r="E868">
        <v>0.19858999999999999</v>
      </c>
      <c r="F868">
        <v>0.16200000000000001</v>
      </c>
      <c r="G868">
        <v>0.152</v>
      </c>
      <c r="H868" t="s">
        <v>47</v>
      </c>
      <c r="I868">
        <v>3</v>
      </c>
      <c r="J868">
        <v>1</v>
      </c>
      <c r="K868" t="s">
        <v>72</v>
      </c>
      <c r="L868" t="s">
        <v>88</v>
      </c>
      <c r="M868" t="s">
        <v>33</v>
      </c>
      <c r="N868">
        <v>0</v>
      </c>
      <c r="O868">
        <v>3725</v>
      </c>
      <c r="P868">
        <v>0</v>
      </c>
      <c r="Q868">
        <v>10000</v>
      </c>
      <c r="R868" s="1">
        <v>41669</v>
      </c>
      <c r="S868">
        <v>1</v>
      </c>
      <c r="T868">
        <v>2014</v>
      </c>
      <c r="U868">
        <v>352.56</v>
      </c>
      <c r="V868">
        <v>128.71</v>
      </c>
      <c r="W868">
        <v>16</v>
      </c>
      <c r="X868" t="s">
        <v>38</v>
      </c>
    </row>
    <row r="869" spans="1:24" hidden="1" x14ac:dyDescent="0.25">
      <c r="A869" s="1">
        <v>41413</v>
      </c>
      <c r="B869">
        <v>36</v>
      </c>
      <c r="C869" t="s">
        <v>30</v>
      </c>
      <c r="D869" s="1"/>
      <c r="E869">
        <v>0.20462</v>
      </c>
      <c r="F869">
        <v>0.16789999999999999</v>
      </c>
      <c r="G869">
        <v>0.15790000000000001</v>
      </c>
      <c r="H869" t="s">
        <v>42</v>
      </c>
      <c r="I869">
        <v>6</v>
      </c>
      <c r="J869">
        <v>15</v>
      </c>
      <c r="K869" t="s">
        <v>48</v>
      </c>
      <c r="L869" t="s">
        <v>109</v>
      </c>
      <c r="M869" t="s">
        <v>56</v>
      </c>
      <c r="N869">
        <v>0</v>
      </c>
      <c r="O869">
        <v>3706.333333</v>
      </c>
      <c r="P869">
        <v>0</v>
      </c>
      <c r="Q869">
        <v>9500</v>
      </c>
      <c r="R869" s="1">
        <v>41416</v>
      </c>
      <c r="S869">
        <v>2</v>
      </c>
      <c r="T869">
        <v>2013</v>
      </c>
      <c r="U869">
        <v>337.71</v>
      </c>
      <c r="V869">
        <v>1099.03</v>
      </c>
      <c r="W869">
        <v>160</v>
      </c>
      <c r="X869" t="s">
        <v>34</v>
      </c>
    </row>
    <row r="870" spans="1:24" hidden="1" x14ac:dyDescent="0.25">
      <c r="A870" s="1">
        <v>39672</v>
      </c>
      <c r="B870">
        <v>36</v>
      </c>
      <c r="C870" t="s">
        <v>24</v>
      </c>
      <c r="D870" s="1">
        <v>40775</v>
      </c>
      <c r="E870">
        <v>0.13588</v>
      </c>
      <c r="F870">
        <v>0.1182</v>
      </c>
      <c r="G870">
        <v>0.1082</v>
      </c>
      <c r="H870" t="s">
        <v>25</v>
      </c>
      <c r="J870">
        <v>7</v>
      </c>
      <c r="K870" t="s">
        <v>111</v>
      </c>
      <c r="L870" t="s">
        <v>27</v>
      </c>
      <c r="M870" t="s">
        <v>56</v>
      </c>
      <c r="N870">
        <v>0</v>
      </c>
      <c r="O870">
        <v>1500</v>
      </c>
      <c r="P870">
        <v>0</v>
      </c>
      <c r="Q870">
        <v>1000</v>
      </c>
      <c r="R870" s="1">
        <v>39680</v>
      </c>
      <c r="S870">
        <v>3</v>
      </c>
      <c r="T870">
        <v>2008</v>
      </c>
      <c r="U870">
        <v>33.130000000000003</v>
      </c>
      <c r="V870">
        <v>192.68</v>
      </c>
      <c r="W870">
        <v>35</v>
      </c>
      <c r="X870" t="s">
        <v>34</v>
      </c>
    </row>
    <row r="871" spans="1:24" hidden="1" x14ac:dyDescent="0.25">
      <c r="A871" s="1">
        <v>41437</v>
      </c>
      <c r="B871">
        <v>36</v>
      </c>
      <c r="C871" t="s">
        <v>30</v>
      </c>
      <c r="D871" s="1"/>
      <c r="E871">
        <v>0.2878</v>
      </c>
      <c r="F871">
        <v>0.2492</v>
      </c>
      <c r="G871">
        <v>0.2392</v>
      </c>
      <c r="H871" t="s">
        <v>39</v>
      </c>
      <c r="I871">
        <v>3</v>
      </c>
      <c r="J871">
        <v>1</v>
      </c>
      <c r="K871" t="s">
        <v>61</v>
      </c>
      <c r="L871" t="s">
        <v>41</v>
      </c>
      <c r="M871" t="s">
        <v>33</v>
      </c>
      <c r="N871">
        <v>0</v>
      </c>
      <c r="O871">
        <v>6250</v>
      </c>
      <c r="P871">
        <v>0</v>
      </c>
      <c r="Q871">
        <v>4000</v>
      </c>
      <c r="R871" s="1">
        <v>41456</v>
      </c>
      <c r="S871">
        <v>3</v>
      </c>
      <c r="T871">
        <v>2013</v>
      </c>
      <c r="U871">
        <v>158.87</v>
      </c>
      <c r="V871">
        <v>616.01900000000001</v>
      </c>
      <c r="W871">
        <v>1</v>
      </c>
      <c r="X871" t="s">
        <v>38</v>
      </c>
    </row>
    <row r="872" spans="1:24" hidden="1" x14ac:dyDescent="0.25">
      <c r="A872" s="1">
        <v>41618</v>
      </c>
      <c r="B872">
        <v>36</v>
      </c>
      <c r="C872" t="s">
        <v>30</v>
      </c>
      <c r="D872" s="1"/>
      <c r="E872">
        <v>0.32446000000000003</v>
      </c>
      <c r="F872">
        <v>0.28499999999999998</v>
      </c>
      <c r="G872">
        <v>0.27500000000000002</v>
      </c>
      <c r="H872" t="s">
        <v>44</v>
      </c>
      <c r="I872">
        <v>2</v>
      </c>
      <c r="J872">
        <v>1</v>
      </c>
      <c r="K872" t="s">
        <v>51</v>
      </c>
      <c r="L872" t="s">
        <v>60</v>
      </c>
      <c r="M872" t="s">
        <v>33</v>
      </c>
      <c r="N872">
        <v>0</v>
      </c>
      <c r="O872">
        <v>2961.666667</v>
      </c>
      <c r="P872">
        <v>0</v>
      </c>
      <c r="Q872">
        <v>7000</v>
      </c>
      <c r="R872" s="1">
        <v>41621</v>
      </c>
      <c r="S872">
        <v>4</v>
      </c>
      <c r="T872">
        <v>2013</v>
      </c>
      <c r="U872">
        <v>291.44</v>
      </c>
      <c r="V872">
        <v>335.93</v>
      </c>
      <c r="W872">
        <v>2</v>
      </c>
      <c r="X872" t="s">
        <v>38</v>
      </c>
    </row>
    <row r="873" spans="1:24" hidden="1" x14ac:dyDescent="0.25">
      <c r="A873" s="1">
        <v>41628</v>
      </c>
      <c r="B873">
        <v>36</v>
      </c>
      <c r="C873" t="s">
        <v>30</v>
      </c>
      <c r="D873" s="1"/>
      <c r="E873">
        <v>0.14713999999999999</v>
      </c>
      <c r="F873">
        <v>0.11890000000000001</v>
      </c>
      <c r="G873">
        <v>0.1089</v>
      </c>
      <c r="H873" t="s">
        <v>31</v>
      </c>
      <c r="I873">
        <v>6</v>
      </c>
      <c r="J873">
        <v>1</v>
      </c>
      <c r="K873" t="s">
        <v>85</v>
      </c>
      <c r="L873" t="s">
        <v>142</v>
      </c>
      <c r="M873" t="s">
        <v>33</v>
      </c>
      <c r="N873">
        <v>0</v>
      </c>
      <c r="O873">
        <v>9083.3333330000005</v>
      </c>
      <c r="P873">
        <v>0</v>
      </c>
      <c r="Q873">
        <v>17000</v>
      </c>
      <c r="R873" s="1">
        <v>41641</v>
      </c>
      <c r="S873">
        <v>1</v>
      </c>
      <c r="T873">
        <v>2014</v>
      </c>
      <c r="U873">
        <v>563.75</v>
      </c>
      <c r="V873">
        <v>323.14999999999998</v>
      </c>
      <c r="W873">
        <v>257</v>
      </c>
      <c r="X873" t="s">
        <v>38</v>
      </c>
    </row>
    <row r="874" spans="1:24" x14ac:dyDescent="0.25">
      <c r="A874" s="1">
        <v>41331</v>
      </c>
      <c r="B874">
        <v>60</v>
      </c>
      <c r="C874" t="s">
        <v>30</v>
      </c>
      <c r="D874" s="1"/>
      <c r="E874">
        <v>0.19364000000000001</v>
      </c>
      <c r="F874">
        <v>0.1699</v>
      </c>
      <c r="G874">
        <v>0.15989999999999999</v>
      </c>
      <c r="H874" t="s">
        <v>42</v>
      </c>
      <c r="I874">
        <v>5</v>
      </c>
      <c r="J874">
        <v>15</v>
      </c>
      <c r="K874" t="s">
        <v>85</v>
      </c>
      <c r="L874" t="s">
        <v>109</v>
      </c>
      <c r="M874" t="s">
        <v>33</v>
      </c>
      <c r="N874">
        <v>63</v>
      </c>
      <c r="O874">
        <v>5213.8333329999996</v>
      </c>
      <c r="P874">
        <v>0</v>
      </c>
      <c r="Q874">
        <v>3100</v>
      </c>
      <c r="R874" s="1">
        <v>41333</v>
      </c>
      <c r="S874">
        <v>1</v>
      </c>
      <c r="T874">
        <v>2013</v>
      </c>
      <c r="U874">
        <v>77.03</v>
      </c>
      <c r="V874">
        <v>494.41</v>
      </c>
      <c r="W874">
        <v>44</v>
      </c>
      <c r="X874" t="s">
        <v>29</v>
      </c>
    </row>
    <row r="875" spans="1:24" hidden="1" x14ac:dyDescent="0.25">
      <c r="A875" s="1">
        <v>39481</v>
      </c>
      <c r="B875">
        <v>36</v>
      </c>
      <c r="C875" t="s">
        <v>24</v>
      </c>
      <c r="D875" s="1">
        <v>40589</v>
      </c>
      <c r="E875">
        <v>0.32357999999999998</v>
      </c>
      <c r="F875">
        <v>0.29980000000000001</v>
      </c>
      <c r="G875">
        <v>0.2898</v>
      </c>
      <c r="H875" t="s">
        <v>25</v>
      </c>
      <c r="J875">
        <v>1</v>
      </c>
      <c r="K875" t="s">
        <v>99</v>
      </c>
      <c r="L875" t="s">
        <v>115</v>
      </c>
      <c r="M875" t="s">
        <v>56</v>
      </c>
      <c r="N875">
        <v>671</v>
      </c>
      <c r="O875">
        <v>2333.333333</v>
      </c>
      <c r="P875">
        <v>0</v>
      </c>
      <c r="Q875">
        <v>3000</v>
      </c>
      <c r="R875" s="1">
        <v>39493</v>
      </c>
      <c r="S875">
        <v>1</v>
      </c>
      <c r="T875">
        <v>2008</v>
      </c>
      <c r="U875">
        <v>102.89</v>
      </c>
      <c r="V875">
        <v>1534.64</v>
      </c>
      <c r="W875">
        <v>62</v>
      </c>
      <c r="X875" t="s">
        <v>38</v>
      </c>
    </row>
    <row r="876" spans="1:24" hidden="1" x14ac:dyDescent="0.25">
      <c r="A876" s="1">
        <v>41620</v>
      </c>
      <c r="B876">
        <v>60</v>
      </c>
      <c r="C876" t="s">
        <v>30</v>
      </c>
      <c r="D876" s="1"/>
      <c r="E876">
        <v>0.22140000000000001</v>
      </c>
      <c r="F876">
        <v>0.19700000000000001</v>
      </c>
      <c r="G876">
        <v>0.187</v>
      </c>
      <c r="H876" t="s">
        <v>47</v>
      </c>
      <c r="I876">
        <v>4</v>
      </c>
      <c r="J876">
        <v>1</v>
      </c>
      <c r="K876" t="s">
        <v>69</v>
      </c>
      <c r="L876" t="s">
        <v>27</v>
      </c>
      <c r="M876" t="s">
        <v>28</v>
      </c>
      <c r="N876">
        <v>0</v>
      </c>
      <c r="O876">
        <v>2416.666667</v>
      </c>
      <c r="P876">
        <v>0</v>
      </c>
      <c r="Q876">
        <v>4000</v>
      </c>
      <c r="R876" s="1">
        <v>41632</v>
      </c>
      <c r="S876">
        <v>4</v>
      </c>
      <c r="T876">
        <v>2013</v>
      </c>
      <c r="U876">
        <v>105.31</v>
      </c>
      <c r="V876">
        <v>133.21</v>
      </c>
      <c r="W876">
        <v>1</v>
      </c>
      <c r="X876" t="s">
        <v>38</v>
      </c>
    </row>
    <row r="877" spans="1:24" hidden="1" x14ac:dyDescent="0.25">
      <c r="A877" s="1">
        <v>41531</v>
      </c>
      <c r="B877">
        <v>60</v>
      </c>
      <c r="C877" t="s">
        <v>30</v>
      </c>
      <c r="D877" s="1"/>
      <c r="E877">
        <v>0.16713</v>
      </c>
      <c r="F877">
        <v>0.14399999999999999</v>
      </c>
      <c r="G877">
        <v>0.13400000000000001</v>
      </c>
      <c r="H877" t="s">
        <v>42</v>
      </c>
      <c r="I877">
        <v>5</v>
      </c>
      <c r="J877">
        <v>1</v>
      </c>
      <c r="K877" t="s">
        <v>58</v>
      </c>
      <c r="L877" t="s">
        <v>32</v>
      </c>
      <c r="M877" t="s">
        <v>33</v>
      </c>
      <c r="N877">
        <v>0</v>
      </c>
      <c r="O877">
        <v>3833.333333</v>
      </c>
      <c r="P877">
        <v>0</v>
      </c>
      <c r="Q877">
        <v>15000</v>
      </c>
      <c r="R877" s="1">
        <v>41540</v>
      </c>
      <c r="S877">
        <v>3</v>
      </c>
      <c r="T877">
        <v>2013</v>
      </c>
      <c r="U877">
        <v>352.14</v>
      </c>
      <c r="V877">
        <v>928.32</v>
      </c>
      <c r="W877">
        <v>213</v>
      </c>
      <c r="X877" t="s">
        <v>38</v>
      </c>
    </row>
    <row r="878" spans="1:24" hidden="1" x14ac:dyDescent="0.25">
      <c r="A878" s="1">
        <v>41019</v>
      </c>
      <c r="B878">
        <v>36</v>
      </c>
      <c r="C878" t="s">
        <v>24</v>
      </c>
      <c r="D878" s="1">
        <v>41278</v>
      </c>
      <c r="E878">
        <v>0.15537999999999999</v>
      </c>
      <c r="F878">
        <v>0.127</v>
      </c>
      <c r="G878">
        <v>0.11700000000000001</v>
      </c>
      <c r="H878" t="s">
        <v>31</v>
      </c>
      <c r="I878">
        <v>8</v>
      </c>
      <c r="J878">
        <v>11</v>
      </c>
      <c r="K878" t="s">
        <v>48</v>
      </c>
      <c r="L878" t="s">
        <v>110</v>
      </c>
      <c r="M878" t="s">
        <v>33</v>
      </c>
      <c r="N878">
        <v>0</v>
      </c>
      <c r="O878">
        <v>8333.3333330000005</v>
      </c>
      <c r="P878">
        <v>0</v>
      </c>
      <c r="Q878">
        <v>12500</v>
      </c>
      <c r="R878" s="1">
        <v>41025</v>
      </c>
      <c r="S878">
        <v>2</v>
      </c>
      <c r="T878">
        <v>2012</v>
      </c>
      <c r="U878">
        <v>419.37</v>
      </c>
      <c r="V878">
        <v>831.87</v>
      </c>
      <c r="W878">
        <v>132</v>
      </c>
      <c r="X878" t="s">
        <v>34</v>
      </c>
    </row>
    <row r="879" spans="1:24" hidden="1" x14ac:dyDescent="0.25">
      <c r="A879" s="1">
        <v>41288</v>
      </c>
      <c r="B879">
        <v>36</v>
      </c>
      <c r="C879" t="s">
        <v>30</v>
      </c>
      <c r="D879" s="1"/>
      <c r="E879">
        <v>0.13138</v>
      </c>
      <c r="F879">
        <v>0.10340000000000001</v>
      </c>
      <c r="G879">
        <v>9.3399999999999997E-2</v>
      </c>
      <c r="H879" t="s">
        <v>31</v>
      </c>
      <c r="I879">
        <v>9</v>
      </c>
      <c r="J879">
        <v>2</v>
      </c>
      <c r="K879" t="s">
        <v>40</v>
      </c>
      <c r="L879" t="s">
        <v>92</v>
      </c>
      <c r="M879" t="s">
        <v>33</v>
      </c>
      <c r="N879">
        <v>0</v>
      </c>
      <c r="O879">
        <v>3204.166667</v>
      </c>
      <c r="P879">
        <v>0</v>
      </c>
      <c r="Q879">
        <v>13000</v>
      </c>
      <c r="R879" s="1">
        <v>41303</v>
      </c>
      <c r="S879">
        <v>1</v>
      </c>
      <c r="T879">
        <v>2013</v>
      </c>
      <c r="U879">
        <v>421.55</v>
      </c>
      <c r="V879">
        <v>1236.28</v>
      </c>
      <c r="W879">
        <v>280</v>
      </c>
      <c r="X879" t="s">
        <v>34</v>
      </c>
    </row>
    <row r="880" spans="1:24" hidden="1" x14ac:dyDescent="0.25">
      <c r="A880" s="1">
        <v>41181</v>
      </c>
      <c r="B880">
        <v>36</v>
      </c>
      <c r="C880" t="s">
        <v>24</v>
      </c>
      <c r="D880" s="1">
        <v>41362</v>
      </c>
      <c r="E880">
        <v>0.31627</v>
      </c>
      <c r="F880">
        <v>0.27700000000000002</v>
      </c>
      <c r="G880">
        <v>0.26700000000000002</v>
      </c>
      <c r="H880" t="s">
        <v>44</v>
      </c>
      <c r="I880">
        <v>1</v>
      </c>
      <c r="J880">
        <v>19</v>
      </c>
      <c r="K880" t="s">
        <v>87</v>
      </c>
      <c r="L880" t="s">
        <v>27</v>
      </c>
      <c r="M880" t="s">
        <v>33</v>
      </c>
      <c r="N880">
        <v>0</v>
      </c>
      <c r="O880">
        <v>6000</v>
      </c>
      <c r="P880">
        <v>0</v>
      </c>
      <c r="Q880">
        <v>3000</v>
      </c>
      <c r="R880" s="1">
        <v>41184</v>
      </c>
      <c r="S880">
        <v>4</v>
      </c>
      <c r="T880">
        <v>2012</v>
      </c>
      <c r="U880">
        <v>123.61</v>
      </c>
      <c r="V880">
        <v>299.66000000000003</v>
      </c>
      <c r="W880">
        <v>17</v>
      </c>
      <c r="X880" t="s">
        <v>34</v>
      </c>
    </row>
    <row r="881" spans="1:24" hidden="1" x14ac:dyDescent="0.25">
      <c r="A881" s="1">
        <v>40915</v>
      </c>
      <c r="B881">
        <v>36</v>
      </c>
      <c r="C881" t="s">
        <v>30</v>
      </c>
      <c r="D881" s="1"/>
      <c r="E881">
        <v>0.35797000000000001</v>
      </c>
      <c r="F881">
        <v>0.31769999999999998</v>
      </c>
      <c r="G881">
        <v>0.30769999999999997</v>
      </c>
      <c r="H881" t="s">
        <v>64</v>
      </c>
      <c r="I881">
        <v>5</v>
      </c>
      <c r="J881">
        <v>1</v>
      </c>
      <c r="K881" t="s">
        <v>48</v>
      </c>
      <c r="L881" t="s">
        <v>80</v>
      </c>
      <c r="M881" t="s">
        <v>33</v>
      </c>
      <c r="N881">
        <v>46</v>
      </c>
      <c r="O881">
        <v>9166.6666669999995</v>
      </c>
      <c r="P881">
        <v>0</v>
      </c>
      <c r="Q881">
        <v>4000</v>
      </c>
      <c r="R881" s="1">
        <v>40935</v>
      </c>
      <c r="S881">
        <v>1</v>
      </c>
      <c r="T881">
        <v>2012</v>
      </c>
      <c r="U881">
        <v>173.71</v>
      </c>
      <c r="V881">
        <v>1986.57</v>
      </c>
      <c r="W881">
        <v>3</v>
      </c>
      <c r="X881" t="s">
        <v>38</v>
      </c>
    </row>
    <row r="882" spans="1:24" hidden="1" x14ac:dyDescent="0.25">
      <c r="A882" s="1">
        <v>39694</v>
      </c>
      <c r="B882">
        <v>36</v>
      </c>
      <c r="C882" t="s">
        <v>24</v>
      </c>
      <c r="D882" s="1">
        <v>40722</v>
      </c>
      <c r="E882">
        <v>0.22237000000000001</v>
      </c>
      <c r="F882">
        <v>0.2</v>
      </c>
      <c r="G882">
        <v>0.19</v>
      </c>
      <c r="H882" t="s">
        <v>25</v>
      </c>
      <c r="J882">
        <v>5</v>
      </c>
      <c r="K882" t="s">
        <v>81</v>
      </c>
      <c r="L882" t="s">
        <v>54</v>
      </c>
      <c r="M882" t="s">
        <v>56</v>
      </c>
      <c r="N882">
        <v>0</v>
      </c>
      <c r="O882">
        <v>5416.6666670000004</v>
      </c>
      <c r="P882">
        <v>0</v>
      </c>
      <c r="Q882">
        <v>1000</v>
      </c>
      <c r="R882" s="1">
        <v>39707</v>
      </c>
      <c r="S882">
        <v>3</v>
      </c>
      <c r="T882">
        <v>2008</v>
      </c>
      <c r="U882">
        <v>0</v>
      </c>
      <c r="V882">
        <v>350.03</v>
      </c>
      <c r="W882">
        <v>53</v>
      </c>
      <c r="X882" t="s">
        <v>38</v>
      </c>
    </row>
    <row r="883" spans="1:24" hidden="1" x14ac:dyDescent="0.25">
      <c r="A883" s="1">
        <v>40839</v>
      </c>
      <c r="B883">
        <v>36</v>
      </c>
      <c r="C883" t="s">
        <v>66</v>
      </c>
      <c r="D883" s="1">
        <v>41033</v>
      </c>
      <c r="E883">
        <v>0.35132000000000002</v>
      </c>
      <c r="F883">
        <v>0.31490000000000001</v>
      </c>
      <c r="G883">
        <v>0.3049</v>
      </c>
      <c r="H883" t="s">
        <v>44</v>
      </c>
      <c r="I883">
        <v>5</v>
      </c>
      <c r="J883">
        <v>3</v>
      </c>
      <c r="K883" t="s">
        <v>35</v>
      </c>
      <c r="L883" t="s">
        <v>27</v>
      </c>
      <c r="M883" t="s">
        <v>33</v>
      </c>
      <c r="N883">
        <v>0</v>
      </c>
      <c r="O883">
        <v>12000</v>
      </c>
      <c r="P883">
        <v>797</v>
      </c>
      <c r="Q883">
        <v>6000</v>
      </c>
      <c r="R883" s="1">
        <v>40850</v>
      </c>
      <c r="S883">
        <v>4</v>
      </c>
      <c r="T883">
        <v>2011</v>
      </c>
      <c r="U883">
        <v>259.63</v>
      </c>
      <c r="V883">
        <v>160.47</v>
      </c>
      <c r="W883">
        <v>13</v>
      </c>
      <c r="X883" t="s">
        <v>38</v>
      </c>
    </row>
    <row r="884" spans="1:24" hidden="1" x14ac:dyDescent="0.25">
      <c r="A884" s="1">
        <v>41655</v>
      </c>
      <c r="B884">
        <v>60</v>
      </c>
      <c r="C884" t="s">
        <v>30</v>
      </c>
      <c r="D884" s="1"/>
      <c r="E884">
        <v>0.20347000000000001</v>
      </c>
      <c r="F884">
        <v>0.17949999999999999</v>
      </c>
      <c r="G884">
        <v>0.16950000000000001</v>
      </c>
      <c r="H884" t="s">
        <v>47</v>
      </c>
      <c r="I884">
        <v>7</v>
      </c>
      <c r="J884">
        <v>1</v>
      </c>
      <c r="K884" t="s">
        <v>35</v>
      </c>
      <c r="L884" t="s">
        <v>32</v>
      </c>
      <c r="M884" t="s">
        <v>33</v>
      </c>
      <c r="N884">
        <v>0</v>
      </c>
      <c r="O884">
        <v>8333.3333330000005</v>
      </c>
      <c r="P884">
        <v>0</v>
      </c>
      <c r="Q884">
        <v>15000</v>
      </c>
      <c r="R884" s="1">
        <v>41677</v>
      </c>
      <c r="S884">
        <v>1</v>
      </c>
      <c r="T884">
        <v>2014</v>
      </c>
      <c r="U884">
        <v>380.49</v>
      </c>
      <c r="V884">
        <v>0</v>
      </c>
      <c r="W884">
        <v>1</v>
      </c>
      <c r="X884" t="s">
        <v>38</v>
      </c>
    </row>
    <row r="885" spans="1:24" hidden="1" x14ac:dyDescent="0.25">
      <c r="A885" s="1">
        <v>41642</v>
      </c>
      <c r="B885">
        <v>36</v>
      </c>
      <c r="C885" t="s">
        <v>30</v>
      </c>
      <c r="D885" s="1"/>
      <c r="E885">
        <v>0.20932999999999999</v>
      </c>
      <c r="F885">
        <v>0.17249999999999999</v>
      </c>
      <c r="G885">
        <v>0.16250000000000001</v>
      </c>
      <c r="H885" t="s">
        <v>47</v>
      </c>
      <c r="I885">
        <v>6</v>
      </c>
      <c r="J885">
        <v>1</v>
      </c>
      <c r="K885" t="s">
        <v>72</v>
      </c>
      <c r="L885" t="s">
        <v>41</v>
      </c>
      <c r="M885" t="s">
        <v>33</v>
      </c>
      <c r="N885">
        <v>0</v>
      </c>
      <c r="O885">
        <v>4750</v>
      </c>
      <c r="P885">
        <v>0</v>
      </c>
      <c r="Q885">
        <v>10000</v>
      </c>
      <c r="R885" s="1">
        <v>41653</v>
      </c>
      <c r="S885">
        <v>1</v>
      </c>
      <c r="T885">
        <v>2014</v>
      </c>
      <c r="U885">
        <v>357.77</v>
      </c>
      <c r="V885">
        <v>61.433999999999997</v>
      </c>
      <c r="W885">
        <v>1</v>
      </c>
      <c r="X885" t="s">
        <v>34</v>
      </c>
    </row>
    <row r="886" spans="1:24" hidden="1" x14ac:dyDescent="0.25">
      <c r="A886" s="1">
        <v>41417</v>
      </c>
      <c r="B886">
        <v>36</v>
      </c>
      <c r="C886" t="s">
        <v>57</v>
      </c>
      <c r="D886" s="1"/>
      <c r="E886">
        <v>0.20053000000000001</v>
      </c>
      <c r="F886">
        <v>0.16389999999999999</v>
      </c>
      <c r="G886">
        <v>0.15390000000000001</v>
      </c>
      <c r="H886" t="s">
        <v>42</v>
      </c>
      <c r="I886">
        <v>4</v>
      </c>
      <c r="J886">
        <v>1</v>
      </c>
      <c r="K886" t="s">
        <v>93</v>
      </c>
      <c r="L886" t="s">
        <v>80</v>
      </c>
      <c r="M886" t="s">
        <v>33</v>
      </c>
      <c r="N886">
        <v>0</v>
      </c>
      <c r="O886">
        <v>5000</v>
      </c>
      <c r="P886">
        <v>6</v>
      </c>
      <c r="Q886">
        <v>15000</v>
      </c>
      <c r="R886" s="1">
        <v>41429</v>
      </c>
      <c r="S886">
        <v>2</v>
      </c>
      <c r="T886">
        <v>2013</v>
      </c>
      <c r="U886">
        <v>530.25</v>
      </c>
      <c r="V886">
        <v>1673.82</v>
      </c>
      <c r="W886">
        <v>75</v>
      </c>
      <c r="X886" t="s">
        <v>34</v>
      </c>
    </row>
    <row r="887" spans="1:24" hidden="1" x14ac:dyDescent="0.25">
      <c r="A887" s="1">
        <v>40914</v>
      </c>
      <c r="B887">
        <v>36</v>
      </c>
      <c r="C887" t="s">
        <v>24</v>
      </c>
      <c r="D887" s="1">
        <v>41374</v>
      </c>
      <c r="E887">
        <v>0.19108</v>
      </c>
      <c r="F887">
        <v>0.16209999999999999</v>
      </c>
      <c r="G887">
        <v>0.15210000000000001</v>
      </c>
      <c r="H887" t="s">
        <v>42</v>
      </c>
      <c r="I887">
        <v>8</v>
      </c>
      <c r="J887">
        <v>14</v>
      </c>
      <c r="K887" t="s">
        <v>69</v>
      </c>
      <c r="L887" t="s">
        <v>37</v>
      </c>
      <c r="M887" t="s">
        <v>33</v>
      </c>
      <c r="N887">
        <v>0</v>
      </c>
      <c r="O887">
        <v>1690.416667</v>
      </c>
      <c r="P887">
        <v>0</v>
      </c>
      <c r="Q887">
        <v>2000</v>
      </c>
      <c r="R887" s="1">
        <v>40921</v>
      </c>
      <c r="S887">
        <v>1</v>
      </c>
      <c r="T887">
        <v>2012</v>
      </c>
      <c r="U887">
        <v>70.52</v>
      </c>
      <c r="V887">
        <v>321.38</v>
      </c>
      <c r="W887">
        <v>43</v>
      </c>
      <c r="X887" t="s">
        <v>34</v>
      </c>
    </row>
    <row r="888" spans="1:24" hidden="1" x14ac:dyDescent="0.25">
      <c r="A888" s="1">
        <v>41504</v>
      </c>
      <c r="B888">
        <v>60</v>
      </c>
      <c r="C888" t="s">
        <v>30</v>
      </c>
      <c r="D888" s="1"/>
      <c r="E888">
        <v>0.26877000000000001</v>
      </c>
      <c r="F888">
        <v>0.2432</v>
      </c>
      <c r="G888">
        <v>0.23319999999999999</v>
      </c>
      <c r="H888" t="s">
        <v>39</v>
      </c>
      <c r="I888">
        <v>4</v>
      </c>
      <c r="J888">
        <v>1</v>
      </c>
      <c r="K888" t="s">
        <v>117</v>
      </c>
      <c r="L888" t="s">
        <v>60</v>
      </c>
      <c r="M888" t="s">
        <v>33</v>
      </c>
      <c r="N888">
        <v>426</v>
      </c>
      <c r="O888">
        <v>2083.333333</v>
      </c>
      <c r="P888">
        <v>0</v>
      </c>
      <c r="Q888">
        <v>4000</v>
      </c>
      <c r="R888" s="1">
        <v>41514</v>
      </c>
      <c r="S888">
        <v>3</v>
      </c>
      <c r="T888">
        <v>2013</v>
      </c>
      <c r="U888">
        <v>115.82</v>
      </c>
      <c r="V888">
        <v>505.65480000000002</v>
      </c>
      <c r="W888">
        <v>1</v>
      </c>
      <c r="X888" t="s">
        <v>38</v>
      </c>
    </row>
    <row r="889" spans="1:24" hidden="1" x14ac:dyDescent="0.25">
      <c r="A889" s="1">
        <v>41602</v>
      </c>
      <c r="B889">
        <v>36</v>
      </c>
      <c r="C889" t="s">
        <v>30</v>
      </c>
      <c r="D889" s="1"/>
      <c r="E889">
        <v>0.15223</v>
      </c>
      <c r="F889">
        <v>0.1239</v>
      </c>
      <c r="G889">
        <v>0.1139</v>
      </c>
      <c r="H889" t="s">
        <v>31</v>
      </c>
      <c r="I889">
        <v>4</v>
      </c>
      <c r="J889">
        <v>1</v>
      </c>
      <c r="K889" t="s">
        <v>99</v>
      </c>
      <c r="L889" t="s">
        <v>25</v>
      </c>
      <c r="M889" t="s">
        <v>27</v>
      </c>
      <c r="N889">
        <v>0</v>
      </c>
      <c r="O889">
        <v>2504.333333</v>
      </c>
      <c r="P889">
        <v>0</v>
      </c>
      <c r="Q889">
        <v>7500</v>
      </c>
      <c r="R889" s="1">
        <v>41611</v>
      </c>
      <c r="S889">
        <v>4</v>
      </c>
      <c r="T889">
        <v>2013</v>
      </c>
      <c r="U889">
        <v>250.51</v>
      </c>
      <c r="V889">
        <v>221.50409999999999</v>
      </c>
      <c r="W889">
        <v>1</v>
      </c>
      <c r="X889" t="s">
        <v>38</v>
      </c>
    </row>
    <row r="890" spans="1:24" hidden="1" x14ac:dyDescent="0.25">
      <c r="A890" s="1">
        <v>39057</v>
      </c>
      <c r="B890">
        <v>36</v>
      </c>
      <c r="C890" t="s">
        <v>66</v>
      </c>
      <c r="D890" s="1">
        <v>40197</v>
      </c>
      <c r="E890">
        <v>0.14960000000000001</v>
      </c>
      <c r="F890">
        <v>0.14249999999999999</v>
      </c>
      <c r="G890">
        <v>0.13500000000000001</v>
      </c>
      <c r="H890" t="s">
        <v>25</v>
      </c>
      <c r="J890">
        <v>0</v>
      </c>
      <c r="K890" t="s">
        <v>102</v>
      </c>
      <c r="L890" t="s">
        <v>110</v>
      </c>
      <c r="M890" t="s">
        <v>36</v>
      </c>
      <c r="O890">
        <v>3333.333333</v>
      </c>
      <c r="P890">
        <v>1632</v>
      </c>
      <c r="Q890">
        <v>24000</v>
      </c>
      <c r="R890" s="1">
        <v>39071</v>
      </c>
      <c r="S890">
        <v>4</v>
      </c>
      <c r="T890">
        <v>2006</v>
      </c>
      <c r="U890">
        <v>823.18</v>
      </c>
      <c r="V890">
        <v>5448.21</v>
      </c>
      <c r="W890">
        <v>366</v>
      </c>
      <c r="X890" t="s">
        <v>38</v>
      </c>
    </row>
    <row r="891" spans="1:24" x14ac:dyDescent="0.25">
      <c r="A891" s="1">
        <v>41647</v>
      </c>
      <c r="B891">
        <v>36</v>
      </c>
      <c r="C891" t="s">
        <v>30</v>
      </c>
      <c r="D891" s="1"/>
      <c r="E891">
        <v>9.0300000000000005E-2</v>
      </c>
      <c r="F891">
        <v>7.6899999999999996E-2</v>
      </c>
      <c r="G891">
        <v>6.6900000000000001E-2</v>
      </c>
      <c r="H891" t="s">
        <v>50</v>
      </c>
      <c r="I891">
        <v>7</v>
      </c>
      <c r="J891">
        <v>1</v>
      </c>
      <c r="K891" t="s">
        <v>58</v>
      </c>
      <c r="L891" t="s">
        <v>120</v>
      </c>
      <c r="M891" t="s">
        <v>33</v>
      </c>
      <c r="N891">
        <v>0</v>
      </c>
      <c r="O891">
        <v>6666.6666670000004</v>
      </c>
      <c r="P891">
        <v>0</v>
      </c>
      <c r="Q891">
        <v>15000</v>
      </c>
      <c r="R891" s="1">
        <v>41663</v>
      </c>
      <c r="S891">
        <v>1</v>
      </c>
      <c r="T891">
        <v>2014</v>
      </c>
      <c r="U891">
        <v>467.9</v>
      </c>
      <c r="V891">
        <v>97.97</v>
      </c>
      <c r="W891">
        <v>192</v>
      </c>
      <c r="X891" t="s">
        <v>29</v>
      </c>
    </row>
    <row r="892" spans="1:24" hidden="1" x14ac:dyDescent="0.25">
      <c r="A892" s="1">
        <v>41653</v>
      </c>
      <c r="B892">
        <v>60</v>
      </c>
      <c r="C892" t="s">
        <v>30</v>
      </c>
      <c r="D892" s="1"/>
      <c r="E892">
        <v>0.15425</v>
      </c>
      <c r="F892">
        <v>0.13139999999999999</v>
      </c>
      <c r="G892">
        <v>0.12139999999999999</v>
      </c>
      <c r="H892" t="s">
        <v>42</v>
      </c>
      <c r="I892">
        <v>11</v>
      </c>
      <c r="J892">
        <v>3</v>
      </c>
      <c r="K892" t="s">
        <v>61</v>
      </c>
      <c r="L892" t="s">
        <v>27</v>
      </c>
      <c r="M892" t="s">
        <v>33</v>
      </c>
      <c r="N892">
        <v>0</v>
      </c>
      <c r="O892">
        <v>14333.333329999999</v>
      </c>
      <c r="P892">
        <v>0</v>
      </c>
      <c r="Q892">
        <v>25000</v>
      </c>
      <c r="R892" s="1">
        <v>41656</v>
      </c>
      <c r="S892">
        <v>1</v>
      </c>
      <c r="T892">
        <v>2014</v>
      </c>
      <c r="U892">
        <v>570.62</v>
      </c>
      <c r="V892">
        <v>270</v>
      </c>
      <c r="W892">
        <v>1</v>
      </c>
      <c r="X892" t="s">
        <v>34</v>
      </c>
    </row>
    <row r="893" spans="1:24" x14ac:dyDescent="0.25">
      <c r="A893" s="1">
        <v>41488</v>
      </c>
      <c r="B893">
        <v>60</v>
      </c>
      <c r="C893" t="s">
        <v>30</v>
      </c>
      <c r="D893" s="1"/>
      <c r="E893">
        <v>0.13227</v>
      </c>
      <c r="F893">
        <v>0.1099</v>
      </c>
      <c r="G893">
        <v>9.9900000000000003E-2</v>
      </c>
      <c r="H893" t="s">
        <v>31</v>
      </c>
      <c r="I893">
        <v>7</v>
      </c>
      <c r="J893">
        <v>1</v>
      </c>
      <c r="K893" t="s">
        <v>94</v>
      </c>
      <c r="L893" t="s">
        <v>32</v>
      </c>
      <c r="M893" t="s">
        <v>33</v>
      </c>
      <c r="N893">
        <v>0</v>
      </c>
      <c r="O893">
        <v>5583.3333329999996</v>
      </c>
      <c r="P893">
        <v>0</v>
      </c>
      <c r="Q893">
        <v>15000</v>
      </c>
      <c r="R893" s="1">
        <v>41494</v>
      </c>
      <c r="S893">
        <v>3</v>
      </c>
      <c r="T893">
        <v>2013</v>
      </c>
      <c r="U893">
        <v>326.06</v>
      </c>
      <c r="V893">
        <v>804.62</v>
      </c>
      <c r="W893">
        <v>272</v>
      </c>
      <c r="X893" t="s">
        <v>29</v>
      </c>
    </row>
    <row r="894" spans="1:24" hidden="1" x14ac:dyDescent="0.25">
      <c r="A894" s="1">
        <v>41296</v>
      </c>
      <c r="B894">
        <v>36</v>
      </c>
      <c r="C894" t="s">
        <v>30</v>
      </c>
      <c r="D894" s="1"/>
      <c r="E894">
        <v>0.19645000000000001</v>
      </c>
      <c r="F894">
        <v>0.15989999999999999</v>
      </c>
      <c r="G894">
        <v>0.14990000000000001</v>
      </c>
      <c r="H894" t="s">
        <v>42</v>
      </c>
      <c r="I894">
        <v>6</v>
      </c>
      <c r="J894">
        <v>9</v>
      </c>
      <c r="K894" t="s">
        <v>48</v>
      </c>
      <c r="L894" t="s">
        <v>27</v>
      </c>
      <c r="M894" t="s">
        <v>33</v>
      </c>
      <c r="N894">
        <v>0</v>
      </c>
      <c r="O894">
        <v>20833.333330000001</v>
      </c>
      <c r="P894">
        <v>0</v>
      </c>
      <c r="Q894">
        <v>20000</v>
      </c>
      <c r="R894" s="1">
        <v>41306</v>
      </c>
      <c r="S894">
        <v>1</v>
      </c>
      <c r="T894">
        <v>2013</v>
      </c>
      <c r="U894">
        <v>703.04</v>
      </c>
      <c r="V894">
        <v>2967.06</v>
      </c>
      <c r="W894">
        <v>386</v>
      </c>
      <c r="X894" t="s">
        <v>34</v>
      </c>
    </row>
    <row r="895" spans="1:24" x14ac:dyDescent="0.25">
      <c r="A895" s="1">
        <v>40743</v>
      </c>
      <c r="B895">
        <v>36</v>
      </c>
      <c r="C895" t="s">
        <v>66</v>
      </c>
      <c r="D895" s="1">
        <v>40960</v>
      </c>
      <c r="E895">
        <v>0.27467000000000003</v>
      </c>
      <c r="F895">
        <v>0.2399</v>
      </c>
      <c r="G895">
        <v>0.22989999999999999</v>
      </c>
      <c r="H895" t="s">
        <v>39</v>
      </c>
      <c r="I895">
        <v>4</v>
      </c>
      <c r="J895">
        <v>7</v>
      </c>
      <c r="K895" t="s">
        <v>78</v>
      </c>
      <c r="L895" t="s">
        <v>104</v>
      </c>
      <c r="M895" t="s">
        <v>56</v>
      </c>
      <c r="N895">
        <v>9778</v>
      </c>
      <c r="O895">
        <v>4130.4166670000004</v>
      </c>
      <c r="P895">
        <v>870</v>
      </c>
      <c r="Q895">
        <v>2200</v>
      </c>
      <c r="R895" s="1">
        <v>40746</v>
      </c>
      <c r="S895">
        <v>3</v>
      </c>
      <c r="T895">
        <v>2011</v>
      </c>
      <c r="U895">
        <v>86.3</v>
      </c>
      <c r="V895">
        <v>5.78</v>
      </c>
      <c r="W895">
        <v>2</v>
      </c>
      <c r="X895" t="s">
        <v>29</v>
      </c>
    </row>
    <row r="896" spans="1:24" hidden="1" x14ac:dyDescent="0.25">
      <c r="A896" s="1">
        <v>41588</v>
      </c>
      <c r="B896">
        <v>36</v>
      </c>
      <c r="C896" t="s">
        <v>30</v>
      </c>
      <c r="D896" s="1"/>
      <c r="E896">
        <v>0.19858999999999999</v>
      </c>
      <c r="F896">
        <v>0.16200000000000001</v>
      </c>
      <c r="G896">
        <v>0.152</v>
      </c>
      <c r="H896" t="s">
        <v>42</v>
      </c>
      <c r="I896">
        <v>5</v>
      </c>
      <c r="J896">
        <v>7</v>
      </c>
      <c r="K896" t="s">
        <v>125</v>
      </c>
      <c r="L896" t="s">
        <v>60</v>
      </c>
      <c r="M896" t="s">
        <v>33</v>
      </c>
      <c r="N896">
        <v>0</v>
      </c>
      <c r="O896">
        <v>5000</v>
      </c>
      <c r="P896">
        <v>0</v>
      </c>
      <c r="Q896">
        <v>3600</v>
      </c>
      <c r="R896" s="1">
        <v>41593</v>
      </c>
      <c r="S896">
        <v>4</v>
      </c>
      <c r="T896">
        <v>2013</v>
      </c>
      <c r="U896">
        <v>126.92</v>
      </c>
      <c r="V896">
        <v>142.15219999999999</v>
      </c>
      <c r="W896">
        <v>1</v>
      </c>
      <c r="X896" t="s">
        <v>38</v>
      </c>
    </row>
    <row r="897" spans="1:24" hidden="1" x14ac:dyDescent="0.25">
      <c r="A897" s="1">
        <v>40938</v>
      </c>
      <c r="B897">
        <v>36</v>
      </c>
      <c r="C897" t="s">
        <v>66</v>
      </c>
      <c r="D897" s="1">
        <v>41488</v>
      </c>
      <c r="E897">
        <v>0.35797000000000001</v>
      </c>
      <c r="F897">
        <v>0.31769999999999998</v>
      </c>
      <c r="G897">
        <v>0.30769999999999997</v>
      </c>
      <c r="H897" t="s">
        <v>64</v>
      </c>
      <c r="I897">
        <v>4</v>
      </c>
      <c r="J897">
        <v>13</v>
      </c>
      <c r="K897" t="s">
        <v>65</v>
      </c>
      <c r="L897" t="s">
        <v>52</v>
      </c>
      <c r="M897" t="s">
        <v>28</v>
      </c>
      <c r="N897">
        <v>0</v>
      </c>
      <c r="O897">
        <v>14.583333</v>
      </c>
      <c r="P897">
        <v>342</v>
      </c>
      <c r="Q897">
        <v>4000</v>
      </c>
      <c r="R897" s="1">
        <v>40941</v>
      </c>
      <c r="S897">
        <v>1</v>
      </c>
      <c r="T897">
        <v>2012</v>
      </c>
      <c r="U897">
        <v>173.71</v>
      </c>
      <c r="V897">
        <v>1239.8699999999999</v>
      </c>
      <c r="W897">
        <v>1</v>
      </c>
      <c r="X897" t="s">
        <v>38</v>
      </c>
    </row>
    <row r="898" spans="1:24" hidden="1" x14ac:dyDescent="0.25">
      <c r="A898" s="1">
        <v>41647</v>
      </c>
      <c r="B898">
        <v>36</v>
      </c>
      <c r="C898" t="s">
        <v>30</v>
      </c>
      <c r="D898" s="1"/>
      <c r="E898">
        <v>0.24562999999999999</v>
      </c>
      <c r="F898">
        <v>0.20799999999999999</v>
      </c>
      <c r="G898">
        <v>0.19800000000000001</v>
      </c>
      <c r="H898" t="s">
        <v>39</v>
      </c>
      <c r="I898">
        <v>4</v>
      </c>
      <c r="J898">
        <v>1</v>
      </c>
      <c r="K898" t="s">
        <v>72</v>
      </c>
      <c r="L898" t="s">
        <v>110</v>
      </c>
      <c r="M898" t="s">
        <v>33</v>
      </c>
      <c r="N898">
        <v>0</v>
      </c>
      <c r="O898">
        <v>5000</v>
      </c>
      <c r="P898">
        <v>0</v>
      </c>
      <c r="Q898">
        <v>10000</v>
      </c>
      <c r="R898" s="1">
        <v>41656</v>
      </c>
      <c r="S898">
        <v>1</v>
      </c>
      <c r="T898">
        <v>2014</v>
      </c>
      <c r="U898">
        <v>375.72</v>
      </c>
      <c r="V898">
        <v>170.9614</v>
      </c>
      <c r="W898">
        <v>1</v>
      </c>
      <c r="X898" t="s">
        <v>38</v>
      </c>
    </row>
    <row r="899" spans="1:24" hidden="1" x14ac:dyDescent="0.25">
      <c r="A899" s="1">
        <v>39590</v>
      </c>
      <c r="B899">
        <v>36</v>
      </c>
      <c r="C899" t="s">
        <v>24</v>
      </c>
      <c r="D899" s="1">
        <v>40697</v>
      </c>
      <c r="E899">
        <v>0.16461000000000001</v>
      </c>
      <c r="F899">
        <v>0.14299999999999999</v>
      </c>
      <c r="G899">
        <v>0.13300000000000001</v>
      </c>
      <c r="H899" t="s">
        <v>25</v>
      </c>
      <c r="J899">
        <v>1</v>
      </c>
      <c r="K899" t="s">
        <v>100</v>
      </c>
      <c r="L899" t="s">
        <v>27</v>
      </c>
      <c r="M899" t="s">
        <v>56</v>
      </c>
      <c r="N899">
        <v>0</v>
      </c>
      <c r="O899">
        <v>3500</v>
      </c>
      <c r="P899">
        <v>0</v>
      </c>
      <c r="Q899">
        <v>7500</v>
      </c>
      <c r="R899" s="1">
        <v>39602</v>
      </c>
      <c r="S899">
        <v>2</v>
      </c>
      <c r="T899">
        <v>2008</v>
      </c>
      <c r="U899">
        <v>256.26</v>
      </c>
      <c r="V899">
        <v>1768.64</v>
      </c>
      <c r="W899">
        <v>225</v>
      </c>
      <c r="X899" t="s">
        <v>34</v>
      </c>
    </row>
    <row r="900" spans="1:24" hidden="1" x14ac:dyDescent="0.25">
      <c r="A900" s="1">
        <v>40667</v>
      </c>
      <c r="B900">
        <v>36</v>
      </c>
      <c r="C900" t="s">
        <v>24</v>
      </c>
      <c r="D900" s="1">
        <v>40879</v>
      </c>
      <c r="E900">
        <v>0.32575999999999999</v>
      </c>
      <c r="F900">
        <v>0.28989999999999999</v>
      </c>
      <c r="G900">
        <v>0.27989999999999998</v>
      </c>
      <c r="H900" t="s">
        <v>44</v>
      </c>
      <c r="I900">
        <v>2</v>
      </c>
      <c r="J900">
        <v>1</v>
      </c>
      <c r="K900" t="s">
        <v>48</v>
      </c>
      <c r="L900" t="s">
        <v>32</v>
      </c>
      <c r="M900" t="s">
        <v>33</v>
      </c>
      <c r="N900">
        <v>0</v>
      </c>
      <c r="O900">
        <v>9166.6666669999995</v>
      </c>
      <c r="P900">
        <v>0</v>
      </c>
      <c r="Q900">
        <v>7500</v>
      </c>
      <c r="R900" s="1">
        <v>40682</v>
      </c>
      <c r="S900">
        <v>2</v>
      </c>
      <c r="T900">
        <v>2011</v>
      </c>
      <c r="U900">
        <v>314.25</v>
      </c>
      <c r="V900">
        <v>1090.33</v>
      </c>
      <c r="W900">
        <v>35</v>
      </c>
      <c r="X900" t="s">
        <v>38</v>
      </c>
    </row>
    <row r="901" spans="1:24" hidden="1" x14ac:dyDescent="0.25">
      <c r="A901" s="1">
        <v>41307</v>
      </c>
      <c r="B901">
        <v>60</v>
      </c>
      <c r="C901" t="s">
        <v>30</v>
      </c>
      <c r="D901" s="1"/>
      <c r="E901">
        <v>0.20879</v>
      </c>
      <c r="F901">
        <v>0.1847</v>
      </c>
      <c r="G901">
        <v>0.17469999999999999</v>
      </c>
      <c r="H901" t="s">
        <v>42</v>
      </c>
      <c r="I901">
        <v>7</v>
      </c>
      <c r="J901">
        <v>1</v>
      </c>
      <c r="K901" t="s">
        <v>116</v>
      </c>
      <c r="L901" t="s">
        <v>84</v>
      </c>
      <c r="M901" t="s">
        <v>33</v>
      </c>
      <c r="N901">
        <v>0</v>
      </c>
      <c r="O901">
        <v>4333.3333329999996</v>
      </c>
      <c r="P901">
        <v>0</v>
      </c>
      <c r="Q901">
        <v>20000</v>
      </c>
      <c r="R901" s="1">
        <v>41313</v>
      </c>
      <c r="S901">
        <v>1</v>
      </c>
      <c r="T901">
        <v>2013</v>
      </c>
      <c r="U901">
        <v>513</v>
      </c>
      <c r="V901">
        <v>3469.78</v>
      </c>
      <c r="W901">
        <v>289</v>
      </c>
      <c r="X901" t="s">
        <v>38</v>
      </c>
    </row>
    <row r="902" spans="1:24" x14ac:dyDescent="0.25">
      <c r="A902" s="1">
        <v>41647</v>
      </c>
      <c r="B902">
        <v>60</v>
      </c>
      <c r="C902" t="s">
        <v>30</v>
      </c>
      <c r="D902" s="1"/>
      <c r="E902">
        <v>0.17685000000000001</v>
      </c>
      <c r="F902">
        <v>0.1535</v>
      </c>
      <c r="G902">
        <v>0.14349999999999999</v>
      </c>
      <c r="H902" t="s">
        <v>42</v>
      </c>
      <c r="I902">
        <v>8</v>
      </c>
      <c r="J902">
        <v>1</v>
      </c>
      <c r="K902" t="s">
        <v>87</v>
      </c>
      <c r="L902" t="s">
        <v>41</v>
      </c>
      <c r="M902" t="s">
        <v>33</v>
      </c>
      <c r="N902">
        <v>0</v>
      </c>
      <c r="O902">
        <v>8600</v>
      </c>
      <c r="P902">
        <v>0</v>
      </c>
      <c r="Q902">
        <v>10000</v>
      </c>
      <c r="R902" s="1">
        <v>41652</v>
      </c>
      <c r="S902">
        <v>1</v>
      </c>
      <c r="T902">
        <v>2014</v>
      </c>
      <c r="U902">
        <v>239.74</v>
      </c>
      <c r="V902">
        <v>126.1645</v>
      </c>
      <c r="W902">
        <v>1</v>
      </c>
      <c r="X902" t="s">
        <v>29</v>
      </c>
    </row>
    <row r="903" spans="1:24" hidden="1" x14ac:dyDescent="0.25">
      <c r="A903" s="1">
        <v>41611</v>
      </c>
      <c r="B903">
        <v>60</v>
      </c>
      <c r="C903" t="s">
        <v>30</v>
      </c>
      <c r="D903" s="1"/>
      <c r="E903">
        <v>0.13636000000000001</v>
      </c>
      <c r="F903">
        <v>0.1139</v>
      </c>
      <c r="G903">
        <v>0.10390000000000001</v>
      </c>
      <c r="H903" t="s">
        <v>31</v>
      </c>
      <c r="I903">
        <v>11</v>
      </c>
      <c r="J903">
        <v>2</v>
      </c>
      <c r="K903" t="s">
        <v>58</v>
      </c>
      <c r="L903" t="s">
        <v>32</v>
      </c>
      <c r="M903" t="s">
        <v>33</v>
      </c>
      <c r="N903">
        <v>0</v>
      </c>
      <c r="O903">
        <v>16666.666669999999</v>
      </c>
      <c r="P903">
        <v>0</v>
      </c>
      <c r="Q903">
        <v>23695</v>
      </c>
      <c r="R903" s="1">
        <v>41613</v>
      </c>
      <c r="S903">
        <v>4</v>
      </c>
      <c r="T903">
        <v>2013</v>
      </c>
      <c r="U903">
        <v>519.80999999999995</v>
      </c>
      <c r="V903">
        <v>448.23590000000002</v>
      </c>
      <c r="W903">
        <v>1</v>
      </c>
      <c r="X903" t="s">
        <v>34</v>
      </c>
    </row>
    <row r="904" spans="1:24" x14ac:dyDescent="0.25">
      <c r="A904" s="1">
        <v>39622</v>
      </c>
      <c r="B904">
        <v>36</v>
      </c>
      <c r="C904" t="s">
        <v>66</v>
      </c>
      <c r="D904" s="1">
        <v>39995</v>
      </c>
      <c r="E904">
        <v>0.37452999999999997</v>
      </c>
      <c r="F904">
        <v>0.35</v>
      </c>
      <c r="G904">
        <v>0.34</v>
      </c>
      <c r="H904" t="s">
        <v>25</v>
      </c>
      <c r="J904">
        <v>3</v>
      </c>
      <c r="K904" t="s">
        <v>93</v>
      </c>
      <c r="L904" t="s">
        <v>122</v>
      </c>
      <c r="M904" t="s">
        <v>56</v>
      </c>
      <c r="N904">
        <v>107</v>
      </c>
      <c r="O904">
        <v>4166.6666670000004</v>
      </c>
      <c r="P904">
        <v>1714</v>
      </c>
      <c r="Q904">
        <v>5000</v>
      </c>
      <c r="R904" s="1">
        <v>39629</v>
      </c>
      <c r="S904">
        <v>2</v>
      </c>
      <c r="T904">
        <v>2008</v>
      </c>
      <c r="U904">
        <v>226.18</v>
      </c>
      <c r="V904">
        <v>975.93</v>
      </c>
      <c r="W904">
        <v>61</v>
      </c>
      <c r="X904" t="s">
        <v>29</v>
      </c>
    </row>
    <row r="905" spans="1:24" hidden="1" x14ac:dyDescent="0.25">
      <c r="A905" s="1">
        <v>41585</v>
      </c>
      <c r="B905">
        <v>60</v>
      </c>
      <c r="C905" t="s">
        <v>30</v>
      </c>
      <c r="D905" s="1"/>
      <c r="E905">
        <v>0.22600999999999999</v>
      </c>
      <c r="F905">
        <v>0.20150000000000001</v>
      </c>
      <c r="G905">
        <v>0.1915</v>
      </c>
      <c r="H905" t="s">
        <v>47</v>
      </c>
      <c r="I905">
        <v>4</v>
      </c>
      <c r="J905">
        <v>2</v>
      </c>
      <c r="K905" t="s">
        <v>67</v>
      </c>
      <c r="L905" t="s">
        <v>60</v>
      </c>
      <c r="M905" t="s">
        <v>33</v>
      </c>
      <c r="N905">
        <v>0</v>
      </c>
      <c r="O905">
        <v>10000</v>
      </c>
      <c r="P905">
        <v>0</v>
      </c>
      <c r="Q905">
        <v>15000</v>
      </c>
      <c r="R905" s="1">
        <v>41597</v>
      </c>
      <c r="S905">
        <v>4</v>
      </c>
      <c r="T905">
        <v>2013</v>
      </c>
      <c r="U905">
        <v>398.66</v>
      </c>
      <c r="V905">
        <v>745.92920000000004</v>
      </c>
      <c r="W905">
        <v>1</v>
      </c>
      <c r="X905" t="s">
        <v>38</v>
      </c>
    </row>
    <row r="906" spans="1:24" hidden="1" x14ac:dyDescent="0.25">
      <c r="A906" s="1">
        <v>40837</v>
      </c>
      <c r="B906">
        <v>36</v>
      </c>
      <c r="C906" t="s">
        <v>24</v>
      </c>
      <c r="D906" s="1">
        <v>40912</v>
      </c>
      <c r="E906">
        <v>8.8819999999999996E-2</v>
      </c>
      <c r="F906">
        <v>8.5400000000000004E-2</v>
      </c>
      <c r="G906">
        <v>7.5399999999999995E-2</v>
      </c>
      <c r="H906" t="s">
        <v>50</v>
      </c>
      <c r="I906">
        <v>10</v>
      </c>
      <c r="J906">
        <v>1</v>
      </c>
      <c r="K906" t="s">
        <v>48</v>
      </c>
      <c r="L906" t="s">
        <v>92</v>
      </c>
      <c r="M906" t="s">
        <v>33</v>
      </c>
      <c r="N906">
        <v>0</v>
      </c>
      <c r="O906">
        <v>7750</v>
      </c>
      <c r="P906">
        <v>0</v>
      </c>
      <c r="Q906">
        <v>7900</v>
      </c>
      <c r="R906" s="1">
        <v>40843</v>
      </c>
      <c r="S906">
        <v>4</v>
      </c>
      <c r="T906">
        <v>2011</v>
      </c>
      <c r="U906">
        <v>249.53</v>
      </c>
      <c r="V906">
        <v>125.21</v>
      </c>
      <c r="W906">
        <v>92</v>
      </c>
      <c r="X906" t="s">
        <v>34</v>
      </c>
    </row>
    <row r="907" spans="1:24" hidden="1" x14ac:dyDescent="0.25">
      <c r="A907" s="1">
        <v>38861</v>
      </c>
      <c r="B907">
        <v>36</v>
      </c>
      <c r="C907" t="s">
        <v>24</v>
      </c>
      <c r="D907" s="1">
        <v>39108</v>
      </c>
      <c r="E907">
        <v>0.15914</v>
      </c>
      <c r="F907">
        <v>0.152</v>
      </c>
      <c r="G907">
        <v>0.14699999999999999</v>
      </c>
      <c r="H907" t="s">
        <v>25</v>
      </c>
      <c r="J907">
        <v>0</v>
      </c>
      <c r="K907" t="s">
        <v>25</v>
      </c>
      <c r="L907" t="s">
        <v>25</v>
      </c>
      <c r="M907" t="s">
        <v>25</v>
      </c>
      <c r="O907">
        <v>3333.333333</v>
      </c>
      <c r="P907">
        <v>0</v>
      </c>
      <c r="Q907">
        <v>5000</v>
      </c>
      <c r="R907" s="1">
        <v>38874</v>
      </c>
      <c r="S907">
        <v>2</v>
      </c>
      <c r="T907">
        <v>2006</v>
      </c>
      <c r="U907">
        <v>173.82</v>
      </c>
      <c r="V907">
        <v>447.59</v>
      </c>
      <c r="W907">
        <v>83</v>
      </c>
      <c r="X907" t="s">
        <v>38</v>
      </c>
    </row>
    <row r="908" spans="1:24" hidden="1" x14ac:dyDescent="0.25">
      <c r="A908" s="1">
        <v>41466</v>
      </c>
      <c r="B908">
        <v>60</v>
      </c>
      <c r="C908" t="s">
        <v>30</v>
      </c>
      <c r="D908" s="1"/>
      <c r="E908">
        <v>0.29998000000000002</v>
      </c>
      <c r="F908">
        <v>0.27360000000000001</v>
      </c>
      <c r="G908">
        <v>0.2636</v>
      </c>
      <c r="H908" t="s">
        <v>39</v>
      </c>
      <c r="I908">
        <v>3</v>
      </c>
      <c r="J908">
        <v>1</v>
      </c>
      <c r="K908" t="s">
        <v>35</v>
      </c>
      <c r="L908" t="s">
        <v>80</v>
      </c>
      <c r="M908" t="s">
        <v>33</v>
      </c>
      <c r="N908">
        <v>0</v>
      </c>
      <c r="O908">
        <v>4166.6666670000004</v>
      </c>
      <c r="P908">
        <v>0</v>
      </c>
      <c r="Q908">
        <v>4000</v>
      </c>
      <c r="R908" s="1">
        <v>41470</v>
      </c>
      <c r="S908">
        <v>3</v>
      </c>
      <c r="T908">
        <v>2013</v>
      </c>
      <c r="U908">
        <v>123</v>
      </c>
      <c r="V908">
        <v>626.12159999999994</v>
      </c>
      <c r="W908">
        <v>1</v>
      </c>
      <c r="X908" t="s">
        <v>38</v>
      </c>
    </row>
    <row r="909" spans="1:24" hidden="1" x14ac:dyDescent="0.25">
      <c r="A909" s="1">
        <v>41653</v>
      </c>
      <c r="B909">
        <v>36</v>
      </c>
      <c r="C909" t="s">
        <v>30</v>
      </c>
      <c r="D909" s="1"/>
      <c r="E909">
        <v>0.18990000000000001</v>
      </c>
      <c r="F909">
        <v>0.1535</v>
      </c>
      <c r="G909">
        <v>0.14349999999999999</v>
      </c>
      <c r="H909" t="s">
        <v>42</v>
      </c>
      <c r="I909">
        <v>5</v>
      </c>
      <c r="J909">
        <v>1</v>
      </c>
      <c r="K909" t="s">
        <v>58</v>
      </c>
      <c r="L909" t="s">
        <v>25</v>
      </c>
      <c r="M909" t="s">
        <v>27</v>
      </c>
      <c r="N909">
        <v>0</v>
      </c>
      <c r="O909">
        <v>1629.166667</v>
      </c>
      <c r="P909">
        <v>0</v>
      </c>
      <c r="Q909">
        <v>4000</v>
      </c>
      <c r="R909" s="1">
        <v>41660</v>
      </c>
      <c r="S909">
        <v>1</v>
      </c>
      <c r="T909">
        <v>2014</v>
      </c>
      <c r="U909">
        <v>139.35</v>
      </c>
      <c r="V909">
        <v>52.15</v>
      </c>
      <c r="W909">
        <v>61</v>
      </c>
      <c r="X909" t="s">
        <v>38</v>
      </c>
    </row>
    <row r="910" spans="1:24" hidden="1" x14ac:dyDescent="0.25">
      <c r="A910" s="1">
        <v>41680</v>
      </c>
      <c r="B910">
        <v>36</v>
      </c>
      <c r="C910" t="s">
        <v>30</v>
      </c>
      <c r="D910" s="1"/>
      <c r="E910">
        <v>0.12726999999999999</v>
      </c>
      <c r="F910">
        <v>9.9000000000000005E-2</v>
      </c>
      <c r="G910">
        <v>8.8999999999999996E-2</v>
      </c>
      <c r="H910" t="s">
        <v>31</v>
      </c>
      <c r="I910">
        <v>6</v>
      </c>
      <c r="J910">
        <v>1</v>
      </c>
      <c r="K910" t="s">
        <v>72</v>
      </c>
      <c r="L910" t="s">
        <v>27</v>
      </c>
      <c r="M910" t="s">
        <v>33</v>
      </c>
      <c r="N910">
        <v>0</v>
      </c>
      <c r="O910">
        <v>7833.3333329999996</v>
      </c>
      <c r="P910">
        <v>0</v>
      </c>
      <c r="Q910">
        <v>15000</v>
      </c>
      <c r="R910" s="1">
        <v>41698</v>
      </c>
      <c r="S910">
        <v>1</v>
      </c>
      <c r="T910">
        <v>2014</v>
      </c>
      <c r="U910">
        <v>483.3</v>
      </c>
      <c r="V910">
        <v>0</v>
      </c>
      <c r="W910">
        <v>1</v>
      </c>
      <c r="X910" t="s">
        <v>38</v>
      </c>
    </row>
    <row r="911" spans="1:24" hidden="1" x14ac:dyDescent="0.25">
      <c r="A911" s="1">
        <v>41557</v>
      </c>
      <c r="B911">
        <v>36</v>
      </c>
      <c r="C911" t="s">
        <v>30</v>
      </c>
      <c r="D911" s="1"/>
      <c r="E911">
        <v>0.34752</v>
      </c>
      <c r="F911">
        <v>0.3075</v>
      </c>
      <c r="G911">
        <v>0.29749999999999999</v>
      </c>
      <c r="H911" t="s">
        <v>64</v>
      </c>
      <c r="I911">
        <v>3</v>
      </c>
      <c r="J911">
        <v>1</v>
      </c>
      <c r="K911" t="s">
        <v>73</v>
      </c>
      <c r="L911" t="s">
        <v>27</v>
      </c>
      <c r="M911" t="s">
        <v>33</v>
      </c>
      <c r="N911">
        <v>0</v>
      </c>
      <c r="O911">
        <v>8250</v>
      </c>
      <c r="P911">
        <v>0</v>
      </c>
      <c r="Q911">
        <v>4000</v>
      </c>
      <c r="R911" s="1">
        <v>41575</v>
      </c>
      <c r="S911">
        <v>4</v>
      </c>
      <c r="T911">
        <v>2013</v>
      </c>
      <c r="U911">
        <v>171.45</v>
      </c>
      <c r="V911">
        <v>403.69</v>
      </c>
      <c r="W911">
        <v>25</v>
      </c>
      <c r="X911" t="s">
        <v>34</v>
      </c>
    </row>
    <row r="912" spans="1:24" hidden="1" x14ac:dyDescent="0.25">
      <c r="A912" s="1">
        <v>41525</v>
      </c>
      <c r="B912">
        <v>36</v>
      </c>
      <c r="C912" t="s">
        <v>30</v>
      </c>
      <c r="D912" s="1"/>
      <c r="E912">
        <v>0.2878</v>
      </c>
      <c r="F912">
        <v>0.2492</v>
      </c>
      <c r="G912">
        <v>0.2392</v>
      </c>
      <c r="H912" t="s">
        <v>39</v>
      </c>
      <c r="I912">
        <v>3</v>
      </c>
      <c r="J912">
        <v>1</v>
      </c>
      <c r="K912" t="s">
        <v>71</v>
      </c>
      <c r="L912" t="s">
        <v>68</v>
      </c>
      <c r="M912" t="s">
        <v>33</v>
      </c>
      <c r="N912">
        <v>0</v>
      </c>
      <c r="O912">
        <v>6666.6666670000004</v>
      </c>
      <c r="P912">
        <v>0</v>
      </c>
      <c r="Q912">
        <v>5000</v>
      </c>
      <c r="R912" s="1">
        <v>41527</v>
      </c>
      <c r="S912">
        <v>3</v>
      </c>
      <c r="T912">
        <v>2013</v>
      </c>
      <c r="U912">
        <v>198.59</v>
      </c>
      <c r="V912">
        <v>501.93</v>
      </c>
      <c r="W912">
        <v>54</v>
      </c>
      <c r="X912" t="s">
        <v>38</v>
      </c>
    </row>
    <row r="913" spans="1:24" hidden="1" x14ac:dyDescent="0.25">
      <c r="A913" s="1">
        <v>41035</v>
      </c>
      <c r="B913">
        <v>36</v>
      </c>
      <c r="C913" t="s">
        <v>30</v>
      </c>
      <c r="D913" s="1"/>
      <c r="E913">
        <v>0.33552999999999999</v>
      </c>
      <c r="F913">
        <v>0.29580000000000001</v>
      </c>
      <c r="G913">
        <v>0.2858</v>
      </c>
      <c r="H913" t="s">
        <v>44</v>
      </c>
      <c r="I913">
        <v>6</v>
      </c>
      <c r="J913">
        <v>1</v>
      </c>
      <c r="K913" t="s">
        <v>136</v>
      </c>
      <c r="L913" t="s">
        <v>27</v>
      </c>
      <c r="M913" t="s">
        <v>33</v>
      </c>
      <c r="N913">
        <v>0</v>
      </c>
      <c r="O913">
        <v>2666.666667</v>
      </c>
      <c r="P913">
        <v>0</v>
      </c>
      <c r="Q913">
        <v>4000</v>
      </c>
      <c r="R913" s="1">
        <v>41053</v>
      </c>
      <c r="S913">
        <v>2</v>
      </c>
      <c r="T913">
        <v>2012</v>
      </c>
      <c r="U913">
        <v>168.89</v>
      </c>
      <c r="V913">
        <v>1650.26</v>
      </c>
      <c r="W913">
        <v>29</v>
      </c>
      <c r="X913" t="s">
        <v>38</v>
      </c>
    </row>
    <row r="914" spans="1:24" hidden="1" x14ac:dyDescent="0.25">
      <c r="A914" s="1">
        <v>39035</v>
      </c>
      <c r="B914">
        <v>36</v>
      </c>
      <c r="C914" t="s">
        <v>63</v>
      </c>
      <c r="D914" s="1">
        <v>39404</v>
      </c>
      <c r="E914">
        <v>0.27276</v>
      </c>
      <c r="F914">
        <v>0.26</v>
      </c>
      <c r="G914">
        <v>0.245</v>
      </c>
      <c r="H914" t="s">
        <v>25</v>
      </c>
      <c r="J914">
        <v>0</v>
      </c>
      <c r="K914" t="s">
        <v>51</v>
      </c>
      <c r="L914" t="s">
        <v>77</v>
      </c>
      <c r="M914" t="s">
        <v>36</v>
      </c>
      <c r="O914">
        <v>2316.666667</v>
      </c>
      <c r="P914">
        <v>158</v>
      </c>
      <c r="Q914">
        <v>1500</v>
      </c>
      <c r="R914" s="1">
        <v>39041</v>
      </c>
      <c r="S914">
        <v>4</v>
      </c>
      <c r="T914">
        <v>2006</v>
      </c>
      <c r="U914">
        <v>60.44</v>
      </c>
      <c r="V914">
        <v>205.09</v>
      </c>
      <c r="W914">
        <v>11</v>
      </c>
      <c r="X914" t="s">
        <v>38</v>
      </c>
    </row>
    <row r="915" spans="1:24" hidden="1" x14ac:dyDescent="0.25">
      <c r="A915" s="1">
        <v>40591</v>
      </c>
      <c r="B915">
        <v>12</v>
      </c>
      <c r="C915" t="s">
        <v>24</v>
      </c>
      <c r="D915" s="1">
        <v>40964</v>
      </c>
      <c r="E915">
        <v>5.9270000000000003E-2</v>
      </c>
      <c r="F915">
        <v>4.99E-2</v>
      </c>
      <c r="G915">
        <v>3.9899999999999998E-2</v>
      </c>
      <c r="H915" t="s">
        <v>50</v>
      </c>
      <c r="I915">
        <v>10</v>
      </c>
      <c r="J915">
        <v>7</v>
      </c>
      <c r="K915" t="s">
        <v>61</v>
      </c>
      <c r="L915" t="s">
        <v>62</v>
      </c>
      <c r="M915" t="s">
        <v>33</v>
      </c>
      <c r="N915">
        <v>0</v>
      </c>
      <c r="O915">
        <v>10833.333329999999</v>
      </c>
      <c r="P915">
        <v>0</v>
      </c>
      <c r="Q915">
        <v>5000</v>
      </c>
      <c r="R915" s="1">
        <v>40599</v>
      </c>
      <c r="S915">
        <v>1</v>
      </c>
      <c r="T915">
        <v>2011</v>
      </c>
      <c r="U915">
        <v>428.01</v>
      </c>
      <c r="V915">
        <v>134.97</v>
      </c>
      <c r="W915">
        <v>98</v>
      </c>
      <c r="X915" t="s">
        <v>38</v>
      </c>
    </row>
    <row r="916" spans="1:24" hidden="1" x14ac:dyDescent="0.25">
      <c r="A916" s="1">
        <v>41529</v>
      </c>
      <c r="B916">
        <v>36</v>
      </c>
      <c r="C916" t="s">
        <v>30</v>
      </c>
      <c r="D916" s="1"/>
      <c r="E916">
        <v>0.13300999999999999</v>
      </c>
      <c r="F916">
        <v>0.105</v>
      </c>
      <c r="G916">
        <v>9.5000000000000001E-2</v>
      </c>
      <c r="H916" t="s">
        <v>31</v>
      </c>
      <c r="I916">
        <v>8</v>
      </c>
      <c r="J916">
        <v>1</v>
      </c>
      <c r="K916" t="s">
        <v>48</v>
      </c>
      <c r="L916" t="s">
        <v>107</v>
      </c>
      <c r="M916" t="s">
        <v>33</v>
      </c>
      <c r="N916">
        <v>0</v>
      </c>
      <c r="O916">
        <v>4083.333333</v>
      </c>
      <c r="P916">
        <v>0</v>
      </c>
      <c r="Q916">
        <v>10000</v>
      </c>
      <c r="R916" s="1">
        <v>41535</v>
      </c>
      <c r="S916">
        <v>3</v>
      </c>
      <c r="T916">
        <v>2013</v>
      </c>
      <c r="U916">
        <v>325.02</v>
      </c>
      <c r="V916">
        <v>416.02330000000001</v>
      </c>
      <c r="W916">
        <v>1</v>
      </c>
      <c r="X916" t="s">
        <v>38</v>
      </c>
    </row>
    <row r="917" spans="1:24" hidden="1" x14ac:dyDescent="0.25">
      <c r="A917" s="1">
        <v>40966</v>
      </c>
      <c r="B917">
        <v>36</v>
      </c>
      <c r="C917" t="s">
        <v>30</v>
      </c>
      <c r="D917" s="1"/>
      <c r="E917">
        <v>0.17358999999999999</v>
      </c>
      <c r="F917">
        <v>0.1449</v>
      </c>
      <c r="G917">
        <v>0.13489999999999999</v>
      </c>
      <c r="H917" t="s">
        <v>42</v>
      </c>
      <c r="I917">
        <v>8</v>
      </c>
      <c r="J917">
        <v>15</v>
      </c>
      <c r="K917" t="s">
        <v>102</v>
      </c>
      <c r="L917" t="s">
        <v>118</v>
      </c>
      <c r="M917" t="s">
        <v>33</v>
      </c>
      <c r="N917">
        <v>66</v>
      </c>
      <c r="O917">
        <v>4333.3333329999996</v>
      </c>
      <c r="P917">
        <v>0</v>
      </c>
      <c r="Q917">
        <v>5500</v>
      </c>
      <c r="R917" s="1">
        <v>40974</v>
      </c>
      <c r="S917">
        <v>1</v>
      </c>
      <c r="T917">
        <v>2012</v>
      </c>
      <c r="U917">
        <v>189.29</v>
      </c>
      <c r="V917">
        <v>1122.58</v>
      </c>
      <c r="W917">
        <v>1</v>
      </c>
      <c r="X917" t="s">
        <v>34</v>
      </c>
    </row>
    <row r="918" spans="1:24" hidden="1" x14ac:dyDescent="0.25">
      <c r="A918" s="1">
        <v>39528</v>
      </c>
      <c r="B918">
        <v>36</v>
      </c>
      <c r="C918" t="s">
        <v>24</v>
      </c>
      <c r="D918" s="1">
        <v>39722</v>
      </c>
      <c r="E918">
        <v>7.0319999999999994E-2</v>
      </c>
      <c r="F918">
        <v>5.8999999999999997E-2</v>
      </c>
      <c r="G918">
        <v>4.9000000000000002E-2</v>
      </c>
      <c r="H918" t="s">
        <v>25</v>
      </c>
      <c r="J918">
        <v>3</v>
      </c>
      <c r="K918" t="s">
        <v>67</v>
      </c>
      <c r="L918" t="s">
        <v>88</v>
      </c>
      <c r="M918" t="s">
        <v>56</v>
      </c>
      <c r="N918">
        <v>0</v>
      </c>
      <c r="O918">
        <v>9166.6666669999995</v>
      </c>
      <c r="P918">
        <v>0</v>
      </c>
      <c r="Q918">
        <v>1500</v>
      </c>
      <c r="R918" s="1">
        <v>39597</v>
      </c>
      <c r="S918">
        <v>2</v>
      </c>
      <c r="T918">
        <v>2008</v>
      </c>
      <c r="U918">
        <v>45.56</v>
      </c>
      <c r="V918">
        <v>29.11</v>
      </c>
      <c r="W918">
        <v>41</v>
      </c>
      <c r="X918" t="s">
        <v>38</v>
      </c>
    </row>
    <row r="919" spans="1:24" hidden="1" x14ac:dyDescent="0.25">
      <c r="A919" s="1">
        <v>38938</v>
      </c>
      <c r="B919">
        <v>36</v>
      </c>
      <c r="C919" t="s">
        <v>24</v>
      </c>
      <c r="D919" s="1">
        <v>40040</v>
      </c>
      <c r="E919">
        <v>0.15712999999999999</v>
      </c>
      <c r="F919">
        <v>0.15</v>
      </c>
      <c r="G919">
        <v>0.14249999999999999</v>
      </c>
      <c r="H919" t="s">
        <v>25</v>
      </c>
      <c r="J919">
        <v>0</v>
      </c>
      <c r="K919" t="s">
        <v>25</v>
      </c>
      <c r="L919" t="s">
        <v>27</v>
      </c>
      <c r="M919" t="s">
        <v>36</v>
      </c>
      <c r="O919">
        <v>0</v>
      </c>
      <c r="P919">
        <v>0</v>
      </c>
      <c r="Q919">
        <v>8000</v>
      </c>
      <c r="R919" s="1">
        <v>38944</v>
      </c>
      <c r="S919">
        <v>3</v>
      </c>
      <c r="T919">
        <v>2006</v>
      </c>
      <c r="U919">
        <v>274.24</v>
      </c>
      <c r="V919">
        <v>1953.49</v>
      </c>
      <c r="W919">
        <v>63</v>
      </c>
      <c r="X919" t="s">
        <v>38</v>
      </c>
    </row>
    <row r="920" spans="1:24" hidden="1" x14ac:dyDescent="0.25">
      <c r="A920" s="1">
        <v>39091</v>
      </c>
      <c r="B920">
        <v>36</v>
      </c>
      <c r="C920" t="s">
        <v>24</v>
      </c>
      <c r="D920" s="1">
        <v>39330</v>
      </c>
      <c r="E920">
        <v>0.16838</v>
      </c>
      <c r="F920">
        <v>0.15939999999999999</v>
      </c>
      <c r="G920">
        <v>0.15440000000000001</v>
      </c>
      <c r="H920" t="s">
        <v>25</v>
      </c>
      <c r="J920">
        <v>0</v>
      </c>
      <c r="K920" t="s">
        <v>25</v>
      </c>
      <c r="L920" t="s">
        <v>27</v>
      </c>
      <c r="M920" t="s">
        <v>36</v>
      </c>
      <c r="O920">
        <v>1333.333333</v>
      </c>
      <c r="P920">
        <v>0</v>
      </c>
      <c r="Q920">
        <v>2000</v>
      </c>
      <c r="R920" s="1">
        <v>39105</v>
      </c>
      <c r="S920">
        <v>1</v>
      </c>
      <c r="T920">
        <v>2007</v>
      </c>
      <c r="U920">
        <v>70.25</v>
      </c>
      <c r="V920">
        <v>105.09</v>
      </c>
      <c r="W920">
        <v>82</v>
      </c>
      <c r="X920" t="s">
        <v>34</v>
      </c>
    </row>
    <row r="921" spans="1:24" hidden="1" x14ac:dyDescent="0.25">
      <c r="A921" s="1">
        <v>41167</v>
      </c>
      <c r="B921">
        <v>36</v>
      </c>
      <c r="C921" t="s">
        <v>30</v>
      </c>
      <c r="D921" s="1"/>
      <c r="E921">
        <v>0.12528</v>
      </c>
      <c r="F921">
        <v>9.74E-2</v>
      </c>
      <c r="G921">
        <v>8.7400000000000005E-2</v>
      </c>
      <c r="H921" t="s">
        <v>31</v>
      </c>
      <c r="I921">
        <v>8</v>
      </c>
      <c r="J921">
        <v>1</v>
      </c>
      <c r="K921" t="s">
        <v>48</v>
      </c>
      <c r="L921" t="s">
        <v>118</v>
      </c>
      <c r="M921" t="s">
        <v>33</v>
      </c>
      <c r="N921">
        <v>0</v>
      </c>
      <c r="O921">
        <v>3583.333333</v>
      </c>
      <c r="P921">
        <v>0</v>
      </c>
      <c r="Q921">
        <v>14500</v>
      </c>
      <c r="R921" s="1">
        <v>41180</v>
      </c>
      <c r="S921">
        <v>3</v>
      </c>
      <c r="T921">
        <v>2012</v>
      </c>
      <c r="U921">
        <v>466.11</v>
      </c>
      <c r="V921">
        <v>1601.43</v>
      </c>
      <c r="W921">
        <v>257</v>
      </c>
      <c r="X921" t="s">
        <v>38</v>
      </c>
    </row>
    <row r="922" spans="1:24" hidden="1" x14ac:dyDescent="0.25">
      <c r="A922" s="1">
        <v>38922</v>
      </c>
      <c r="B922">
        <v>36</v>
      </c>
      <c r="C922" t="s">
        <v>63</v>
      </c>
      <c r="D922" s="1">
        <v>39238</v>
      </c>
      <c r="E922">
        <v>0.28017999999999998</v>
      </c>
      <c r="F922">
        <v>0.27250000000000002</v>
      </c>
      <c r="G922">
        <v>0.255</v>
      </c>
      <c r="H922" t="s">
        <v>25</v>
      </c>
      <c r="J922">
        <v>0</v>
      </c>
      <c r="K922" t="s">
        <v>87</v>
      </c>
      <c r="L922" t="s">
        <v>32</v>
      </c>
      <c r="M922" t="s">
        <v>36</v>
      </c>
      <c r="O922">
        <v>10416.666670000001</v>
      </c>
      <c r="P922">
        <v>204</v>
      </c>
      <c r="Q922">
        <v>9500</v>
      </c>
      <c r="R922" s="1">
        <v>38933</v>
      </c>
      <c r="S922">
        <v>3</v>
      </c>
      <c r="T922">
        <v>2006</v>
      </c>
      <c r="U922">
        <v>389.11</v>
      </c>
      <c r="V922">
        <v>995.41</v>
      </c>
      <c r="W922">
        <v>28</v>
      </c>
      <c r="X922" t="s">
        <v>34</v>
      </c>
    </row>
    <row r="923" spans="1:24" hidden="1" x14ac:dyDescent="0.25">
      <c r="A923" s="1">
        <v>41117</v>
      </c>
      <c r="B923">
        <v>36</v>
      </c>
      <c r="C923" t="s">
        <v>101</v>
      </c>
      <c r="D923" s="1"/>
      <c r="E923">
        <v>0.35797000000000001</v>
      </c>
      <c r="F923">
        <v>0.31769999999999998</v>
      </c>
      <c r="G923">
        <v>0.30769999999999997</v>
      </c>
      <c r="H923" t="s">
        <v>64</v>
      </c>
      <c r="I923">
        <v>6</v>
      </c>
      <c r="J923">
        <v>1</v>
      </c>
      <c r="K923" t="s">
        <v>78</v>
      </c>
      <c r="L923" t="s">
        <v>27</v>
      </c>
      <c r="M923" t="s">
        <v>27</v>
      </c>
      <c r="N923">
        <v>0</v>
      </c>
      <c r="O923">
        <v>1666.666667</v>
      </c>
      <c r="P923">
        <v>29</v>
      </c>
      <c r="Q923">
        <v>4000</v>
      </c>
      <c r="R923" s="1">
        <v>41130</v>
      </c>
      <c r="S923">
        <v>3</v>
      </c>
      <c r="T923">
        <v>2012</v>
      </c>
      <c r="U923">
        <v>173.71</v>
      </c>
      <c r="V923">
        <v>1523.37</v>
      </c>
      <c r="W923">
        <v>78</v>
      </c>
      <c r="X923" t="s">
        <v>34</v>
      </c>
    </row>
    <row r="924" spans="1:24" hidden="1" x14ac:dyDescent="0.25">
      <c r="A924" s="1">
        <v>39603</v>
      </c>
      <c r="B924">
        <v>36</v>
      </c>
      <c r="C924" t="s">
        <v>24</v>
      </c>
      <c r="D924" s="1">
        <v>40706</v>
      </c>
      <c r="E924">
        <v>0.11142000000000001</v>
      </c>
      <c r="F924">
        <v>9.7500000000000003E-2</v>
      </c>
      <c r="G924">
        <v>8.7499999999999994E-2</v>
      </c>
      <c r="H924" t="s">
        <v>25</v>
      </c>
      <c r="J924">
        <v>4</v>
      </c>
      <c r="K924" t="s">
        <v>40</v>
      </c>
      <c r="L924" t="s">
        <v>27</v>
      </c>
      <c r="M924" t="s">
        <v>56</v>
      </c>
      <c r="N924">
        <v>0</v>
      </c>
      <c r="O924">
        <v>4233.3333329999996</v>
      </c>
      <c r="P924">
        <v>0</v>
      </c>
      <c r="Q924">
        <v>2000</v>
      </c>
      <c r="R924" s="1">
        <v>39611</v>
      </c>
      <c r="S924">
        <v>2</v>
      </c>
      <c r="T924">
        <v>2008</v>
      </c>
      <c r="U924">
        <v>64.3</v>
      </c>
      <c r="V924">
        <v>307.47000000000003</v>
      </c>
      <c r="W924">
        <v>72</v>
      </c>
      <c r="X924" t="s">
        <v>38</v>
      </c>
    </row>
    <row r="925" spans="1:24" hidden="1" x14ac:dyDescent="0.25">
      <c r="A925" s="1">
        <v>40478</v>
      </c>
      <c r="B925">
        <v>36</v>
      </c>
      <c r="C925" t="s">
        <v>24</v>
      </c>
      <c r="D925" s="1">
        <v>41609</v>
      </c>
      <c r="E925">
        <v>0.17069000000000001</v>
      </c>
      <c r="F925">
        <v>0.14899999999999999</v>
      </c>
      <c r="G925">
        <v>0.13900000000000001</v>
      </c>
      <c r="H925" t="s">
        <v>42</v>
      </c>
      <c r="I925">
        <v>8</v>
      </c>
      <c r="J925">
        <v>2</v>
      </c>
      <c r="K925" t="s">
        <v>134</v>
      </c>
      <c r="L925" t="s">
        <v>84</v>
      </c>
      <c r="M925" t="s">
        <v>33</v>
      </c>
      <c r="N925">
        <v>0</v>
      </c>
      <c r="O925">
        <v>4083.333333</v>
      </c>
      <c r="P925">
        <v>0</v>
      </c>
      <c r="Q925">
        <v>7500</v>
      </c>
      <c r="R925" s="1">
        <v>40513</v>
      </c>
      <c r="S925">
        <v>4</v>
      </c>
      <c r="T925">
        <v>2010</v>
      </c>
      <c r="U925">
        <v>240.77</v>
      </c>
      <c r="V925">
        <v>1850.18</v>
      </c>
      <c r="W925">
        <v>192</v>
      </c>
      <c r="X925" t="s">
        <v>38</v>
      </c>
    </row>
    <row r="926" spans="1:24" hidden="1" x14ac:dyDescent="0.25">
      <c r="A926" s="1">
        <v>41589</v>
      </c>
      <c r="B926">
        <v>36</v>
      </c>
      <c r="C926" t="s">
        <v>30</v>
      </c>
      <c r="D926" s="1"/>
      <c r="E926">
        <v>0.15833</v>
      </c>
      <c r="F926">
        <v>0.12989999999999999</v>
      </c>
      <c r="G926">
        <v>0.11990000000000001</v>
      </c>
      <c r="H926" t="s">
        <v>31</v>
      </c>
      <c r="I926">
        <v>5</v>
      </c>
      <c r="J926">
        <v>1</v>
      </c>
      <c r="K926" t="s">
        <v>51</v>
      </c>
      <c r="L926" t="s">
        <v>49</v>
      </c>
      <c r="M926" t="s">
        <v>33</v>
      </c>
      <c r="N926">
        <v>0</v>
      </c>
      <c r="O926">
        <v>2833.333333</v>
      </c>
      <c r="P926">
        <v>0</v>
      </c>
      <c r="Q926">
        <v>10000</v>
      </c>
      <c r="R926" s="1">
        <v>41603</v>
      </c>
      <c r="S926">
        <v>4</v>
      </c>
      <c r="T926">
        <v>2013</v>
      </c>
      <c r="U926">
        <v>336.89</v>
      </c>
      <c r="V926">
        <v>287.44110000000001</v>
      </c>
      <c r="W926">
        <v>1</v>
      </c>
      <c r="X926" t="s">
        <v>38</v>
      </c>
    </row>
    <row r="927" spans="1:24" hidden="1" x14ac:dyDescent="0.25">
      <c r="A927" s="1">
        <v>39245</v>
      </c>
      <c r="B927">
        <v>36</v>
      </c>
      <c r="C927" t="s">
        <v>63</v>
      </c>
      <c r="D927" s="1">
        <v>40204</v>
      </c>
      <c r="E927">
        <v>0.19228000000000001</v>
      </c>
      <c r="F927">
        <v>0.185</v>
      </c>
      <c r="G927">
        <v>0.16500000000000001</v>
      </c>
      <c r="H927" t="s">
        <v>25</v>
      </c>
      <c r="J927">
        <v>0</v>
      </c>
      <c r="K927" t="s">
        <v>25</v>
      </c>
      <c r="L927" t="s">
        <v>27</v>
      </c>
      <c r="M927" t="s">
        <v>121</v>
      </c>
      <c r="N927">
        <v>47</v>
      </c>
      <c r="O927">
        <v>5283.3333329999996</v>
      </c>
      <c r="P927">
        <v>294</v>
      </c>
      <c r="Q927">
        <v>13000</v>
      </c>
      <c r="R927" s="1">
        <v>39260</v>
      </c>
      <c r="S927">
        <v>2</v>
      </c>
      <c r="T927">
        <v>2007</v>
      </c>
      <c r="U927">
        <v>473.25</v>
      </c>
      <c r="V927">
        <v>3686.61</v>
      </c>
      <c r="W927">
        <v>328</v>
      </c>
      <c r="X927" t="s">
        <v>34</v>
      </c>
    </row>
    <row r="928" spans="1:24" hidden="1" x14ac:dyDescent="0.25">
      <c r="A928" s="1">
        <v>41593</v>
      </c>
      <c r="B928">
        <v>36</v>
      </c>
      <c r="C928" t="s">
        <v>30</v>
      </c>
      <c r="D928" s="1"/>
      <c r="E928">
        <v>0.20216999999999999</v>
      </c>
      <c r="F928">
        <v>0.16550000000000001</v>
      </c>
      <c r="G928">
        <v>0.1555</v>
      </c>
      <c r="H928" t="s">
        <v>47</v>
      </c>
      <c r="I928">
        <v>4</v>
      </c>
      <c r="J928">
        <v>1</v>
      </c>
      <c r="K928" t="s">
        <v>85</v>
      </c>
      <c r="L928" t="s">
        <v>68</v>
      </c>
      <c r="M928" t="s">
        <v>33</v>
      </c>
      <c r="N928">
        <v>0</v>
      </c>
      <c r="O928">
        <v>8333.3333330000005</v>
      </c>
      <c r="P928">
        <v>0</v>
      </c>
      <c r="Q928">
        <v>13000</v>
      </c>
      <c r="R928" s="1">
        <v>41625</v>
      </c>
      <c r="S928">
        <v>4</v>
      </c>
      <c r="T928">
        <v>2013</v>
      </c>
      <c r="U928">
        <v>460.58</v>
      </c>
      <c r="V928">
        <v>361.55</v>
      </c>
      <c r="W928">
        <v>1</v>
      </c>
      <c r="X928" t="s">
        <v>34</v>
      </c>
    </row>
    <row r="929" spans="1:24" hidden="1" x14ac:dyDescent="0.25">
      <c r="A929" s="1">
        <v>39554</v>
      </c>
      <c r="B929">
        <v>36</v>
      </c>
      <c r="C929" t="s">
        <v>24</v>
      </c>
      <c r="D929" s="1">
        <v>40274</v>
      </c>
      <c r="E929">
        <v>0.10739</v>
      </c>
      <c r="F929">
        <v>9.35E-2</v>
      </c>
      <c r="G929">
        <v>8.3500000000000005E-2</v>
      </c>
      <c r="H929" t="s">
        <v>25</v>
      </c>
      <c r="J929">
        <v>4</v>
      </c>
      <c r="K929" t="s">
        <v>67</v>
      </c>
      <c r="L929" t="s">
        <v>27</v>
      </c>
      <c r="M929" t="s">
        <v>121</v>
      </c>
      <c r="N929">
        <v>0</v>
      </c>
      <c r="O929">
        <v>2416.666667</v>
      </c>
      <c r="P929">
        <v>0</v>
      </c>
      <c r="Q929">
        <v>3000</v>
      </c>
      <c r="R929" s="1">
        <v>39562</v>
      </c>
      <c r="S929">
        <v>2</v>
      </c>
      <c r="T929">
        <v>2008</v>
      </c>
      <c r="U929">
        <v>95.89</v>
      </c>
      <c r="V929">
        <v>306.11</v>
      </c>
      <c r="W929">
        <v>78</v>
      </c>
      <c r="X929" t="s">
        <v>34</v>
      </c>
    </row>
    <row r="930" spans="1:24" hidden="1" x14ac:dyDescent="0.25">
      <c r="A930" s="1">
        <v>40667</v>
      </c>
      <c r="B930">
        <v>36</v>
      </c>
      <c r="C930" t="s">
        <v>63</v>
      </c>
      <c r="D930" s="1">
        <v>40908</v>
      </c>
      <c r="E930">
        <v>0.35643000000000002</v>
      </c>
      <c r="F930">
        <v>0.31990000000000002</v>
      </c>
      <c r="G930">
        <v>0.30990000000000001</v>
      </c>
      <c r="H930" t="s">
        <v>44</v>
      </c>
      <c r="I930">
        <v>5</v>
      </c>
      <c r="J930">
        <v>3</v>
      </c>
      <c r="K930" t="s">
        <v>72</v>
      </c>
      <c r="L930" t="s">
        <v>27</v>
      </c>
      <c r="M930" t="s">
        <v>27</v>
      </c>
      <c r="N930">
        <v>0</v>
      </c>
      <c r="O930">
        <v>5833.3333329999996</v>
      </c>
      <c r="P930">
        <v>121</v>
      </c>
      <c r="Q930">
        <v>5404</v>
      </c>
      <c r="R930" s="1">
        <v>40694</v>
      </c>
      <c r="S930">
        <v>2</v>
      </c>
      <c r="T930">
        <v>2011</v>
      </c>
      <c r="U930">
        <v>235.35</v>
      </c>
      <c r="V930">
        <v>286.39999999999998</v>
      </c>
      <c r="W930">
        <v>108</v>
      </c>
      <c r="X930" t="s">
        <v>38</v>
      </c>
    </row>
    <row r="931" spans="1:24" hidden="1" x14ac:dyDescent="0.25">
      <c r="A931" s="1">
        <v>41569</v>
      </c>
      <c r="B931">
        <v>36</v>
      </c>
      <c r="C931" t="s">
        <v>30</v>
      </c>
      <c r="D931" s="1"/>
      <c r="E931">
        <v>0.30181999999999998</v>
      </c>
      <c r="F931">
        <v>0.26290000000000002</v>
      </c>
      <c r="G931">
        <v>0.25290000000000001</v>
      </c>
      <c r="H931" t="s">
        <v>44</v>
      </c>
      <c r="I931">
        <v>2</v>
      </c>
      <c r="J931">
        <v>7</v>
      </c>
      <c r="K931" t="s">
        <v>65</v>
      </c>
      <c r="L931" t="s">
        <v>80</v>
      </c>
      <c r="M931" t="s">
        <v>33</v>
      </c>
      <c r="N931">
        <v>0</v>
      </c>
      <c r="O931">
        <v>3750</v>
      </c>
      <c r="P931">
        <v>0</v>
      </c>
      <c r="Q931">
        <v>3000</v>
      </c>
      <c r="R931" s="1">
        <v>41576</v>
      </c>
      <c r="S931">
        <v>4</v>
      </c>
      <c r="T931">
        <v>2013</v>
      </c>
      <c r="U931">
        <v>121.34</v>
      </c>
      <c r="V931">
        <v>256.3</v>
      </c>
      <c r="W931">
        <v>46</v>
      </c>
      <c r="X931" t="s">
        <v>38</v>
      </c>
    </row>
    <row r="932" spans="1:24" hidden="1" x14ac:dyDescent="0.25">
      <c r="A932" s="1">
        <v>41652</v>
      </c>
      <c r="B932">
        <v>36</v>
      </c>
      <c r="C932" t="s">
        <v>30</v>
      </c>
      <c r="D932" s="1"/>
      <c r="E932">
        <v>0.30131000000000002</v>
      </c>
      <c r="F932">
        <v>0.26240000000000002</v>
      </c>
      <c r="G932">
        <v>0.25240000000000001</v>
      </c>
      <c r="H932" t="s">
        <v>44</v>
      </c>
      <c r="I932">
        <v>4</v>
      </c>
      <c r="J932">
        <v>1</v>
      </c>
      <c r="K932" t="s">
        <v>73</v>
      </c>
      <c r="L932" t="s">
        <v>88</v>
      </c>
      <c r="M932" t="s">
        <v>33</v>
      </c>
      <c r="N932">
        <v>0</v>
      </c>
      <c r="O932">
        <v>6666.6666670000004</v>
      </c>
      <c r="P932">
        <v>0</v>
      </c>
      <c r="Q932">
        <v>5000</v>
      </c>
      <c r="R932" s="1">
        <v>41656</v>
      </c>
      <c r="S932">
        <v>1</v>
      </c>
      <c r="T932">
        <v>2014</v>
      </c>
      <c r="U932">
        <v>202.09</v>
      </c>
      <c r="V932">
        <v>111.43</v>
      </c>
      <c r="W932">
        <v>6</v>
      </c>
      <c r="X932" t="s">
        <v>38</v>
      </c>
    </row>
    <row r="933" spans="1:24" hidden="1" x14ac:dyDescent="0.25">
      <c r="A933" s="1">
        <v>39103</v>
      </c>
      <c r="B933">
        <v>36</v>
      </c>
      <c r="C933" t="s">
        <v>24</v>
      </c>
      <c r="D933" s="1">
        <v>39716</v>
      </c>
      <c r="E933">
        <v>0.29222999999999999</v>
      </c>
      <c r="F933">
        <v>0.28449999999999998</v>
      </c>
      <c r="G933">
        <v>0.25950000000000001</v>
      </c>
      <c r="H933" t="s">
        <v>25</v>
      </c>
      <c r="J933">
        <v>0</v>
      </c>
      <c r="K933" t="s">
        <v>35</v>
      </c>
      <c r="L933" t="s">
        <v>70</v>
      </c>
      <c r="M933" t="s">
        <v>36</v>
      </c>
      <c r="O933">
        <v>2166.666667</v>
      </c>
      <c r="P933">
        <v>0</v>
      </c>
      <c r="Q933">
        <v>3050</v>
      </c>
      <c r="R933" s="1">
        <v>39113</v>
      </c>
      <c r="S933">
        <v>1</v>
      </c>
      <c r="T933">
        <v>2007</v>
      </c>
      <c r="U933">
        <v>126.9</v>
      </c>
      <c r="V933">
        <v>1072.03</v>
      </c>
      <c r="W933">
        <v>40</v>
      </c>
      <c r="X933" t="s">
        <v>38</v>
      </c>
    </row>
    <row r="934" spans="1:24" hidden="1" x14ac:dyDescent="0.25">
      <c r="A934" s="1">
        <v>41466</v>
      </c>
      <c r="B934">
        <v>60</v>
      </c>
      <c r="C934" t="s">
        <v>30</v>
      </c>
      <c r="D934" s="1"/>
      <c r="E934">
        <v>0.23871999999999999</v>
      </c>
      <c r="F934">
        <v>0.21390000000000001</v>
      </c>
      <c r="G934">
        <v>0.2039</v>
      </c>
      <c r="H934" t="s">
        <v>47</v>
      </c>
      <c r="I934">
        <v>4</v>
      </c>
      <c r="J934">
        <v>1</v>
      </c>
      <c r="K934" t="s">
        <v>65</v>
      </c>
      <c r="L934" t="s">
        <v>109</v>
      </c>
      <c r="M934" t="s">
        <v>33</v>
      </c>
      <c r="N934">
        <v>0</v>
      </c>
      <c r="O934">
        <v>3583.333333</v>
      </c>
      <c r="P934">
        <v>0</v>
      </c>
      <c r="Q934">
        <v>10000</v>
      </c>
      <c r="R934" s="1">
        <v>41473</v>
      </c>
      <c r="S934">
        <v>3</v>
      </c>
      <c r="T934">
        <v>2013</v>
      </c>
      <c r="U934">
        <v>272.73</v>
      </c>
      <c r="V934">
        <v>1217.9797000000001</v>
      </c>
      <c r="W934">
        <v>1</v>
      </c>
      <c r="X934" t="s">
        <v>38</v>
      </c>
    </row>
    <row r="935" spans="1:24" hidden="1" x14ac:dyDescent="0.25">
      <c r="A935" s="1">
        <v>41595</v>
      </c>
      <c r="B935">
        <v>36</v>
      </c>
      <c r="C935" t="s">
        <v>30</v>
      </c>
      <c r="D935" s="1"/>
      <c r="E935">
        <v>0.15323999999999999</v>
      </c>
      <c r="F935">
        <v>0.1249</v>
      </c>
      <c r="G935">
        <v>0.1149</v>
      </c>
      <c r="H935" t="s">
        <v>31</v>
      </c>
      <c r="I935">
        <v>5</v>
      </c>
      <c r="J935">
        <v>1</v>
      </c>
      <c r="K935" t="s">
        <v>78</v>
      </c>
      <c r="L935" t="s">
        <v>97</v>
      </c>
      <c r="M935" t="s">
        <v>33</v>
      </c>
      <c r="N935">
        <v>0</v>
      </c>
      <c r="O935">
        <v>5416.6666670000004</v>
      </c>
      <c r="P935">
        <v>0</v>
      </c>
      <c r="Q935">
        <v>7400</v>
      </c>
      <c r="R935" s="1">
        <v>41600</v>
      </c>
      <c r="S935">
        <v>4</v>
      </c>
      <c r="T935">
        <v>2013</v>
      </c>
      <c r="U935">
        <v>247.52</v>
      </c>
      <c r="V935">
        <v>223.51779999999999</v>
      </c>
      <c r="W935">
        <v>1</v>
      </c>
      <c r="X935" t="s">
        <v>34</v>
      </c>
    </row>
    <row r="936" spans="1:24" hidden="1" x14ac:dyDescent="0.25">
      <c r="A936" s="1">
        <v>39187</v>
      </c>
      <c r="B936">
        <v>36</v>
      </c>
      <c r="C936" t="s">
        <v>66</v>
      </c>
      <c r="D936" s="1">
        <v>39561</v>
      </c>
      <c r="E936">
        <v>0.15612999999999999</v>
      </c>
      <c r="F936">
        <v>0.14899999999999999</v>
      </c>
      <c r="G936">
        <v>0.13900000000000001</v>
      </c>
      <c r="H936" t="s">
        <v>25</v>
      </c>
      <c r="J936">
        <v>0</v>
      </c>
      <c r="K936" t="s">
        <v>65</v>
      </c>
      <c r="L936" t="s">
        <v>32</v>
      </c>
      <c r="M936" t="s">
        <v>56</v>
      </c>
      <c r="N936">
        <v>959</v>
      </c>
      <c r="O936">
        <v>6599.6666670000004</v>
      </c>
      <c r="P936">
        <v>2268</v>
      </c>
      <c r="Q936">
        <v>20000</v>
      </c>
      <c r="R936" s="1">
        <v>39196</v>
      </c>
      <c r="S936">
        <v>2</v>
      </c>
      <c r="T936">
        <v>2007</v>
      </c>
      <c r="U936">
        <v>692.33</v>
      </c>
      <c r="V936">
        <v>1628.11</v>
      </c>
      <c r="W936">
        <v>362</v>
      </c>
      <c r="X936" t="s">
        <v>38</v>
      </c>
    </row>
    <row r="937" spans="1:24" x14ac:dyDescent="0.25">
      <c r="A937" s="1">
        <v>39526</v>
      </c>
      <c r="B937">
        <v>36</v>
      </c>
      <c r="C937" t="s">
        <v>24</v>
      </c>
      <c r="D937" s="1">
        <v>39574</v>
      </c>
      <c r="E937">
        <v>6.6879999999999995E-2</v>
      </c>
      <c r="F937">
        <v>4.99E-2</v>
      </c>
      <c r="G937">
        <v>4.99E-2</v>
      </c>
      <c r="H937" t="s">
        <v>25</v>
      </c>
      <c r="J937">
        <v>4</v>
      </c>
      <c r="K937" t="s">
        <v>48</v>
      </c>
      <c r="L937" t="s">
        <v>27</v>
      </c>
      <c r="M937" t="s">
        <v>56</v>
      </c>
      <c r="N937">
        <v>0</v>
      </c>
      <c r="O937">
        <v>9000</v>
      </c>
      <c r="P937">
        <v>0</v>
      </c>
      <c r="Q937">
        <v>1000</v>
      </c>
      <c r="R937" s="1">
        <v>39535</v>
      </c>
      <c r="S937">
        <v>1</v>
      </c>
      <c r="T937">
        <v>2008</v>
      </c>
      <c r="U937">
        <v>29.97</v>
      </c>
      <c r="V937">
        <v>5.3</v>
      </c>
      <c r="W937">
        <v>27</v>
      </c>
      <c r="X937" t="s">
        <v>29</v>
      </c>
    </row>
    <row r="938" spans="1:24" hidden="1" x14ac:dyDescent="0.25">
      <c r="A938" s="1">
        <v>41676</v>
      </c>
      <c r="B938">
        <v>60</v>
      </c>
      <c r="C938" t="s">
        <v>30</v>
      </c>
      <c r="D938" s="1"/>
      <c r="E938">
        <v>0.14147000000000001</v>
      </c>
      <c r="F938">
        <v>0.11890000000000001</v>
      </c>
      <c r="G938">
        <v>0.1089</v>
      </c>
      <c r="H938" t="s">
        <v>31</v>
      </c>
      <c r="I938">
        <v>10</v>
      </c>
      <c r="J938">
        <v>1</v>
      </c>
      <c r="K938" t="s">
        <v>72</v>
      </c>
      <c r="L938" t="s">
        <v>27</v>
      </c>
      <c r="M938" t="s">
        <v>33</v>
      </c>
      <c r="N938">
        <v>0</v>
      </c>
      <c r="O938">
        <v>6666.6666670000004</v>
      </c>
      <c r="P938">
        <v>0</v>
      </c>
      <c r="Q938">
        <v>25000</v>
      </c>
      <c r="R938" s="1">
        <v>41681</v>
      </c>
      <c r="S938">
        <v>1</v>
      </c>
      <c r="T938">
        <v>2014</v>
      </c>
      <c r="U938">
        <v>554.72</v>
      </c>
      <c r="V938">
        <v>0</v>
      </c>
      <c r="W938">
        <v>1</v>
      </c>
      <c r="X938" t="s">
        <v>38</v>
      </c>
    </row>
    <row r="939" spans="1:24" x14ac:dyDescent="0.25">
      <c r="A939" s="1">
        <v>41654</v>
      </c>
      <c r="B939">
        <v>36</v>
      </c>
      <c r="C939" t="s">
        <v>30</v>
      </c>
      <c r="D939" s="1"/>
      <c r="E939">
        <v>9.4339999999999993E-2</v>
      </c>
      <c r="F939">
        <v>8.09E-2</v>
      </c>
      <c r="G939">
        <v>7.0900000000000005E-2</v>
      </c>
      <c r="H939" t="s">
        <v>50</v>
      </c>
      <c r="I939">
        <v>8</v>
      </c>
      <c r="J939">
        <v>1</v>
      </c>
      <c r="K939" t="s">
        <v>48</v>
      </c>
      <c r="L939" t="s">
        <v>62</v>
      </c>
      <c r="M939" t="s">
        <v>33</v>
      </c>
      <c r="N939">
        <v>0</v>
      </c>
      <c r="O939">
        <v>5666.6666670000004</v>
      </c>
      <c r="P939">
        <v>0</v>
      </c>
      <c r="Q939">
        <v>15000</v>
      </c>
      <c r="R939" s="1">
        <v>41660</v>
      </c>
      <c r="S939">
        <v>1</v>
      </c>
      <c r="T939">
        <v>2014</v>
      </c>
      <c r="U939">
        <v>470.67</v>
      </c>
      <c r="V939">
        <v>99.735299999999995</v>
      </c>
      <c r="W939">
        <v>1</v>
      </c>
      <c r="X939" t="s">
        <v>29</v>
      </c>
    </row>
    <row r="940" spans="1:24" hidden="1" x14ac:dyDescent="0.25">
      <c r="A940" s="1">
        <v>41622</v>
      </c>
      <c r="B940">
        <v>36</v>
      </c>
      <c r="C940" t="s">
        <v>30</v>
      </c>
      <c r="D940" s="1"/>
      <c r="E940">
        <v>0.19858999999999999</v>
      </c>
      <c r="F940">
        <v>0.16200000000000001</v>
      </c>
      <c r="G940">
        <v>0.152</v>
      </c>
      <c r="H940" t="s">
        <v>47</v>
      </c>
      <c r="I940">
        <v>5</v>
      </c>
      <c r="J940">
        <v>18</v>
      </c>
      <c r="K940" t="s">
        <v>48</v>
      </c>
      <c r="L940" t="s">
        <v>49</v>
      </c>
      <c r="M940" t="s">
        <v>33</v>
      </c>
      <c r="N940">
        <v>0</v>
      </c>
      <c r="O940">
        <v>3250</v>
      </c>
      <c r="P940">
        <v>0</v>
      </c>
      <c r="Q940">
        <v>3500</v>
      </c>
      <c r="R940" s="1">
        <v>41626</v>
      </c>
      <c r="S940">
        <v>4</v>
      </c>
      <c r="T940">
        <v>2013</v>
      </c>
      <c r="U940">
        <v>123.4</v>
      </c>
      <c r="V940">
        <v>95.28</v>
      </c>
      <c r="W940">
        <v>1</v>
      </c>
      <c r="X940" t="s">
        <v>34</v>
      </c>
    </row>
    <row r="941" spans="1:24" hidden="1" x14ac:dyDescent="0.25">
      <c r="A941" s="1">
        <v>40644</v>
      </c>
      <c r="B941">
        <v>36</v>
      </c>
      <c r="C941" t="s">
        <v>24</v>
      </c>
      <c r="D941" s="1">
        <v>41569</v>
      </c>
      <c r="E941">
        <v>0.29509999999999997</v>
      </c>
      <c r="F941">
        <v>0.25990000000000002</v>
      </c>
      <c r="G941">
        <v>0.24990000000000001</v>
      </c>
      <c r="H941" t="s">
        <v>39</v>
      </c>
      <c r="I941">
        <v>7</v>
      </c>
      <c r="J941">
        <v>1</v>
      </c>
      <c r="K941" t="s">
        <v>78</v>
      </c>
      <c r="L941" t="s">
        <v>49</v>
      </c>
      <c r="M941" t="s">
        <v>33</v>
      </c>
      <c r="N941">
        <v>0</v>
      </c>
      <c r="O941">
        <v>3833.333333</v>
      </c>
      <c r="P941">
        <v>0</v>
      </c>
      <c r="Q941">
        <v>3000</v>
      </c>
      <c r="R941" s="1">
        <v>40662</v>
      </c>
      <c r="S941">
        <v>2</v>
      </c>
      <c r="T941">
        <v>2011</v>
      </c>
      <c r="U941">
        <v>120.86</v>
      </c>
      <c r="V941">
        <v>1299.01</v>
      </c>
      <c r="W941">
        <v>33</v>
      </c>
      <c r="X941" t="s">
        <v>38</v>
      </c>
    </row>
    <row r="942" spans="1:24" hidden="1" x14ac:dyDescent="0.25">
      <c r="A942" s="1">
        <v>41481</v>
      </c>
      <c r="B942">
        <v>36</v>
      </c>
      <c r="C942" t="s">
        <v>30</v>
      </c>
      <c r="D942" s="1"/>
      <c r="E942">
        <v>0.23530000000000001</v>
      </c>
      <c r="F942">
        <v>0.19789999999999999</v>
      </c>
      <c r="G942">
        <v>0.18790000000000001</v>
      </c>
      <c r="H942" t="s">
        <v>47</v>
      </c>
      <c r="I942">
        <v>3</v>
      </c>
      <c r="J942">
        <v>1</v>
      </c>
      <c r="K942" t="s">
        <v>87</v>
      </c>
      <c r="L942" t="s">
        <v>80</v>
      </c>
      <c r="M942" t="s">
        <v>33</v>
      </c>
      <c r="N942">
        <v>0</v>
      </c>
      <c r="O942">
        <v>6083.3333329999996</v>
      </c>
      <c r="P942">
        <v>0</v>
      </c>
      <c r="Q942">
        <v>10000</v>
      </c>
      <c r="R942" s="1">
        <v>41491</v>
      </c>
      <c r="S942">
        <v>3</v>
      </c>
      <c r="T942">
        <v>2013</v>
      </c>
      <c r="U942">
        <v>370.57</v>
      </c>
      <c r="V942">
        <v>945.33</v>
      </c>
      <c r="W942">
        <v>26</v>
      </c>
      <c r="X942" t="s">
        <v>38</v>
      </c>
    </row>
    <row r="943" spans="1:24" hidden="1" x14ac:dyDescent="0.25">
      <c r="A943" s="1">
        <v>39315</v>
      </c>
      <c r="B943">
        <v>36</v>
      </c>
      <c r="C943" t="s">
        <v>24</v>
      </c>
      <c r="D943" s="1">
        <v>39360</v>
      </c>
      <c r="E943">
        <v>0.13705000000000001</v>
      </c>
      <c r="F943">
        <v>0.13</v>
      </c>
      <c r="G943">
        <v>0.12</v>
      </c>
      <c r="H943" t="s">
        <v>25</v>
      </c>
      <c r="J943">
        <v>0</v>
      </c>
      <c r="K943" t="s">
        <v>93</v>
      </c>
      <c r="L943" t="s">
        <v>77</v>
      </c>
      <c r="M943" t="s">
        <v>56</v>
      </c>
      <c r="N943">
        <v>0</v>
      </c>
      <c r="O943">
        <v>4600</v>
      </c>
      <c r="P943">
        <v>0</v>
      </c>
      <c r="Q943">
        <v>6000</v>
      </c>
      <c r="R943" s="1">
        <v>39321</v>
      </c>
      <c r="S943">
        <v>3</v>
      </c>
      <c r="T943">
        <v>2007</v>
      </c>
      <c r="U943">
        <v>202.16</v>
      </c>
      <c r="V943">
        <v>82.18</v>
      </c>
      <c r="W943">
        <v>38</v>
      </c>
      <c r="X943" t="s">
        <v>34</v>
      </c>
    </row>
    <row r="944" spans="1:24" hidden="1" x14ac:dyDescent="0.25">
      <c r="A944" s="1">
        <v>40738</v>
      </c>
      <c r="B944">
        <v>12</v>
      </c>
      <c r="C944" t="s">
        <v>24</v>
      </c>
      <c r="D944" s="1">
        <v>41110</v>
      </c>
      <c r="E944">
        <v>0.34105000000000002</v>
      </c>
      <c r="F944">
        <v>0.24990000000000001</v>
      </c>
      <c r="G944">
        <v>0.2399</v>
      </c>
      <c r="H944" t="s">
        <v>39</v>
      </c>
      <c r="I944">
        <v>7</v>
      </c>
      <c r="J944">
        <v>7</v>
      </c>
      <c r="K944" t="s">
        <v>48</v>
      </c>
      <c r="L944" t="s">
        <v>158</v>
      </c>
      <c r="M944" t="s">
        <v>33</v>
      </c>
      <c r="N944">
        <v>0</v>
      </c>
      <c r="O944">
        <v>8583.3333330000005</v>
      </c>
      <c r="P944">
        <v>0</v>
      </c>
      <c r="Q944">
        <v>4500</v>
      </c>
      <c r="R944" s="1">
        <v>40744</v>
      </c>
      <c r="S944">
        <v>3</v>
      </c>
      <c r="T944">
        <v>2011</v>
      </c>
      <c r="U944">
        <v>423.4</v>
      </c>
      <c r="V944">
        <v>636.44000000000005</v>
      </c>
      <c r="W944">
        <v>78</v>
      </c>
      <c r="X944" t="s">
        <v>38</v>
      </c>
    </row>
    <row r="945" spans="1:24" hidden="1" x14ac:dyDescent="0.25">
      <c r="A945" s="1">
        <v>41088</v>
      </c>
      <c r="B945">
        <v>60</v>
      </c>
      <c r="C945" t="s">
        <v>30</v>
      </c>
      <c r="D945" s="1"/>
      <c r="E945">
        <v>0.23318</v>
      </c>
      <c r="F945">
        <v>0.20849999999999999</v>
      </c>
      <c r="G945">
        <v>0.19850000000000001</v>
      </c>
      <c r="H945" t="s">
        <v>42</v>
      </c>
      <c r="I945">
        <v>8</v>
      </c>
      <c r="J945">
        <v>1</v>
      </c>
      <c r="K945" t="s">
        <v>93</v>
      </c>
      <c r="L945" t="s">
        <v>32</v>
      </c>
      <c r="M945" t="s">
        <v>33</v>
      </c>
      <c r="N945">
        <v>0</v>
      </c>
      <c r="O945">
        <v>9416.6666669999995</v>
      </c>
      <c r="P945">
        <v>0</v>
      </c>
      <c r="Q945">
        <v>13000</v>
      </c>
      <c r="R945" s="1">
        <v>41092</v>
      </c>
      <c r="S945">
        <v>3</v>
      </c>
      <c r="T945">
        <v>2012</v>
      </c>
      <c r="U945">
        <v>350.6</v>
      </c>
      <c r="V945">
        <v>4061.38</v>
      </c>
      <c r="W945">
        <v>19</v>
      </c>
      <c r="X945" t="s">
        <v>38</v>
      </c>
    </row>
    <row r="946" spans="1:24" hidden="1" x14ac:dyDescent="0.25">
      <c r="A946" s="1">
        <v>39081</v>
      </c>
      <c r="B946">
        <v>36</v>
      </c>
      <c r="C946" t="s">
        <v>63</v>
      </c>
      <c r="D946" s="1">
        <v>39371</v>
      </c>
      <c r="E946">
        <v>0.17671000000000001</v>
      </c>
      <c r="F946">
        <v>0.16950000000000001</v>
      </c>
      <c r="G946">
        <v>0.14949999999999999</v>
      </c>
      <c r="H946" t="s">
        <v>25</v>
      </c>
      <c r="J946">
        <v>0</v>
      </c>
      <c r="K946" t="s">
        <v>25</v>
      </c>
      <c r="L946" t="s">
        <v>27</v>
      </c>
      <c r="M946" t="s">
        <v>36</v>
      </c>
      <c r="O946">
        <v>1015.833333</v>
      </c>
      <c r="P946">
        <v>191</v>
      </c>
      <c r="Q946">
        <v>2500</v>
      </c>
      <c r="R946" s="1">
        <v>39099</v>
      </c>
      <c r="S946">
        <v>1</v>
      </c>
      <c r="T946">
        <v>2007</v>
      </c>
      <c r="U946">
        <v>89.07</v>
      </c>
      <c r="V946">
        <v>178.16</v>
      </c>
      <c r="W946">
        <v>121</v>
      </c>
      <c r="X946" t="s">
        <v>34</v>
      </c>
    </row>
    <row r="947" spans="1:24" hidden="1" x14ac:dyDescent="0.25">
      <c r="A947" s="1">
        <v>41531</v>
      </c>
      <c r="B947">
        <v>36</v>
      </c>
      <c r="C947" t="s">
        <v>30</v>
      </c>
      <c r="D947" s="1"/>
      <c r="E947">
        <v>0.21290000000000001</v>
      </c>
      <c r="F947">
        <v>0.17599999999999999</v>
      </c>
      <c r="G947">
        <v>0.16600000000000001</v>
      </c>
      <c r="H947" t="s">
        <v>47</v>
      </c>
      <c r="I947">
        <v>4</v>
      </c>
      <c r="J947">
        <v>1</v>
      </c>
      <c r="K947" t="s">
        <v>108</v>
      </c>
      <c r="L947" t="s">
        <v>70</v>
      </c>
      <c r="M947" t="s">
        <v>33</v>
      </c>
      <c r="N947">
        <v>0</v>
      </c>
      <c r="O947">
        <v>4250</v>
      </c>
      <c r="P947">
        <v>0</v>
      </c>
      <c r="Q947">
        <v>7000</v>
      </c>
      <c r="R947" s="1">
        <v>41536</v>
      </c>
      <c r="S947">
        <v>3</v>
      </c>
      <c r="T947">
        <v>2013</v>
      </c>
      <c r="U947">
        <v>251.66</v>
      </c>
      <c r="V947">
        <v>493.96</v>
      </c>
      <c r="W947">
        <v>104</v>
      </c>
      <c r="X947" t="s">
        <v>38</v>
      </c>
    </row>
    <row r="948" spans="1:24" hidden="1" x14ac:dyDescent="0.25">
      <c r="A948" s="1">
        <v>39383</v>
      </c>
      <c r="B948">
        <v>36</v>
      </c>
      <c r="C948" t="s">
        <v>66</v>
      </c>
      <c r="D948" s="1">
        <v>39974</v>
      </c>
      <c r="E948">
        <v>0.12911</v>
      </c>
      <c r="F948">
        <v>0.1221</v>
      </c>
      <c r="G948">
        <v>0.11210000000000001</v>
      </c>
      <c r="H948" t="s">
        <v>25</v>
      </c>
      <c r="J948">
        <v>0</v>
      </c>
      <c r="K948" t="s">
        <v>40</v>
      </c>
      <c r="L948" t="s">
        <v>32</v>
      </c>
      <c r="M948" t="s">
        <v>56</v>
      </c>
      <c r="N948">
        <v>0</v>
      </c>
      <c r="O948">
        <v>5000</v>
      </c>
      <c r="P948">
        <v>1855</v>
      </c>
      <c r="Q948">
        <v>5000</v>
      </c>
      <c r="R948" s="1">
        <v>39395</v>
      </c>
      <c r="S948">
        <v>4</v>
      </c>
      <c r="T948">
        <v>2007</v>
      </c>
      <c r="U948">
        <v>166.57</v>
      </c>
      <c r="V948">
        <v>602.08000000000004</v>
      </c>
      <c r="W948">
        <v>104</v>
      </c>
      <c r="X948" t="s">
        <v>38</v>
      </c>
    </row>
    <row r="949" spans="1:24" hidden="1" x14ac:dyDescent="0.25">
      <c r="A949" s="1">
        <v>41082</v>
      </c>
      <c r="B949">
        <v>36</v>
      </c>
      <c r="C949" t="s">
        <v>30</v>
      </c>
      <c r="D949" s="1"/>
      <c r="E949">
        <v>0.12427000000000001</v>
      </c>
      <c r="F949">
        <v>9.64E-2</v>
      </c>
      <c r="G949">
        <v>8.6400000000000005E-2</v>
      </c>
      <c r="H949" t="s">
        <v>31</v>
      </c>
      <c r="I949">
        <v>9</v>
      </c>
      <c r="J949">
        <v>13</v>
      </c>
      <c r="K949" t="s">
        <v>65</v>
      </c>
      <c r="L949" t="s">
        <v>107</v>
      </c>
      <c r="M949" t="s">
        <v>56</v>
      </c>
      <c r="N949">
        <v>0</v>
      </c>
      <c r="O949">
        <v>3750</v>
      </c>
      <c r="P949">
        <v>0</v>
      </c>
      <c r="Q949">
        <v>8000</v>
      </c>
      <c r="R949" s="1">
        <v>41087</v>
      </c>
      <c r="S949">
        <v>2</v>
      </c>
      <c r="T949">
        <v>2012</v>
      </c>
      <c r="U949">
        <v>256.79000000000002</v>
      </c>
      <c r="V949">
        <v>979.12</v>
      </c>
      <c r="W949">
        <v>3</v>
      </c>
      <c r="X949" t="s">
        <v>38</v>
      </c>
    </row>
    <row r="950" spans="1:24" hidden="1" x14ac:dyDescent="0.25">
      <c r="A950" s="1">
        <v>39064</v>
      </c>
      <c r="B950">
        <v>36</v>
      </c>
      <c r="C950" t="s">
        <v>24</v>
      </c>
      <c r="D950" s="1">
        <v>40007</v>
      </c>
      <c r="E950">
        <v>0.1477</v>
      </c>
      <c r="F950">
        <v>0.12989999999999999</v>
      </c>
      <c r="G950">
        <v>0.1249</v>
      </c>
      <c r="H950" t="s">
        <v>25</v>
      </c>
      <c r="J950">
        <v>0</v>
      </c>
      <c r="K950" t="s">
        <v>25</v>
      </c>
      <c r="L950" t="s">
        <v>150</v>
      </c>
      <c r="M950" t="s">
        <v>36</v>
      </c>
      <c r="O950">
        <v>0</v>
      </c>
      <c r="P950">
        <v>0</v>
      </c>
      <c r="Q950">
        <v>1000</v>
      </c>
      <c r="R950" s="1">
        <v>39070</v>
      </c>
      <c r="S950">
        <v>4</v>
      </c>
      <c r="T950">
        <v>2006</v>
      </c>
      <c r="U950">
        <v>33.69</v>
      </c>
      <c r="V950">
        <v>206.41</v>
      </c>
      <c r="W950">
        <v>37</v>
      </c>
      <c r="X950" t="s">
        <v>34</v>
      </c>
    </row>
    <row r="951" spans="1:24" hidden="1" x14ac:dyDescent="0.25">
      <c r="A951" s="1">
        <v>41491</v>
      </c>
      <c r="B951">
        <v>36</v>
      </c>
      <c r="C951" t="s">
        <v>30</v>
      </c>
      <c r="D951" s="1"/>
      <c r="E951">
        <v>0.31031999999999998</v>
      </c>
      <c r="F951">
        <v>0.2712</v>
      </c>
      <c r="G951">
        <v>0.26119999999999999</v>
      </c>
      <c r="H951" t="s">
        <v>44</v>
      </c>
      <c r="I951">
        <v>2</v>
      </c>
      <c r="J951">
        <v>1</v>
      </c>
      <c r="K951" t="s">
        <v>48</v>
      </c>
      <c r="L951" t="s">
        <v>70</v>
      </c>
      <c r="M951" t="s">
        <v>33</v>
      </c>
      <c r="N951">
        <v>0</v>
      </c>
      <c r="O951">
        <v>12916.666670000001</v>
      </c>
      <c r="P951">
        <v>0</v>
      </c>
      <c r="Q951">
        <v>4000</v>
      </c>
      <c r="R951" s="1">
        <v>41494</v>
      </c>
      <c r="S951">
        <v>3</v>
      </c>
      <c r="T951">
        <v>2013</v>
      </c>
      <c r="U951">
        <v>163.56</v>
      </c>
      <c r="V951">
        <v>521.22</v>
      </c>
      <c r="W951">
        <v>61</v>
      </c>
      <c r="X951" t="s">
        <v>38</v>
      </c>
    </row>
    <row r="952" spans="1:24" hidden="1" x14ac:dyDescent="0.25">
      <c r="A952" s="1">
        <v>40042</v>
      </c>
      <c r="B952">
        <v>36</v>
      </c>
      <c r="C952" t="s">
        <v>24</v>
      </c>
      <c r="D952" s="1">
        <v>41163</v>
      </c>
      <c r="E952">
        <v>0.12461</v>
      </c>
      <c r="F952">
        <v>0.10349999999999999</v>
      </c>
      <c r="G952">
        <v>9.35E-2</v>
      </c>
      <c r="H952" t="s">
        <v>31</v>
      </c>
      <c r="I952">
        <v>9</v>
      </c>
      <c r="J952">
        <v>1</v>
      </c>
      <c r="K952" t="s">
        <v>116</v>
      </c>
      <c r="L952" t="s">
        <v>106</v>
      </c>
      <c r="M952" t="s">
        <v>56</v>
      </c>
      <c r="N952">
        <v>0</v>
      </c>
      <c r="O952">
        <v>4000</v>
      </c>
      <c r="P952">
        <v>0</v>
      </c>
      <c r="Q952">
        <v>10000</v>
      </c>
      <c r="R952" s="1">
        <v>40067</v>
      </c>
      <c r="S952">
        <v>3</v>
      </c>
      <c r="T952">
        <v>2009</v>
      </c>
      <c r="U952">
        <v>324.32</v>
      </c>
      <c r="V952">
        <v>1674.34</v>
      </c>
      <c r="W952">
        <v>392</v>
      </c>
      <c r="X952" t="s">
        <v>38</v>
      </c>
    </row>
    <row r="953" spans="1:24" hidden="1" x14ac:dyDescent="0.25">
      <c r="A953" s="1">
        <v>41021</v>
      </c>
      <c r="B953">
        <v>36</v>
      </c>
      <c r="C953" t="s">
        <v>24</v>
      </c>
      <c r="D953" s="1">
        <v>41681</v>
      </c>
      <c r="E953">
        <v>0.35797000000000001</v>
      </c>
      <c r="F953">
        <v>0.31769999999999998</v>
      </c>
      <c r="G953">
        <v>0.30769999999999997</v>
      </c>
      <c r="H953" t="s">
        <v>64</v>
      </c>
      <c r="I953">
        <v>2</v>
      </c>
      <c r="J953">
        <v>3</v>
      </c>
      <c r="K953" t="s">
        <v>78</v>
      </c>
      <c r="L953" t="s">
        <v>27</v>
      </c>
      <c r="M953" t="s">
        <v>28</v>
      </c>
      <c r="N953">
        <v>0</v>
      </c>
      <c r="O953">
        <v>4000</v>
      </c>
      <c r="P953">
        <v>0</v>
      </c>
      <c r="Q953">
        <v>4000</v>
      </c>
      <c r="R953" s="1">
        <v>41026</v>
      </c>
      <c r="S953">
        <v>2</v>
      </c>
      <c r="T953">
        <v>2012</v>
      </c>
      <c r="U953">
        <v>173.71</v>
      </c>
      <c r="V953">
        <v>1807.27</v>
      </c>
      <c r="W953">
        <v>32</v>
      </c>
      <c r="X953" t="s">
        <v>34</v>
      </c>
    </row>
    <row r="954" spans="1:24" hidden="1" x14ac:dyDescent="0.25">
      <c r="A954" s="1">
        <v>41064</v>
      </c>
      <c r="B954">
        <v>36</v>
      </c>
      <c r="C954" t="s">
        <v>24</v>
      </c>
      <c r="D954" s="1">
        <v>41380</v>
      </c>
      <c r="E954">
        <v>0.26680999999999999</v>
      </c>
      <c r="F954">
        <v>0.22869999999999999</v>
      </c>
      <c r="G954">
        <v>0.21870000000000001</v>
      </c>
      <c r="H954" t="s">
        <v>39</v>
      </c>
      <c r="I954">
        <v>6</v>
      </c>
      <c r="J954">
        <v>1</v>
      </c>
      <c r="K954" t="s">
        <v>72</v>
      </c>
      <c r="L954" t="s">
        <v>32</v>
      </c>
      <c r="M954" t="s">
        <v>33</v>
      </c>
      <c r="N954">
        <v>0</v>
      </c>
      <c r="O954">
        <v>10333.333329999999</v>
      </c>
      <c r="P954">
        <v>0</v>
      </c>
      <c r="Q954">
        <v>15000</v>
      </c>
      <c r="R954" s="1">
        <v>41067</v>
      </c>
      <c r="S954">
        <v>2</v>
      </c>
      <c r="T954">
        <v>2012</v>
      </c>
      <c r="U954">
        <v>579.63</v>
      </c>
      <c r="V954">
        <v>1863.03</v>
      </c>
      <c r="W954">
        <v>9</v>
      </c>
      <c r="X954" t="s">
        <v>38</v>
      </c>
    </row>
    <row r="955" spans="1:24" hidden="1" x14ac:dyDescent="0.25">
      <c r="A955" s="1">
        <v>41569</v>
      </c>
      <c r="B955">
        <v>36</v>
      </c>
      <c r="C955" t="s">
        <v>30</v>
      </c>
      <c r="D955" s="1"/>
      <c r="E955">
        <v>0.24204999999999999</v>
      </c>
      <c r="F955">
        <v>0.20449999999999999</v>
      </c>
      <c r="G955">
        <v>0.19450000000000001</v>
      </c>
      <c r="H955" t="s">
        <v>47</v>
      </c>
      <c r="I955">
        <v>5</v>
      </c>
      <c r="J955">
        <v>1</v>
      </c>
      <c r="K955" t="s">
        <v>108</v>
      </c>
      <c r="L955" t="s">
        <v>46</v>
      </c>
      <c r="M955" t="s">
        <v>33</v>
      </c>
      <c r="N955">
        <v>105</v>
      </c>
      <c r="O955">
        <v>3500</v>
      </c>
      <c r="P955">
        <v>0</v>
      </c>
      <c r="Q955">
        <v>8000</v>
      </c>
      <c r="R955" s="1">
        <v>41582</v>
      </c>
      <c r="S955">
        <v>4</v>
      </c>
      <c r="T955">
        <v>2013</v>
      </c>
      <c r="U955">
        <v>299.14999999999998</v>
      </c>
      <c r="V955">
        <v>517.09780000000001</v>
      </c>
      <c r="W955">
        <v>1</v>
      </c>
      <c r="X955" t="s">
        <v>34</v>
      </c>
    </row>
    <row r="956" spans="1:24" hidden="1" x14ac:dyDescent="0.25">
      <c r="A956" s="1">
        <v>39550</v>
      </c>
      <c r="B956">
        <v>36</v>
      </c>
      <c r="C956" t="s">
        <v>24</v>
      </c>
      <c r="D956" s="1">
        <v>40233</v>
      </c>
      <c r="E956">
        <v>0.27766999999999997</v>
      </c>
      <c r="F956">
        <v>0.27</v>
      </c>
      <c r="G956">
        <v>0.26</v>
      </c>
      <c r="H956" t="s">
        <v>25</v>
      </c>
      <c r="J956">
        <v>3</v>
      </c>
      <c r="K956" t="s">
        <v>93</v>
      </c>
      <c r="L956" t="s">
        <v>142</v>
      </c>
      <c r="M956" t="s">
        <v>56</v>
      </c>
      <c r="N956">
        <v>0</v>
      </c>
      <c r="O956">
        <v>0</v>
      </c>
      <c r="P956">
        <v>0</v>
      </c>
      <c r="Q956">
        <v>7500</v>
      </c>
      <c r="R956" s="1">
        <v>39562</v>
      </c>
      <c r="S956">
        <v>2</v>
      </c>
      <c r="T956">
        <v>2008</v>
      </c>
      <c r="U956">
        <v>306.19</v>
      </c>
      <c r="V956">
        <v>2972.05</v>
      </c>
      <c r="W956">
        <v>116</v>
      </c>
      <c r="X956" t="s">
        <v>34</v>
      </c>
    </row>
    <row r="957" spans="1:24" hidden="1" x14ac:dyDescent="0.25">
      <c r="A957" s="1">
        <v>39258</v>
      </c>
      <c r="B957">
        <v>36</v>
      </c>
      <c r="C957" t="s">
        <v>24</v>
      </c>
      <c r="D957" s="1">
        <v>39762</v>
      </c>
      <c r="E957">
        <v>0.10739</v>
      </c>
      <c r="F957">
        <v>0.09</v>
      </c>
      <c r="G957">
        <v>8.5000000000000006E-2</v>
      </c>
      <c r="H957" t="s">
        <v>25</v>
      </c>
      <c r="J957">
        <v>0</v>
      </c>
      <c r="K957" t="s">
        <v>78</v>
      </c>
      <c r="L957" t="s">
        <v>27</v>
      </c>
      <c r="M957" t="s">
        <v>56</v>
      </c>
      <c r="N957">
        <v>0</v>
      </c>
      <c r="O957">
        <v>5000</v>
      </c>
      <c r="P957">
        <v>0</v>
      </c>
      <c r="Q957">
        <v>1000</v>
      </c>
      <c r="R957" s="1">
        <v>39269</v>
      </c>
      <c r="S957">
        <v>3</v>
      </c>
      <c r="T957">
        <v>2007</v>
      </c>
      <c r="U957">
        <v>31.8</v>
      </c>
      <c r="V957">
        <v>74.47</v>
      </c>
      <c r="W957">
        <v>44</v>
      </c>
      <c r="X957" t="s">
        <v>38</v>
      </c>
    </row>
    <row r="958" spans="1:24" hidden="1" x14ac:dyDescent="0.25">
      <c r="A958" s="1">
        <v>41585</v>
      </c>
      <c r="B958">
        <v>36</v>
      </c>
      <c r="C958" t="s">
        <v>30</v>
      </c>
      <c r="D958" s="1"/>
      <c r="E958">
        <v>0.23233000000000001</v>
      </c>
      <c r="F958">
        <v>0.19500000000000001</v>
      </c>
      <c r="G958">
        <v>0.185</v>
      </c>
      <c r="H958" t="s">
        <v>47</v>
      </c>
      <c r="I958">
        <v>2</v>
      </c>
      <c r="J958">
        <v>2</v>
      </c>
      <c r="K958" t="s">
        <v>102</v>
      </c>
      <c r="L958" t="s">
        <v>46</v>
      </c>
      <c r="M958" t="s">
        <v>33</v>
      </c>
      <c r="N958">
        <v>0</v>
      </c>
      <c r="O958">
        <v>8333.3333330000005</v>
      </c>
      <c r="P958">
        <v>0</v>
      </c>
      <c r="Q958">
        <v>15000</v>
      </c>
      <c r="R958" s="1">
        <v>41590</v>
      </c>
      <c r="S958">
        <v>4</v>
      </c>
      <c r="T958">
        <v>2013</v>
      </c>
      <c r="U958">
        <v>553.64</v>
      </c>
      <c r="V958">
        <v>713.73630000000003</v>
      </c>
      <c r="W958">
        <v>1</v>
      </c>
      <c r="X958" t="s">
        <v>38</v>
      </c>
    </row>
    <row r="959" spans="1:24" hidden="1" x14ac:dyDescent="0.25">
      <c r="A959" s="1">
        <v>39073</v>
      </c>
      <c r="B959">
        <v>36</v>
      </c>
      <c r="C959" t="s">
        <v>24</v>
      </c>
      <c r="D959" s="1">
        <v>39462</v>
      </c>
      <c r="E959">
        <v>8.6169999999999997E-2</v>
      </c>
      <c r="F959">
        <v>6.9000000000000006E-2</v>
      </c>
      <c r="G959">
        <v>6.4000000000000001E-2</v>
      </c>
      <c r="H959" t="s">
        <v>25</v>
      </c>
      <c r="J959">
        <v>0</v>
      </c>
      <c r="K959" t="s">
        <v>89</v>
      </c>
      <c r="L959" t="s">
        <v>62</v>
      </c>
      <c r="M959" t="s">
        <v>36</v>
      </c>
      <c r="O959">
        <v>4333.3333329999996</v>
      </c>
      <c r="P959">
        <v>0</v>
      </c>
      <c r="Q959">
        <v>1000</v>
      </c>
      <c r="R959" s="1">
        <v>39078</v>
      </c>
      <c r="S959">
        <v>4</v>
      </c>
      <c r="T959">
        <v>2006</v>
      </c>
      <c r="U959">
        <v>30.83</v>
      </c>
      <c r="V959">
        <v>61.76</v>
      </c>
      <c r="W959">
        <v>39</v>
      </c>
      <c r="X959" t="s">
        <v>34</v>
      </c>
    </row>
    <row r="960" spans="1:24" hidden="1" x14ac:dyDescent="0.25">
      <c r="A960" s="1">
        <v>40970</v>
      </c>
      <c r="B960">
        <v>36</v>
      </c>
      <c r="C960" t="s">
        <v>30</v>
      </c>
      <c r="D960" s="1"/>
      <c r="E960">
        <v>0.24246000000000001</v>
      </c>
      <c r="F960">
        <v>0.2049</v>
      </c>
      <c r="G960">
        <v>0.19489999999999999</v>
      </c>
      <c r="H960" t="s">
        <v>47</v>
      </c>
      <c r="I960">
        <v>7</v>
      </c>
      <c r="J960">
        <v>13</v>
      </c>
      <c r="K960" t="s">
        <v>90</v>
      </c>
      <c r="L960" t="s">
        <v>98</v>
      </c>
      <c r="M960" t="s">
        <v>33</v>
      </c>
      <c r="N960">
        <v>0</v>
      </c>
      <c r="O960">
        <v>4583.3333329999996</v>
      </c>
      <c r="P960">
        <v>0</v>
      </c>
      <c r="Q960">
        <v>3000</v>
      </c>
      <c r="R960" s="1">
        <v>40980</v>
      </c>
      <c r="S960">
        <v>1</v>
      </c>
      <c r="T960">
        <v>2012</v>
      </c>
      <c r="U960">
        <v>112.24</v>
      </c>
      <c r="V960">
        <v>883.76</v>
      </c>
      <c r="W960">
        <v>61</v>
      </c>
      <c r="X960" t="s">
        <v>38</v>
      </c>
    </row>
    <row r="961" spans="1:24" hidden="1" x14ac:dyDescent="0.25">
      <c r="A961" s="1">
        <v>40954</v>
      </c>
      <c r="B961">
        <v>36</v>
      </c>
      <c r="C961" t="s">
        <v>24</v>
      </c>
      <c r="D961" s="1">
        <v>41388</v>
      </c>
      <c r="E961">
        <v>0.35797000000000001</v>
      </c>
      <c r="F961">
        <v>0.31769999999999998</v>
      </c>
      <c r="G961">
        <v>0.30769999999999997</v>
      </c>
      <c r="H961" t="s">
        <v>64</v>
      </c>
      <c r="I961">
        <v>5</v>
      </c>
      <c r="J961">
        <v>2</v>
      </c>
      <c r="K961" t="s">
        <v>111</v>
      </c>
      <c r="L961" t="s">
        <v>109</v>
      </c>
      <c r="M961" t="s">
        <v>33</v>
      </c>
      <c r="N961">
        <v>0</v>
      </c>
      <c r="O961">
        <v>8333.3333330000005</v>
      </c>
      <c r="P961">
        <v>0</v>
      </c>
      <c r="Q961">
        <v>4000</v>
      </c>
      <c r="R961" s="1">
        <v>40963</v>
      </c>
      <c r="S961">
        <v>1</v>
      </c>
      <c r="T961">
        <v>2012</v>
      </c>
      <c r="U961">
        <v>173.71</v>
      </c>
      <c r="V961">
        <v>1188.25</v>
      </c>
      <c r="W961">
        <v>10</v>
      </c>
      <c r="X961" t="s">
        <v>38</v>
      </c>
    </row>
    <row r="962" spans="1:24" hidden="1" x14ac:dyDescent="0.25">
      <c r="A962" s="1">
        <v>41082</v>
      </c>
      <c r="B962">
        <v>36</v>
      </c>
      <c r="C962" t="s">
        <v>24</v>
      </c>
      <c r="D962" s="1">
        <v>41347</v>
      </c>
      <c r="E962">
        <v>0.35797000000000001</v>
      </c>
      <c r="F962">
        <v>0.31769999999999998</v>
      </c>
      <c r="G962">
        <v>0.30769999999999997</v>
      </c>
      <c r="H962" t="s">
        <v>64</v>
      </c>
      <c r="I962">
        <v>5</v>
      </c>
      <c r="J962">
        <v>20</v>
      </c>
      <c r="K962" t="s">
        <v>53</v>
      </c>
      <c r="L962" t="s">
        <v>27</v>
      </c>
      <c r="M962" t="s">
        <v>33</v>
      </c>
      <c r="N962">
        <v>1720</v>
      </c>
      <c r="O962">
        <v>5416.6666670000004</v>
      </c>
      <c r="P962">
        <v>0</v>
      </c>
      <c r="Q962">
        <v>4000</v>
      </c>
      <c r="R962" s="1">
        <v>41092</v>
      </c>
      <c r="S962">
        <v>3</v>
      </c>
      <c r="T962">
        <v>2012</v>
      </c>
      <c r="U962">
        <v>173.71</v>
      </c>
      <c r="V962">
        <v>830.07</v>
      </c>
      <c r="W962">
        <v>15</v>
      </c>
      <c r="X962" t="s">
        <v>38</v>
      </c>
    </row>
    <row r="963" spans="1:24" hidden="1" x14ac:dyDescent="0.25">
      <c r="A963" s="1">
        <v>41690</v>
      </c>
      <c r="B963">
        <v>36</v>
      </c>
      <c r="C963" t="s">
        <v>30</v>
      </c>
      <c r="D963" s="1"/>
      <c r="E963">
        <v>0.19539999999999999</v>
      </c>
      <c r="F963">
        <v>0.1585</v>
      </c>
      <c r="G963">
        <v>0.14849999999999999</v>
      </c>
      <c r="H963" t="s">
        <v>47</v>
      </c>
      <c r="I963">
        <v>4</v>
      </c>
      <c r="J963">
        <v>1</v>
      </c>
      <c r="K963" t="s">
        <v>111</v>
      </c>
      <c r="L963" t="s">
        <v>46</v>
      </c>
      <c r="M963" t="s">
        <v>33</v>
      </c>
      <c r="N963">
        <v>0</v>
      </c>
      <c r="O963">
        <v>3250</v>
      </c>
      <c r="P963">
        <v>0</v>
      </c>
      <c r="Q963">
        <v>4500</v>
      </c>
      <c r="R963" s="1">
        <v>41694</v>
      </c>
      <c r="S963">
        <v>1</v>
      </c>
      <c r="T963">
        <v>2014</v>
      </c>
      <c r="U963">
        <v>157.87</v>
      </c>
      <c r="V963">
        <v>0</v>
      </c>
      <c r="W963">
        <v>1</v>
      </c>
      <c r="X963" t="s">
        <v>38</v>
      </c>
    </row>
    <row r="964" spans="1:24" hidden="1" x14ac:dyDescent="0.25">
      <c r="A964" s="1">
        <v>39704</v>
      </c>
      <c r="B964">
        <v>36</v>
      </c>
      <c r="C964" t="s">
        <v>63</v>
      </c>
      <c r="D964" s="1">
        <v>40203</v>
      </c>
      <c r="E964">
        <v>0.17444999999999999</v>
      </c>
      <c r="F964">
        <v>0.16</v>
      </c>
      <c r="G964">
        <v>0.15</v>
      </c>
      <c r="H964" t="s">
        <v>25</v>
      </c>
      <c r="J964">
        <v>1</v>
      </c>
      <c r="K964" t="s">
        <v>81</v>
      </c>
      <c r="L964" t="s">
        <v>68</v>
      </c>
      <c r="M964" t="s">
        <v>28</v>
      </c>
      <c r="N964">
        <v>0</v>
      </c>
      <c r="O964">
        <v>10833.333329999999</v>
      </c>
      <c r="P964">
        <v>1047</v>
      </c>
      <c r="Q964">
        <v>14000</v>
      </c>
      <c r="R964" s="1">
        <v>39717</v>
      </c>
      <c r="S964">
        <v>3</v>
      </c>
      <c r="T964">
        <v>2008</v>
      </c>
      <c r="U964">
        <v>492.2</v>
      </c>
      <c r="V964">
        <v>2285.41</v>
      </c>
      <c r="W964">
        <v>381</v>
      </c>
      <c r="X964" t="s">
        <v>38</v>
      </c>
    </row>
    <row r="965" spans="1:24" hidden="1" x14ac:dyDescent="0.25">
      <c r="A965" s="1">
        <v>41420</v>
      </c>
      <c r="B965">
        <v>36</v>
      </c>
      <c r="C965" t="s">
        <v>30</v>
      </c>
      <c r="D965" s="1"/>
      <c r="E965">
        <v>0.15833</v>
      </c>
      <c r="F965">
        <v>0.12989999999999999</v>
      </c>
      <c r="G965">
        <v>0.11990000000000001</v>
      </c>
      <c r="H965" t="s">
        <v>31</v>
      </c>
      <c r="I965">
        <v>8</v>
      </c>
      <c r="J965">
        <v>1</v>
      </c>
      <c r="K965" t="s">
        <v>72</v>
      </c>
      <c r="L965" t="s">
        <v>70</v>
      </c>
      <c r="M965" t="s">
        <v>33</v>
      </c>
      <c r="N965">
        <v>0</v>
      </c>
      <c r="O965">
        <v>10000</v>
      </c>
      <c r="P965">
        <v>0</v>
      </c>
      <c r="Q965">
        <v>3000</v>
      </c>
      <c r="R965" s="1">
        <v>41423</v>
      </c>
      <c r="S965">
        <v>2</v>
      </c>
      <c r="T965">
        <v>2013</v>
      </c>
      <c r="U965">
        <v>101.07</v>
      </c>
      <c r="V965">
        <v>266.23</v>
      </c>
      <c r="W965">
        <v>29</v>
      </c>
      <c r="X965" t="s">
        <v>34</v>
      </c>
    </row>
    <row r="966" spans="1:24" hidden="1" x14ac:dyDescent="0.25">
      <c r="A966" s="1">
        <v>41603</v>
      </c>
      <c r="B966">
        <v>36</v>
      </c>
      <c r="C966" t="s">
        <v>30</v>
      </c>
      <c r="D966" s="1"/>
      <c r="E966">
        <v>0.16324</v>
      </c>
      <c r="F966">
        <v>0.12740000000000001</v>
      </c>
      <c r="G966">
        <v>0.1174</v>
      </c>
      <c r="H966" t="s">
        <v>42</v>
      </c>
      <c r="I966">
        <v>7</v>
      </c>
      <c r="J966">
        <v>1</v>
      </c>
      <c r="K966" t="s">
        <v>134</v>
      </c>
      <c r="L966" t="s">
        <v>118</v>
      </c>
      <c r="M966" t="s">
        <v>33</v>
      </c>
      <c r="N966">
        <v>0</v>
      </c>
      <c r="O966">
        <v>4583.3333329999996</v>
      </c>
      <c r="P966">
        <v>0</v>
      </c>
      <c r="Q966">
        <v>15000</v>
      </c>
      <c r="R966" s="1">
        <v>41610</v>
      </c>
      <c r="S966">
        <v>4</v>
      </c>
      <c r="T966">
        <v>2013</v>
      </c>
      <c r="U966">
        <v>503.53</v>
      </c>
      <c r="V966">
        <v>460.8</v>
      </c>
      <c r="W966">
        <v>146</v>
      </c>
      <c r="X966" t="s">
        <v>38</v>
      </c>
    </row>
    <row r="967" spans="1:24" hidden="1" x14ac:dyDescent="0.25">
      <c r="A967" s="1">
        <v>41648</v>
      </c>
      <c r="B967">
        <v>36</v>
      </c>
      <c r="C967" t="s">
        <v>30</v>
      </c>
      <c r="D967" s="1"/>
      <c r="E967">
        <v>0.26149</v>
      </c>
      <c r="F967">
        <v>0.2235</v>
      </c>
      <c r="G967">
        <v>0.2135</v>
      </c>
      <c r="H967" t="s">
        <v>39</v>
      </c>
      <c r="I967">
        <v>2</v>
      </c>
      <c r="J967">
        <v>1</v>
      </c>
      <c r="K967" t="s">
        <v>87</v>
      </c>
      <c r="L967" t="s">
        <v>84</v>
      </c>
      <c r="M967" t="s">
        <v>33</v>
      </c>
      <c r="N967">
        <v>0</v>
      </c>
      <c r="O967">
        <v>7916.6666670000004</v>
      </c>
      <c r="P967">
        <v>0</v>
      </c>
      <c r="Q967">
        <v>8500</v>
      </c>
      <c r="R967" s="1">
        <v>41656</v>
      </c>
      <c r="S967">
        <v>1</v>
      </c>
      <c r="T967">
        <v>2014</v>
      </c>
      <c r="U967">
        <v>326.16000000000003</v>
      </c>
      <c r="V967">
        <v>161.35</v>
      </c>
      <c r="W967">
        <v>2</v>
      </c>
      <c r="X967" t="s">
        <v>34</v>
      </c>
    </row>
    <row r="968" spans="1:24" hidden="1" x14ac:dyDescent="0.25">
      <c r="A968" s="1">
        <v>41381</v>
      </c>
      <c r="B968">
        <v>60</v>
      </c>
      <c r="C968" t="s">
        <v>30</v>
      </c>
      <c r="D968" s="1"/>
      <c r="E968">
        <v>0.13227</v>
      </c>
      <c r="F968">
        <v>0.1099</v>
      </c>
      <c r="G968">
        <v>9.9900000000000003E-2</v>
      </c>
      <c r="H968" t="s">
        <v>31</v>
      </c>
      <c r="I968">
        <v>8</v>
      </c>
      <c r="J968">
        <v>1</v>
      </c>
      <c r="K968" t="s">
        <v>48</v>
      </c>
      <c r="L968" t="s">
        <v>62</v>
      </c>
      <c r="M968" t="s">
        <v>33</v>
      </c>
      <c r="N968">
        <v>0</v>
      </c>
      <c r="O968">
        <v>10416.666670000001</v>
      </c>
      <c r="P968">
        <v>0</v>
      </c>
      <c r="Q968">
        <v>18500</v>
      </c>
      <c r="R968" s="1">
        <v>41402</v>
      </c>
      <c r="S968">
        <v>2</v>
      </c>
      <c r="T968">
        <v>2013</v>
      </c>
      <c r="U968">
        <v>402.14</v>
      </c>
      <c r="V968">
        <v>1458.71</v>
      </c>
      <c r="W968">
        <v>329</v>
      </c>
      <c r="X968" t="s">
        <v>34</v>
      </c>
    </row>
    <row r="969" spans="1:24" x14ac:dyDescent="0.25">
      <c r="A969" s="1">
        <v>41299</v>
      </c>
      <c r="B969">
        <v>60</v>
      </c>
      <c r="C969" t="s">
        <v>30</v>
      </c>
      <c r="D969" s="1"/>
      <c r="E969">
        <v>0.21822</v>
      </c>
      <c r="F969">
        <v>0.19389999999999999</v>
      </c>
      <c r="G969">
        <v>0.18390000000000001</v>
      </c>
      <c r="H969" t="s">
        <v>42</v>
      </c>
      <c r="I969">
        <v>7</v>
      </c>
      <c r="J969">
        <v>2</v>
      </c>
      <c r="K969" t="s">
        <v>94</v>
      </c>
      <c r="L969" t="s">
        <v>80</v>
      </c>
      <c r="M969" t="s">
        <v>33</v>
      </c>
      <c r="N969">
        <v>0</v>
      </c>
      <c r="O969">
        <v>5833.3333329999996</v>
      </c>
      <c r="P969">
        <v>0</v>
      </c>
      <c r="Q969">
        <v>13000</v>
      </c>
      <c r="R969" s="1">
        <v>41326</v>
      </c>
      <c r="S969">
        <v>1</v>
      </c>
      <c r="T969">
        <v>2013</v>
      </c>
      <c r="U969">
        <v>340.02</v>
      </c>
      <c r="V969">
        <v>2371.0500000000002</v>
      </c>
      <c r="W969">
        <v>215</v>
      </c>
      <c r="X969" t="s">
        <v>29</v>
      </c>
    </row>
    <row r="970" spans="1:24" hidden="1" x14ac:dyDescent="0.25">
      <c r="A970" s="1">
        <v>41615</v>
      </c>
      <c r="B970">
        <v>60</v>
      </c>
      <c r="C970" t="s">
        <v>30</v>
      </c>
      <c r="D970" s="1"/>
      <c r="E970">
        <v>0.15844</v>
      </c>
      <c r="F970">
        <v>0.13550000000000001</v>
      </c>
      <c r="G970">
        <v>0.1255</v>
      </c>
      <c r="H970" t="s">
        <v>42</v>
      </c>
      <c r="I970">
        <v>7</v>
      </c>
      <c r="J970">
        <v>1</v>
      </c>
      <c r="K970" t="s">
        <v>35</v>
      </c>
      <c r="L970" t="s">
        <v>115</v>
      </c>
      <c r="M970" t="s">
        <v>33</v>
      </c>
      <c r="N970">
        <v>0</v>
      </c>
      <c r="O970">
        <v>4583.3333329999996</v>
      </c>
      <c r="P970">
        <v>0</v>
      </c>
      <c r="Q970">
        <v>15000</v>
      </c>
      <c r="R970" s="1">
        <v>41626</v>
      </c>
      <c r="S970">
        <v>4</v>
      </c>
      <c r="T970">
        <v>2013</v>
      </c>
      <c r="U970">
        <v>345.53</v>
      </c>
      <c r="V970">
        <v>343.25</v>
      </c>
      <c r="W970">
        <v>1</v>
      </c>
      <c r="X970" t="s">
        <v>34</v>
      </c>
    </row>
    <row r="971" spans="1:24" hidden="1" x14ac:dyDescent="0.25">
      <c r="A971" s="1">
        <v>41513</v>
      </c>
      <c r="B971">
        <v>60</v>
      </c>
      <c r="C971" t="s">
        <v>30</v>
      </c>
      <c r="D971" s="1"/>
      <c r="E971">
        <v>0.26128000000000001</v>
      </c>
      <c r="F971">
        <v>0.2359</v>
      </c>
      <c r="G971">
        <v>0.22589999999999999</v>
      </c>
      <c r="H971" t="s">
        <v>39</v>
      </c>
      <c r="I971">
        <v>3</v>
      </c>
      <c r="J971">
        <v>1</v>
      </c>
      <c r="K971" t="s">
        <v>61</v>
      </c>
      <c r="L971" t="s">
        <v>112</v>
      </c>
      <c r="M971" t="s">
        <v>33</v>
      </c>
      <c r="N971">
        <v>0</v>
      </c>
      <c r="O971">
        <v>3000</v>
      </c>
      <c r="P971">
        <v>0</v>
      </c>
      <c r="Q971">
        <v>10000</v>
      </c>
      <c r="R971" s="1">
        <v>41515</v>
      </c>
      <c r="S971">
        <v>3</v>
      </c>
      <c r="T971">
        <v>2013</v>
      </c>
      <c r="U971">
        <v>285.3</v>
      </c>
      <c r="V971">
        <v>1156.24</v>
      </c>
      <c r="W971">
        <v>19</v>
      </c>
      <c r="X971" t="s">
        <v>34</v>
      </c>
    </row>
    <row r="972" spans="1:24" hidden="1" x14ac:dyDescent="0.25">
      <c r="A972" s="1">
        <v>41104</v>
      </c>
      <c r="B972">
        <v>60</v>
      </c>
      <c r="C972" t="s">
        <v>30</v>
      </c>
      <c r="D972" s="1"/>
      <c r="E972">
        <v>0.28704000000000002</v>
      </c>
      <c r="F972">
        <v>0.26100000000000001</v>
      </c>
      <c r="G972">
        <v>0.251</v>
      </c>
      <c r="H972" t="s">
        <v>39</v>
      </c>
      <c r="I972">
        <v>3</v>
      </c>
      <c r="J972">
        <v>1</v>
      </c>
      <c r="K972" t="s">
        <v>61</v>
      </c>
      <c r="L972" t="s">
        <v>70</v>
      </c>
      <c r="M972" t="s">
        <v>33</v>
      </c>
      <c r="N972">
        <v>3893</v>
      </c>
      <c r="O972">
        <v>5525</v>
      </c>
      <c r="P972">
        <v>0</v>
      </c>
      <c r="Q972">
        <v>13000</v>
      </c>
      <c r="R972" s="1">
        <v>41110</v>
      </c>
      <c r="S972">
        <v>3</v>
      </c>
      <c r="T972">
        <v>2012</v>
      </c>
      <c r="U972">
        <v>390</v>
      </c>
      <c r="V972">
        <v>4940.4799999999996</v>
      </c>
      <c r="W972">
        <v>11</v>
      </c>
      <c r="X972" t="s">
        <v>34</v>
      </c>
    </row>
    <row r="973" spans="1:24" hidden="1" x14ac:dyDescent="0.25">
      <c r="A973" s="1">
        <v>41467</v>
      </c>
      <c r="B973">
        <v>36</v>
      </c>
      <c r="C973" t="s">
        <v>30</v>
      </c>
      <c r="D973" s="1"/>
      <c r="E973">
        <v>0.29537000000000002</v>
      </c>
      <c r="F973">
        <v>0.25659999999999999</v>
      </c>
      <c r="G973">
        <v>0.24660000000000001</v>
      </c>
      <c r="H973" t="s">
        <v>39</v>
      </c>
      <c r="I973">
        <v>2</v>
      </c>
      <c r="J973">
        <v>3</v>
      </c>
      <c r="K973" t="s">
        <v>51</v>
      </c>
      <c r="L973" t="s">
        <v>74</v>
      </c>
      <c r="M973" t="s">
        <v>33</v>
      </c>
      <c r="N973">
        <v>706</v>
      </c>
      <c r="O973">
        <v>7916.6666670000004</v>
      </c>
      <c r="P973">
        <v>0</v>
      </c>
      <c r="Q973">
        <v>4000</v>
      </c>
      <c r="R973" s="1">
        <v>41474</v>
      </c>
      <c r="S973">
        <v>3</v>
      </c>
      <c r="T973">
        <v>2013</v>
      </c>
      <c r="U973">
        <v>160.44</v>
      </c>
      <c r="V973">
        <v>566.97789999999998</v>
      </c>
      <c r="W973">
        <v>1</v>
      </c>
      <c r="X973" t="s">
        <v>34</v>
      </c>
    </row>
    <row r="974" spans="1:24" hidden="1" x14ac:dyDescent="0.25">
      <c r="A974" s="1">
        <v>41109</v>
      </c>
      <c r="B974">
        <v>36</v>
      </c>
      <c r="C974" t="s">
        <v>24</v>
      </c>
      <c r="D974" s="1">
        <v>41451</v>
      </c>
      <c r="E974">
        <v>0.35797000000000001</v>
      </c>
      <c r="F974">
        <v>0.31769999999999998</v>
      </c>
      <c r="G974">
        <v>0.30769999999999997</v>
      </c>
      <c r="H974" t="s">
        <v>64</v>
      </c>
      <c r="I974">
        <v>4</v>
      </c>
      <c r="J974">
        <v>13</v>
      </c>
      <c r="K974" t="s">
        <v>67</v>
      </c>
      <c r="L974" t="s">
        <v>74</v>
      </c>
      <c r="M974" t="s">
        <v>33</v>
      </c>
      <c r="N974">
        <v>0</v>
      </c>
      <c r="O974">
        <v>3687.5</v>
      </c>
      <c r="P974">
        <v>0</v>
      </c>
      <c r="Q974">
        <v>4000</v>
      </c>
      <c r="R974" s="1">
        <v>41115</v>
      </c>
      <c r="S974">
        <v>3</v>
      </c>
      <c r="T974">
        <v>2012</v>
      </c>
      <c r="U974">
        <v>173.71</v>
      </c>
      <c r="V974">
        <v>1049.21</v>
      </c>
      <c r="W974">
        <v>24</v>
      </c>
      <c r="X974" t="s">
        <v>38</v>
      </c>
    </row>
    <row r="975" spans="1:24" hidden="1" x14ac:dyDescent="0.25">
      <c r="A975" s="1">
        <v>41166</v>
      </c>
      <c r="B975">
        <v>12</v>
      </c>
      <c r="C975" t="s">
        <v>24</v>
      </c>
      <c r="D975" s="1">
        <v>41541</v>
      </c>
      <c r="E975">
        <v>0.30460999999999999</v>
      </c>
      <c r="F975">
        <v>0.22539999999999999</v>
      </c>
      <c r="G975">
        <v>0.21540000000000001</v>
      </c>
      <c r="H975" t="s">
        <v>44</v>
      </c>
      <c r="I975">
        <v>6</v>
      </c>
      <c r="J975">
        <v>7</v>
      </c>
      <c r="K975" t="s">
        <v>40</v>
      </c>
      <c r="L975" t="s">
        <v>27</v>
      </c>
      <c r="M975" t="s">
        <v>95</v>
      </c>
      <c r="N975">
        <v>5421</v>
      </c>
      <c r="O975">
        <v>0</v>
      </c>
      <c r="P975">
        <v>0</v>
      </c>
      <c r="Q975">
        <v>2000</v>
      </c>
      <c r="R975" s="1">
        <v>41176</v>
      </c>
      <c r="S975">
        <v>3</v>
      </c>
      <c r="T975">
        <v>2012</v>
      </c>
      <c r="U975">
        <v>187.71</v>
      </c>
      <c r="V975">
        <v>246.21</v>
      </c>
      <c r="W975">
        <v>35</v>
      </c>
      <c r="X975" t="s">
        <v>38</v>
      </c>
    </row>
    <row r="976" spans="1:24" hidden="1" x14ac:dyDescent="0.25">
      <c r="A976" s="1">
        <v>41287</v>
      </c>
      <c r="B976">
        <v>36</v>
      </c>
      <c r="C976" t="s">
        <v>24</v>
      </c>
      <c r="D976" s="1">
        <v>41341</v>
      </c>
      <c r="E976">
        <v>0.35355999999999999</v>
      </c>
      <c r="F976">
        <v>0.31340000000000001</v>
      </c>
      <c r="G976">
        <v>0.3034</v>
      </c>
      <c r="H976" t="s">
        <v>64</v>
      </c>
      <c r="I976">
        <v>3</v>
      </c>
      <c r="J976">
        <v>18</v>
      </c>
      <c r="K976" t="s">
        <v>48</v>
      </c>
      <c r="L976" t="s">
        <v>70</v>
      </c>
      <c r="M976" t="s">
        <v>33</v>
      </c>
      <c r="N976">
        <v>0</v>
      </c>
      <c r="O976">
        <v>3583.333333</v>
      </c>
      <c r="P976">
        <v>0</v>
      </c>
      <c r="Q976">
        <v>2000</v>
      </c>
      <c r="R976" s="1">
        <v>41298</v>
      </c>
      <c r="S976">
        <v>1</v>
      </c>
      <c r="T976">
        <v>2013</v>
      </c>
      <c r="U976">
        <v>86.38</v>
      </c>
      <c r="V976">
        <v>73.510000000000005</v>
      </c>
      <c r="W976">
        <v>35</v>
      </c>
      <c r="X976" t="s">
        <v>38</v>
      </c>
    </row>
    <row r="977" spans="1:24" hidden="1" x14ac:dyDescent="0.25">
      <c r="A977" s="1">
        <v>38845</v>
      </c>
      <c r="B977">
        <v>36</v>
      </c>
      <c r="C977" t="s">
        <v>63</v>
      </c>
      <c r="D977" s="1">
        <v>39161</v>
      </c>
      <c r="E977">
        <v>0.14910000000000001</v>
      </c>
      <c r="F977">
        <v>0.14199999999999999</v>
      </c>
      <c r="G977">
        <v>0.1295</v>
      </c>
      <c r="H977" t="s">
        <v>25</v>
      </c>
      <c r="J977">
        <v>0</v>
      </c>
      <c r="K977" t="s">
        <v>93</v>
      </c>
      <c r="L977" t="s">
        <v>25</v>
      </c>
      <c r="M977" t="s">
        <v>25</v>
      </c>
      <c r="O977">
        <v>8333.3333330000005</v>
      </c>
      <c r="P977">
        <v>193</v>
      </c>
      <c r="Q977">
        <v>13500</v>
      </c>
      <c r="R977" s="1">
        <v>38856</v>
      </c>
      <c r="S977">
        <v>2</v>
      </c>
      <c r="T977">
        <v>2006</v>
      </c>
      <c r="U977">
        <v>462.71</v>
      </c>
      <c r="V977">
        <v>726.83</v>
      </c>
      <c r="W977">
        <v>170</v>
      </c>
      <c r="X977" t="s">
        <v>38</v>
      </c>
    </row>
    <row r="978" spans="1:24" hidden="1" x14ac:dyDescent="0.25">
      <c r="A978" s="1">
        <v>41486</v>
      </c>
      <c r="B978">
        <v>36</v>
      </c>
      <c r="C978" t="s">
        <v>30</v>
      </c>
      <c r="D978" s="1"/>
      <c r="E978">
        <v>0.18214</v>
      </c>
      <c r="F978">
        <v>0.1459</v>
      </c>
      <c r="G978">
        <v>0.13589999999999999</v>
      </c>
      <c r="H978" t="s">
        <v>42</v>
      </c>
      <c r="I978">
        <v>4</v>
      </c>
      <c r="J978">
        <v>1</v>
      </c>
      <c r="K978" t="s">
        <v>85</v>
      </c>
      <c r="L978" t="s">
        <v>110</v>
      </c>
      <c r="M978" t="s">
        <v>33</v>
      </c>
      <c r="N978">
        <v>0</v>
      </c>
      <c r="O978">
        <v>8333.3333330000005</v>
      </c>
      <c r="P978">
        <v>0</v>
      </c>
      <c r="Q978">
        <v>15000</v>
      </c>
      <c r="R978" s="1">
        <v>41495</v>
      </c>
      <c r="S978">
        <v>3</v>
      </c>
      <c r="T978">
        <v>2013</v>
      </c>
      <c r="U978">
        <v>516.97</v>
      </c>
      <c r="V978">
        <v>1034.7841000000001</v>
      </c>
      <c r="W978">
        <v>1</v>
      </c>
      <c r="X978" t="s">
        <v>34</v>
      </c>
    </row>
    <row r="979" spans="1:24" hidden="1" x14ac:dyDescent="0.25">
      <c r="A979" s="1">
        <v>40167</v>
      </c>
      <c r="B979">
        <v>36</v>
      </c>
      <c r="C979" t="s">
        <v>24</v>
      </c>
      <c r="D979" s="1">
        <v>41273</v>
      </c>
      <c r="E979">
        <v>9.7939999999999999E-2</v>
      </c>
      <c r="F979">
        <v>9.4500000000000001E-2</v>
      </c>
      <c r="G979">
        <v>8.4500000000000006E-2</v>
      </c>
      <c r="H979" t="s">
        <v>50</v>
      </c>
      <c r="I979">
        <v>6</v>
      </c>
      <c r="J979">
        <v>1</v>
      </c>
      <c r="K979" t="s">
        <v>111</v>
      </c>
      <c r="L979" t="s">
        <v>32</v>
      </c>
      <c r="M979" t="s">
        <v>56</v>
      </c>
      <c r="N979">
        <v>0</v>
      </c>
      <c r="O979">
        <v>6666.6666670000004</v>
      </c>
      <c r="P979">
        <v>0</v>
      </c>
      <c r="Q979">
        <v>25000</v>
      </c>
      <c r="R979" s="1">
        <v>40177</v>
      </c>
      <c r="S979">
        <v>4</v>
      </c>
      <c r="T979">
        <v>2009</v>
      </c>
      <c r="U979">
        <v>800.24</v>
      </c>
      <c r="V979">
        <v>3807.71</v>
      </c>
      <c r="W979">
        <v>782</v>
      </c>
      <c r="X979" t="s">
        <v>34</v>
      </c>
    </row>
    <row r="980" spans="1:24" x14ac:dyDescent="0.25">
      <c r="A980" s="1">
        <v>41611</v>
      </c>
      <c r="B980">
        <v>60</v>
      </c>
      <c r="C980" t="s">
        <v>30</v>
      </c>
      <c r="D980" s="1"/>
      <c r="E980">
        <v>0.22549</v>
      </c>
      <c r="F980">
        <v>0.20100000000000001</v>
      </c>
      <c r="G980">
        <v>0.191</v>
      </c>
      <c r="H980" t="s">
        <v>39</v>
      </c>
      <c r="I980">
        <v>6</v>
      </c>
      <c r="J980">
        <v>1</v>
      </c>
      <c r="K980" t="s">
        <v>85</v>
      </c>
      <c r="L980" t="s">
        <v>27</v>
      </c>
      <c r="M980" t="s">
        <v>33</v>
      </c>
      <c r="N980">
        <v>0</v>
      </c>
      <c r="O980">
        <v>6833.3333329999996</v>
      </c>
      <c r="P980">
        <v>0</v>
      </c>
      <c r="Q980">
        <v>15000</v>
      </c>
      <c r="R980" s="1">
        <v>41620</v>
      </c>
      <c r="S980">
        <v>4</v>
      </c>
      <c r="T980">
        <v>2013</v>
      </c>
      <c r="U980">
        <v>398.24</v>
      </c>
      <c r="V980">
        <v>509.71</v>
      </c>
      <c r="W980">
        <v>243</v>
      </c>
      <c r="X980" t="s">
        <v>29</v>
      </c>
    </row>
    <row r="981" spans="1:24" hidden="1" x14ac:dyDescent="0.25">
      <c r="A981" s="1">
        <v>41169</v>
      </c>
      <c r="B981">
        <v>60</v>
      </c>
      <c r="C981" t="s">
        <v>30</v>
      </c>
      <c r="D981" s="1"/>
      <c r="E981">
        <v>0.24302000000000001</v>
      </c>
      <c r="F981">
        <v>0.21809999999999999</v>
      </c>
      <c r="G981">
        <v>0.20810000000000001</v>
      </c>
      <c r="H981" t="s">
        <v>47</v>
      </c>
      <c r="I981">
        <v>8</v>
      </c>
      <c r="J981">
        <v>1</v>
      </c>
      <c r="K981" t="s">
        <v>79</v>
      </c>
      <c r="L981" t="s">
        <v>37</v>
      </c>
      <c r="M981" t="s">
        <v>33</v>
      </c>
      <c r="N981">
        <v>0</v>
      </c>
      <c r="O981">
        <v>4583.3333329999996</v>
      </c>
      <c r="P981">
        <v>0</v>
      </c>
      <c r="Q981">
        <v>11500</v>
      </c>
      <c r="R981" s="1">
        <v>41172</v>
      </c>
      <c r="S981">
        <v>3</v>
      </c>
      <c r="T981">
        <v>2012</v>
      </c>
      <c r="U981">
        <v>316.38</v>
      </c>
      <c r="V981">
        <v>3266.06</v>
      </c>
      <c r="W981">
        <v>3</v>
      </c>
      <c r="X981" t="s">
        <v>34</v>
      </c>
    </row>
    <row r="982" spans="1:24" hidden="1" x14ac:dyDescent="0.25">
      <c r="A982" s="1">
        <v>41443</v>
      </c>
      <c r="B982">
        <v>60</v>
      </c>
      <c r="C982" t="s">
        <v>24</v>
      </c>
      <c r="D982" s="1">
        <v>41631</v>
      </c>
      <c r="E982">
        <v>0.20593</v>
      </c>
      <c r="F982">
        <v>0.18190000000000001</v>
      </c>
      <c r="G982">
        <v>0.1719</v>
      </c>
      <c r="H982" t="s">
        <v>42</v>
      </c>
      <c r="I982">
        <v>3</v>
      </c>
      <c r="J982">
        <v>2</v>
      </c>
      <c r="K982" t="s">
        <v>102</v>
      </c>
      <c r="L982" t="s">
        <v>27</v>
      </c>
      <c r="M982" t="s">
        <v>33</v>
      </c>
      <c r="N982">
        <v>0</v>
      </c>
      <c r="O982">
        <v>3916.666667</v>
      </c>
      <c r="P982">
        <v>0</v>
      </c>
      <c r="Q982">
        <v>8500</v>
      </c>
      <c r="R982" s="1">
        <v>41451</v>
      </c>
      <c r="S982">
        <v>2</v>
      </c>
      <c r="T982">
        <v>2013</v>
      </c>
      <c r="U982">
        <v>216.72</v>
      </c>
      <c r="V982">
        <v>738.60400000000004</v>
      </c>
      <c r="W982">
        <v>1</v>
      </c>
      <c r="X982" t="s">
        <v>34</v>
      </c>
    </row>
    <row r="983" spans="1:24" hidden="1" x14ac:dyDescent="0.25">
      <c r="A983" s="1">
        <v>41548</v>
      </c>
      <c r="B983">
        <v>60</v>
      </c>
      <c r="C983" t="s">
        <v>30</v>
      </c>
      <c r="D983" s="1"/>
      <c r="E983">
        <v>0.28899000000000002</v>
      </c>
      <c r="F983">
        <v>0.26290000000000002</v>
      </c>
      <c r="G983">
        <v>0.25290000000000001</v>
      </c>
      <c r="H983" t="s">
        <v>44</v>
      </c>
      <c r="I983">
        <v>4</v>
      </c>
      <c r="J983">
        <v>1</v>
      </c>
      <c r="K983" t="s">
        <v>48</v>
      </c>
      <c r="L983" t="s">
        <v>37</v>
      </c>
      <c r="M983" t="s">
        <v>33</v>
      </c>
      <c r="N983">
        <v>0</v>
      </c>
      <c r="O983">
        <v>2500</v>
      </c>
      <c r="P983">
        <v>0</v>
      </c>
      <c r="Q983">
        <v>4000</v>
      </c>
      <c r="R983" s="1">
        <v>41557</v>
      </c>
      <c r="S983">
        <v>4</v>
      </c>
      <c r="T983">
        <v>2013</v>
      </c>
      <c r="U983">
        <v>120.45</v>
      </c>
      <c r="V983">
        <v>350.03</v>
      </c>
      <c r="W983">
        <v>4</v>
      </c>
      <c r="X983" t="s">
        <v>34</v>
      </c>
    </row>
    <row r="984" spans="1:24" hidden="1" x14ac:dyDescent="0.25">
      <c r="A984" s="1">
        <v>40386</v>
      </c>
      <c r="B984">
        <v>36</v>
      </c>
      <c r="C984" t="s">
        <v>24</v>
      </c>
      <c r="D984" s="1">
        <v>40723</v>
      </c>
      <c r="E984">
        <v>0.31052999999999997</v>
      </c>
      <c r="F984">
        <v>0.27500000000000002</v>
      </c>
      <c r="G984">
        <v>0.26500000000000001</v>
      </c>
      <c r="H984" t="s">
        <v>39</v>
      </c>
      <c r="I984">
        <v>6</v>
      </c>
      <c r="J984">
        <v>1</v>
      </c>
      <c r="K984" t="s">
        <v>51</v>
      </c>
      <c r="L984" t="s">
        <v>62</v>
      </c>
      <c r="M984" t="s">
        <v>56</v>
      </c>
      <c r="N984">
        <v>0</v>
      </c>
      <c r="O984">
        <v>6875</v>
      </c>
      <c r="P984">
        <v>0</v>
      </c>
      <c r="Q984">
        <v>6500</v>
      </c>
      <c r="R984" s="1">
        <v>40393</v>
      </c>
      <c r="S984">
        <v>3</v>
      </c>
      <c r="T984">
        <v>2010</v>
      </c>
      <c r="U984">
        <v>267.11</v>
      </c>
      <c r="V984">
        <v>1461.48</v>
      </c>
      <c r="W984">
        <v>187</v>
      </c>
      <c r="X984" t="s">
        <v>38</v>
      </c>
    </row>
    <row r="985" spans="1:24" hidden="1" x14ac:dyDescent="0.25">
      <c r="A985" s="1">
        <v>39251</v>
      </c>
      <c r="B985">
        <v>36</v>
      </c>
      <c r="C985" t="s">
        <v>66</v>
      </c>
      <c r="D985" s="1">
        <v>40118</v>
      </c>
      <c r="E985">
        <v>0.24210000000000001</v>
      </c>
      <c r="F985">
        <v>0.2346</v>
      </c>
      <c r="G985">
        <v>0.21460000000000001</v>
      </c>
      <c r="H985" t="s">
        <v>25</v>
      </c>
      <c r="J985">
        <v>0</v>
      </c>
      <c r="K985" t="s">
        <v>81</v>
      </c>
      <c r="L985" t="s">
        <v>54</v>
      </c>
      <c r="M985" t="s">
        <v>56</v>
      </c>
      <c r="N985">
        <v>30</v>
      </c>
      <c r="O985">
        <v>5583.3333329999996</v>
      </c>
      <c r="P985">
        <v>1711</v>
      </c>
      <c r="Q985">
        <v>15000</v>
      </c>
      <c r="R985" s="1">
        <v>39266</v>
      </c>
      <c r="S985">
        <v>3</v>
      </c>
      <c r="T985">
        <v>2007</v>
      </c>
      <c r="U985">
        <v>584.25</v>
      </c>
      <c r="V985">
        <v>7043.69</v>
      </c>
      <c r="W985">
        <v>142</v>
      </c>
      <c r="X985" t="s">
        <v>38</v>
      </c>
    </row>
    <row r="986" spans="1:24" hidden="1" x14ac:dyDescent="0.25">
      <c r="A986" s="1">
        <v>40946</v>
      </c>
      <c r="B986">
        <v>36</v>
      </c>
      <c r="C986" t="s">
        <v>30</v>
      </c>
      <c r="D986" s="1"/>
      <c r="E986">
        <v>6.8279999999999993E-2</v>
      </c>
      <c r="F986">
        <v>6.4899999999999999E-2</v>
      </c>
      <c r="G986">
        <v>5.4899999999999997E-2</v>
      </c>
      <c r="H986" t="s">
        <v>50</v>
      </c>
      <c r="I986">
        <v>10</v>
      </c>
      <c r="J986">
        <v>1</v>
      </c>
      <c r="K986" t="s">
        <v>81</v>
      </c>
      <c r="L986" t="s">
        <v>77</v>
      </c>
      <c r="M986" t="s">
        <v>33</v>
      </c>
      <c r="N986">
        <v>0</v>
      </c>
      <c r="O986">
        <v>3500</v>
      </c>
      <c r="P986">
        <v>0</v>
      </c>
      <c r="Q986">
        <v>5000</v>
      </c>
      <c r="R986" s="1">
        <v>40952</v>
      </c>
      <c r="S986">
        <v>1</v>
      </c>
      <c r="T986">
        <v>2012</v>
      </c>
      <c r="U986">
        <v>153.22</v>
      </c>
      <c r="V986">
        <v>453.02</v>
      </c>
      <c r="W986">
        <v>107</v>
      </c>
      <c r="X986" t="s">
        <v>34</v>
      </c>
    </row>
    <row r="987" spans="1:24" hidden="1" x14ac:dyDescent="0.25">
      <c r="A987" s="1">
        <v>41495</v>
      </c>
      <c r="B987">
        <v>60</v>
      </c>
      <c r="C987" t="s">
        <v>30</v>
      </c>
      <c r="D987" s="1"/>
      <c r="E987">
        <v>0.31847999999999999</v>
      </c>
      <c r="F987">
        <v>0.29160000000000003</v>
      </c>
      <c r="G987">
        <v>0.28160000000000002</v>
      </c>
      <c r="H987" t="s">
        <v>44</v>
      </c>
      <c r="I987">
        <v>5</v>
      </c>
      <c r="J987">
        <v>2</v>
      </c>
      <c r="K987" t="s">
        <v>76</v>
      </c>
      <c r="L987" t="s">
        <v>32</v>
      </c>
      <c r="M987" t="s">
        <v>33</v>
      </c>
      <c r="N987">
        <v>0</v>
      </c>
      <c r="O987">
        <v>5373.3333329999996</v>
      </c>
      <c r="P987">
        <v>0</v>
      </c>
      <c r="Q987">
        <v>4000</v>
      </c>
      <c r="R987" s="1">
        <v>41499</v>
      </c>
      <c r="S987">
        <v>3</v>
      </c>
      <c r="T987">
        <v>2013</v>
      </c>
      <c r="U987">
        <v>127.36</v>
      </c>
      <c r="V987">
        <v>543.37440000000004</v>
      </c>
      <c r="W987">
        <v>1</v>
      </c>
      <c r="X987" t="s">
        <v>38</v>
      </c>
    </row>
    <row r="988" spans="1:24" hidden="1" x14ac:dyDescent="0.25">
      <c r="A988" s="1">
        <v>41602</v>
      </c>
      <c r="B988">
        <v>60</v>
      </c>
      <c r="C988" t="s">
        <v>30</v>
      </c>
      <c r="D988" s="1"/>
      <c r="E988">
        <v>0.17685000000000001</v>
      </c>
      <c r="F988">
        <v>0.1535</v>
      </c>
      <c r="G988">
        <v>0.14349999999999999</v>
      </c>
      <c r="H988" t="s">
        <v>42</v>
      </c>
      <c r="I988">
        <v>7</v>
      </c>
      <c r="J988">
        <v>1</v>
      </c>
      <c r="K988" t="s">
        <v>35</v>
      </c>
      <c r="L988" t="s">
        <v>62</v>
      </c>
      <c r="M988" t="s">
        <v>33</v>
      </c>
      <c r="N988">
        <v>0</v>
      </c>
      <c r="O988">
        <v>6750</v>
      </c>
      <c r="P988">
        <v>0</v>
      </c>
      <c r="Q988">
        <v>15000</v>
      </c>
      <c r="R988" s="1">
        <v>41605</v>
      </c>
      <c r="S988">
        <v>4</v>
      </c>
      <c r="T988">
        <v>2013</v>
      </c>
      <c r="U988">
        <v>359.61</v>
      </c>
      <c r="V988">
        <v>567.44179999999994</v>
      </c>
      <c r="W988">
        <v>1</v>
      </c>
      <c r="X988" t="s">
        <v>38</v>
      </c>
    </row>
    <row r="989" spans="1:24" hidden="1" x14ac:dyDescent="0.25">
      <c r="A989" s="1">
        <v>40318</v>
      </c>
      <c r="B989">
        <v>36</v>
      </c>
      <c r="C989" t="s">
        <v>24</v>
      </c>
      <c r="D989" s="1">
        <v>40522</v>
      </c>
      <c r="E989">
        <v>0.15651000000000001</v>
      </c>
      <c r="F989">
        <v>0.13500000000000001</v>
      </c>
      <c r="G989">
        <v>0.125</v>
      </c>
      <c r="H989" t="s">
        <v>42</v>
      </c>
      <c r="I989">
        <v>8</v>
      </c>
      <c r="J989">
        <v>1</v>
      </c>
      <c r="K989" t="s">
        <v>61</v>
      </c>
      <c r="L989" t="s">
        <v>122</v>
      </c>
      <c r="M989" t="s">
        <v>56</v>
      </c>
      <c r="N989">
        <v>0</v>
      </c>
      <c r="O989">
        <v>9311.0833330000005</v>
      </c>
      <c r="P989">
        <v>0</v>
      </c>
      <c r="Q989">
        <v>2500</v>
      </c>
      <c r="R989" s="1">
        <v>40338</v>
      </c>
      <c r="S989">
        <v>2</v>
      </c>
      <c r="T989">
        <v>2010</v>
      </c>
      <c r="U989">
        <v>84.84</v>
      </c>
      <c r="V989">
        <v>145.72</v>
      </c>
      <c r="W989">
        <v>125</v>
      </c>
      <c r="X989" t="s">
        <v>34</v>
      </c>
    </row>
    <row r="990" spans="1:24" hidden="1" x14ac:dyDescent="0.25">
      <c r="A990" s="1">
        <v>40520</v>
      </c>
      <c r="B990">
        <v>36</v>
      </c>
      <c r="C990" t="s">
        <v>24</v>
      </c>
      <c r="D990" s="1">
        <v>40777</v>
      </c>
      <c r="E990">
        <v>0.38442999999999999</v>
      </c>
      <c r="F990">
        <v>0.32200000000000001</v>
      </c>
      <c r="G990">
        <v>0.312</v>
      </c>
      <c r="H990" t="s">
        <v>44</v>
      </c>
      <c r="I990">
        <v>5</v>
      </c>
      <c r="J990">
        <v>7</v>
      </c>
      <c r="K990" t="s">
        <v>48</v>
      </c>
      <c r="L990" t="s">
        <v>27</v>
      </c>
      <c r="M990" t="s">
        <v>95</v>
      </c>
      <c r="N990">
        <v>0</v>
      </c>
      <c r="O990">
        <v>0</v>
      </c>
      <c r="P990">
        <v>0</v>
      </c>
      <c r="Q990">
        <v>1000</v>
      </c>
      <c r="R990" s="1">
        <v>40533</v>
      </c>
      <c r="S990">
        <v>4</v>
      </c>
      <c r="T990">
        <v>2010</v>
      </c>
      <c r="U990">
        <v>43.67</v>
      </c>
      <c r="V990">
        <v>202.77</v>
      </c>
      <c r="W990">
        <v>29</v>
      </c>
      <c r="X990" t="s">
        <v>38</v>
      </c>
    </row>
    <row r="991" spans="1:24" hidden="1" x14ac:dyDescent="0.25">
      <c r="A991" s="1">
        <v>41697</v>
      </c>
      <c r="B991">
        <v>60</v>
      </c>
      <c r="C991" t="s">
        <v>30</v>
      </c>
      <c r="D991" s="1"/>
      <c r="E991">
        <v>0.19142999999999999</v>
      </c>
      <c r="F991">
        <v>0.16750000000000001</v>
      </c>
      <c r="G991">
        <v>0.1575</v>
      </c>
      <c r="H991" t="s">
        <v>47</v>
      </c>
      <c r="I991">
        <v>4</v>
      </c>
      <c r="J991">
        <v>1</v>
      </c>
      <c r="K991" t="s">
        <v>85</v>
      </c>
      <c r="L991" t="s">
        <v>27</v>
      </c>
      <c r="M991" t="s">
        <v>33</v>
      </c>
      <c r="N991">
        <v>0</v>
      </c>
      <c r="O991">
        <v>4666.6666670000004</v>
      </c>
      <c r="P991">
        <v>0</v>
      </c>
      <c r="Q991">
        <v>15000</v>
      </c>
      <c r="R991" s="1">
        <v>41702</v>
      </c>
      <c r="S991">
        <v>1</v>
      </c>
      <c r="T991">
        <v>2014</v>
      </c>
      <c r="U991">
        <v>370.78</v>
      </c>
      <c r="V991">
        <v>0</v>
      </c>
      <c r="W991">
        <v>1</v>
      </c>
      <c r="X991" t="s">
        <v>38</v>
      </c>
    </row>
    <row r="992" spans="1:24" hidden="1" x14ac:dyDescent="0.25">
      <c r="A992" s="1">
        <v>41160</v>
      </c>
      <c r="B992">
        <v>60</v>
      </c>
      <c r="C992" t="s">
        <v>24</v>
      </c>
      <c r="D992" s="1">
        <v>41464</v>
      </c>
      <c r="E992">
        <v>0.21392</v>
      </c>
      <c r="F992">
        <v>0.18970000000000001</v>
      </c>
      <c r="G992">
        <v>0.1797</v>
      </c>
      <c r="H992" t="s">
        <v>42</v>
      </c>
      <c r="I992">
        <v>8</v>
      </c>
      <c r="J992">
        <v>1</v>
      </c>
      <c r="K992" t="s">
        <v>81</v>
      </c>
      <c r="L992" t="s">
        <v>32</v>
      </c>
      <c r="M992" t="s">
        <v>33</v>
      </c>
      <c r="N992">
        <v>0</v>
      </c>
      <c r="O992">
        <v>10000</v>
      </c>
      <c r="P992">
        <v>0</v>
      </c>
      <c r="Q992">
        <v>17500</v>
      </c>
      <c r="R992" s="1">
        <v>41166</v>
      </c>
      <c r="S992">
        <v>3</v>
      </c>
      <c r="T992">
        <v>2012</v>
      </c>
      <c r="U992">
        <v>453.67</v>
      </c>
      <c r="V992">
        <v>2583.5100000000002</v>
      </c>
      <c r="W992">
        <v>8</v>
      </c>
      <c r="X992" t="s">
        <v>34</v>
      </c>
    </row>
    <row r="993" spans="1:24" x14ac:dyDescent="0.25">
      <c r="A993" s="1">
        <v>41328</v>
      </c>
      <c r="B993">
        <v>12</v>
      </c>
      <c r="C993" t="s">
        <v>24</v>
      </c>
      <c r="D993" s="1">
        <v>41699</v>
      </c>
      <c r="E993">
        <v>0.16803000000000001</v>
      </c>
      <c r="F993">
        <v>0.1109</v>
      </c>
      <c r="G993">
        <v>0.1009</v>
      </c>
      <c r="H993" t="s">
        <v>42</v>
      </c>
      <c r="I993">
        <v>4</v>
      </c>
      <c r="J993">
        <v>1</v>
      </c>
      <c r="K993" t="s">
        <v>78</v>
      </c>
      <c r="L993" t="s">
        <v>62</v>
      </c>
      <c r="M993" t="s">
        <v>33</v>
      </c>
      <c r="N993">
        <v>0</v>
      </c>
      <c r="O993">
        <v>6416.6666670000004</v>
      </c>
      <c r="P993">
        <v>0</v>
      </c>
      <c r="Q993">
        <v>4981</v>
      </c>
      <c r="R993" s="1">
        <v>41334</v>
      </c>
      <c r="S993">
        <v>1</v>
      </c>
      <c r="T993">
        <v>2013</v>
      </c>
      <c r="U993">
        <v>440.46</v>
      </c>
      <c r="V993">
        <v>306</v>
      </c>
      <c r="W993">
        <v>75</v>
      </c>
      <c r="X993" t="s">
        <v>29</v>
      </c>
    </row>
    <row r="994" spans="1:24" hidden="1" x14ac:dyDescent="0.25">
      <c r="A994" s="1">
        <v>41148</v>
      </c>
      <c r="B994">
        <v>36</v>
      </c>
      <c r="C994" t="s">
        <v>24</v>
      </c>
      <c r="D994" s="1">
        <v>41624</v>
      </c>
      <c r="E994">
        <v>0.35797000000000001</v>
      </c>
      <c r="F994">
        <v>0.31769999999999998</v>
      </c>
      <c r="G994">
        <v>0.30769999999999997</v>
      </c>
      <c r="H994" t="s">
        <v>64</v>
      </c>
      <c r="I994">
        <v>4</v>
      </c>
      <c r="J994">
        <v>7</v>
      </c>
      <c r="K994" t="s">
        <v>78</v>
      </c>
      <c r="L994" t="s">
        <v>159</v>
      </c>
      <c r="M994" t="s">
        <v>33</v>
      </c>
      <c r="N994">
        <v>0</v>
      </c>
      <c r="O994">
        <v>4833.3333329999996</v>
      </c>
      <c r="P994">
        <v>0</v>
      </c>
      <c r="Q994">
        <v>2000</v>
      </c>
      <c r="R994" s="1">
        <v>41208</v>
      </c>
      <c r="S994">
        <v>4</v>
      </c>
      <c r="T994">
        <v>2012</v>
      </c>
      <c r="U994">
        <v>86.85</v>
      </c>
      <c r="V994">
        <v>576.16</v>
      </c>
      <c r="W994">
        <v>5</v>
      </c>
      <c r="X994" t="s">
        <v>38</v>
      </c>
    </row>
    <row r="995" spans="1:24" hidden="1" x14ac:dyDescent="0.25">
      <c r="A995" s="1">
        <v>41577</v>
      </c>
      <c r="B995">
        <v>36</v>
      </c>
      <c r="C995" t="s">
        <v>30</v>
      </c>
      <c r="D995" s="1"/>
      <c r="E995">
        <v>0.13300999999999999</v>
      </c>
      <c r="F995">
        <v>0.105</v>
      </c>
      <c r="G995">
        <v>9.5000000000000001E-2</v>
      </c>
      <c r="H995" t="s">
        <v>31</v>
      </c>
      <c r="I995">
        <v>4</v>
      </c>
      <c r="J995">
        <v>1</v>
      </c>
      <c r="K995" t="s">
        <v>87</v>
      </c>
      <c r="L995" t="s">
        <v>107</v>
      </c>
      <c r="M995" t="s">
        <v>28</v>
      </c>
      <c r="N995">
        <v>0</v>
      </c>
      <c r="O995">
        <v>5833.3333329999996</v>
      </c>
      <c r="P995">
        <v>0</v>
      </c>
      <c r="Q995">
        <v>15000</v>
      </c>
      <c r="R995" s="1">
        <v>41579</v>
      </c>
      <c r="S995">
        <v>4</v>
      </c>
      <c r="T995">
        <v>2013</v>
      </c>
      <c r="U995">
        <v>487.54</v>
      </c>
      <c r="V995">
        <v>495.25490000000002</v>
      </c>
      <c r="W995">
        <v>1</v>
      </c>
      <c r="X995" t="s">
        <v>38</v>
      </c>
    </row>
    <row r="996" spans="1:24" hidden="1" x14ac:dyDescent="0.25">
      <c r="A996" s="1">
        <v>41061</v>
      </c>
      <c r="B996">
        <v>36</v>
      </c>
      <c r="C996" t="s">
        <v>57</v>
      </c>
      <c r="D996" s="1"/>
      <c r="E996">
        <v>0.35797000000000001</v>
      </c>
      <c r="F996">
        <v>0.31769999999999998</v>
      </c>
      <c r="G996">
        <v>0.30769999999999997</v>
      </c>
      <c r="H996" t="s">
        <v>64</v>
      </c>
      <c r="I996">
        <v>5</v>
      </c>
      <c r="J996">
        <v>13</v>
      </c>
      <c r="K996" t="s">
        <v>114</v>
      </c>
      <c r="L996" t="s">
        <v>41</v>
      </c>
      <c r="M996" t="s">
        <v>33</v>
      </c>
      <c r="N996">
        <v>0</v>
      </c>
      <c r="O996">
        <v>3333.333333</v>
      </c>
      <c r="P996">
        <v>6</v>
      </c>
      <c r="Q996">
        <v>4000</v>
      </c>
      <c r="R996" s="1">
        <v>41064</v>
      </c>
      <c r="S996">
        <v>2</v>
      </c>
      <c r="T996">
        <v>2012</v>
      </c>
      <c r="U996">
        <v>173.71</v>
      </c>
      <c r="V996">
        <v>1749.78</v>
      </c>
      <c r="W996">
        <v>11</v>
      </c>
      <c r="X996" t="s">
        <v>34</v>
      </c>
    </row>
    <row r="997" spans="1:24" hidden="1" x14ac:dyDescent="0.25">
      <c r="A997" s="1">
        <v>41548</v>
      </c>
      <c r="B997">
        <v>36</v>
      </c>
      <c r="C997" t="s">
        <v>30</v>
      </c>
      <c r="D997" s="1"/>
      <c r="E997">
        <v>0.35355999999999999</v>
      </c>
      <c r="F997">
        <v>0.31340000000000001</v>
      </c>
      <c r="G997">
        <v>0.3034</v>
      </c>
      <c r="H997" t="s">
        <v>64</v>
      </c>
      <c r="I997">
        <v>2</v>
      </c>
      <c r="J997">
        <v>1</v>
      </c>
      <c r="K997" t="s">
        <v>85</v>
      </c>
      <c r="L997" t="s">
        <v>118</v>
      </c>
      <c r="M997" t="s">
        <v>33</v>
      </c>
      <c r="N997">
        <v>0</v>
      </c>
      <c r="O997">
        <v>3333.333333</v>
      </c>
      <c r="P997">
        <v>0</v>
      </c>
      <c r="Q997">
        <v>4000</v>
      </c>
      <c r="R997" s="1">
        <v>41550</v>
      </c>
      <c r="S997">
        <v>4</v>
      </c>
      <c r="T997">
        <v>2013</v>
      </c>
      <c r="U997">
        <v>172.76</v>
      </c>
      <c r="V997">
        <v>497.55549999999999</v>
      </c>
      <c r="W997">
        <v>1</v>
      </c>
      <c r="X997" t="s">
        <v>38</v>
      </c>
    </row>
    <row r="998" spans="1:24" hidden="1" x14ac:dyDescent="0.25">
      <c r="A998" s="1">
        <v>40219</v>
      </c>
      <c r="B998">
        <v>36</v>
      </c>
      <c r="C998" t="s">
        <v>24</v>
      </c>
      <c r="D998" s="1">
        <v>40987</v>
      </c>
      <c r="E998">
        <v>0.15894</v>
      </c>
      <c r="F998">
        <v>0.13739999999999999</v>
      </c>
      <c r="G998">
        <v>0.12740000000000001</v>
      </c>
      <c r="H998" t="s">
        <v>31</v>
      </c>
      <c r="I998">
        <v>9</v>
      </c>
      <c r="J998">
        <v>3</v>
      </c>
      <c r="K998" t="s">
        <v>65</v>
      </c>
      <c r="L998" t="s">
        <v>84</v>
      </c>
      <c r="M998" t="s">
        <v>28</v>
      </c>
      <c r="N998">
        <v>0</v>
      </c>
      <c r="O998">
        <v>14166.666670000001</v>
      </c>
      <c r="P998">
        <v>0</v>
      </c>
      <c r="Q998">
        <v>3000</v>
      </c>
      <c r="R998" s="1">
        <v>40228</v>
      </c>
      <c r="S998">
        <v>1</v>
      </c>
      <c r="T998">
        <v>2010</v>
      </c>
      <c r="U998">
        <v>102.15</v>
      </c>
      <c r="V998">
        <v>577.01</v>
      </c>
      <c r="W998">
        <v>107</v>
      </c>
      <c r="X998" t="s">
        <v>38</v>
      </c>
    </row>
    <row r="999" spans="1:24" hidden="1" x14ac:dyDescent="0.25">
      <c r="A999" s="1">
        <v>41603</v>
      </c>
      <c r="B999">
        <v>36</v>
      </c>
      <c r="C999" t="s">
        <v>30</v>
      </c>
      <c r="D999" s="1"/>
      <c r="E999">
        <v>0.26855000000000001</v>
      </c>
      <c r="F999">
        <v>0.23039999999999999</v>
      </c>
      <c r="G999">
        <v>0.22040000000000001</v>
      </c>
      <c r="H999" t="s">
        <v>39</v>
      </c>
      <c r="I999">
        <v>3</v>
      </c>
      <c r="J999">
        <v>1</v>
      </c>
      <c r="K999" t="s">
        <v>72</v>
      </c>
      <c r="L999" t="s">
        <v>120</v>
      </c>
      <c r="M999" t="s">
        <v>33</v>
      </c>
      <c r="N999">
        <v>0</v>
      </c>
      <c r="O999">
        <v>6166.6666670000004</v>
      </c>
      <c r="P999">
        <v>0</v>
      </c>
      <c r="Q999">
        <v>10000</v>
      </c>
      <c r="R999" s="1">
        <v>41607</v>
      </c>
      <c r="S999">
        <v>4</v>
      </c>
      <c r="T999">
        <v>2013</v>
      </c>
      <c r="U999">
        <v>387.31</v>
      </c>
      <c r="V999">
        <v>560.11770000000001</v>
      </c>
      <c r="W999">
        <v>1</v>
      </c>
      <c r="X999" t="s">
        <v>38</v>
      </c>
    </row>
    <row r="1000" spans="1:24" hidden="1" x14ac:dyDescent="0.25">
      <c r="A1000" s="1">
        <v>41626</v>
      </c>
      <c r="B1000">
        <v>60</v>
      </c>
      <c r="C1000" t="s">
        <v>30</v>
      </c>
      <c r="D1000" s="1"/>
      <c r="E1000">
        <v>0.17710000000000001</v>
      </c>
      <c r="F1000">
        <v>0.1535</v>
      </c>
      <c r="G1000">
        <v>0.14349999999999999</v>
      </c>
      <c r="H1000" t="s">
        <v>42</v>
      </c>
      <c r="I1000">
        <v>6</v>
      </c>
      <c r="J1000">
        <v>1</v>
      </c>
      <c r="K1000" t="s">
        <v>53</v>
      </c>
      <c r="L1000" t="s">
        <v>27</v>
      </c>
      <c r="M1000" t="s">
        <v>33</v>
      </c>
      <c r="N1000">
        <v>0</v>
      </c>
      <c r="O1000">
        <v>3750</v>
      </c>
      <c r="P1000">
        <v>0</v>
      </c>
      <c r="Q1000">
        <v>10000</v>
      </c>
      <c r="R1000" s="1">
        <v>41682</v>
      </c>
      <c r="S1000">
        <v>1</v>
      </c>
      <c r="T1000">
        <v>2014</v>
      </c>
      <c r="U1000">
        <v>239.74</v>
      </c>
      <c r="V1000">
        <v>0</v>
      </c>
      <c r="W1000">
        <v>1</v>
      </c>
      <c r="X1000" t="s">
        <v>34</v>
      </c>
    </row>
    <row r="1001" spans="1:24" hidden="1" x14ac:dyDescent="0.25">
      <c r="A1001" s="1">
        <v>41626</v>
      </c>
      <c r="B1001">
        <v>60</v>
      </c>
      <c r="C1001" t="s">
        <v>30</v>
      </c>
      <c r="D1001" s="1"/>
      <c r="E1001">
        <v>0.17710000000000001</v>
      </c>
      <c r="F1001">
        <v>0.1535</v>
      </c>
      <c r="G1001">
        <v>0.14349999999999999</v>
      </c>
      <c r="H1001" t="s">
        <v>42</v>
      </c>
      <c r="I1001">
        <v>7</v>
      </c>
      <c r="J1001">
        <v>1</v>
      </c>
      <c r="K1001" t="s">
        <v>53</v>
      </c>
      <c r="L1001" t="s">
        <v>27</v>
      </c>
      <c r="M1001" t="s">
        <v>33</v>
      </c>
      <c r="N1001">
        <v>0</v>
      </c>
      <c r="O1001">
        <v>3750</v>
      </c>
      <c r="P1001">
        <v>0</v>
      </c>
      <c r="Q1001">
        <v>10000</v>
      </c>
      <c r="R1001" s="1">
        <v>41682</v>
      </c>
      <c r="S1001">
        <v>1</v>
      </c>
      <c r="T1001">
        <v>2014</v>
      </c>
      <c r="U1001">
        <v>239.74</v>
      </c>
      <c r="V1001">
        <v>0</v>
      </c>
      <c r="W1001">
        <v>1</v>
      </c>
      <c r="X1001" t="s">
        <v>34</v>
      </c>
    </row>
    <row r="1002" spans="1:24" hidden="1" x14ac:dyDescent="0.25">
      <c r="A1002" s="1">
        <v>41613</v>
      </c>
      <c r="B1002">
        <v>36</v>
      </c>
      <c r="C1002" t="s">
        <v>30</v>
      </c>
      <c r="D1002" s="1"/>
      <c r="E1002">
        <v>0.18275</v>
      </c>
      <c r="F1002">
        <v>0.14649999999999999</v>
      </c>
      <c r="G1002">
        <v>0.13650000000000001</v>
      </c>
      <c r="H1002" t="s">
        <v>42</v>
      </c>
      <c r="I1002">
        <v>6</v>
      </c>
      <c r="J1002">
        <v>1</v>
      </c>
      <c r="K1002" t="s">
        <v>93</v>
      </c>
      <c r="L1002" t="s">
        <v>60</v>
      </c>
      <c r="M1002" t="s">
        <v>33</v>
      </c>
      <c r="N1002">
        <v>0</v>
      </c>
      <c r="O1002">
        <v>1666.666667</v>
      </c>
      <c r="P1002">
        <v>0</v>
      </c>
      <c r="Q1002">
        <v>4000</v>
      </c>
      <c r="R1002" s="1">
        <v>41617</v>
      </c>
      <c r="S1002">
        <v>4</v>
      </c>
      <c r="T1002">
        <v>2013</v>
      </c>
      <c r="U1002">
        <v>137.97999999999999</v>
      </c>
      <c r="V1002">
        <v>96.834500000000006</v>
      </c>
      <c r="W1002">
        <v>1</v>
      </c>
      <c r="X1002" t="s">
        <v>34</v>
      </c>
    </row>
    <row r="1003" spans="1:24" hidden="1" x14ac:dyDescent="0.25">
      <c r="A1003" s="1">
        <v>41626</v>
      </c>
      <c r="B1003">
        <v>36</v>
      </c>
      <c r="C1003" t="s">
        <v>30</v>
      </c>
      <c r="D1003" s="1"/>
      <c r="E1003">
        <v>0.19500999999999999</v>
      </c>
      <c r="F1003">
        <v>0.1585</v>
      </c>
      <c r="G1003">
        <v>0.14849999999999999</v>
      </c>
      <c r="H1003" t="s">
        <v>47</v>
      </c>
      <c r="I1003">
        <v>6</v>
      </c>
      <c r="J1003">
        <v>1</v>
      </c>
      <c r="K1003" t="s">
        <v>81</v>
      </c>
      <c r="L1003" t="s">
        <v>32</v>
      </c>
      <c r="M1003" t="s">
        <v>33</v>
      </c>
      <c r="N1003">
        <v>0</v>
      </c>
      <c r="O1003">
        <v>6666.6666670000004</v>
      </c>
      <c r="P1003">
        <v>0</v>
      </c>
      <c r="Q1003">
        <v>25000</v>
      </c>
      <c r="R1003" s="1">
        <v>41632</v>
      </c>
      <c r="S1003">
        <v>4</v>
      </c>
      <c r="T1003">
        <v>2013</v>
      </c>
      <c r="U1003">
        <v>877.08</v>
      </c>
      <c r="V1003">
        <v>654.94380000000001</v>
      </c>
      <c r="W1003">
        <v>1</v>
      </c>
      <c r="X1003" t="s">
        <v>38</v>
      </c>
    </row>
    <row r="1004" spans="1:24" x14ac:dyDescent="0.25">
      <c r="A1004" s="1">
        <v>41145</v>
      </c>
      <c r="B1004">
        <v>36</v>
      </c>
      <c r="C1004" t="s">
        <v>30</v>
      </c>
      <c r="D1004" s="1"/>
      <c r="E1004">
        <v>0.24757999999999999</v>
      </c>
      <c r="F1004">
        <v>0.2099</v>
      </c>
      <c r="G1004">
        <v>0.19989999999999999</v>
      </c>
      <c r="H1004" t="s">
        <v>47</v>
      </c>
      <c r="I1004">
        <v>7</v>
      </c>
      <c r="J1004">
        <v>6</v>
      </c>
      <c r="K1004" t="s">
        <v>51</v>
      </c>
      <c r="L1004" t="s">
        <v>55</v>
      </c>
      <c r="M1004" t="s">
        <v>33</v>
      </c>
      <c r="N1004">
        <v>0</v>
      </c>
      <c r="O1004">
        <v>2000</v>
      </c>
      <c r="P1004">
        <v>0</v>
      </c>
      <c r="Q1004">
        <v>2000</v>
      </c>
      <c r="R1004" s="1">
        <v>41149</v>
      </c>
      <c r="S1004">
        <v>3</v>
      </c>
      <c r="T1004">
        <v>2012</v>
      </c>
      <c r="U1004">
        <v>75.34</v>
      </c>
      <c r="V1004">
        <v>512.19000000000005</v>
      </c>
      <c r="W1004">
        <v>16</v>
      </c>
      <c r="X1004" t="s">
        <v>29</v>
      </c>
    </row>
    <row r="1005" spans="1:24" hidden="1" x14ac:dyDescent="0.25">
      <c r="A1005" s="1">
        <v>41523</v>
      </c>
      <c r="B1005">
        <v>36</v>
      </c>
      <c r="C1005" t="s">
        <v>30</v>
      </c>
      <c r="D1005" s="1"/>
      <c r="E1005">
        <v>0.13799</v>
      </c>
      <c r="F1005">
        <v>0.1099</v>
      </c>
      <c r="G1005">
        <v>9.9900000000000003E-2</v>
      </c>
      <c r="H1005" t="s">
        <v>31</v>
      </c>
      <c r="I1005">
        <v>10</v>
      </c>
      <c r="J1005">
        <v>2</v>
      </c>
      <c r="K1005" t="s">
        <v>73</v>
      </c>
      <c r="L1005" t="s">
        <v>60</v>
      </c>
      <c r="M1005" t="s">
        <v>28</v>
      </c>
      <c r="N1005">
        <v>0</v>
      </c>
      <c r="O1005">
        <v>41666.666669999999</v>
      </c>
      <c r="P1005">
        <v>0</v>
      </c>
      <c r="Q1005">
        <v>4000</v>
      </c>
      <c r="R1005" s="1">
        <v>41535</v>
      </c>
      <c r="S1005">
        <v>3</v>
      </c>
      <c r="T1005">
        <v>2013</v>
      </c>
      <c r="U1005">
        <v>130.94</v>
      </c>
      <c r="V1005">
        <v>174.23560000000001</v>
      </c>
      <c r="W1005">
        <v>1</v>
      </c>
      <c r="X1005" t="s">
        <v>38</v>
      </c>
    </row>
    <row r="1006" spans="1:24" hidden="1" x14ac:dyDescent="0.25">
      <c r="A1006" s="1">
        <v>39498</v>
      </c>
      <c r="B1006">
        <v>36</v>
      </c>
      <c r="C1006" t="s">
        <v>63</v>
      </c>
      <c r="D1006" s="1">
        <v>39840</v>
      </c>
      <c r="E1006">
        <v>0.26291999999999999</v>
      </c>
      <c r="F1006">
        <v>0.24</v>
      </c>
      <c r="G1006">
        <v>0.23</v>
      </c>
      <c r="H1006" t="s">
        <v>25</v>
      </c>
      <c r="J1006">
        <v>1</v>
      </c>
      <c r="K1006" t="s">
        <v>81</v>
      </c>
      <c r="L1006" t="s">
        <v>27</v>
      </c>
      <c r="M1006" t="s">
        <v>56</v>
      </c>
      <c r="N1006">
        <v>0</v>
      </c>
      <c r="O1006">
        <v>2833.333333</v>
      </c>
      <c r="P1006">
        <v>446</v>
      </c>
      <c r="Q1006">
        <v>1500</v>
      </c>
      <c r="R1006" s="1">
        <v>39504</v>
      </c>
      <c r="S1006">
        <v>1</v>
      </c>
      <c r="T1006">
        <v>2008</v>
      </c>
      <c r="U1006">
        <v>58.85</v>
      </c>
      <c r="V1006">
        <v>261.58999999999997</v>
      </c>
      <c r="W1006">
        <v>5</v>
      </c>
      <c r="X1006" t="s">
        <v>38</v>
      </c>
    </row>
    <row r="1007" spans="1:24" hidden="1" x14ac:dyDescent="0.25">
      <c r="A1007" s="1">
        <v>39543</v>
      </c>
      <c r="B1007">
        <v>36</v>
      </c>
      <c r="C1007" t="s">
        <v>24</v>
      </c>
      <c r="D1007" s="1">
        <v>40465</v>
      </c>
      <c r="E1007">
        <v>0.15792999999999999</v>
      </c>
      <c r="F1007">
        <v>0.13639999999999999</v>
      </c>
      <c r="G1007">
        <v>0.12640000000000001</v>
      </c>
      <c r="H1007" t="s">
        <v>25</v>
      </c>
      <c r="J1007">
        <v>4</v>
      </c>
      <c r="K1007" t="s">
        <v>102</v>
      </c>
      <c r="L1007" t="s">
        <v>62</v>
      </c>
      <c r="M1007" t="s">
        <v>56</v>
      </c>
      <c r="N1007">
        <v>0</v>
      </c>
      <c r="O1007">
        <v>5833.3333329999996</v>
      </c>
      <c r="P1007">
        <v>0</v>
      </c>
      <c r="Q1007">
        <v>6001</v>
      </c>
      <c r="R1007" s="1">
        <v>39552</v>
      </c>
      <c r="S1007">
        <v>2</v>
      </c>
      <c r="T1007">
        <v>2008</v>
      </c>
      <c r="U1007">
        <v>45.88</v>
      </c>
      <c r="V1007">
        <v>1298.92</v>
      </c>
      <c r="W1007">
        <v>248</v>
      </c>
      <c r="X1007" t="s">
        <v>38</v>
      </c>
    </row>
    <row r="1008" spans="1:24" hidden="1" x14ac:dyDescent="0.25">
      <c r="A1008" s="1">
        <v>40566</v>
      </c>
      <c r="B1008">
        <v>36</v>
      </c>
      <c r="C1008" t="s">
        <v>24</v>
      </c>
      <c r="D1008" s="1">
        <v>40732</v>
      </c>
      <c r="E1008">
        <v>6.8879999999999997E-2</v>
      </c>
      <c r="F1008">
        <v>6.5500000000000003E-2</v>
      </c>
      <c r="G1008">
        <v>5.5500000000000001E-2</v>
      </c>
      <c r="H1008" t="s">
        <v>50</v>
      </c>
      <c r="I1008">
        <v>10</v>
      </c>
      <c r="J1008">
        <v>6</v>
      </c>
      <c r="K1008" t="s">
        <v>123</v>
      </c>
      <c r="L1008" t="s">
        <v>80</v>
      </c>
      <c r="M1008" t="s">
        <v>33</v>
      </c>
      <c r="N1008">
        <v>0</v>
      </c>
      <c r="O1008">
        <v>3000</v>
      </c>
      <c r="P1008">
        <v>0</v>
      </c>
      <c r="Q1008">
        <v>2500</v>
      </c>
      <c r="R1008" s="1">
        <v>40571</v>
      </c>
      <c r="S1008">
        <v>1</v>
      </c>
      <c r="T1008">
        <v>2011</v>
      </c>
      <c r="U1008">
        <v>76.680000000000007</v>
      </c>
      <c r="V1008">
        <v>68.19</v>
      </c>
      <c r="W1008">
        <v>44</v>
      </c>
      <c r="X1008" t="s">
        <v>38</v>
      </c>
    </row>
    <row r="1009" spans="1:24" hidden="1" x14ac:dyDescent="0.25">
      <c r="A1009" s="1">
        <v>41662</v>
      </c>
      <c r="B1009">
        <v>36</v>
      </c>
      <c r="C1009" t="s">
        <v>30</v>
      </c>
      <c r="D1009" s="1"/>
      <c r="E1009">
        <v>0.28594999999999998</v>
      </c>
      <c r="F1009">
        <v>0.24740000000000001</v>
      </c>
      <c r="G1009">
        <v>0.2374</v>
      </c>
      <c r="H1009" t="s">
        <v>44</v>
      </c>
      <c r="I1009">
        <v>4</v>
      </c>
      <c r="J1009">
        <v>1</v>
      </c>
      <c r="K1009" t="s">
        <v>78</v>
      </c>
      <c r="L1009" t="s">
        <v>70</v>
      </c>
      <c r="M1009" t="s">
        <v>33</v>
      </c>
      <c r="N1009">
        <v>0</v>
      </c>
      <c r="O1009">
        <v>4916.6666670000004</v>
      </c>
      <c r="P1009">
        <v>0</v>
      </c>
      <c r="Q1009">
        <v>5000</v>
      </c>
      <c r="R1009" s="1">
        <v>41666</v>
      </c>
      <c r="S1009">
        <v>1</v>
      </c>
      <c r="T1009">
        <v>2014</v>
      </c>
      <c r="U1009">
        <v>198.11</v>
      </c>
      <c r="V1009">
        <v>101.67100000000001</v>
      </c>
      <c r="W1009">
        <v>1</v>
      </c>
      <c r="X1009" t="s">
        <v>38</v>
      </c>
    </row>
    <row r="1010" spans="1:24" hidden="1" x14ac:dyDescent="0.25">
      <c r="A1010" s="1">
        <v>40708</v>
      </c>
      <c r="B1010">
        <v>36</v>
      </c>
      <c r="C1010" t="s">
        <v>30</v>
      </c>
      <c r="D1010" s="1"/>
      <c r="E1010">
        <v>0.18173</v>
      </c>
      <c r="F1010">
        <v>0.15989999999999999</v>
      </c>
      <c r="G1010">
        <v>0.14990000000000001</v>
      </c>
      <c r="H1010" t="s">
        <v>42</v>
      </c>
      <c r="I1010">
        <v>9</v>
      </c>
      <c r="J1010">
        <v>2</v>
      </c>
      <c r="K1010" t="s">
        <v>93</v>
      </c>
      <c r="L1010" t="s">
        <v>27</v>
      </c>
      <c r="M1010" t="s">
        <v>33</v>
      </c>
      <c r="N1010">
        <v>0</v>
      </c>
      <c r="O1010">
        <v>5000</v>
      </c>
      <c r="P1010">
        <v>0</v>
      </c>
      <c r="Q1010">
        <v>6567</v>
      </c>
      <c r="R1010" s="1">
        <v>40724</v>
      </c>
      <c r="S1010">
        <v>2</v>
      </c>
      <c r="T1010">
        <v>2011</v>
      </c>
      <c r="U1010">
        <v>230.83</v>
      </c>
      <c r="V1010">
        <v>1717.19</v>
      </c>
      <c r="W1010">
        <v>112</v>
      </c>
      <c r="X1010" t="s">
        <v>38</v>
      </c>
    </row>
    <row r="1011" spans="1:24" hidden="1" x14ac:dyDescent="0.25">
      <c r="A1011" s="1">
        <v>40639</v>
      </c>
      <c r="B1011">
        <v>36</v>
      </c>
      <c r="C1011" t="s">
        <v>24</v>
      </c>
      <c r="D1011" s="1">
        <v>40659</v>
      </c>
      <c r="E1011">
        <v>0.34887000000000001</v>
      </c>
      <c r="F1011">
        <v>0.3125</v>
      </c>
      <c r="G1011">
        <v>0.30249999999999999</v>
      </c>
      <c r="H1011" t="s">
        <v>64</v>
      </c>
      <c r="I1011">
        <v>4</v>
      </c>
      <c r="J1011">
        <v>7</v>
      </c>
      <c r="K1011" t="s">
        <v>87</v>
      </c>
      <c r="L1011" t="s">
        <v>32</v>
      </c>
      <c r="M1011" t="s">
        <v>33</v>
      </c>
      <c r="N1011">
        <v>0</v>
      </c>
      <c r="O1011">
        <v>6833.3333329999996</v>
      </c>
      <c r="P1011">
        <v>0</v>
      </c>
      <c r="Q1011">
        <v>3000</v>
      </c>
      <c r="R1011" s="1">
        <v>40645</v>
      </c>
      <c r="S1011">
        <v>2</v>
      </c>
      <c r="T1011">
        <v>2011</v>
      </c>
      <c r="U1011">
        <v>129.41999999999999</v>
      </c>
      <c r="V1011">
        <v>35.96</v>
      </c>
      <c r="W1011">
        <v>30</v>
      </c>
      <c r="X1011" t="s">
        <v>38</v>
      </c>
    </row>
    <row r="1012" spans="1:24" hidden="1" x14ac:dyDescent="0.25">
      <c r="A1012" s="1">
        <v>41238</v>
      </c>
      <c r="B1012">
        <v>36</v>
      </c>
      <c r="C1012" t="s">
        <v>30</v>
      </c>
      <c r="D1012" s="1"/>
      <c r="E1012">
        <v>0.2878</v>
      </c>
      <c r="F1012">
        <v>0.2492</v>
      </c>
      <c r="G1012">
        <v>0.2392</v>
      </c>
      <c r="H1012" t="s">
        <v>39</v>
      </c>
      <c r="I1012">
        <v>7</v>
      </c>
      <c r="J1012">
        <v>7</v>
      </c>
      <c r="K1012" t="s">
        <v>65</v>
      </c>
      <c r="L1012" t="s">
        <v>104</v>
      </c>
      <c r="M1012" t="s">
        <v>33</v>
      </c>
      <c r="N1012">
        <v>0</v>
      </c>
      <c r="O1012">
        <v>4000</v>
      </c>
      <c r="P1012">
        <v>0</v>
      </c>
      <c r="Q1012">
        <v>7500</v>
      </c>
      <c r="R1012" s="1">
        <v>41255</v>
      </c>
      <c r="S1012">
        <v>4</v>
      </c>
      <c r="T1012">
        <v>2012</v>
      </c>
      <c r="U1012">
        <v>297.88</v>
      </c>
      <c r="V1012">
        <v>1859.23</v>
      </c>
      <c r="W1012">
        <v>115</v>
      </c>
      <c r="X1012" t="s">
        <v>38</v>
      </c>
    </row>
    <row r="1013" spans="1:24" hidden="1" x14ac:dyDescent="0.25">
      <c r="A1013" s="1">
        <v>41386</v>
      </c>
      <c r="B1013">
        <v>36</v>
      </c>
      <c r="C1013" t="s">
        <v>30</v>
      </c>
      <c r="D1013" s="1"/>
      <c r="E1013">
        <v>0.2878</v>
      </c>
      <c r="F1013">
        <v>0.2492</v>
      </c>
      <c r="G1013">
        <v>0.2392</v>
      </c>
      <c r="H1013" t="s">
        <v>39</v>
      </c>
      <c r="I1013">
        <v>2</v>
      </c>
      <c r="J1013">
        <v>1</v>
      </c>
      <c r="K1013" t="s">
        <v>67</v>
      </c>
      <c r="L1013" t="s">
        <v>41</v>
      </c>
      <c r="M1013" t="s">
        <v>28</v>
      </c>
      <c r="N1013">
        <v>0</v>
      </c>
      <c r="O1013">
        <v>16666.666669999999</v>
      </c>
      <c r="P1013">
        <v>0</v>
      </c>
      <c r="Q1013">
        <v>4000</v>
      </c>
      <c r="R1013" s="1">
        <v>41393</v>
      </c>
      <c r="S1013">
        <v>2</v>
      </c>
      <c r="T1013">
        <v>2013</v>
      </c>
      <c r="U1013">
        <v>158.87</v>
      </c>
      <c r="V1013">
        <v>758.09</v>
      </c>
      <c r="W1013">
        <v>1</v>
      </c>
      <c r="X1013" t="s">
        <v>38</v>
      </c>
    </row>
    <row r="1014" spans="1:24" hidden="1" x14ac:dyDescent="0.25">
      <c r="A1014" s="1">
        <v>41695</v>
      </c>
      <c r="B1014">
        <v>36</v>
      </c>
      <c r="C1014" t="s">
        <v>30</v>
      </c>
      <c r="D1014" s="1"/>
      <c r="E1014">
        <v>9.0649999999999994E-2</v>
      </c>
      <c r="F1014">
        <v>7.6899999999999996E-2</v>
      </c>
      <c r="G1014">
        <v>6.6900000000000001E-2</v>
      </c>
      <c r="H1014" t="s">
        <v>50</v>
      </c>
      <c r="I1014">
        <v>9</v>
      </c>
      <c r="J1014">
        <v>1</v>
      </c>
      <c r="K1014" t="s">
        <v>78</v>
      </c>
      <c r="L1014" t="s">
        <v>37</v>
      </c>
      <c r="M1014" t="s">
        <v>33</v>
      </c>
      <c r="N1014">
        <v>0</v>
      </c>
      <c r="O1014">
        <v>5000</v>
      </c>
      <c r="P1014">
        <v>0</v>
      </c>
      <c r="Q1014">
        <v>13000</v>
      </c>
      <c r="R1014" s="1">
        <v>41704</v>
      </c>
      <c r="S1014">
        <v>1</v>
      </c>
      <c r="T1014">
        <v>2014</v>
      </c>
      <c r="U1014">
        <v>405.52</v>
      </c>
      <c r="V1014">
        <v>0</v>
      </c>
      <c r="W1014">
        <v>1</v>
      </c>
      <c r="X1014" t="s">
        <v>38</v>
      </c>
    </row>
    <row r="1015" spans="1:24" hidden="1" x14ac:dyDescent="0.25">
      <c r="A1015" s="1">
        <v>40156</v>
      </c>
      <c r="B1015">
        <v>36</v>
      </c>
      <c r="C1015" t="s">
        <v>24</v>
      </c>
      <c r="D1015" s="1">
        <v>40625</v>
      </c>
      <c r="E1015">
        <v>7.3389999999999997E-2</v>
      </c>
      <c r="F1015">
        <v>7.0000000000000007E-2</v>
      </c>
      <c r="G1015">
        <v>0.06</v>
      </c>
      <c r="H1015" t="s">
        <v>50</v>
      </c>
      <c r="I1015">
        <v>10</v>
      </c>
      <c r="J1015">
        <v>3</v>
      </c>
      <c r="K1015" t="s">
        <v>154</v>
      </c>
      <c r="L1015" t="s">
        <v>41</v>
      </c>
      <c r="M1015" t="s">
        <v>56</v>
      </c>
      <c r="N1015">
        <v>0</v>
      </c>
      <c r="O1015">
        <v>5000</v>
      </c>
      <c r="P1015">
        <v>0</v>
      </c>
      <c r="Q1015">
        <v>1000</v>
      </c>
      <c r="R1015" s="1">
        <v>40170</v>
      </c>
      <c r="S1015">
        <v>4</v>
      </c>
      <c r="T1015">
        <v>2009</v>
      </c>
      <c r="U1015">
        <v>30.88</v>
      </c>
      <c r="V1015">
        <v>60.11</v>
      </c>
      <c r="W1015">
        <v>47</v>
      </c>
      <c r="X1015" t="s">
        <v>34</v>
      </c>
    </row>
    <row r="1016" spans="1:24" hidden="1" x14ac:dyDescent="0.25">
      <c r="A1016" s="1">
        <v>41092</v>
      </c>
      <c r="B1016">
        <v>36</v>
      </c>
      <c r="C1016" t="s">
        <v>30</v>
      </c>
      <c r="D1016" s="1"/>
      <c r="E1016">
        <v>0.24757999999999999</v>
      </c>
      <c r="F1016">
        <v>0.2099</v>
      </c>
      <c r="G1016">
        <v>0.19989999999999999</v>
      </c>
      <c r="H1016" t="s">
        <v>47</v>
      </c>
      <c r="I1016">
        <v>6</v>
      </c>
      <c r="J1016">
        <v>3</v>
      </c>
      <c r="K1016" t="s">
        <v>83</v>
      </c>
      <c r="L1016" t="s">
        <v>27</v>
      </c>
      <c r="M1016" t="s">
        <v>95</v>
      </c>
      <c r="N1016">
        <v>0</v>
      </c>
      <c r="O1016">
        <v>0</v>
      </c>
      <c r="P1016">
        <v>0</v>
      </c>
      <c r="Q1016">
        <v>15000</v>
      </c>
      <c r="R1016" s="1">
        <v>41101</v>
      </c>
      <c r="S1016">
        <v>3</v>
      </c>
      <c r="T1016">
        <v>2012</v>
      </c>
      <c r="U1016">
        <v>565.04999999999995</v>
      </c>
      <c r="V1016">
        <v>3999.41</v>
      </c>
      <c r="W1016">
        <v>278</v>
      </c>
      <c r="X1016" t="s">
        <v>38</v>
      </c>
    </row>
    <row r="1017" spans="1:24" hidden="1" x14ac:dyDescent="0.25">
      <c r="A1017" s="1">
        <v>41017</v>
      </c>
      <c r="B1017">
        <v>60</v>
      </c>
      <c r="C1017" t="s">
        <v>30</v>
      </c>
      <c r="D1017" s="1"/>
      <c r="E1017">
        <v>0.27461999999999998</v>
      </c>
      <c r="F1017">
        <v>0.24890000000000001</v>
      </c>
      <c r="G1017">
        <v>0.2389</v>
      </c>
      <c r="H1017" t="s">
        <v>47</v>
      </c>
      <c r="I1017">
        <v>7</v>
      </c>
      <c r="J1017">
        <v>15</v>
      </c>
      <c r="K1017" t="s">
        <v>144</v>
      </c>
      <c r="L1017" t="s">
        <v>32</v>
      </c>
      <c r="M1017" t="s">
        <v>33</v>
      </c>
      <c r="N1017">
        <v>0</v>
      </c>
      <c r="O1017">
        <v>2250</v>
      </c>
      <c r="P1017">
        <v>0</v>
      </c>
      <c r="Q1017">
        <v>7000</v>
      </c>
      <c r="R1017" s="1">
        <v>41022</v>
      </c>
      <c r="S1017">
        <v>2</v>
      </c>
      <c r="T1017">
        <v>2012</v>
      </c>
      <c r="U1017">
        <v>205.01</v>
      </c>
      <c r="V1017">
        <v>2872.15</v>
      </c>
      <c r="W1017">
        <v>10</v>
      </c>
      <c r="X1017" t="s">
        <v>34</v>
      </c>
    </row>
    <row r="1018" spans="1:24" hidden="1" x14ac:dyDescent="0.25">
      <c r="A1018" s="1">
        <v>41598</v>
      </c>
      <c r="B1018">
        <v>36</v>
      </c>
      <c r="C1018" t="s">
        <v>30</v>
      </c>
      <c r="D1018" s="1"/>
      <c r="E1018">
        <v>0.20524000000000001</v>
      </c>
      <c r="F1018">
        <v>0.16850000000000001</v>
      </c>
      <c r="G1018">
        <v>0.1585</v>
      </c>
      <c r="H1018" t="s">
        <v>47</v>
      </c>
      <c r="I1018">
        <v>4</v>
      </c>
      <c r="J1018">
        <v>1</v>
      </c>
      <c r="K1018" t="s">
        <v>51</v>
      </c>
      <c r="L1018" t="s">
        <v>27</v>
      </c>
      <c r="M1018" t="s">
        <v>33</v>
      </c>
      <c r="N1018">
        <v>0</v>
      </c>
      <c r="O1018">
        <v>3707.583333</v>
      </c>
      <c r="P1018">
        <v>0</v>
      </c>
      <c r="Q1018">
        <v>7000</v>
      </c>
      <c r="R1018" s="1">
        <v>41604</v>
      </c>
      <c r="S1018">
        <v>4</v>
      </c>
      <c r="T1018">
        <v>2013</v>
      </c>
      <c r="U1018">
        <v>249.05</v>
      </c>
      <c r="V1018">
        <v>287.55849999999998</v>
      </c>
      <c r="W1018">
        <v>1</v>
      </c>
      <c r="X1018" t="s">
        <v>38</v>
      </c>
    </row>
    <row r="1019" spans="1:24" hidden="1" x14ac:dyDescent="0.25">
      <c r="A1019" s="1">
        <v>41704</v>
      </c>
      <c r="B1019">
        <v>36</v>
      </c>
      <c r="C1019" t="s">
        <v>30</v>
      </c>
      <c r="D1019" s="1"/>
      <c r="E1019">
        <v>7.9570000000000002E-2</v>
      </c>
      <c r="F1019">
        <v>6.59E-2</v>
      </c>
      <c r="G1019">
        <v>5.5899999999999998E-2</v>
      </c>
      <c r="H1019" t="s">
        <v>50</v>
      </c>
      <c r="I1019">
        <v>11</v>
      </c>
      <c r="J1019">
        <v>1</v>
      </c>
      <c r="K1019" t="s">
        <v>72</v>
      </c>
      <c r="L1019" t="s">
        <v>25</v>
      </c>
      <c r="M1019" t="s">
        <v>27</v>
      </c>
      <c r="N1019">
        <v>0</v>
      </c>
      <c r="O1019">
        <v>4666.6666670000004</v>
      </c>
      <c r="P1019">
        <v>0</v>
      </c>
      <c r="Q1019">
        <v>15000</v>
      </c>
      <c r="R1019" s="1">
        <v>41709</v>
      </c>
      <c r="S1019">
        <v>1</v>
      </c>
      <c r="T1019">
        <v>2014</v>
      </c>
      <c r="U1019">
        <v>460.35</v>
      </c>
      <c r="V1019">
        <v>0</v>
      </c>
      <c r="W1019">
        <v>270</v>
      </c>
      <c r="X1019" t="s">
        <v>38</v>
      </c>
    </row>
    <row r="1020" spans="1:24" hidden="1" x14ac:dyDescent="0.25">
      <c r="A1020" s="1">
        <v>41162</v>
      </c>
      <c r="B1020">
        <v>36</v>
      </c>
      <c r="C1020" t="s">
        <v>24</v>
      </c>
      <c r="D1020" s="1">
        <v>41621</v>
      </c>
      <c r="E1020">
        <v>0.28338999999999998</v>
      </c>
      <c r="F1020">
        <v>0.24490000000000001</v>
      </c>
      <c r="G1020">
        <v>0.2349</v>
      </c>
      <c r="H1020" t="s">
        <v>39</v>
      </c>
      <c r="I1020">
        <v>7</v>
      </c>
      <c r="J1020">
        <v>13</v>
      </c>
      <c r="K1020" t="s">
        <v>67</v>
      </c>
      <c r="L1020" t="s">
        <v>32</v>
      </c>
      <c r="M1020" t="s">
        <v>33</v>
      </c>
      <c r="N1020">
        <v>3606</v>
      </c>
      <c r="O1020">
        <v>4166.6666670000004</v>
      </c>
      <c r="P1020">
        <v>0</v>
      </c>
      <c r="Q1020">
        <v>9000</v>
      </c>
      <c r="R1020" s="1">
        <v>41165</v>
      </c>
      <c r="S1020">
        <v>3</v>
      </c>
      <c r="T1020">
        <v>2012</v>
      </c>
      <c r="U1020">
        <v>355.42</v>
      </c>
      <c r="V1020">
        <v>2086.23</v>
      </c>
      <c r="W1020">
        <v>181</v>
      </c>
      <c r="X1020" t="s">
        <v>34</v>
      </c>
    </row>
    <row r="1021" spans="1:24" hidden="1" x14ac:dyDescent="0.25">
      <c r="A1021" s="1">
        <v>41416</v>
      </c>
      <c r="B1021">
        <v>36</v>
      </c>
      <c r="C1021" t="s">
        <v>30</v>
      </c>
      <c r="D1021" s="1"/>
      <c r="E1021">
        <v>0.30285000000000001</v>
      </c>
      <c r="F1021">
        <v>0.26390000000000002</v>
      </c>
      <c r="G1021">
        <v>0.25390000000000001</v>
      </c>
      <c r="H1021" t="s">
        <v>44</v>
      </c>
      <c r="I1021">
        <v>2</v>
      </c>
      <c r="J1021">
        <v>2</v>
      </c>
      <c r="K1021" t="s">
        <v>73</v>
      </c>
      <c r="L1021" t="s">
        <v>92</v>
      </c>
      <c r="M1021" t="s">
        <v>33</v>
      </c>
      <c r="N1021">
        <v>0</v>
      </c>
      <c r="O1021">
        <v>3166.666667</v>
      </c>
      <c r="P1021">
        <v>0</v>
      </c>
      <c r="Q1021">
        <v>4000</v>
      </c>
      <c r="R1021" s="1">
        <v>41422</v>
      </c>
      <c r="S1021">
        <v>2</v>
      </c>
      <c r="T1021">
        <v>2013</v>
      </c>
      <c r="U1021">
        <v>161.99</v>
      </c>
      <c r="V1021">
        <v>715.82</v>
      </c>
      <c r="W1021">
        <v>69</v>
      </c>
      <c r="X1021" t="s">
        <v>34</v>
      </c>
    </row>
    <row r="1022" spans="1:24" hidden="1" x14ac:dyDescent="0.25">
      <c r="A1022" s="1">
        <v>39582</v>
      </c>
      <c r="B1022">
        <v>36</v>
      </c>
      <c r="C1022" t="s">
        <v>24</v>
      </c>
      <c r="D1022" s="1">
        <v>40549</v>
      </c>
      <c r="E1022">
        <v>0.14419000000000001</v>
      </c>
      <c r="F1022">
        <v>0.13</v>
      </c>
      <c r="G1022">
        <v>0.12</v>
      </c>
      <c r="H1022" t="s">
        <v>25</v>
      </c>
      <c r="J1022">
        <v>4</v>
      </c>
      <c r="K1022" t="s">
        <v>79</v>
      </c>
      <c r="L1022" t="s">
        <v>74</v>
      </c>
      <c r="M1022" t="s">
        <v>56</v>
      </c>
      <c r="N1022">
        <v>71</v>
      </c>
      <c r="O1022">
        <v>8416.6666669999995</v>
      </c>
      <c r="P1022">
        <v>0</v>
      </c>
      <c r="Q1022">
        <v>4500</v>
      </c>
      <c r="R1022" s="1">
        <v>39591</v>
      </c>
      <c r="S1022">
        <v>2</v>
      </c>
      <c r="T1022">
        <v>2008</v>
      </c>
      <c r="U1022">
        <v>151.62</v>
      </c>
      <c r="V1022">
        <v>940.07</v>
      </c>
      <c r="W1022">
        <v>208</v>
      </c>
      <c r="X1022" t="s">
        <v>38</v>
      </c>
    </row>
    <row r="1023" spans="1:24" hidden="1" x14ac:dyDescent="0.25">
      <c r="A1023" s="1">
        <v>41589</v>
      </c>
      <c r="B1023">
        <v>36</v>
      </c>
      <c r="C1023" t="s">
        <v>30</v>
      </c>
      <c r="D1023" s="1"/>
      <c r="E1023">
        <v>0.26917000000000002</v>
      </c>
      <c r="F1023">
        <v>0.23100000000000001</v>
      </c>
      <c r="G1023">
        <v>0.221</v>
      </c>
      <c r="H1023" t="s">
        <v>39</v>
      </c>
      <c r="I1023">
        <v>3</v>
      </c>
      <c r="J1023">
        <v>1</v>
      </c>
      <c r="K1023" t="s">
        <v>76</v>
      </c>
      <c r="L1023" t="s">
        <v>49</v>
      </c>
      <c r="M1023" t="s">
        <v>33</v>
      </c>
      <c r="N1023">
        <v>0</v>
      </c>
      <c r="O1023">
        <v>2666.666667</v>
      </c>
      <c r="P1023">
        <v>0</v>
      </c>
      <c r="Q1023">
        <v>10000</v>
      </c>
      <c r="R1023" s="1">
        <v>41592</v>
      </c>
      <c r="S1023">
        <v>4</v>
      </c>
      <c r="T1023">
        <v>2013</v>
      </c>
      <c r="U1023">
        <v>387.62</v>
      </c>
      <c r="V1023">
        <v>666.26</v>
      </c>
      <c r="W1023">
        <v>74</v>
      </c>
      <c r="X1023" t="s">
        <v>38</v>
      </c>
    </row>
    <row r="1024" spans="1:24" hidden="1" x14ac:dyDescent="0.25">
      <c r="A1024" s="1">
        <v>40131</v>
      </c>
      <c r="B1024">
        <v>36</v>
      </c>
      <c r="C1024" t="s">
        <v>24</v>
      </c>
      <c r="D1024" s="1">
        <v>41240</v>
      </c>
      <c r="E1024">
        <v>0.12511</v>
      </c>
      <c r="F1024">
        <v>0.104</v>
      </c>
      <c r="G1024">
        <v>9.4E-2</v>
      </c>
      <c r="H1024" t="s">
        <v>31</v>
      </c>
      <c r="I1024">
        <v>9</v>
      </c>
      <c r="J1024">
        <v>7</v>
      </c>
      <c r="K1024" t="s">
        <v>51</v>
      </c>
      <c r="L1024" t="s">
        <v>27</v>
      </c>
      <c r="M1024" t="s">
        <v>56</v>
      </c>
      <c r="N1024">
        <v>0</v>
      </c>
      <c r="O1024">
        <v>3416.666667</v>
      </c>
      <c r="P1024">
        <v>0</v>
      </c>
      <c r="Q1024">
        <v>5000</v>
      </c>
      <c r="R1024" s="1">
        <v>40144</v>
      </c>
      <c r="S1024">
        <v>4</v>
      </c>
      <c r="T1024">
        <v>2009</v>
      </c>
      <c r="U1024">
        <v>162.28</v>
      </c>
      <c r="V1024">
        <v>841.15</v>
      </c>
      <c r="W1024">
        <v>158</v>
      </c>
      <c r="X1024" t="s">
        <v>34</v>
      </c>
    </row>
    <row r="1025" spans="1:24" hidden="1" x14ac:dyDescent="0.25">
      <c r="A1025" s="1">
        <v>38806</v>
      </c>
      <c r="B1025">
        <v>36</v>
      </c>
      <c r="C1025" t="s">
        <v>24</v>
      </c>
      <c r="D1025" s="1">
        <v>38853</v>
      </c>
      <c r="E1025">
        <v>8.6840000000000001E-2</v>
      </c>
      <c r="F1025">
        <v>0.08</v>
      </c>
      <c r="G1025">
        <v>7.4999999999999997E-2</v>
      </c>
      <c r="H1025" t="s">
        <v>25</v>
      </c>
      <c r="J1025">
        <v>0</v>
      </c>
      <c r="K1025" t="s">
        <v>25</v>
      </c>
      <c r="L1025" t="s">
        <v>25</v>
      </c>
      <c r="M1025" t="s">
        <v>25</v>
      </c>
      <c r="O1025">
        <v>8333.3333330000005</v>
      </c>
      <c r="P1025">
        <v>0</v>
      </c>
      <c r="Q1025">
        <v>5000</v>
      </c>
      <c r="R1025" s="1">
        <v>38812</v>
      </c>
      <c r="S1025">
        <v>2</v>
      </c>
      <c r="T1025">
        <v>2006</v>
      </c>
      <c r="U1025">
        <v>156.68</v>
      </c>
      <c r="V1025">
        <v>32.630000000000003</v>
      </c>
      <c r="W1025">
        <v>51</v>
      </c>
      <c r="X1025" t="s">
        <v>38</v>
      </c>
    </row>
    <row r="1026" spans="1:24" hidden="1" x14ac:dyDescent="0.25">
      <c r="A1026" s="1">
        <v>41053</v>
      </c>
      <c r="B1026">
        <v>36</v>
      </c>
      <c r="C1026" t="s">
        <v>66</v>
      </c>
      <c r="D1026" s="1">
        <v>41511</v>
      </c>
      <c r="E1026">
        <v>0.26680999999999999</v>
      </c>
      <c r="F1026">
        <v>0.22869999999999999</v>
      </c>
      <c r="G1026">
        <v>0.21870000000000001</v>
      </c>
      <c r="H1026" t="s">
        <v>39</v>
      </c>
      <c r="I1026">
        <v>3</v>
      </c>
      <c r="J1026">
        <v>13</v>
      </c>
      <c r="K1026" t="s">
        <v>85</v>
      </c>
      <c r="L1026" t="s">
        <v>109</v>
      </c>
      <c r="M1026" t="s">
        <v>56</v>
      </c>
      <c r="N1026">
        <v>0</v>
      </c>
      <c r="O1026">
        <v>2033.333333</v>
      </c>
      <c r="P1026">
        <v>319</v>
      </c>
      <c r="Q1026">
        <v>2000</v>
      </c>
      <c r="R1026" s="1">
        <v>41054</v>
      </c>
      <c r="S1026">
        <v>2</v>
      </c>
      <c r="T1026">
        <v>2012</v>
      </c>
      <c r="U1026">
        <v>77.28</v>
      </c>
      <c r="V1026">
        <v>478.97</v>
      </c>
      <c r="W1026">
        <v>41</v>
      </c>
      <c r="X1026" t="s">
        <v>38</v>
      </c>
    </row>
    <row r="1027" spans="1:24" hidden="1" x14ac:dyDescent="0.25">
      <c r="A1027" s="1">
        <v>41164</v>
      </c>
      <c r="B1027">
        <v>60</v>
      </c>
      <c r="C1027" t="s">
        <v>66</v>
      </c>
      <c r="D1027" s="1">
        <v>41667</v>
      </c>
      <c r="E1027">
        <v>0.29464000000000001</v>
      </c>
      <c r="F1027">
        <v>0.26840000000000003</v>
      </c>
      <c r="G1027">
        <v>0.25840000000000002</v>
      </c>
      <c r="H1027" t="s">
        <v>39</v>
      </c>
      <c r="I1027">
        <v>6</v>
      </c>
      <c r="J1027">
        <v>1</v>
      </c>
      <c r="K1027" t="s">
        <v>79</v>
      </c>
      <c r="L1027" t="s">
        <v>32</v>
      </c>
      <c r="M1027" t="s">
        <v>33</v>
      </c>
      <c r="N1027">
        <v>0</v>
      </c>
      <c r="O1027">
        <v>3583.333333</v>
      </c>
      <c r="P1027">
        <v>163</v>
      </c>
      <c r="Q1027">
        <v>11500</v>
      </c>
      <c r="R1027" s="1">
        <v>41180</v>
      </c>
      <c r="S1027">
        <v>3</v>
      </c>
      <c r="T1027">
        <v>2012</v>
      </c>
      <c r="U1027">
        <v>350.06</v>
      </c>
      <c r="V1027">
        <v>2701.31</v>
      </c>
      <c r="W1027">
        <v>177</v>
      </c>
      <c r="X1027" t="s">
        <v>38</v>
      </c>
    </row>
    <row r="1028" spans="1:24" hidden="1" x14ac:dyDescent="0.25">
      <c r="A1028" s="1">
        <v>41543</v>
      </c>
      <c r="B1028">
        <v>60</v>
      </c>
      <c r="C1028" t="s">
        <v>30</v>
      </c>
      <c r="D1028" s="1"/>
      <c r="E1028">
        <v>0.24754000000000001</v>
      </c>
      <c r="F1028">
        <v>0.2225</v>
      </c>
      <c r="G1028">
        <v>0.21249999999999999</v>
      </c>
      <c r="H1028" t="s">
        <v>39</v>
      </c>
      <c r="I1028">
        <v>8</v>
      </c>
      <c r="J1028">
        <v>3</v>
      </c>
      <c r="K1028" t="s">
        <v>99</v>
      </c>
      <c r="L1028" t="s">
        <v>84</v>
      </c>
      <c r="M1028" t="s">
        <v>33</v>
      </c>
      <c r="N1028">
        <v>0</v>
      </c>
      <c r="O1028">
        <v>3333.333333</v>
      </c>
      <c r="P1028">
        <v>0</v>
      </c>
      <c r="Q1028">
        <v>10000</v>
      </c>
      <c r="R1028" s="1">
        <v>41547</v>
      </c>
      <c r="S1028">
        <v>3</v>
      </c>
      <c r="T1028">
        <v>2013</v>
      </c>
      <c r="U1028">
        <v>277.61</v>
      </c>
      <c r="V1028">
        <v>919.95</v>
      </c>
      <c r="W1028">
        <v>55</v>
      </c>
      <c r="X1028" t="s">
        <v>34</v>
      </c>
    </row>
    <row r="1029" spans="1:24" hidden="1" x14ac:dyDescent="0.25">
      <c r="A1029" s="1">
        <v>41554</v>
      </c>
      <c r="B1029">
        <v>60</v>
      </c>
      <c r="C1029" t="s">
        <v>30</v>
      </c>
      <c r="D1029" s="1"/>
      <c r="E1029">
        <v>0.19323000000000001</v>
      </c>
      <c r="F1029">
        <v>0.16950000000000001</v>
      </c>
      <c r="G1029">
        <v>0.1595</v>
      </c>
      <c r="H1029" t="s">
        <v>47</v>
      </c>
      <c r="I1029">
        <v>6</v>
      </c>
      <c r="J1029">
        <v>1</v>
      </c>
      <c r="K1029" t="s">
        <v>102</v>
      </c>
      <c r="L1029" t="s">
        <v>27</v>
      </c>
      <c r="M1029" t="s">
        <v>33</v>
      </c>
      <c r="N1029">
        <v>0</v>
      </c>
      <c r="O1029">
        <v>3633.333333</v>
      </c>
      <c r="P1029">
        <v>0</v>
      </c>
      <c r="Q1029">
        <v>10000</v>
      </c>
      <c r="R1029" s="1">
        <v>41565</v>
      </c>
      <c r="S1029">
        <v>4</v>
      </c>
      <c r="T1029">
        <v>2013</v>
      </c>
      <c r="U1029">
        <v>248.26</v>
      </c>
      <c r="V1029">
        <v>557.36620000000005</v>
      </c>
      <c r="W1029">
        <v>1</v>
      </c>
      <c r="X1029" t="s">
        <v>34</v>
      </c>
    </row>
    <row r="1030" spans="1:24" hidden="1" x14ac:dyDescent="0.25">
      <c r="A1030" s="1">
        <v>40249</v>
      </c>
      <c r="B1030">
        <v>36</v>
      </c>
      <c r="C1030" t="s">
        <v>24</v>
      </c>
      <c r="D1030" s="1">
        <v>41356</v>
      </c>
      <c r="E1030">
        <v>0.26282</v>
      </c>
      <c r="F1030">
        <v>0.2399</v>
      </c>
      <c r="G1030">
        <v>0.22989999999999999</v>
      </c>
      <c r="H1030" t="s">
        <v>39</v>
      </c>
      <c r="I1030">
        <v>7</v>
      </c>
      <c r="J1030">
        <v>1</v>
      </c>
      <c r="K1030" t="s">
        <v>58</v>
      </c>
      <c r="L1030" t="s">
        <v>149</v>
      </c>
      <c r="M1030" t="s">
        <v>56</v>
      </c>
      <c r="N1030">
        <v>0</v>
      </c>
      <c r="O1030">
        <v>2840.083333</v>
      </c>
      <c r="P1030">
        <v>0</v>
      </c>
      <c r="Q1030">
        <v>3500</v>
      </c>
      <c r="R1030" s="1">
        <v>40260</v>
      </c>
      <c r="S1030">
        <v>1</v>
      </c>
      <c r="T1030">
        <v>2010</v>
      </c>
      <c r="U1030">
        <v>131.5</v>
      </c>
      <c r="V1030">
        <v>1448.61</v>
      </c>
      <c r="W1030">
        <v>209</v>
      </c>
      <c r="X1030" t="s">
        <v>34</v>
      </c>
    </row>
    <row r="1031" spans="1:24" hidden="1" x14ac:dyDescent="0.25">
      <c r="A1031" s="1">
        <v>41508</v>
      </c>
      <c r="B1031">
        <v>36</v>
      </c>
      <c r="C1031" t="s">
        <v>30</v>
      </c>
      <c r="D1031" s="1"/>
      <c r="E1031">
        <v>0.18725</v>
      </c>
      <c r="F1031">
        <v>0.15090000000000001</v>
      </c>
      <c r="G1031">
        <v>0.1409</v>
      </c>
      <c r="H1031" t="s">
        <v>42</v>
      </c>
      <c r="I1031">
        <v>7</v>
      </c>
      <c r="J1031">
        <v>1</v>
      </c>
      <c r="K1031" t="s">
        <v>65</v>
      </c>
      <c r="L1031" t="s">
        <v>27</v>
      </c>
      <c r="M1031" t="s">
        <v>33</v>
      </c>
      <c r="N1031">
        <v>0</v>
      </c>
      <c r="O1031">
        <v>12916.666670000001</v>
      </c>
      <c r="P1031">
        <v>0</v>
      </c>
      <c r="Q1031">
        <v>30000</v>
      </c>
      <c r="R1031" s="1">
        <v>41512</v>
      </c>
      <c r="S1031">
        <v>3</v>
      </c>
      <c r="T1031">
        <v>2013</v>
      </c>
      <c r="U1031">
        <v>1041.28</v>
      </c>
      <c r="V1031">
        <v>2153.83</v>
      </c>
      <c r="W1031">
        <v>202</v>
      </c>
      <c r="X1031" t="s">
        <v>38</v>
      </c>
    </row>
    <row r="1032" spans="1:24" x14ac:dyDescent="0.25">
      <c r="A1032" s="1">
        <v>40944</v>
      </c>
      <c r="B1032">
        <v>36</v>
      </c>
      <c r="C1032" t="s">
        <v>30</v>
      </c>
      <c r="D1032" s="1"/>
      <c r="E1032">
        <v>0.24246000000000001</v>
      </c>
      <c r="F1032">
        <v>0.2049</v>
      </c>
      <c r="G1032">
        <v>0.19489999999999999</v>
      </c>
      <c r="H1032" t="s">
        <v>47</v>
      </c>
      <c r="I1032">
        <v>7</v>
      </c>
      <c r="J1032">
        <v>1</v>
      </c>
      <c r="K1032" t="s">
        <v>48</v>
      </c>
      <c r="L1032" t="s">
        <v>27</v>
      </c>
      <c r="M1032" t="s">
        <v>33</v>
      </c>
      <c r="N1032">
        <v>0</v>
      </c>
      <c r="O1032">
        <v>4750</v>
      </c>
      <c r="P1032">
        <v>0</v>
      </c>
      <c r="Q1032">
        <v>15000</v>
      </c>
      <c r="R1032" s="1">
        <v>40952</v>
      </c>
      <c r="S1032">
        <v>1</v>
      </c>
      <c r="T1032">
        <v>2012</v>
      </c>
      <c r="U1032">
        <v>561.21</v>
      </c>
      <c r="V1032">
        <v>4510.8500000000004</v>
      </c>
      <c r="W1032">
        <v>291</v>
      </c>
      <c r="X1032" t="s">
        <v>29</v>
      </c>
    </row>
    <row r="1033" spans="1:24" hidden="1" x14ac:dyDescent="0.25">
      <c r="A1033" s="1">
        <v>41608</v>
      </c>
      <c r="B1033">
        <v>60</v>
      </c>
      <c r="C1033" t="s">
        <v>30</v>
      </c>
      <c r="D1033" s="1"/>
      <c r="E1033">
        <v>0.21831999999999999</v>
      </c>
      <c r="F1033">
        <v>0.19400000000000001</v>
      </c>
      <c r="G1033">
        <v>0.184</v>
      </c>
      <c r="H1033" t="s">
        <v>47</v>
      </c>
      <c r="I1033">
        <v>4</v>
      </c>
      <c r="J1033">
        <v>1</v>
      </c>
      <c r="K1033" t="s">
        <v>85</v>
      </c>
      <c r="L1033" t="s">
        <v>41</v>
      </c>
      <c r="M1033" t="s">
        <v>33</v>
      </c>
      <c r="N1033">
        <v>0</v>
      </c>
      <c r="O1033">
        <v>5500</v>
      </c>
      <c r="P1033">
        <v>0</v>
      </c>
      <c r="Q1033">
        <v>5000</v>
      </c>
      <c r="R1033" s="1">
        <v>41619</v>
      </c>
      <c r="S1033">
        <v>4</v>
      </c>
      <c r="T1033">
        <v>2013</v>
      </c>
      <c r="U1033">
        <v>130.81</v>
      </c>
      <c r="V1033">
        <v>163.97</v>
      </c>
      <c r="W1033">
        <v>1</v>
      </c>
      <c r="X1033" t="s">
        <v>34</v>
      </c>
    </row>
    <row r="1034" spans="1:24" hidden="1" x14ac:dyDescent="0.25">
      <c r="A1034" s="1">
        <v>39718</v>
      </c>
      <c r="B1034">
        <v>36</v>
      </c>
      <c r="C1034" t="s">
        <v>24</v>
      </c>
      <c r="D1034" s="1">
        <v>40822</v>
      </c>
      <c r="E1034">
        <v>0.19855</v>
      </c>
      <c r="F1034">
        <v>0.17649999999999999</v>
      </c>
      <c r="G1034">
        <v>0.16650000000000001</v>
      </c>
      <c r="H1034" t="s">
        <v>25</v>
      </c>
      <c r="J1034">
        <v>1</v>
      </c>
      <c r="K1034" t="s">
        <v>90</v>
      </c>
      <c r="L1034" t="s">
        <v>109</v>
      </c>
      <c r="M1034" t="s">
        <v>56</v>
      </c>
      <c r="N1034">
        <v>0</v>
      </c>
      <c r="O1034">
        <v>1666.666667</v>
      </c>
      <c r="P1034">
        <v>0</v>
      </c>
      <c r="Q1034">
        <v>5000</v>
      </c>
      <c r="R1034" s="1">
        <v>39727</v>
      </c>
      <c r="S1034">
        <v>4</v>
      </c>
      <c r="T1034">
        <v>2008</v>
      </c>
      <c r="U1034">
        <v>179.89</v>
      </c>
      <c r="V1034">
        <v>1475.7</v>
      </c>
      <c r="W1034">
        <v>176</v>
      </c>
      <c r="X1034" t="s">
        <v>38</v>
      </c>
    </row>
    <row r="1035" spans="1:24" hidden="1" x14ac:dyDescent="0.25">
      <c r="A1035" s="1">
        <v>40777</v>
      </c>
      <c r="B1035">
        <v>60</v>
      </c>
      <c r="C1035" t="s">
        <v>30</v>
      </c>
      <c r="D1035" s="1"/>
      <c r="E1035">
        <v>0.29371000000000003</v>
      </c>
      <c r="F1035">
        <v>0.26989999999999997</v>
      </c>
      <c r="G1035">
        <v>0.25990000000000002</v>
      </c>
      <c r="H1035" t="s">
        <v>39</v>
      </c>
      <c r="I1035">
        <v>5</v>
      </c>
      <c r="J1035">
        <v>2</v>
      </c>
      <c r="K1035" t="s">
        <v>156</v>
      </c>
      <c r="L1035" t="s">
        <v>77</v>
      </c>
      <c r="M1035" t="s">
        <v>56</v>
      </c>
      <c r="N1035">
        <v>0</v>
      </c>
      <c r="O1035">
        <v>2681</v>
      </c>
      <c r="P1035">
        <v>0</v>
      </c>
      <c r="Q1035">
        <v>10000</v>
      </c>
      <c r="R1035" s="1">
        <v>40785</v>
      </c>
      <c r="S1035">
        <v>3</v>
      </c>
      <c r="T1035">
        <v>2011</v>
      </c>
      <c r="U1035">
        <v>305.29000000000002</v>
      </c>
      <c r="V1035">
        <v>5777.86</v>
      </c>
      <c r="W1035">
        <v>148</v>
      </c>
      <c r="X1035" t="s">
        <v>38</v>
      </c>
    </row>
    <row r="1036" spans="1:24" hidden="1" x14ac:dyDescent="0.25">
      <c r="A1036" s="1">
        <v>39062</v>
      </c>
      <c r="B1036">
        <v>36</v>
      </c>
      <c r="C1036" t="s">
        <v>24</v>
      </c>
      <c r="D1036" s="1">
        <v>40174</v>
      </c>
      <c r="E1036">
        <v>0.10692</v>
      </c>
      <c r="F1036">
        <v>0.1</v>
      </c>
      <c r="G1036">
        <v>9.5000000000000001E-2</v>
      </c>
      <c r="H1036" t="s">
        <v>25</v>
      </c>
      <c r="J1036">
        <v>0</v>
      </c>
      <c r="K1036" t="s">
        <v>87</v>
      </c>
      <c r="L1036" t="s">
        <v>62</v>
      </c>
      <c r="M1036" t="s">
        <v>36</v>
      </c>
      <c r="O1036">
        <v>4160</v>
      </c>
      <c r="P1036">
        <v>0</v>
      </c>
      <c r="Q1036">
        <v>19500</v>
      </c>
      <c r="R1036" s="1">
        <v>39078</v>
      </c>
      <c r="S1036">
        <v>4</v>
      </c>
      <c r="T1036">
        <v>2006</v>
      </c>
      <c r="U1036">
        <v>626.6</v>
      </c>
      <c r="V1036">
        <v>3154.17</v>
      </c>
      <c r="W1036">
        <v>302</v>
      </c>
      <c r="X1036" t="s">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3CD01-8F67-4106-B7BA-6E23C8A9F576}">
  <dimension ref="A3:H249"/>
  <sheetViews>
    <sheetView topLeftCell="A226" zoomScale="91" zoomScaleNormal="91" workbookViewId="0">
      <selection activeCell="F235" sqref="F235"/>
    </sheetView>
  </sheetViews>
  <sheetFormatPr defaultRowHeight="15" x14ac:dyDescent="0.25"/>
  <cols>
    <col min="1" max="1" width="13.140625" bestFit="1" customWidth="1"/>
    <col min="2" max="2" width="18.85546875" bestFit="1" customWidth="1"/>
    <col min="3" max="3" width="31.5703125" bestFit="1" customWidth="1"/>
    <col min="4" max="4" width="16.140625" bestFit="1" customWidth="1"/>
    <col min="5" max="5" width="19.28515625" bestFit="1" customWidth="1"/>
    <col min="6" max="6" width="27.85546875" bestFit="1" customWidth="1"/>
    <col min="7" max="7" width="19.42578125" bestFit="1" customWidth="1"/>
    <col min="9" max="9" width="23" bestFit="1" customWidth="1"/>
    <col min="10" max="10" width="25.28515625" bestFit="1" customWidth="1"/>
  </cols>
  <sheetData>
    <row r="3" spans="1:8" x14ac:dyDescent="0.25">
      <c r="A3" s="2" t="s">
        <v>160</v>
      </c>
      <c r="B3" t="s">
        <v>162</v>
      </c>
      <c r="H3" s="3"/>
    </row>
    <row r="4" spans="1:8" x14ac:dyDescent="0.25">
      <c r="A4" s="3">
        <v>2006</v>
      </c>
      <c r="B4" s="13">
        <v>41</v>
      </c>
      <c r="H4" s="3"/>
    </row>
    <row r="5" spans="1:8" x14ac:dyDescent="0.25">
      <c r="A5" s="3">
        <v>2007</v>
      </c>
      <c r="B5" s="13">
        <v>85</v>
      </c>
      <c r="H5" s="3"/>
    </row>
    <row r="6" spans="1:8" x14ac:dyDescent="0.25">
      <c r="A6" s="3">
        <v>2008</v>
      </c>
      <c r="B6" s="13">
        <v>82</v>
      </c>
      <c r="H6" s="3"/>
    </row>
    <row r="7" spans="1:8" x14ac:dyDescent="0.25">
      <c r="A7" s="3">
        <v>2009</v>
      </c>
      <c r="B7" s="13">
        <v>18</v>
      </c>
      <c r="H7" s="3"/>
    </row>
    <row r="8" spans="1:8" x14ac:dyDescent="0.25">
      <c r="A8" s="3">
        <v>2010</v>
      </c>
      <c r="B8" s="13">
        <v>57</v>
      </c>
      <c r="H8" s="3"/>
    </row>
    <row r="9" spans="1:8" x14ac:dyDescent="0.25">
      <c r="A9" s="3">
        <v>2011</v>
      </c>
      <c r="B9" s="13">
        <v>77</v>
      </c>
      <c r="H9" s="3"/>
    </row>
    <row r="10" spans="1:8" x14ac:dyDescent="0.25">
      <c r="A10" s="3">
        <v>2012</v>
      </c>
      <c r="B10" s="13">
        <v>170</v>
      </c>
      <c r="H10" s="3"/>
    </row>
    <row r="11" spans="1:8" x14ac:dyDescent="0.25">
      <c r="A11" s="3">
        <v>2013</v>
      </c>
      <c r="B11" s="13">
        <v>333</v>
      </c>
      <c r="H11" s="3"/>
    </row>
    <row r="12" spans="1:8" x14ac:dyDescent="0.25">
      <c r="A12" s="3">
        <v>2014</v>
      </c>
      <c r="B12" s="13">
        <v>108</v>
      </c>
    </row>
    <row r="13" spans="1:8" x14ac:dyDescent="0.25">
      <c r="A13" s="3" t="s">
        <v>161</v>
      </c>
      <c r="B13" s="13">
        <v>971</v>
      </c>
    </row>
    <row r="17" spans="1:2" x14ac:dyDescent="0.25">
      <c r="A17" s="3"/>
    </row>
    <row r="18" spans="1:2" x14ac:dyDescent="0.25">
      <c r="A18" s="3"/>
    </row>
    <row r="19" spans="1:2" x14ac:dyDescent="0.25">
      <c r="A19" s="3"/>
    </row>
    <row r="20" spans="1:2" x14ac:dyDescent="0.25">
      <c r="A20" s="2" t="s">
        <v>160</v>
      </c>
      <c r="B20" t="s">
        <v>162</v>
      </c>
    </row>
    <row r="21" spans="1:2" x14ac:dyDescent="0.25">
      <c r="A21" s="3" t="s">
        <v>29</v>
      </c>
      <c r="B21" s="13">
        <v>103</v>
      </c>
    </row>
    <row r="22" spans="1:2" x14ac:dyDescent="0.25">
      <c r="A22" s="3" t="s">
        <v>34</v>
      </c>
      <c r="B22" s="13">
        <v>311</v>
      </c>
    </row>
    <row r="23" spans="1:2" x14ac:dyDescent="0.25">
      <c r="A23" s="3" t="s">
        <v>38</v>
      </c>
      <c r="B23" s="13">
        <v>557</v>
      </c>
    </row>
    <row r="24" spans="1:2" x14ac:dyDescent="0.25">
      <c r="A24" s="3" t="s">
        <v>161</v>
      </c>
      <c r="B24" s="13">
        <v>971</v>
      </c>
    </row>
    <row r="33" spans="1:7" x14ac:dyDescent="0.25">
      <c r="A33" s="2" t="s">
        <v>160</v>
      </c>
      <c r="B33" t="s">
        <v>163</v>
      </c>
    </row>
    <row r="34" spans="1:7" x14ac:dyDescent="0.25">
      <c r="A34" s="3" t="s">
        <v>31</v>
      </c>
      <c r="B34" s="5">
        <v>8</v>
      </c>
      <c r="D34" t="s">
        <v>164</v>
      </c>
      <c r="E34" t="s">
        <v>165</v>
      </c>
    </row>
    <row r="35" spans="1:7" x14ac:dyDescent="0.25">
      <c r="A35" s="3" t="s">
        <v>50</v>
      </c>
      <c r="B35" s="5">
        <v>9.3018867924528301</v>
      </c>
      <c r="D35" s="3" t="s">
        <v>31</v>
      </c>
      <c r="E35" s="5">
        <f>GETPIVOTDATA("ProsperScore",$A$33,"ProsperRating(Alpha)",A34)</f>
        <v>8</v>
      </c>
    </row>
    <row r="36" spans="1:7" x14ac:dyDescent="0.25">
      <c r="A36" s="3" t="s">
        <v>42</v>
      </c>
      <c r="B36" s="5">
        <v>6.6595744680851068</v>
      </c>
      <c r="D36" s="3" t="s">
        <v>50</v>
      </c>
      <c r="E36" s="5">
        <f t="shared" ref="E36:E41" si="0">GETPIVOTDATA("ProsperScore",$A$33,"ProsperRating(Alpha)",A35)</f>
        <v>9.3018867924528301</v>
      </c>
    </row>
    <row r="37" spans="1:7" x14ac:dyDescent="0.25">
      <c r="A37" s="3" t="s">
        <v>47</v>
      </c>
      <c r="B37" s="5">
        <v>5.2514970059880239</v>
      </c>
      <c r="D37" s="3" t="s">
        <v>42</v>
      </c>
      <c r="E37" s="5">
        <f t="shared" si="0"/>
        <v>6.6595744680851068</v>
      </c>
    </row>
    <row r="38" spans="1:7" x14ac:dyDescent="0.25">
      <c r="A38" s="3" t="s">
        <v>39</v>
      </c>
      <c r="B38" s="5">
        <v>4.992</v>
      </c>
      <c r="D38" s="3" t="s">
        <v>47</v>
      </c>
      <c r="E38" s="5">
        <f t="shared" si="0"/>
        <v>5.2514970059880239</v>
      </c>
    </row>
    <row r="39" spans="1:7" x14ac:dyDescent="0.25">
      <c r="A39" s="3" t="s">
        <v>44</v>
      </c>
      <c r="B39" s="5">
        <v>3.7682926829268291</v>
      </c>
      <c r="D39" s="3" t="s">
        <v>39</v>
      </c>
      <c r="E39" s="5">
        <f t="shared" si="0"/>
        <v>4.992</v>
      </c>
    </row>
    <row r="40" spans="1:7" x14ac:dyDescent="0.25">
      <c r="A40" s="3" t="s">
        <v>64</v>
      </c>
      <c r="B40" s="5">
        <v>3.6666666666666665</v>
      </c>
      <c r="D40" s="3" t="s">
        <v>44</v>
      </c>
      <c r="E40" s="5">
        <f t="shared" si="0"/>
        <v>3.7682926829268291</v>
      </c>
    </row>
    <row r="41" spans="1:7" x14ac:dyDescent="0.25">
      <c r="A41" s="3" t="s">
        <v>161</v>
      </c>
      <c r="B41" s="5">
        <v>5.9276315789473681</v>
      </c>
      <c r="D41" s="3" t="s">
        <v>64</v>
      </c>
      <c r="E41" s="5">
        <f t="shared" si="0"/>
        <v>3.6666666666666665</v>
      </c>
    </row>
    <row r="46" spans="1:7" x14ac:dyDescent="0.25">
      <c r="A46" s="2" t="s">
        <v>160</v>
      </c>
      <c r="B46" t="s">
        <v>162</v>
      </c>
      <c r="C46" t="s">
        <v>166</v>
      </c>
      <c r="E46" t="s">
        <v>167</v>
      </c>
      <c r="F46" t="s">
        <v>168</v>
      </c>
      <c r="G46" t="s">
        <v>169</v>
      </c>
    </row>
    <row r="47" spans="1:7" x14ac:dyDescent="0.25">
      <c r="A47" s="3" t="s">
        <v>33</v>
      </c>
      <c r="B47" s="13">
        <v>607</v>
      </c>
      <c r="C47" s="5">
        <v>6199.0039812899513</v>
      </c>
      <c r="E47" s="3" t="s">
        <v>33</v>
      </c>
      <c r="F47">
        <f>GETPIVOTDATA("Count of LoanOriginationDate",$A$46,"EmploymentStatus",A47)</f>
        <v>607</v>
      </c>
      <c r="G47" s="5">
        <f>GETPIVOTDATA("Average of StatedMonthlyIncome",$A$46,"EmploymentStatus",A47)</f>
        <v>6199.0039812899513</v>
      </c>
    </row>
    <row r="48" spans="1:7" x14ac:dyDescent="0.25">
      <c r="A48" s="3" t="s">
        <v>56</v>
      </c>
      <c r="B48" s="13">
        <v>201</v>
      </c>
      <c r="C48" s="5">
        <v>5048.6165008656735</v>
      </c>
      <c r="E48" s="3" t="s">
        <v>56</v>
      </c>
      <c r="F48">
        <f t="shared" ref="F48:F54" si="1">GETPIVOTDATA("Count of LoanOriginationDate",$A$46,"EmploymentStatus",A48)</f>
        <v>201</v>
      </c>
      <c r="G48" s="5">
        <f t="shared" ref="G48:G54" si="2">GETPIVOTDATA("Average of StatedMonthlyIncome",$A$46,"EmploymentStatus",A48)</f>
        <v>5048.6165008656735</v>
      </c>
    </row>
    <row r="49" spans="1:7" x14ac:dyDescent="0.25">
      <c r="A49" s="3" t="s">
        <v>36</v>
      </c>
      <c r="B49" s="13">
        <v>38</v>
      </c>
      <c r="C49" s="5">
        <v>4028.2346489736842</v>
      </c>
      <c r="E49" s="3" t="s">
        <v>36</v>
      </c>
      <c r="F49">
        <f t="shared" si="1"/>
        <v>38</v>
      </c>
      <c r="G49" s="5">
        <f t="shared" si="2"/>
        <v>4028.2346489736842</v>
      </c>
    </row>
    <row r="50" spans="1:7" x14ac:dyDescent="0.25">
      <c r="A50" s="3" t="s">
        <v>95</v>
      </c>
      <c r="B50" s="13">
        <v>10</v>
      </c>
      <c r="C50" s="5">
        <v>86</v>
      </c>
      <c r="E50" s="3" t="s">
        <v>95</v>
      </c>
      <c r="F50">
        <f t="shared" si="1"/>
        <v>10</v>
      </c>
      <c r="G50" s="5">
        <f t="shared" si="2"/>
        <v>86</v>
      </c>
    </row>
    <row r="51" spans="1:7" x14ac:dyDescent="0.25">
      <c r="A51" s="3" t="s">
        <v>27</v>
      </c>
      <c r="B51" s="13">
        <v>31</v>
      </c>
      <c r="C51" s="5">
        <v>3673.46774183871</v>
      </c>
      <c r="E51" s="3" t="s">
        <v>27</v>
      </c>
      <c r="F51">
        <f t="shared" si="1"/>
        <v>31</v>
      </c>
      <c r="G51" s="5">
        <f t="shared" si="2"/>
        <v>3673.46774183871</v>
      </c>
    </row>
    <row r="52" spans="1:7" x14ac:dyDescent="0.25">
      <c r="A52" s="3" t="s">
        <v>113</v>
      </c>
      <c r="B52" s="13">
        <v>11</v>
      </c>
      <c r="C52" s="5">
        <v>1400.4242424545455</v>
      </c>
      <c r="E52" s="3" t="s">
        <v>113</v>
      </c>
      <c r="F52">
        <f t="shared" si="1"/>
        <v>11</v>
      </c>
      <c r="G52" s="5">
        <f t="shared" si="2"/>
        <v>1400.4242424545455</v>
      </c>
    </row>
    <row r="53" spans="1:7" x14ac:dyDescent="0.25">
      <c r="A53" s="3" t="s">
        <v>121</v>
      </c>
      <c r="B53" s="13">
        <v>7</v>
      </c>
      <c r="C53" s="5">
        <v>2945.2500000000005</v>
      </c>
      <c r="E53" s="3" t="s">
        <v>121</v>
      </c>
      <c r="F53">
        <f t="shared" si="1"/>
        <v>7</v>
      </c>
      <c r="G53" s="5">
        <f t="shared" si="2"/>
        <v>2945.2500000000005</v>
      </c>
    </row>
    <row r="54" spans="1:7" x14ac:dyDescent="0.25">
      <c r="A54" s="3" t="s">
        <v>28</v>
      </c>
      <c r="B54" s="13">
        <v>48</v>
      </c>
      <c r="C54" s="5">
        <v>8008.8975695416666</v>
      </c>
      <c r="E54" s="3" t="s">
        <v>28</v>
      </c>
      <c r="F54">
        <f t="shared" si="1"/>
        <v>48</v>
      </c>
      <c r="G54" s="5">
        <f t="shared" si="2"/>
        <v>8008.8975695416666</v>
      </c>
    </row>
    <row r="55" spans="1:7" x14ac:dyDescent="0.25">
      <c r="A55" s="3" t="s">
        <v>161</v>
      </c>
      <c r="B55" s="13">
        <v>953</v>
      </c>
      <c r="C55" s="5">
        <v>5735.3895592654844</v>
      </c>
    </row>
    <row r="60" spans="1:7" x14ac:dyDescent="0.25">
      <c r="A60" s="2" t="s">
        <v>160</v>
      </c>
      <c r="B60" t="s">
        <v>166</v>
      </c>
    </row>
    <row r="61" spans="1:7" x14ac:dyDescent="0.25">
      <c r="A61" s="3" t="s">
        <v>86</v>
      </c>
      <c r="B61" s="5">
        <v>8444.4444438333339</v>
      </c>
    </row>
    <row r="62" spans="1:7" x14ac:dyDescent="0.25">
      <c r="A62" s="3" t="s">
        <v>128</v>
      </c>
      <c r="B62" s="5">
        <v>10000</v>
      </c>
    </row>
    <row r="63" spans="1:7" x14ac:dyDescent="0.25">
      <c r="A63" s="3" t="s">
        <v>139</v>
      </c>
      <c r="B63" s="5">
        <v>16944.444445500001</v>
      </c>
    </row>
    <row r="64" spans="1:7" x14ac:dyDescent="0.25">
      <c r="A64" s="3" t="s">
        <v>138</v>
      </c>
      <c r="B64" s="5">
        <v>8750</v>
      </c>
    </row>
    <row r="65" spans="1:2" x14ac:dyDescent="0.25">
      <c r="A65" s="3" t="s">
        <v>129</v>
      </c>
      <c r="B65" s="5">
        <v>9163.6805560000012</v>
      </c>
    </row>
    <row r="66" spans="1:2" x14ac:dyDescent="0.25">
      <c r="A66" s="3" t="s">
        <v>41</v>
      </c>
      <c r="B66" s="5">
        <v>9687.8623188913061</v>
      </c>
    </row>
    <row r="67" spans="1:2" x14ac:dyDescent="0.25">
      <c r="A67" s="3" t="s">
        <v>124</v>
      </c>
      <c r="B67" s="5">
        <v>9166.6666669999995</v>
      </c>
    </row>
    <row r="68" spans="1:2" x14ac:dyDescent="0.25">
      <c r="A68" s="3" t="s">
        <v>158</v>
      </c>
      <c r="B68" s="5">
        <v>8583.3333330000005</v>
      </c>
    </row>
    <row r="69" spans="1:2" x14ac:dyDescent="0.25">
      <c r="A69" s="3" t="s">
        <v>98</v>
      </c>
      <c r="B69" s="5">
        <v>10866.666668</v>
      </c>
    </row>
    <row r="70" spans="1:2" x14ac:dyDescent="0.25">
      <c r="A70" s="3" t="s">
        <v>127</v>
      </c>
      <c r="B70" s="5">
        <v>9360.25</v>
      </c>
    </row>
    <row r="71" spans="1:2" x14ac:dyDescent="0.25">
      <c r="A71" s="3" t="s">
        <v>161</v>
      </c>
      <c r="B71" s="5">
        <v>10133.308760871792</v>
      </c>
    </row>
    <row r="83" spans="1:2" x14ac:dyDescent="0.25">
      <c r="A83" s="2" t="s">
        <v>160</v>
      </c>
      <c r="B83" t="s">
        <v>170</v>
      </c>
    </row>
    <row r="84" spans="1:2" x14ac:dyDescent="0.25">
      <c r="A84" s="3">
        <v>2006</v>
      </c>
      <c r="B84" s="13">
        <v>199802</v>
      </c>
    </row>
    <row r="85" spans="1:2" x14ac:dyDescent="0.25">
      <c r="A85" s="4">
        <v>1</v>
      </c>
      <c r="B85" s="13">
        <v>9501</v>
      </c>
    </row>
    <row r="86" spans="1:2" x14ac:dyDescent="0.25">
      <c r="A86" s="4">
        <v>2</v>
      </c>
      <c r="B86" s="13">
        <v>29500</v>
      </c>
    </row>
    <row r="87" spans="1:2" x14ac:dyDescent="0.25">
      <c r="A87" s="4">
        <v>3</v>
      </c>
      <c r="B87" s="13">
        <v>74001</v>
      </c>
    </row>
    <row r="88" spans="1:2" x14ac:dyDescent="0.25">
      <c r="A88" s="4">
        <v>4</v>
      </c>
      <c r="B88" s="13">
        <v>86800</v>
      </c>
    </row>
    <row r="89" spans="1:2" x14ac:dyDescent="0.25">
      <c r="A89" s="3">
        <v>2007</v>
      </c>
      <c r="B89" s="13">
        <v>658079</v>
      </c>
    </row>
    <row r="90" spans="1:2" x14ac:dyDescent="0.25">
      <c r="A90" s="4">
        <v>1</v>
      </c>
      <c r="B90" s="13">
        <v>160352</v>
      </c>
    </row>
    <row r="91" spans="1:2" x14ac:dyDescent="0.25">
      <c r="A91" s="4">
        <v>2</v>
      </c>
      <c r="B91" s="13">
        <v>171151</v>
      </c>
    </row>
    <row r="92" spans="1:2" x14ac:dyDescent="0.25">
      <c r="A92" s="4">
        <v>3</v>
      </c>
      <c r="B92" s="13">
        <v>152326</v>
      </c>
    </row>
    <row r="93" spans="1:2" x14ac:dyDescent="0.25">
      <c r="A93" s="4">
        <v>4</v>
      </c>
      <c r="B93" s="13">
        <v>174250</v>
      </c>
    </row>
    <row r="94" spans="1:2" x14ac:dyDescent="0.25">
      <c r="A94" s="3">
        <v>2008</v>
      </c>
      <c r="B94" s="13">
        <v>456870</v>
      </c>
    </row>
    <row r="95" spans="1:2" x14ac:dyDescent="0.25">
      <c r="A95" s="4">
        <v>1</v>
      </c>
      <c r="B95" s="13">
        <v>86273</v>
      </c>
    </row>
    <row r="96" spans="1:2" x14ac:dyDescent="0.25">
      <c r="A96" s="4">
        <v>2</v>
      </c>
      <c r="B96" s="13">
        <v>202397</v>
      </c>
    </row>
    <row r="97" spans="1:2" x14ac:dyDescent="0.25">
      <c r="A97" s="4">
        <v>3</v>
      </c>
      <c r="B97" s="13">
        <v>142400</v>
      </c>
    </row>
    <row r="98" spans="1:2" x14ac:dyDescent="0.25">
      <c r="A98" s="4">
        <v>4</v>
      </c>
      <c r="B98" s="13">
        <v>25800</v>
      </c>
    </row>
    <row r="99" spans="1:2" x14ac:dyDescent="0.25">
      <c r="A99" s="3">
        <v>2009</v>
      </c>
      <c r="B99" s="13">
        <v>116148</v>
      </c>
    </row>
    <row r="100" spans="1:2" x14ac:dyDescent="0.25">
      <c r="A100" s="4">
        <v>3</v>
      </c>
      <c r="B100" s="13">
        <v>33200</v>
      </c>
    </row>
    <row r="101" spans="1:2" x14ac:dyDescent="0.25">
      <c r="A101" s="4">
        <v>4</v>
      </c>
      <c r="B101" s="13">
        <v>82948</v>
      </c>
    </row>
    <row r="102" spans="1:2" x14ac:dyDescent="0.25">
      <c r="A102" s="3">
        <v>2010</v>
      </c>
      <c r="B102" s="13">
        <v>315700</v>
      </c>
    </row>
    <row r="103" spans="1:2" x14ac:dyDescent="0.25">
      <c r="A103" s="4">
        <v>1</v>
      </c>
      <c r="B103" s="13">
        <v>95500</v>
      </c>
    </row>
    <row r="104" spans="1:2" x14ac:dyDescent="0.25">
      <c r="A104" s="4">
        <v>2</v>
      </c>
      <c r="B104" s="13">
        <v>53500</v>
      </c>
    </row>
    <row r="105" spans="1:2" x14ac:dyDescent="0.25">
      <c r="A105" s="4">
        <v>3</v>
      </c>
      <c r="B105" s="13">
        <v>70200</v>
      </c>
    </row>
    <row r="106" spans="1:2" x14ac:dyDescent="0.25">
      <c r="A106" s="4">
        <v>4</v>
      </c>
      <c r="B106" s="13">
        <v>96500</v>
      </c>
    </row>
    <row r="107" spans="1:2" x14ac:dyDescent="0.25">
      <c r="A107" s="3">
        <v>2011</v>
      </c>
      <c r="B107" s="13">
        <v>485252</v>
      </c>
    </row>
    <row r="108" spans="1:2" x14ac:dyDescent="0.25">
      <c r="A108" s="4">
        <v>1</v>
      </c>
      <c r="B108" s="13">
        <v>66684</v>
      </c>
    </row>
    <row r="109" spans="1:2" x14ac:dyDescent="0.25">
      <c r="A109" s="4">
        <v>2</v>
      </c>
      <c r="B109" s="13">
        <v>94598</v>
      </c>
    </row>
    <row r="110" spans="1:2" x14ac:dyDescent="0.25">
      <c r="A110" s="4">
        <v>3</v>
      </c>
      <c r="B110" s="13">
        <v>152270</v>
      </c>
    </row>
    <row r="111" spans="1:2" x14ac:dyDescent="0.25">
      <c r="A111" s="4">
        <v>4</v>
      </c>
      <c r="B111" s="13">
        <v>171700</v>
      </c>
    </row>
    <row r="112" spans="1:2" x14ac:dyDescent="0.25">
      <c r="A112" s="3">
        <v>2012</v>
      </c>
      <c r="B112" s="13">
        <v>1223849</v>
      </c>
    </row>
    <row r="113" spans="1:2" x14ac:dyDescent="0.25">
      <c r="A113" s="4">
        <v>1</v>
      </c>
      <c r="B113" s="13">
        <v>179525</v>
      </c>
    </row>
    <row r="114" spans="1:2" x14ac:dyDescent="0.25">
      <c r="A114" s="4">
        <v>2</v>
      </c>
      <c r="B114" s="13">
        <v>344700</v>
      </c>
    </row>
    <row r="115" spans="1:2" x14ac:dyDescent="0.25">
      <c r="A115" s="4">
        <v>3</v>
      </c>
      <c r="B115" s="13">
        <v>422950</v>
      </c>
    </row>
    <row r="116" spans="1:2" x14ac:dyDescent="0.25">
      <c r="A116" s="4">
        <v>4</v>
      </c>
      <c r="B116" s="13">
        <v>276674</v>
      </c>
    </row>
    <row r="117" spans="1:2" x14ac:dyDescent="0.25">
      <c r="A117" s="3">
        <v>2013</v>
      </c>
      <c r="B117" s="13">
        <v>3573106</v>
      </c>
    </row>
    <row r="118" spans="1:2" x14ac:dyDescent="0.25">
      <c r="A118" s="4">
        <v>1</v>
      </c>
      <c r="B118" s="13">
        <v>272831</v>
      </c>
    </row>
    <row r="119" spans="1:2" x14ac:dyDescent="0.25">
      <c r="A119" s="4">
        <v>2</v>
      </c>
      <c r="B119" s="13">
        <v>638030</v>
      </c>
    </row>
    <row r="120" spans="1:2" x14ac:dyDescent="0.25">
      <c r="A120" s="4">
        <v>3</v>
      </c>
      <c r="B120" s="13">
        <v>888500</v>
      </c>
    </row>
    <row r="121" spans="1:2" x14ac:dyDescent="0.25">
      <c r="A121" s="4">
        <v>4</v>
      </c>
      <c r="B121" s="13">
        <v>1773745</v>
      </c>
    </row>
    <row r="122" spans="1:2" x14ac:dyDescent="0.25">
      <c r="A122" s="3">
        <v>2014</v>
      </c>
      <c r="B122" s="13">
        <v>1291175</v>
      </c>
    </row>
    <row r="123" spans="1:2" x14ac:dyDescent="0.25">
      <c r="A123" s="4">
        <v>1</v>
      </c>
      <c r="B123" s="13">
        <v>1291175</v>
      </c>
    </row>
    <row r="124" spans="1:2" x14ac:dyDescent="0.25">
      <c r="A124" s="3" t="s">
        <v>161</v>
      </c>
      <c r="B124" s="13">
        <v>8319981</v>
      </c>
    </row>
    <row r="136" spans="1:2" ht="18.75" x14ac:dyDescent="0.3">
      <c r="A136" t="s">
        <v>170</v>
      </c>
      <c r="B136" s="7" t="s">
        <v>171</v>
      </c>
    </row>
    <row r="137" spans="1:2" ht="18.75" x14ac:dyDescent="0.3">
      <c r="A137" s="13">
        <v>8319981</v>
      </c>
      <c r="B137" s="6">
        <f>GETPIVOTDATA("LoanOriginalAmount",$A$136)</f>
        <v>8319981</v>
      </c>
    </row>
    <row r="140" spans="1:2" x14ac:dyDescent="0.25">
      <c r="A140" s="2" t="s">
        <v>160</v>
      </c>
      <c r="B140" t="s">
        <v>172</v>
      </c>
    </row>
    <row r="141" spans="1:2" x14ac:dyDescent="0.25">
      <c r="A141" s="3" t="s">
        <v>84</v>
      </c>
      <c r="B141" s="13">
        <v>25</v>
      </c>
    </row>
    <row r="142" spans="1:2" x14ac:dyDescent="0.25">
      <c r="A142" s="3" t="s">
        <v>109</v>
      </c>
      <c r="B142" s="13">
        <v>24</v>
      </c>
    </row>
    <row r="143" spans="1:2" x14ac:dyDescent="0.25">
      <c r="A143" s="3" t="s">
        <v>92</v>
      </c>
      <c r="B143" s="13">
        <v>32</v>
      </c>
    </row>
    <row r="144" spans="1:2" x14ac:dyDescent="0.25">
      <c r="A144" s="3" t="s">
        <v>130</v>
      </c>
      <c r="B144" s="13">
        <v>3</v>
      </c>
    </row>
    <row r="145" spans="1:2" x14ac:dyDescent="0.25">
      <c r="A145" s="3" t="s">
        <v>86</v>
      </c>
      <c r="B145" s="13">
        <v>6</v>
      </c>
    </row>
    <row r="146" spans="1:2" x14ac:dyDescent="0.25">
      <c r="A146" s="3" t="s">
        <v>159</v>
      </c>
      <c r="B146" s="13">
        <v>1</v>
      </c>
    </row>
    <row r="147" spans="1:2" x14ac:dyDescent="0.25">
      <c r="A147" s="3" t="s">
        <v>135</v>
      </c>
      <c r="B147" s="13">
        <v>1</v>
      </c>
    </row>
    <row r="148" spans="1:2" x14ac:dyDescent="0.25">
      <c r="A148" s="3" t="s">
        <v>140</v>
      </c>
      <c r="B148" s="13">
        <v>1</v>
      </c>
    </row>
    <row r="149" spans="1:2" x14ac:dyDescent="0.25">
      <c r="A149" s="3" t="s">
        <v>122</v>
      </c>
      <c r="B149" s="13">
        <v>9</v>
      </c>
    </row>
    <row r="150" spans="1:2" x14ac:dyDescent="0.25">
      <c r="A150" s="3" t="s">
        <v>82</v>
      </c>
      <c r="B150" s="13">
        <v>3</v>
      </c>
    </row>
    <row r="151" spans="1:2" x14ac:dyDescent="0.25">
      <c r="A151" s="3" t="s">
        <v>77</v>
      </c>
      <c r="B151" s="13">
        <v>17</v>
      </c>
    </row>
    <row r="152" spans="1:2" x14ac:dyDescent="0.25">
      <c r="A152" s="3" t="s">
        <v>62</v>
      </c>
      <c r="B152" s="13">
        <v>39</v>
      </c>
    </row>
    <row r="153" spans="1:2" x14ac:dyDescent="0.25">
      <c r="A153" s="3" t="s">
        <v>60</v>
      </c>
      <c r="B153" s="13">
        <v>15</v>
      </c>
    </row>
    <row r="154" spans="1:2" x14ac:dyDescent="0.25">
      <c r="A154" s="3" t="s">
        <v>128</v>
      </c>
      <c r="B154" s="13">
        <v>1</v>
      </c>
    </row>
    <row r="155" spans="1:2" x14ac:dyDescent="0.25">
      <c r="A155" s="3" t="s">
        <v>139</v>
      </c>
      <c r="B155" s="13">
        <v>6</v>
      </c>
    </row>
    <row r="156" spans="1:2" x14ac:dyDescent="0.25">
      <c r="A156" s="3" t="s">
        <v>138</v>
      </c>
      <c r="B156" s="13">
        <v>1</v>
      </c>
    </row>
    <row r="157" spans="1:2" x14ac:dyDescent="0.25">
      <c r="A157" s="3" t="s">
        <v>129</v>
      </c>
      <c r="B157" s="13">
        <v>6</v>
      </c>
    </row>
    <row r="158" spans="1:2" x14ac:dyDescent="0.25">
      <c r="A158" s="3" t="s">
        <v>74</v>
      </c>
      <c r="B158" s="13">
        <v>13</v>
      </c>
    </row>
    <row r="159" spans="1:2" x14ac:dyDescent="0.25">
      <c r="A159" s="3" t="s">
        <v>41</v>
      </c>
      <c r="B159" s="13">
        <v>46</v>
      </c>
    </row>
    <row r="160" spans="1:2" x14ac:dyDescent="0.25">
      <c r="A160" s="3" t="s">
        <v>54</v>
      </c>
      <c r="B160" s="13">
        <v>6</v>
      </c>
    </row>
    <row r="161" spans="1:2" x14ac:dyDescent="0.25">
      <c r="A161" s="3" t="s">
        <v>103</v>
      </c>
      <c r="B161" s="13">
        <v>2</v>
      </c>
    </row>
    <row r="162" spans="1:2" x14ac:dyDescent="0.25">
      <c r="A162" s="3" t="s">
        <v>52</v>
      </c>
      <c r="B162" s="13">
        <v>10</v>
      </c>
    </row>
    <row r="163" spans="1:2" x14ac:dyDescent="0.25">
      <c r="A163" s="3" t="s">
        <v>106</v>
      </c>
      <c r="B163" s="13">
        <v>6</v>
      </c>
    </row>
    <row r="164" spans="1:2" x14ac:dyDescent="0.25">
      <c r="A164" s="3" t="s">
        <v>150</v>
      </c>
      <c r="B164" s="13">
        <v>3</v>
      </c>
    </row>
    <row r="165" spans="1:2" x14ac:dyDescent="0.25">
      <c r="A165" s="3" t="s">
        <v>97</v>
      </c>
      <c r="B165" s="13">
        <v>5</v>
      </c>
    </row>
    <row r="166" spans="1:2" x14ac:dyDescent="0.25">
      <c r="A166" s="3" t="s">
        <v>49</v>
      </c>
      <c r="B166" s="13">
        <v>15</v>
      </c>
    </row>
    <row r="167" spans="1:2" x14ac:dyDescent="0.25">
      <c r="A167" s="3" t="s">
        <v>131</v>
      </c>
      <c r="B167" s="13">
        <v>3</v>
      </c>
    </row>
    <row r="168" spans="1:2" x14ac:dyDescent="0.25">
      <c r="A168" s="3" t="s">
        <v>118</v>
      </c>
      <c r="B168" s="13">
        <v>10</v>
      </c>
    </row>
    <row r="169" spans="1:2" x14ac:dyDescent="0.25">
      <c r="A169" s="3" t="s">
        <v>75</v>
      </c>
      <c r="B169" s="13">
        <v>8</v>
      </c>
    </row>
    <row r="170" spans="1:2" x14ac:dyDescent="0.25">
      <c r="A170" s="3" t="s">
        <v>105</v>
      </c>
      <c r="B170" s="13">
        <v>4</v>
      </c>
    </row>
    <row r="171" spans="1:2" x14ac:dyDescent="0.25">
      <c r="A171" s="3" t="s">
        <v>104</v>
      </c>
      <c r="B171" s="13">
        <v>5</v>
      </c>
    </row>
    <row r="172" spans="1:2" x14ac:dyDescent="0.25">
      <c r="A172" s="3" t="s">
        <v>88</v>
      </c>
      <c r="B172" s="13">
        <v>20</v>
      </c>
    </row>
    <row r="173" spans="1:2" x14ac:dyDescent="0.25">
      <c r="A173" s="3" t="s">
        <v>96</v>
      </c>
      <c r="B173" s="13">
        <v>5</v>
      </c>
    </row>
    <row r="174" spans="1:2" x14ac:dyDescent="0.25">
      <c r="A174" s="3" t="s">
        <v>27</v>
      </c>
      <c r="B174" s="13">
        <v>237</v>
      </c>
    </row>
    <row r="175" spans="1:2" x14ac:dyDescent="0.25">
      <c r="A175" s="3" t="s">
        <v>124</v>
      </c>
      <c r="B175" s="13">
        <v>2</v>
      </c>
    </row>
    <row r="176" spans="1:2" x14ac:dyDescent="0.25">
      <c r="A176" s="3" t="s">
        <v>145</v>
      </c>
      <c r="B176" s="13">
        <v>3</v>
      </c>
    </row>
    <row r="177" spans="1:2" x14ac:dyDescent="0.25">
      <c r="A177" s="3" t="s">
        <v>110</v>
      </c>
      <c r="B177" s="13">
        <v>16</v>
      </c>
    </row>
    <row r="178" spans="1:2" x14ac:dyDescent="0.25">
      <c r="A178" s="3" t="s">
        <v>120</v>
      </c>
      <c r="B178" s="13">
        <v>4</v>
      </c>
    </row>
    <row r="179" spans="1:2" x14ac:dyDescent="0.25">
      <c r="A179" s="3" t="s">
        <v>142</v>
      </c>
      <c r="B179" s="13">
        <v>3</v>
      </c>
    </row>
    <row r="180" spans="1:2" x14ac:dyDescent="0.25">
      <c r="A180" s="3" t="s">
        <v>32</v>
      </c>
      <c r="B180" s="13">
        <v>113</v>
      </c>
    </row>
    <row r="181" spans="1:2" x14ac:dyDescent="0.25">
      <c r="A181" s="3" t="s">
        <v>119</v>
      </c>
      <c r="B181" s="13">
        <v>3</v>
      </c>
    </row>
    <row r="182" spans="1:2" x14ac:dyDescent="0.25">
      <c r="A182" s="3" t="s">
        <v>158</v>
      </c>
      <c r="B182" s="13">
        <v>1</v>
      </c>
    </row>
    <row r="183" spans="1:2" x14ac:dyDescent="0.25">
      <c r="A183" s="3" t="s">
        <v>98</v>
      </c>
      <c r="B183" s="13">
        <v>5</v>
      </c>
    </row>
    <row r="184" spans="1:2" x14ac:dyDescent="0.25">
      <c r="A184" s="3" t="s">
        <v>149</v>
      </c>
      <c r="B184" s="13">
        <v>3</v>
      </c>
    </row>
    <row r="185" spans="1:2" x14ac:dyDescent="0.25">
      <c r="A185" s="3" t="s">
        <v>70</v>
      </c>
      <c r="B185" s="13">
        <v>30</v>
      </c>
    </row>
    <row r="186" spans="1:2" x14ac:dyDescent="0.25">
      <c r="A186" s="3" t="s">
        <v>68</v>
      </c>
      <c r="B186" s="13">
        <v>23</v>
      </c>
    </row>
    <row r="187" spans="1:2" x14ac:dyDescent="0.25">
      <c r="A187" s="3" t="s">
        <v>46</v>
      </c>
      <c r="B187" s="13">
        <v>24</v>
      </c>
    </row>
    <row r="188" spans="1:2" x14ac:dyDescent="0.25">
      <c r="A188" s="3" t="s">
        <v>127</v>
      </c>
      <c r="B188" s="13">
        <v>4</v>
      </c>
    </row>
    <row r="189" spans="1:2" x14ac:dyDescent="0.25">
      <c r="A189" s="3" t="s">
        <v>37</v>
      </c>
      <c r="B189" s="13">
        <v>26</v>
      </c>
    </row>
    <row r="190" spans="1:2" x14ac:dyDescent="0.25">
      <c r="A190" s="3" t="s">
        <v>112</v>
      </c>
      <c r="B190" s="13">
        <v>6</v>
      </c>
    </row>
    <row r="191" spans="1:2" x14ac:dyDescent="0.25">
      <c r="A191" s="3" t="s">
        <v>153</v>
      </c>
      <c r="B191" s="13">
        <v>1</v>
      </c>
    </row>
    <row r="192" spans="1:2" x14ac:dyDescent="0.25">
      <c r="A192" s="3" t="s">
        <v>141</v>
      </c>
      <c r="B192" s="13">
        <v>3</v>
      </c>
    </row>
    <row r="193" spans="1:4" x14ac:dyDescent="0.25">
      <c r="A193" s="3" t="s">
        <v>80</v>
      </c>
      <c r="B193" s="13">
        <v>29</v>
      </c>
    </row>
    <row r="194" spans="1:4" x14ac:dyDescent="0.25">
      <c r="A194" s="3" t="s">
        <v>143</v>
      </c>
      <c r="B194" s="13">
        <v>2</v>
      </c>
    </row>
    <row r="195" spans="1:4" x14ac:dyDescent="0.25">
      <c r="A195" s="3" t="s">
        <v>133</v>
      </c>
      <c r="B195" s="13">
        <v>1</v>
      </c>
    </row>
    <row r="196" spans="1:4" x14ac:dyDescent="0.25">
      <c r="A196" s="3" t="s">
        <v>126</v>
      </c>
      <c r="B196" s="13">
        <v>5</v>
      </c>
    </row>
    <row r="197" spans="1:4" x14ac:dyDescent="0.25">
      <c r="A197" s="3" t="s">
        <v>115</v>
      </c>
      <c r="B197" s="13">
        <v>10</v>
      </c>
    </row>
    <row r="198" spans="1:4" x14ac:dyDescent="0.25">
      <c r="A198" s="3" t="s">
        <v>137</v>
      </c>
      <c r="B198" s="13">
        <v>2</v>
      </c>
    </row>
    <row r="199" spans="1:4" x14ac:dyDescent="0.25">
      <c r="A199" s="3" t="s">
        <v>107</v>
      </c>
      <c r="B199" s="13">
        <v>23</v>
      </c>
    </row>
    <row r="200" spans="1:4" x14ac:dyDescent="0.25">
      <c r="A200" s="3" t="s">
        <v>55</v>
      </c>
      <c r="B200" s="13">
        <v>6</v>
      </c>
    </row>
    <row r="201" spans="1:4" x14ac:dyDescent="0.25">
      <c r="A201" s="3" t="s">
        <v>161</v>
      </c>
      <c r="B201" s="13">
        <v>936</v>
      </c>
    </row>
    <row r="207" spans="1:4" x14ac:dyDescent="0.25">
      <c r="A207" s="2" t="s">
        <v>160</v>
      </c>
      <c r="B207" t="s">
        <v>172</v>
      </c>
    </row>
    <row r="208" spans="1:4" x14ac:dyDescent="0.25">
      <c r="A208" s="3" t="s">
        <v>66</v>
      </c>
      <c r="B208" s="13">
        <v>94</v>
      </c>
      <c r="D208" s="8" t="s">
        <v>174</v>
      </c>
    </row>
    <row r="209" spans="1:6" x14ac:dyDescent="0.25">
      <c r="A209" s="3" t="s">
        <v>24</v>
      </c>
      <c r="B209" s="13">
        <v>332</v>
      </c>
      <c r="D209" s="3" t="s">
        <v>66</v>
      </c>
      <c r="E209">
        <f>GETPIVOTDATA("ListingCreationDate",$A$207,"LoanStatus","Chargedoff")</f>
        <v>94</v>
      </c>
      <c r="F209" s="9">
        <f>E209/GETPIVOTDATA("ListingCreationDate",$A$207)</f>
        <v>9.7107438016528921E-2</v>
      </c>
    </row>
    <row r="210" spans="1:6" x14ac:dyDescent="0.25">
      <c r="A210" s="3" t="s">
        <v>30</v>
      </c>
      <c r="B210" s="13">
        <v>542</v>
      </c>
      <c r="D210" t="s">
        <v>175</v>
      </c>
      <c r="E210">
        <f>GETPIVOTDATA("ListingCreationDate",$A$207,"LoanStatus","Completed")+GETPIVOTDATA("ListingCreationDate",$A$207,"LoanStatus","Current")</f>
        <v>874</v>
      </c>
      <c r="F210" s="9">
        <f>E210/GETPIVOTDATA("ListingCreationDate",$A$207)</f>
        <v>0.90289256198347112</v>
      </c>
    </row>
    <row r="211" spans="1:6" x14ac:dyDescent="0.25">
      <c r="A211" s="3" t="s">
        <v>161</v>
      </c>
      <c r="B211" s="13">
        <v>968</v>
      </c>
    </row>
    <row r="213" spans="1:6" x14ac:dyDescent="0.25">
      <c r="D213" s="8" t="s">
        <v>176</v>
      </c>
    </row>
    <row r="214" spans="1:6" x14ac:dyDescent="0.25">
      <c r="D214" s="3" t="s">
        <v>24</v>
      </c>
      <c r="E214">
        <f>GETPIVOTDATA("ListingCreationDate",$A$207,"LoanStatus","Completed")</f>
        <v>332</v>
      </c>
      <c r="F214" s="12">
        <f>E214/GETPIVOTDATA("ListingCreationDate",$A$207)</f>
        <v>0.34297520661157027</v>
      </c>
    </row>
    <row r="215" spans="1:6" x14ac:dyDescent="0.25">
      <c r="D215" t="s">
        <v>175</v>
      </c>
      <c r="E215">
        <f>GETPIVOTDATA("ListingCreationDate",$A$207,"LoanStatus","Chargedoff")+GETPIVOTDATA("ListingCreationDate",$A$207,"LoanStatus","Current")</f>
        <v>636</v>
      </c>
      <c r="F215" s="9">
        <f>E215/GETPIVOTDATA("ListingCreationDate",$A$207)</f>
        <v>0.65702479338842978</v>
      </c>
    </row>
    <row r="217" spans="1:6" x14ac:dyDescent="0.25">
      <c r="D217" s="3" t="s">
        <v>177</v>
      </c>
    </row>
    <row r="218" spans="1:6" x14ac:dyDescent="0.25">
      <c r="A218" t="s">
        <v>170</v>
      </c>
      <c r="D218" t="s">
        <v>178</v>
      </c>
      <c r="E218">
        <f>GETPIVOTDATA("ListingCreationDate",$A$207,"LoanStatus","Current")</f>
        <v>542</v>
      </c>
      <c r="F218" s="12">
        <f>E218/GETPIVOTDATA("ListingCreationDate",$A$207)</f>
        <v>0.55991735537190079</v>
      </c>
    </row>
    <row r="219" spans="1:6" x14ac:dyDescent="0.25">
      <c r="A219" s="13">
        <v>8319981</v>
      </c>
      <c r="B219">
        <f>GETPIVOTDATA("LoanOriginalAmount",$A$218)</f>
        <v>8319981</v>
      </c>
      <c r="D219" t="s">
        <v>175</v>
      </c>
      <c r="E219">
        <f>GETPIVOTDATA("ListingCreationDate",$A$207,"LoanStatus","Completed")+GETPIVOTDATA("ListingCreationDate",$A$207,"LoanStatus","Chargedoff")</f>
        <v>426</v>
      </c>
      <c r="F219" s="12">
        <f>E219/GETPIVOTDATA("ListingCreationDate",$A$207)</f>
        <v>0.44008264462809915</v>
      </c>
    </row>
    <row r="234" spans="1:2" x14ac:dyDescent="0.25">
      <c r="A234" s="2" t="s">
        <v>160</v>
      </c>
      <c r="B234" t="s">
        <v>179</v>
      </c>
    </row>
    <row r="235" spans="1:2" x14ac:dyDescent="0.25">
      <c r="A235" s="3" t="s">
        <v>66</v>
      </c>
      <c r="B235" s="13">
        <v>95</v>
      </c>
    </row>
    <row r="236" spans="1:2" x14ac:dyDescent="0.25">
      <c r="A236" s="3" t="s">
        <v>24</v>
      </c>
      <c r="B236" s="13">
        <v>332</v>
      </c>
    </row>
    <row r="237" spans="1:2" x14ac:dyDescent="0.25">
      <c r="A237" s="3" t="s">
        <v>30</v>
      </c>
      <c r="B237" s="13">
        <v>544</v>
      </c>
    </row>
    <row r="238" spans="1:2" x14ac:dyDescent="0.25">
      <c r="A238" s="3" t="s">
        <v>161</v>
      </c>
      <c r="B238" s="13">
        <v>971</v>
      </c>
    </row>
    <row r="248" spans="1:2" x14ac:dyDescent="0.25">
      <c r="A248" t="s">
        <v>162</v>
      </c>
    </row>
    <row r="249" spans="1:2" x14ac:dyDescent="0.25">
      <c r="A249" s="13">
        <v>971</v>
      </c>
      <c r="B249">
        <f>GETPIVOTDATA("LoanOriginationDate",$A$248)</f>
        <v>971</v>
      </c>
    </row>
  </sheetData>
  <pageMargins left="0.7" right="0.7" top="0.75" bottom="0.75" header="0.3" footer="0.3"/>
  <pageSetup orientation="portrait" r:id="rId13"/>
  <drawing r:id="rId14"/>
  <extLst>
    <ext xmlns:x15="http://schemas.microsoft.com/office/spreadsheetml/2010/11/main" uri="{7E03D99C-DC04-49d9-9315-930204A7B6E9}">
      <x15:timelineRefs>
        <x15:timelineRef r:id="rId1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2E7A-420E-44B4-9E42-DF6B5C8DAF2F}">
  <dimension ref="A1:AC35"/>
  <sheetViews>
    <sheetView showGridLines="0" tabSelected="1" zoomScaleNormal="100" workbookViewId="0">
      <selection activeCell="W26" sqref="W26"/>
    </sheetView>
  </sheetViews>
  <sheetFormatPr defaultRowHeight="15" x14ac:dyDescent="0.25"/>
  <cols>
    <col min="1" max="16384" width="9.140625" style="11"/>
  </cols>
  <sheetData>
    <row r="1" spans="1:29" x14ac:dyDescent="0.25">
      <c r="A1" s="10"/>
      <c r="B1" s="10"/>
      <c r="C1" s="10"/>
      <c r="D1" s="10"/>
      <c r="E1" s="10"/>
      <c r="F1" s="10"/>
      <c r="G1" s="10"/>
      <c r="H1" s="10"/>
      <c r="I1" s="10"/>
      <c r="J1" s="10"/>
      <c r="K1" s="10"/>
      <c r="L1" s="10"/>
      <c r="M1" s="10"/>
      <c r="N1" s="10"/>
      <c r="O1" s="10"/>
      <c r="P1" s="10"/>
      <c r="Q1" s="10"/>
      <c r="R1" s="10"/>
      <c r="S1" s="10"/>
      <c r="T1" s="10"/>
      <c r="U1" s="10"/>
    </row>
    <row r="2" spans="1:29" x14ac:dyDescent="0.25">
      <c r="A2" s="10"/>
      <c r="B2" s="10"/>
      <c r="C2" s="10"/>
      <c r="D2" s="10"/>
      <c r="E2" s="10"/>
      <c r="F2" s="10"/>
      <c r="G2" s="10"/>
      <c r="H2" s="10"/>
      <c r="I2" s="10"/>
      <c r="J2" s="10"/>
      <c r="K2" s="10"/>
      <c r="L2" s="10"/>
      <c r="M2" s="10"/>
      <c r="N2" s="10"/>
      <c r="O2" s="10"/>
      <c r="P2" s="10"/>
      <c r="Q2" s="10"/>
      <c r="R2" s="10"/>
      <c r="S2" s="10"/>
      <c r="T2" s="10"/>
      <c r="U2" s="10"/>
    </row>
    <row r="3" spans="1:29" x14ac:dyDescent="0.25">
      <c r="A3" s="10"/>
      <c r="B3" s="10"/>
      <c r="C3" s="10"/>
      <c r="D3" s="10"/>
      <c r="E3" s="10"/>
      <c r="F3" s="10"/>
      <c r="G3" s="10"/>
      <c r="H3" s="10"/>
      <c r="I3" s="10"/>
      <c r="J3" s="10"/>
      <c r="K3" s="10"/>
      <c r="L3" s="10"/>
      <c r="M3" s="10"/>
      <c r="N3" s="10"/>
      <c r="O3" s="10"/>
      <c r="P3" s="10"/>
      <c r="Q3" s="10"/>
      <c r="R3" s="10"/>
      <c r="S3" s="10"/>
      <c r="T3" s="10"/>
      <c r="U3" s="10"/>
    </row>
    <row r="4" spans="1:29" x14ac:dyDescent="0.25">
      <c r="A4" s="10"/>
      <c r="B4" s="10"/>
      <c r="C4" s="10"/>
      <c r="D4" s="10"/>
      <c r="E4" s="10"/>
      <c r="F4" s="10"/>
      <c r="G4" s="10"/>
      <c r="H4" s="10"/>
      <c r="I4" s="10"/>
      <c r="J4" s="10"/>
      <c r="K4" s="10"/>
      <c r="L4" s="10"/>
      <c r="M4" s="10"/>
      <c r="N4" s="10"/>
      <c r="O4" s="10"/>
      <c r="P4" s="10"/>
      <c r="Q4" s="10"/>
      <c r="R4" s="10"/>
      <c r="S4" s="10"/>
      <c r="T4" s="10"/>
      <c r="U4" s="10"/>
    </row>
    <row r="5" spans="1:29" x14ac:dyDescent="0.25">
      <c r="A5" s="10"/>
      <c r="B5" s="10"/>
      <c r="C5" s="10"/>
      <c r="D5" s="10"/>
      <c r="E5" s="10"/>
      <c r="F5" s="10"/>
      <c r="G5" s="10"/>
      <c r="H5" s="10"/>
      <c r="I5" s="10"/>
      <c r="J5" s="10"/>
      <c r="K5" s="10"/>
      <c r="L5" s="10"/>
      <c r="M5" s="10"/>
      <c r="N5" s="10"/>
      <c r="O5" s="10"/>
      <c r="P5" s="10"/>
      <c r="Q5" s="10"/>
      <c r="R5" s="10"/>
      <c r="S5" s="10"/>
      <c r="T5" s="10"/>
      <c r="U5" s="10"/>
    </row>
    <row r="6" spans="1:29" x14ac:dyDescent="0.25">
      <c r="A6" s="10"/>
      <c r="B6" s="10"/>
      <c r="C6" s="10"/>
      <c r="D6" s="10"/>
      <c r="E6" s="10"/>
      <c r="F6" s="10"/>
      <c r="G6" s="10"/>
      <c r="H6" s="10"/>
      <c r="I6" s="10"/>
      <c r="J6" s="10"/>
      <c r="K6" s="10"/>
      <c r="L6" s="10"/>
      <c r="M6" s="10"/>
      <c r="N6" s="10"/>
      <c r="O6" s="10"/>
      <c r="P6" s="10"/>
      <c r="Q6" s="10"/>
      <c r="R6" s="10"/>
      <c r="S6" s="10"/>
      <c r="T6" s="10"/>
      <c r="U6" s="10"/>
    </row>
    <row r="7" spans="1:29" x14ac:dyDescent="0.25">
      <c r="A7" s="10"/>
      <c r="B7" s="10"/>
      <c r="C7" s="10"/>
      <c r="D7" s="10"/>
      <c r="E7" s="10"/>
      <c r="F7" s="10"/>
      <c r="G7" s="10"/>
      <c r="H7" s="10"/>
      <c r="I7" s="10"/>
      <c r="J7" s="10"/>
      <c r="K7" s="10"/>
      <c r="L7" s="10"/>
      <c r="M7" s="10"/>
      <c r="N7" s="10"/>
      <c r="O7" s="10"/>
      <c r="P7" s="10"/>
      <c r="Q7" s="10"/>
      <c r="R7" s="10"/>
      <c r="S7" s="10"/>
      <c r="T7" s="10"/>
      <c r="U7" s="10"/>
    </row>
    <row r="8" spans="1:29" x14ac:dyDescent="0.25">
      <c r="A8" s="10"/>
      <c r="B8" s="10"/>
      <c r="C8" s="10"/>
      <c r="D8" s="10"/>
      <c r="E8" s="10"/>
      <c r="F8" s="10"/>
      <c r="G8" s="10"/>
      <c r="H8" s="10"/>
      <c r="I8" s="10"/>
      <c r="J8" s="10"/>
      <c r="K8" s="10"/>
      <c r="L8" s="10"/>
      <c r="M8" s="10"/>
      <c r="N8" s="10"/>
      <c r="O8" s="10"/>
      <c r="P8" s="10"/>
      <c r="Q8" s="10"/>
      <c r="R8" s="10"/>
      <c r="S8" s="10"/>
      <c r="T8" s="10"/>
      <c r="U8" s="10"/>
    </row>
    <row r="9" spans="1:29" x14ac:dyDescent="0.25">
      <c r="A9" s="10"/>
      <c r="B9" s="10"/>
      <c r="C9" s="10"/>
      <c r="D9" s="10"/>
      <c r="E9" s="10"/>
      <c r="F9" s="10"/>
      <c r="G9" s="10"/>
      <c r="H9" s="10"/>
      <c r="I9" s="10"/>
      <c r="J9" s="10"/>
      <c r="K9" s="10"/>
      <c r="L9" s="10"/>
      <c r="M9" s="10"/>
      <c r="N9" s="10"/>
      <c r="O9" s="10"/>
      <c r="P9" s="10"/>
      <c r="Q9" s="10"/>
      <c r="R9" s="10"/>
      <c r="S9" s="10"/>
      <c r="T9" s="10"/>
      <c r="U9" s="10"/>
    </row>
    <row r="10" spans="1:29" x14ac:dyDescent="0.25">
      <c r="A10" s="10"/>
      <c r="B10" s="10"/>
      <c r="C10" s="10"/>
      <c r="D10" s="10"/>
      <c r="E10" s="10"/>
      <c r="F10" s="10"/>
      <c r="G10" s="10"/>
      <c r="H10" s="10"/>
      <c r="I10" s="10"/>
      <c r="J10" s="10"/>
      <c r="K10" s="10"/>
      <c r="L10" s="10"/>
      <c r="M10" s="10"/>
      <c r="N10" s="10"/>
      <c r="O10" s="10"/>
      <c r="P10" s="10"/>
      <c r="Q10" s="10"/>
      <c r="R10" s="10"/>
      <c r="S10" s="10"/>
      <c r="T10" s="10"/>
      <c r="U10" s="10"/>
    </row>
    <row r="11" spans="1:29" x14ac:dyDescent="0.25">
      <c r="A11" s="10"/>
      <c r="B11" s="10"/>
      <c r="C11" s="10"/>
      <c r="D11" s="10"/>
      <c r="E11" s="10"/>
      <c r="F11" s="10"/>
      <c r="G11" s="10"/>
      <c r="H11" s="10"/>
      <c r="I11" s="10"/>
      <c r="J11" s="10"/>
      <c r="K11" s="10"/>
      <c r="L11" s="10"/>
      <c r="M11" s="10"/>
      <c r="N11" s="10"/>
      <c r="O11" s="10"/>
      <c r="P11" s="10"/>
      <c r="Q11" s="10"/>
      <c r="R11" s="10"/>
      <c r="S11" s="10"/>
      <c r="T11" s="10"/>
      <c r="U11" s="10"/>
      <c r="AC11" s="11" t="s">
        <v>173</v>
      </c>
    </row>
    <row r="12" spans="1:29" x14ac:dyDescent="0.25">
      <c r="A12" s="10"/>
      <c r="B12" s="10"/>
      <c r="C12" s="10"/>
      <c r="D12" s="10"/>
      <c r="E12" s="10"/>
      <c r="F12" s="10"/>
      <c r="G12" s="10"/>
      <c r="H12" s="10"/>
      <c r="I12" s="10"/>
      <c r="J12" s="10"/>
      <c r="K12" s="10"/>
      <c r="L12" s="10"/>
      <c r="M12" s="10"/>
      <c r="N12" s="10"/>
      <c r="O12" s="10"/>
      <c r="P12" s="10"/>
      <c r="Q12" s="10"/>
      <c r="R12" s="10"/>
      <c r="S12" s="10"/>
      <c r="T12" s="10"/>
      <c r="U12" s="10"/>
    </row>
    <row r="13" spans="1:29" x14ac:dyDescent="0.25">
      <c r="A13" s="10"/>
      <c r="B13" s="10"/>
      <c r="C13" s="10"/>
      <c r="D13" s="10"/>
      <c r="E13" s="10"/>
      <c r="F13" s="10"/>
      <c r="G13" s="10"/>
      <c r="H13" s="10"/>
      <c r="I13" s="10"/>
      <c r="J13" s="10"/>
      <c r="K13" s="10"/>
      <c r="L13" s="10"/>
      <c r="M13" s="10"/>
      <c r="N13" s="10"/>
      <c r="O13" s="10"/>
      <c r="P13" s="10"/>
      <c r="Q13" s="10"/>
      <c r="R13" s="10"/>
      <c r="S13" s="10"/>
      <c r="T13" s="10"/>
      <c r="U13" s="10"/>
    </row>
    <row r="14" spans="1:29" x14ac:dyDescent="0.25">
      <c r="A14" s="10"/>
      <c r="B14" s="10"/>
      <c r="C14" s="10"/>
      <c r="D14" s="10"/>
      <c r="E14" s="10"/>
      <c r="F14" s="10"/>
      <c r="G14" s="10"/>
      <c r="H14" s="10"/>
      <c r="I14" s="10"/>
      <c r="J14" s="10"/>
      <c r="K14" s="10"/>
      <c r="L14" s="10"/>
      <c r="M14" s="10"/>
      <c r="N14" s="10"/>
      <c r="O14" s="10"/>
      <c r="P14" s="10"/>
      <c r="Q14" s="10"/>
      <c r="R14" s="10"/>
      <c r="S14" s="10"/>
      <c r="T14" s="10"/>
      <c r="U14" s="10"/>
    </row>
    <row r="15" spans="1:29" x14ac:dyDescent="0.25">
      <c r="A15" s="10"/>
      <c r="B15" s="10"/>
      <c r="C15" s="10"/>
      <c r="D15" s="10"/>
      <c r="E15" s="10"/>
      <c r="F15" s="10"/>
      <c r="G15" s="10"/>
      <c r="H15" s="10"/>
      <c r="I15" s="10"/>
      <c r="J15" s="10"/>
      <c r="K15" s="10"/>
      <c r="L15" s="10"/>
      <c r="M15" s="10"/>
      <c r="N15" s="10"/>
      <c r="O15" s="10"/>
      <c r="P15" s="10"/>
      <c r="Q15" s="10"/>
      <c r="R15" s="10"/>
      <c r="S15" s="10"/>
      <c r="T15" s="10"/>
      <c r="U15" s="10"/>
    </row>
    <row r="16" spans="1:29" x14ac:dyDescent="0.25">
      <c r="A16" s="10"/>
      <c r="B16" s="10"/>
      <c r="C16" s="10"/>
      <c r="D16" s="10"/>
      <c r="E16" s="10"/>
      <c r="F16" s="10"/>
      <c r="G16" s="10"/>
      <c r="H16" s="10"/>
      <c r="I16" s="10"/>
      <c r="J16" s="10"/>
      <c r="K16" s="10"/>
      <c r="L16" s="10"/>
      <c r="M16" s="10"/>
      <c r="N16" s="10"/>
      <c r="O16" s="10"/>
      <c r="P16" s="10"/>
      <c r="Q16" s="10"/>
      <c r="R16" s="10"/>
      <c r="S16" s="10"/>
      <c r="T16" s="10"/>
      <c r="U16" s="10"/>
    </row>
    <row r="17" spans="1:21" x14ac:dyDescent="0.25">
      <c r="A17" s="10"/>
      <c r="B17" s="10"/>
      <c r="C17" s="10"/>
      <c r="D17" s="10"/>
      <c r="E17" s="10"/>
      <c r="F17" s="10"/>
      <c r="G17" s="10"/>
      <c r="H17" s="10"/>
      <c r="I17" s="10"/>
      <c r="J17" s="10"/>
      <c r="K17" s="10"/>
      <c r="L17" s="10"/>
      <c r="M17" s="10"/>
      <c r="N17" s="10"/>
      <c r="O17" s="10"/>
      <c r="P17" s="10"/>
      <c r="Q17" s="10"/>
      <c r="R17" s="10"/>
      <c r="S17" s="10"/>
      <c r="T17" s="10"/>
      <c r="U17" s="10"/>
    </row>
    <row r="18" spans="1:21" x14ac:dyDescent="0.25">
      <c r="A18" s="10"/>
      <c r="B18" s="10"/>
      <c r="C18" s="10"/>
      <c r="D18" s="10"/>
      <c r="E18" s="10"/>
      <c r="F18" s="10"/>
      <c r="G18" s="10"/>
      <c r="H18" s="10"/>
      <c r="I18" s="10"/>
      <c r="J18" s="10"/>
      <c r="K18" s="10"/>
      <c r="L18" s="10"/>
      <c r="M18" s="10"/>
      <c r="N18" s="10"/>
      <c r="O18" s="10"/>
      <c r="P18" s="10"/>
      <c r="Q18" s="10"/>
      <c r="R18" s="10"/>
      <c r="S18" s="10"/>
      <c r="T18" s="10"/>
      <c r="U18" s="10"/>
    </row>
    <row r="19" spans="1:21" x14ac:dyDescent="0.25">
      <c r="A19" s="10"/>
      <c r="B19" s="10"/>
      <c r="C19" s="10"/>
      <c r="D19" s="10"/>
      <c r="E19" s="10"/>
      <c r="F19" s="10"/>
      <c r="G19" s="10"/>
      <c r="H19" s="10"/>
      <c r="I19" s="10"/>
      <c r="J19" s="10"/>
      <c r="K19" s="10"/>
      <c r="L19" s="10"/>
      <c r="M19" s="10"/>
      <c r="N19" s="10"/>
      <c r="O19" s="10"/>
      <c r="P19" s="10"/>
      <c r="Q19" s="10"/>
      <c r="R19" s="10"/>
      <c r="S19" s="10"/>
      <c r="T19" s="10"/>
      <c r="U19" s="10"/>
    </row>
    <row r="20" spans="1:21" x14ac:dyDescent="0.25">
      <c r="A20" s="10"/>
      <c r="B20" s="10"/>
      <c r="C20" s="10"/>
      <c r="D20" s="10"/>
      <c r="E20" s="10"/>
      <c r="F20" s="10"/>
      <c r="G20" s="10"/>
      <c r="H20" s="10"/>
      <c r="I20" s="10"/>
      <c r="J20" s="10"/>
      <c r="K20" s="10"/>
      <c r="L20" s="10"/>
      <c r="M20" s="10"/>
      <c r="N20" s="10"/>
      <c r="O20" s="10"/>
      <c r="P20" s="10"/>
      <c r="Q20" s="10"/>
      <c r="R20" s="10"/>
      <c r="S20" s="10"/>
      <c r="T20" s="10"/>
      <c r="U20" s="10"/>
    </row>
    <row r="21" spans="1:21" x14ac:dyDescent="0.25">
      <c r="A21" s="10"/>
      <c r="B21" s="10"/>
      <c r="C21" s="10"/>
      <c r="D21" s="10"/>
      <c r="E21" s="10"/>
      <c r="F21" s="10"/>
      <c r="G21" s="10"/>
      <c r="H21" s="10"/>
      <c r="I21" s="10"/>
      <c r="J21" s="10"/>
      <c r="K21" s="10"/>
      <c r="L21" s="10"/>
      <c r="M21" s="10"/>
      <c r="N21" s="10"/>
      <c r="O21" s="10"/>
      <c r="P21" s="10"/>
      <c r="Q21" s="10"/>
      <c r="R21" s="10"/>
      <c r="S21" s="10"/>
      <c r="T21" s="10"/>
      <c r="U21" s="10"/>
    </row>
    <row r="22" spans="1:21" x14ac:dyDescent="0.25">
      <c r="A22" s="10"/>
      <c r="B22" s="10"/>
      <c r="C22" s="10"/>
      <c r="D22" s="10"/>
      <c r="E22" s="10"/>
      <c r="F22" s="10"/>
      <c r="G22" s="10"/>
      <c r="H22" s="10"/>
      <c r="I22" s="10"/>
      <c r="J22" s="10"/>
      <c r="K22" s="10"/>
      <c r="L22" s="10"/>
      <c r="M22" s="10"/>
      <c r="N22" s="10"/>
      <c r="O22" s="10"/>
      <c r="P22" s="10"/>
      <c r="Q22" s="10"/>
      <c r="R22" s="10"/>
      <c r="S22" s="10"/>
      <c r="T22" s="10"/>
      <c r="U22" s="10"/>
    </row>
    <row r="23" spans="1:21" x14ac:dyDescent="0.25">
      <c r="A23" s="10"/>
      <c r="B23" s="10"/>
      <c r="C23" s="10"/>
      <c r="D23" s="10"/>
      <c r="E23" s="10"/>
      <c r="F23" s="10"/>
      <c r="G23" s="10"/>
      <c r="H23" s="10"/>
      <c r="I23" s="10"/>
      <c r="J23" s="10"/>
      <c r="K23" s="10"/>
      <c r="L23" s="10"/>
      <c r="M23" s="10"/>
      <c r="N23" s="10"/>
      <c r="O23" s="10"/>
      <c r="P23" s="10"/>
      <c r="Q23" s="10"/>
      <c r="R23" s="10"/>
      <c r="S23" s="10"/>
      <c r="T23" s="10"/>
      <c r="U23" s="10"/>
    </row>
    <row r="24" spans="1:21" x14ac:dyDescent="0.25">
      <c r="A24" s="10"/>
      <c r="B24" s="10"/>
      <c r="C24" s="10"/>
      <c r="D24" s="10"/>
      <c r="E24" s="10"/>
      <c r="F24" s="10"/>
      <c r="G24" s="10"/>
      <c r="H24" s="10"/>
      <c r="I24" s="10"/>
      <c r="J24" s="10"/>
      <c r="K24" s="10"/>
      <c r="L24" s="10"/>
      <c r="M24" s="10"/>
      <c r="N24" s="10"/>
      <c r="O24" s="10"/>
      <c r="P24" s="10"/>
      <c r="Q24" s="10"/>
      <c r="R24" s="10"/>
      <c r="S24" s="10"/>
      <c r="T24" s="10"/>
      <c r="U24" s="10"/>
    </row>
    <row r="25" spans="1:21" x14ac:dyDescent="0.25">
      <c r="A25" s="10"/>
      <c r="B25" s="10"/>
      <c r="C25" s="10"/>
      <c r="D25" s="10"/>
      <c r="E25" s="10"/>
      <c r="F25" s="10"/>
      <c r="G25" s="10"/>
      <c r="H25" s="10"/>
      <c r="I25" s="10"/>
      <c r="J25" s="10"/>
      <c r="K25" s="10"/>
      <c r="L25" s="10"/>
      <c r="M25" s="10"/>
      <c r="N25" s="10"/>
      <c r="O25" s="10"/>
      <c r="P25" s="10"/>
      <c r="Q25" s="10"/>
      <c r="R25" s="10"/>
      <c r="S25" s="10"/>
      <c r="T25" s="10"/>
      <c r="U25" s="10"/>
    </row>
    <row r="26" spans="1:21" x14ac:dyDescent="0.25">
      <c r="A26" s="10"/>
      <c r="B26" s="10"/>
      <c r="C26" s="10"/>
      <c r="D26" s="10"/>
      <c r="E26" s="10"/>
      <c r="F26" s="10"/>
      <c r="G26" s="10"/>
      <c r="H26" s="10"/>
      <c r="I26" s="10"/>
      <c r="J26" s="10"/>
      <c r="K26" s="10"/>
      <c r="L26" s="10"/>
      <c r="M26" s="10"/>
      <c r="N26" s="10"/>
      <c r="O26" s="10"/>
      <c r="P26" s="10"/>
      <c r="Q26" s="10"/>
      <c r="R26" s="10"/>
      <c r="S26" s="10"/>
      <c r="T26" s="10"/>
      <c r="U26" s="10"/>
    </row>
    <row r="27" spans="1:21" x14ac:dyDescent="0.25">
      <c r="A27" s="10"/>
      <c r="B27" s="10"/>
      <c r="C27" s="10"/>
      <c r="D27" s="10"/>
      <c r="E27" s="10"/>
      <c r="F27" s="10"/>
      <c r="G27" s="10"/>
      <c r="H27" s="10"/>
      <c r="I27" s="10"/>
      <c r="J27" s="10"/>
      <c r="K27" s="10"/>
      <c r="L27" s="10"/>
      <c r="M27" s="10"/>
      <c r="N27" s="10"/>
      <c r="O27" s="10"/>
      <c r="P27" s="10"/>
      <c r="Q27" s="10"/>
      <c r="R27" s="10"/>
      <c r="S27" s="10"/>
      <c r="T27" s="10"/>
      <c r="U27" s="10"/>
    </row>
    <row r="28" spans="1:21" x14ac:dyDescent="0.25">
      <c r="A28" s="10"/>
      <c r="B28" s="10"/>
      <c r="C28" s="10"/>
      <c r="D28" s="10"/>
      <c r="E28" s="10"/>
      <c r="F28" s="10"/>
      <c r="G28" s="10"/>
      <c r="H28" s="10"/>
      <c r="I28" s="10"/>
      <c r="J28" s="10"/>
      <c r="K28" s="10"/>
      <c r="L28" s="10"/>
      <c r="M28" s="10"/>
      <c r="N28" s="10"/>
      <c r="O28" s="10"/>
      <c r="P28" s="10"/>
      <c r="Q28" s="10"/>
      <c r="R28" s="10"/>
      <c r="S28" s="10"/>
      <c r="T28" s="10"/>
      <c r="U28" s="10"/>
    </row>
    <row r="29" spans="1:21" x14ac:dyDescent="0.25">
      <c r="A29" s="10"/>
      <c r="B29" s="10"/>
      <c r="C29" s="10"/>
      <c r="D29" s="10"/>
      <c r="E29" s="10"/>
      <c r="F29" s="10"/>
      <c r="G29" s="10"/>
      <c r="H29" s="10"/>
      <c r="I29" s="10"/>
      <c r="J29" s="10"/>
      <c r="K29" s="10"/>
      <c r="L29" s="10"/>
      <c r="M29" s="10"/>
      <c r="N29" s="10"/>
      <c r="O29" s="10"/>
      <c r="P29" s="10"/>
      <c r="Q29" s="10"/>
      <c r="R29" s="10"/>
      <c r="S29" s="10"/>
      <c r="T29" s="10"/>
      <c r="U29" s="10"/>
    </row>
    <row r="30" spans="1:21" x14ac:dyDescent="0.25">
      <c r="A30" s="10"/>
      <c r="B30" s="10"/>
      <c r="C30" s="10"/>
      <c r="D30" s="10"/>
      <c r="E30" s="10"/>
      <c r="F30" s="10"/>
      <c r="G30" s="10"/>
      <c r="H30" s="10"/>
      <c r="I30" s="10"/>
      <c r="J30" s="10"/>
      <c r="K30" s="10"/>
      <c r="L30" s="10"/>
      <c r="M30" s="10"/>
      <c r="N30" s="10"/>
      <c r="O30" s="10"/>
      <c r="P30" s="10"/>
      <c r="Q30" s="10"/>
      <c r="R30" s="10"/>
      <c r="S30" s="10"/>
      <c r="T30" s="10"/>
      <c r="U30" s="10"/>
    </row>
    <row r="31" spans="1:21" x14ac:dyDescent="0.25">
      <c r="A31" s="10"/>
      <c r="B31" s="10"/>
      <c r="C31" s="10"/>
      <c r="D31" s="10"/>
      <c r="E31" s="10"/>
      <c r="F31" s="10"/>
      <c r="G31" s="10"/>
      <c r="H31" s="10"/>
      <c r="I31" s="10"/>
      <c r="J31" s="10"/>
      <c r="K31" s="10"/>
      <c r="L31" s="10"/>
      <c r="M31" s="10"/>
      <c r="N31" s="10"/>
      <c r="O31" s="10"/>
      <c r="P31" s="10"/>
      <c r="Q31" s="10"/>
      <c r="R31" s="10"/>
      <c r="S31" s="10"/>
      <c r="T31" s="10"/>
      <c r="U31" s="10"/>
    </row>
    <row r="32" spans="1:21" x14ac:dyDescent="0.25">
      <c r="A32" s="10"/>
      <c r="B32" s="10"/>
      <c r="C32" s="10"/>
      <c r="D32" s="10"/>
      <c r="E32" s="10"/>
      <c r="F32" s="10"/>
      <c r="G32" s="10"/>
      <c r="H32" s="10"/>
      <c r="I32" s="10"/>
      <c r="J32" s="10"/>
      <c r="K32" s="10"/>
      <c r="L32" s="10"/>
      <c r="M32" s="10"/>
      <c r="N32" s="10"/>
      <c r="O32" s="10"/>
      <c r="P32" s="10"/>
      <c r="Q32" s="10"/>
      <c r="R32" s="10"/>
      <c r="S32" s="10"/>
      <c r="T32" s="10"/>
      <c r="U32" s="10"/>
    </row>
    <row r="33" spans="1:21" x14ac:dyDescent="0.25">
      <c r="A33" s="10"/>
      <c r="B33" s="10"/>
      <c r="C33" s="10"/>
      <c r="D33" s="10"/>
      <c r="E33" s="10"/>
      <c r="F33" s="10"/>
      <c r="G33" s="10"/>
      <c r="H33" s="10"/>
      <c r="I33" s="10"/>
      <c r="J33" s="10"/>
      <c r="K33" s="10"/>
      <c r="L33" s="10"/>
      <c r="M33" s="10"/>
      <c r="N33" s="10"/>
      <c r="O33" s="10"/>
      <c r="P33" s="10"/>
      <c r="Q33" s="10"/>
      <c r="R33" s="10"/>
      <c r="S33" s="10"/>
      <c r="T33" s="10"/>
      <c r="U33" s="10"/>
    </row>
    <row r="34" spans="1:21" x14ac:dyDescent="0.25">
      <c r="A34" s="10"/>
      <c r="B34" s="10"/>
      <c r="C34" s="10"/>
      <c r="D34" s="10"/>
      <c r="E34" s="10"/>
      <c r="F34" s="10"/>
      <c r="G34" s="10"/>
      <c r="H34" s="10"/>
      <c r="I34" s="10"/>
      <c r="J34" s="10"/>
      <c r="K34" s="10"/>
      <c r="L34" s="10"/>
      <c r="M34" s="10"/>
      <c r="N34" s="10"/>
      <c r="O34" s="10"/>
      <c r="P34" s="10"/>
      <c r="Q34" s="10"/>
      <c r="R34" s="10"/>
      <c r="S34" s="10"/>
      <c r="T34" s="10"/>
      <c r="U34" s="10"/>
    </row>
    <row r="35" spans="1:21" x14ac:dyDescent="0.25">
      <c r="A35" s="10"/>
      <c r="B35" s="10"/>
      <c r="C35" s="10"/>
      <c r="D35" s="10"/>
      <c r="E35" s="10"/>
      <c r="F35" s="10"/>
      <c r="G35" s="10"/>
      <c r="H35" s="10"/>
      <c r="I35" s="10"/>
      <c r="J35" s="10"/>
      <c r="K35" s="10"/>
      <c r="L35" s="10"/>
      <c r="M35" s="10"/>
      <c r="N35" s="10"/>
      <c r="O35" s="10"/>
      <c r="P35" s="10"/>
      <c r="Q35" s="10"/>
      <c r="R35" s="10"/>
      <c r="S35" s="10"/>
      <c r="T35" s="10"/>
      <c r="U35"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8 E A A B Q S w M E F A A C A A g A M D r q 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D A 6 6 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O u p W W R A v t P s B A A C c B A A A E w A c A E Z v c m 1 1 b G F z L 1 N l Y 3 R p b 2 4 x L m 0 g o h g A K K A U A A A A A A A A A A A A A A A A A A A A A A A A A A A A f V N R b 9 o w E H 5 H 4 j 9 Y 2 U u Q M q S i M m 2 t 8 s B C 0 Z D Y S h t e q n a q 3 O Q G l h y b n W 2 6 C P W / 7 x y C o M V t X p L c 9 9 1 3 9 5 3 P B g o r t G L 5 7 n 1 2 2 e 1 0 O 2 b F E U r 2 K Z q j + D z T v H z 8 + m 0 4 G A 4 j l j I J t t t h 9 O T a Y Q E U y c y m P 9 a F q 0 D Z e C I k 9 D O t L P 2 Y O J p c P I z 1 s 5 K k Y R 7 e q P U L s 4 l 6 y f 0 Y p K i E B U y j J E p Y p q W r l E k H 5 w m 7 U o U u h V q m Z 4 P h I G E 3 T l v I b S 0 h P X z 2 f 2 k F v 3 v J r i v f s 6 4 I K 9 k P 4 C W g 8 U 0 v + B M R W 6 S N x z s D C b t v 4 y M p 8 4 J L j i a 1 6 I 4 l s x V X S 1 J c 1 G s 4 y C 2 Q K / N H Y 7 X r 2 I M m D t R P t t t o J o w l H x k C 9 2 M e c w t k 1 V I K K + n 7 J W H b a A F Y U X C q 7 J f z v l d r o j Q w l V t u n d k n W P h n G y i T 2 k A Z 1 P q u E f U z 4 G h + u 8 e U q 5 4 A X 6 G 3 R 6 l H 8 A w U N X 4 n Q J Y B l P y Z d Z N L h u K R X K 9 4 7 6 S 1 l p Q X G i H g q Z 0 G l V 9 q r G N S B x R F 7 5 S 5 7 9 R P A E 6 q X B e F W z c D P Y G u q r X U t V / J d 4 Y 3 q r R T 1 u + e + u u I d l q 7 q V n + p F 1 e y X p K m 1 g F h 0 X n k z l E k h j z 2 n w k 6 K n X K J Z C c b k r / y H n 3 U V 5 w 7 l x H O n 2 h L X 0 g V c D D 5 B a f 5 4 7 5 8 3 A Q i b n j 5 Q G C M Z y V U 4 A T I A 0 V R v C t d / 4 U C e s a I / 7 1 V G 8 9 L o d o Y I X 7 f I / U E s B A i 0 A F A A C A A g A M D r q V k N n 6 f W i A A A A 9 g A A A B I A A A A A A A A A A A A A A A A A A A A A A E N v b m Z p Z y 9 Q Y W N r Y W d l L n h t b F B L A Q I t A B Q A A g A I A D A 6 6 l Y P y u m r p A A A A O k A A A A T A A A A A A A A A A A A A A A A A O 4 A A A B b Q 2 9 u d G V u d F 9 U e X B l c 1 0 u e G 1 s U E s B A i 0 A F A A C A A g A M D r q V l k Q L 7 T 7 A Q A A n A Q A A B M A A A A A A A A A A A A A A A A A 3 w E A A E Z v c m 1 1 b G F z L 1 N l Y 3 R p b 2 4 x L m 1 Q S w U G A A A A A A M A A w D C A A A A J 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c A A A A A A A D W 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y a S 1 M b 2 F k X z g 5 N T I 1 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1 B y a V 9 M b 2 F k X z g 5 N T I 1 N S I g L z 4 8 R W 5 0 c n k g V H l w Z T 0 i R m l s b G V k Q 2 9 t c G x l d G V S Z X N 1 b H R U b 1 d v c m t z a G V l d C I g V m F s d W U 9 I m w x I i A v P j x F b n R y e S B U e X B l P S J B Z G R l Z F R v R G F 0 Y U 1 v Z G V s I i B W Y W x 1 Z T 0 i b D A i I C 8 + P E V u d H J 5 I F R 5 c G U 9 I k Z p b G x D b 3 V u d C I g V m F s d W U 9 I m w x M D M 1 I i A v P j x F b n R y e S B U e X B l P S J G a W x s R X J y b 3 J D b 2 R l I i B W Y W x 1 Z T 0 i c 1 V u a 2 5 v d 2 4 i I C 8 + P E V u d H J 5 I F R 5 c G U 9 I k Z p b G x F c n J v c k N v d W 5 0 I i B W Y W x 1 Z T 0 i b D A i I C 8 + P E V u d H J 5 I F R 5 c G U 9 I k Z p b G x M Y X N 0 V X B k Y X R l Z C I g V m F s d W U 9 I m Q y M D I z L T A 3 L T E w V D A x O j Q 3 O j M z L j Y 3 N T A w M j B a I i A v P j x F b n R y e S B U e X B l P S J G a W x s Q 2 9 s d W 1 u V H l w Z X M i I F Z h b H V l P S J z Q 1 F N R 0 N R V U Z C U V l E Q X d Z R 0 J n T U Z B d 0 1 K Q X d N R k J R T U c i I C 8 + P E V u d H J 5 I F R 5 c G U 9 I k Z p b G x D b 2 x 1 b W 5 O Y W 1 l c y I g V m F s d W U 9 I n N b J n F 1 b 3 Q 7 T G l z d G l u Z 0 N y Z W F 0 a W 9 u R G F 0 Z S Z x d W 9 0 O y w m c X V v d D t U Z X J t J n F 1 b 3 Q 7 L C Z x d W 9 0 O 0 x v Y W 5 T d G F 0 d X M m c X V v d D s s J n F 1 b 3 Q 7 Q 2 x v c 2 V k R G F 0 Z S Z x d W 9 0 O y w m c X V v d D t C b 3 J y b 3 d l c k F Q U i Z x d W 9 0 O y w m c X V v d D t C b 3 J y b 3 d l c l J h d G U m c X V v d D s s J n F 1 b 3 Q 7 T G V u Z G V y W W l l b G Q m c X V v d D s s J n F 1 b 3 Q 7 U H J v c 3 B l c l J h d G l u Z y h B b H B o Y S k m c X V v d D s s J n F 1 b 3 Q 7 U H J v c 3 B l c l N j b 3 J l J n F 1 b 3 Q 7 L C Z x d W 9 0 O 0 x p c 3 R p b m d D Y X R l Z 2 9 y e S h u d W 1 l c m l j K S Z x d W 9 0 O y w m c X V v d D t C b 3 J y b 3 d l c l N 0 Y X R l J n F 1 b 3 Q 7 L C Z x d W 9 0 O 0 9 j Y 3 V w Y X R p b 2 4 m c X V v d D s s J n F 1 b 3 Q 7 R W 1 w b G 9 5 b W V u d F N 0 Y X R 1 c y Z x d W 9 0 O y w m c X V v d D t B b W 9 1 b n R E Z W x p b n F 1 Z W 5 0 J n F 1 b 3 Q 7 L C Z x d W 9 0 O 1 N 0 Y X R l Z E 1 v b n R o b H l J b m N v b W U m c X V v d D s s J n F 1 b 3 Q 7 T G 9 h b k N 1 c n J l b n R E Y X l z R G V s a W 5 x d W V u d C Z x d W 9 0 O y w m c X V v d D t M b 2 F u T 3 J p Z 2 l u Y W x B b W 9 1 b n Q m c X V v d D s s J n F 1 b 3 Q 7 T G 9 h b k 9 y a W d p b m F 0 a W 9 u R G F 0 Z S Z x d W 9 0 O y w m c X V v d D t M b 2 F u T 3 J p Z 2 l u Y X R p b 2 5 R d W F y d G V y J n F 1 b 3 Q 7 L C Z x d W 9 0 O 0 x v Y W 5 v c m l n a W 5 h d G l v b n l l Y X I m c X V v d D s s J n F 1 b 3 Q 7 T W 9 u d G h s e U x v Y W 5 Q Y X l t Z W 5 0 J n F 1 b 3 Q 7 L C Z x d W 9 0 O 0 x Q X 0 l u d G V y Z X N 0 Y W 5 k R m V l c y Z x d W 9 0 O y w m c X V v d D t J b n Z l c 3 R v c n M m c X V v d D s s J n F 1 b 3 Q 7 T G 9 h b i B j Y X R l Z 2 9 y e S 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Q c m k t T G 9 h Z F 8 4 O T U y N T U v Q 2 h h b m d l Z C B U e X B l L n t M a X N 0 a W 5 n Q 3 J l Y X R p b 2 5 E Y X R l L D B 9 J n F 1 b 3 Q 7 L C Z x d W 9 0 O 1 N l Y 3 R p b 2 4 x L 1 B y a S 1 M b 2 F k X z g 5 N T I 1 N S 9 D a G F u Z 2 V k I F R 5 c G U u e 1 R l c m 0 s M X 0 m c X V v d D s s J n F 1 b 3 Q 7 U 2 V j d G l v b j E v U H J p L U x v Y W R f O D k 1 M j U 1 L 0 N o Y W 5 n Z W Q g V H l w Z S 5 7 T G 9 h b l N 0 Y X R 1 c y w y f S Z x d W 9 0 O y w m c X V v d D t T Z W N 0 a W 9 u M S 9 Q c m k t T G 9 h Z F 8 4 O T U y N T U v Q 2 h h b m d l Z C B U e X B l L n t D b G 9 z Z W R E Y X R l L D N 9 J n F 1 b 3 Q 7 L C Z x d W 9 0 O 1 N l Y 3 R p b 2 4 x L 1 B y a S 1 M b 2 F k X z g 5 N T I 1 N S 9 D a G F u Z 2 V k I F R 5 c G U u e 0 J v c n J v d 2 V y Q V B S L D R 9 J n F 1 b 3 Q 7 L C Z x d W 9 0 O 1 N l Y 3 R p b 2 4 x L 1 B y a S 1 M b 2 F k X z g 5 N T I 1 N S 9 D a G F u Z 2 V k I F R 5 c G U u e 0 J v c n J v d 2 V y U m F 0 Z S w 1 f S Z x d W 9 0 O y w m c X V v d D t T Z W N 0 a W 9 u M S 9 Q c m k t T G 9 h Z F 8 4 O T U y N T U v Q 2 h h b m d l Z C B U e X B l L n t M Z W 5 k Z X J Z a W V s Z C w 2 f S Z x d W 9 0 O y w m c X V v d D t T Z W N 0 a W 9 u M S 9 Q c m k t T G 9 h Z F 8 4 O T U y N T U v Q 2 h h b m d l Z C B U e X B l L n t Q c m 9 z c G V y U m F 0 a W 5 n K E F s c G h h K S w 3 f S Z x d W 9 0 O y w m c X V v d D t T Z W N 0 a W 9 u M S 9 Q c m k t T G 9 h Z F 8 4 O T U y N T U v Q 2 h h b m d l Z C B U e X B l L n t Q c m 9 z c G V y U 2 N v c m U s O H 0 m c X V v d D s s J n F 1 b 3 Q 7 U 2 V j d G l v b j E v U H J p L U x v Y W R f O D k 1 M j U 1 L 0 N o Y W 5 n Z W Q g V H l w Z S 5 7 T G l z d G l u Z 0 N h d G V n b 3 J 5 K G 5 1 b W V y a W M p L D l 9 J n F 1 b 3 Q 7 L C Z x d W 9 0 O 1 N l Y 3 R p b 2 4 x L 1 B y a S 1 M b 2 F k X z g 5 N T I 1 N S 9 D a G F u Z 2 V k I F R 5 c G U u e 0 J v c n J v d 2 V y U 3 R h d G U s M T B 9 J n F 1 b 3 Q 7 L C Z x d W 9 0 O 1 N l Y 3 R p b 2 4 x L 1 B y a S 1 M b 2 F k X z g 5 N T I 1 N S 9 D a G F u Z 2 V k I F R 5 c G U u e 0 9 j Y 3 V w Y X R p b 2 4 s M T F 9 J n F 1 b 3 Q 7 L C Z x d W 9 0 O 1 N l Y 3 R p b 2 4 x L 1 B y a S 1 M b 2 F k X z g 5 N T I 1 N S 9 D a G F u Z 2 V k I F R 5 c G U u e 0 V t c G x v e W 1 l b n R T d G F 0 d X M s M T J 9 J n F 1 b 3 Q 7 L C Z x d W 9 0 O 1 N l Y 3 R p b 2 4 x L 1 B y a S 1 M b 2 F k X z g 5 N T I 1 N S 9 D a G F u Z 2 V k I F R 5 c G U u e 0 F t b 3 V u d E R l b G l u c X V l b n Q s M T N 9 J n F 1 b 3 Q 7 L C Z x d W 9 0 O 1 N l Y 3 R p b 2 4 x L 1 B y a S 1 M b 2 F k X z g 5 N T I 1 N S 9 D a G F u Z 2 V k I F R 5 c G U u e 1 N 0 Y X R l Z E 1 v b n R o b H l J b m N v b W U s M T R 9 J n F 1 b 3 Q 7 L C Z x d W 9 0 O 1 N l Y 3 R p b 2 4 x L 1 B y a S 1 M b 2 F k X z g 5 N T I 1 N S 9 D a G F u Z 2 V k I F R 5 c G U u e 0 x v Y W 5 D d X J y Z W 5 0 R G F 5 c 0 R l b G l u c X V l b n Q s M T V 9 J n F 1 b 3 Q 7 L C Z x d W 9 0 O 1 N l Y 3 R p b 2 4 x L 1 B y a S 1 M b 2 F k X z g 5 N T I 1 N S 9 D a G F u Z 2 V k I F R 5 c G U u e 0 x v Y W 5 P c m l n a W 5 h b E F t b 3 V u d C w x N n 0 m c X V v d D s s J n F 1 b 3 Q 7 U 2 V j d G l v b j E v U H J p L U x v Y W R f O D k 1 M j U 1 L 0 N o Y W 5 n Z W Q g V H l w Z S 5 7 T G 9 h b k 9 y a W d p b m F 0 a W 9 u R G F 0 Z S w x N 3 0 m c X V v d D s s J n F 1 b 3 Q 7 U 2 V j d G l v b j E v U H J p L U x v Y W R f O D k 1 M j U 1 L 0 N o Y W 5 n Z W Q g V H l w Z S 5 7 T G 9 h b k 9 y a W d p b m F 0 a W 9 u U X V h c n R l c i w x O H 0 m c X V v d D s s J n F 1 b 3 Q 7 U 2 V j d G l v b j E v U H J p L U x v Y W R f O D k 1 M j U 1 L 0 N o Y W 5 n Z W Q g V H l w Z S 5 7 T G 9 h b m 9 y a W d p b m F 0 a W 9 u e W V h c i w x O X 0 m c X V v d D s s J n F 1 b 3 Q 7 U 2 V j d G l v b j E v U H J p L U x v Y W R f O D k 1 M j U 1 L 0 N o Y W 5 n Z W Q g V H l w Z S 5 7 T W 9 u d G h s e U x v Y W 5 Q Y X l t Z W 5 0 L D I w f S Z x d W 9 0 O y w m c X V v d D t T Z W N 0 a W 9 u M S 9 Q c m k t T G 9 h Z F 8 4 O T U y N T U v Q 2 h h b m d l Z C B U e X B l L n t M U F 9 J b n R l c m V z d G F u Z E Z l Z X M s M j F 9 J n F 1 b 3 Q 7 L C Z x d W 9 0 O 1 N l Y 3 R p b 2 4 x L 1 B y a S 1 M b 2 F k X z g 5 N T I 1 N S 9 D a G F u Z 2 V k I F R 5 c G U u e 0 l u d m V z d G 9 y c y w y M n 0 m c X V v d D s s J n F 1 b 3 Q 7 U 2 V j d G l v b j E v U H J p L U x v Y W R f O D k 1 M j U 1 L 0 N o Y W 5 n Z W Q g V H l w Z S 5 7 T G 9 h b i B j Y X R l Z 2 9 y e S w y M 3 0 m c X V v d D t d L C Z x d W 9 0 O 0 N v b H V t b k N v d W 5 0 J n F 1 b 3 Q 7 O j I 0 L C Z x d W 9 0 O 0 t l e U N v b H V t b k 5 h b W V z J n F 1 b 3 Q 7 O l t d L C Z x d W 9 0 O 0 N v b H V t b k l k Z W 5 0 a X R p Z X M m c X V v d D s 6 W y Z x d W 9 0 O 1 N l Y 3 R p b 2 4 x L 1 B y a S 1 M b 2 F k X z g 5 N T I 1 N S 9 D a G F u Z 2 V k I F R 5 c G U u e 0 x p c 3 R p b m d D c m V h d G l v b k R h d G U s M H 0 m c X V v d D s s J n F 1 b 3 Q 7 U 2 V j d G l v b j E v U H J p L U x v Y W R f O D k 1 M j U 1 L 0 N o Y W 5 n Z W Q g V H l w Z S 5 7 V G V y b S w x f S Z x d W 9 0 O y w m c X V v d D t T Z W N 0 a W 9 u M S 9 Q c m k t T G 9 h Z F 8 4 O T U y N T U v Q 2 h h b m d l Z C B U e X B l L n t M b 2 F u U 3 R h d H V z L D J 9 J n F 1 b 3 Q 7 L C Z x d W 9 0 O 1 N l Y 3 R p b 2 4 x L 1 B y a S 1 M b 2 F k X z g 5 N T I 1 N S 9 D a G F u Z 2 V k I F R 5 c G U u e 0 N s b 3 N l Z E R h d G U s M 3 0 m c X V v d D s s J n F 1 b 3 Q 7 U 2 V j d G l v b j E v U H J p L U x v Y W R f O D k 1 M j U 1 L 0 N o Y W 5 n Z W Q g V H l w Z S 5 7 Q m 9 y c m 9 3 Z X J B U F I s N H 0 m c X V v d D s s J n F 1 b 3 Q 7 U 2 V j d G l v b j E v U H J p L U x v Y W R f O D k 1 M j U 1 L 0 N o Y W 5 n Z W Q g V H l w Z S 5 7 Q m 9 y c m 9 3 Z X J S Y X R l L D V 9 J n F 1 b 3 Q 7 L C Z x d W 9 0 O 1 N l Y 3 R p b 2 4 x L 1 B y a S 1 M b 2 F k X z g 5 N T I 1 N S 9 D a G F u Z 2 V k I F R 5 c G U u e 0 x l b m R l c l l p Z W x k L D Z 9 J n F 1 b 3 Q 7 L C Z x d W 9 0 O 1 N l Y 3 R p b 2 4 x L 1 B y a S 1 M b 2 F k X z g 5 N T I 1 N S 9 D a G F u Z 2 V k I F R 5 c G U u e 1 B y b 3 N w Z X J S Y X R p b m c o Q W x w a G E p L D d 9 J n F 1 b 3 Q 7 L C Z x d W 9 0 O 1 N l Y 3 R p b 2 4 x L 1 B y a S 1 M b 2 F k X z g 5 N T I 1 N S 9 D a G F u Z 2 V k I F R 5 c G U u e 1 B y b 3 N w Z X J T Y 2 9 y Z S w 4 f S Z x d W 9 0 O y w m c X V v d D t T Z W N 0 a W 9 u M S 9 Q c m k t T G 9 h Z F 8 4 O T U y N T U v Q 2 h h b m d l Z C B U e X B l L n t M a X N 0 a W 5 n Q 2 F 0 Z W d v c n k o b n V t Z X J p Y y k s O X 0 m c X V v d D s s J n F 1 b 3 Q 7 U 2 V j d G l v b j E v U H J p L U x v Y W R f O D k 1 M j U 1 L 0 N o Y W 5 n Z W Q g V H l w Z S 5 7 Q m 9 y c m 9 3 Z X J T d G F 0 Z S w x M H 0 m c X V v d D s s J n F 1 b 3 Q 7 U 2 V j d G l v b j E v U H J p L U x v Y W R f O D k 1 M j U 1 L 0 N o Y W 5 n Z W Q g V H l w Z S 5 7 T 2 N j d X B h d G l v b i w x M X 0 m c X V v d D s s J n F 1 b 3 Q 7 U 2 V j d G l v b j E v U H J p L U x v Y W R f O D k 1 M j U 1 L 0 N o Y W 5 n Z W Q g V H l w Z S 5 7 R W 1 w b G 9 5 b W V u d F N 0 Y X R 1 c y w x M n 0 m c X V v d D s s J n F 1 b 3 Q 7 U 2 V j d G l v b j E v U H J p L U x v Y W R f O D k 1 M j U 1 L 0 N o Y W 5 n Z W Q g V H l w Z S 5 7 Q W 1 v d W 5 0 R G V s a W 5 x d W V u d C w x M 3 0 m c X V v d D s s J n F 1 b 3 Q 7 U 2 V j d G l v b j E v U H J p L U x v Y W R f O D k 1 M j U 1 L 0 N o Y W 5 n Z W Q g V H l w Z S 5 7 U 3 R h d G V k T W 9 u d G h s e U l u Y 2 9 t Z S w x N H 0 m c X V v d D s s J n F 1 b 3 Q 7 U 2 V j d G l v b j E v U H J p L U x v Y W R f O D k 1 M j U 1 L 0 N o Y W 5 n Z W Q g V H l w Z S 5 7 T G 9 h b k N 1 c n J l b n R E Y X l z R G V s a W 5 x d W V u d C w x N X 0 m c X V v d D s s J n F 1 b 3 Q 7 U 2 V j d G l v b j E v U H J p L U x v Y W R f O D k 1 M j U 1 L 0 N o Y W 5 n Z W Q g V H l w Z S 5 7 T G 9 h b k 9 y a W d p b m F s Q W 1 v d W 5 0 L D E 2 f S Z x d W 9 0 O y w m c X V v d D t T Z W N 0 a W 9 u M S 9 Q c m k t T G 9 h Z F 8 4 O T U y N T U v Q 2 h h b m d l Z C B U e X B l L n t M b 2 F u T 3 J p Z 2 l u Y X R p b 2 5 E Y X R l L D E 3 f S Z x d W 9 0 O y w m c X V v d D t T Z W N 0 a W 9 u M S 9 Q c m k t T G 9 h Z F 8 4 O T U y N T U v Q 2 h h b m d l Z C B U e X B l L n t M b 2 F u T 3 J p Z 2 l u Y X R p b 2 5 R d W F y d G V y L D E 4 f S Z x d W 9 0 O y w m c X V v d D t T Z W N 0 a W 9 u M S 9 Q c m k t T G 9 h Z F 8 4 O T U y N T U v Q 2 h h b m d l Z C B U e X B l L n t M b 2 F u b 3 J p Z 2 l u Y X R p b 2 5 5 Z W F y L D E 5 f S Z x d W 9 0 O y w m c X V v d D t T Z W N 0 a W 9 u M S 9 Q c m k t T G 9 h Z F 8 4 O T U y N T U v Q 2 h h b m d l Z C B U e X B l L n t N b 2 5 0 a G x 5 T G 9 h b l B h e W 1 l b n Q s M j B 9 J n F 1 b 3 Q 7 L C Z x d W 9 0 O 1 N l Y 3 R p b 2 4 x L 1 B y a S 1 M b 2 F k X z g 5 N T I 1 N S 9 D a G F u Z 2 V k I F R 5 c G U u e 0 x Q X 0 l u d G V y Z X N 0 Y W 5 k R m V l c y w y M X 0 m c X V v d D s s J n F 1 b 3 Q 7 U 2 V j d G l v b j E v U H J p L U x v Y W R f O D k 1 M j U 1 L 0 N o Y W 5 n Z W Q g V H l w Z S 5 7 S W 5 2 Z X N 0 b 3 J z L D I y f S Z x d W 9 0 O y w m c X V v d D t T Z W N 0 a W 9 u M S 9 Q c m k t T G 9 h Z F 8 4 O T U y N T U v Q 2 h h b m d l Z C B U e X B l L n t M b 2 F u I G N h d G V n b 3 J 5 L D I z f S Z x d W 9 0 O 1 0 s J n F 1 b 3 Q 7 U m V s Y X R p b 2 5 z a G l w S W 5 m b y Z x d W 9 0 O z p b X X 0 i I C 8 + P C 9 T d G F i b G V F b n R y a W V z P j w v S X R l b T 4 8 S X R l b T 4 8 S X R l b U x v Y 2 F 0 a W 9 u P j x J d G V t V H l w Z T 5 G b 3 J t d W x h P C 9 J d G V t V H l w Z T 4 8 S X R l b V B h d G g + U 2 V j d G l v b j E v U H J p L U x v Y W R f O D k 1 M j U 1 L 1 N v d X J j Z T w v S X R l b V B h d G g + P C 9 J d G V t T G 9 j Y X R p b 2 4 + P F N 0 Y W J s Z U V u d H J p Z X M g L z 4 8 L 0 l 0 Z W 0 + P E l 0 Z W 0 + P E l 0 Z W 1 M b 2 N h d G l v b j 4 8 S X R l b V R 5 c G U + R m 9 y b X V s Y T w v S X R l b V R 5 c G U + P E l 0 Z W 1 Q Y X R o P l N l Y 3 R p b 2 4 x L 1 B y a S 1 M b 2 F k X z g 5 N T I 1 N S 9 Q c m 9 t b 3 R l Z C U y M E h l Y W R l c n M 8 L 0 l 0 Z W 1 Q Y X R o P j w v S X R l b U x v Y 2 F 0 a W 9 u P j x T d G F i b G V F b n R y a W V z I C 8 + P C 9 J d G V t P j x J d G V t P j x J d G V t T G 9 j Y X R p b 2 4 + P E l 0 Z W 1 U e X B l P k Z v c m 1 1 b G E 8 L 0 l 0 Z W 1 U e X B l P j x J d G V t U G F 0 a D 5 T Z W N 0 a W 9 u M S 9 Q c m k t T G 9 h Z F 8 4 O T U y N T U v Q 2 h h b m d l Z C U y M F R 5 c G U 8 L 0 l 0 Z W 1 Q Y X R o P j w v S X R l b U x v Y 2 F 0 a W 9 u P j x T d G F i b G V F b n R y a W V z I C 8 + P C 9 J d G V t P j w v S X R l b X M + P C 9 M b 2 N h b F B h Y 2 t h Z 2 V N Z X R h Z G F 0 Y U Z p b G U + F g A A A F B L B Q Y A A A A A A A A A A A A A A A A A A A A A A A A m A Q A A A Q A A A N C M n d 8 B F d E R j H o A w E / C l + s B A A A A 7 Y M R R R c h p U C 2 L v A G x 4 r s n Q A A A A A C A A A A A A A Q Z g A A A A E A A C A A A A A 2 o s I + U N y f P y s I + y P B w R H y S I C / I M E h w Q q S / r / m j c z w L Q A A A A A O g A A A A A I A A C A A A A B t n M A f 8 r W U p C u H m a P s d S / B o 6 3 2 f a 9 u U T A A L A u 4 C I 4 K S 1 A A A A A H 1 6 7 b r h z 8 b C Y L q y 0 w z E 4 3 R E G A O 5 f W 8 C B u n l 4 J P 5 n c z m g N E g A s Z D S 8 J Y g U h q 6 E 2 u Q e Z Z / / H J q e d H n h z I 0 a F 7 x Y e I p 2 K 8 B O 9 7 N B 9 X P J l U c K t 0 A A A A D W L a e k s V 7 8 m n 9 y r M R L T u z W T M N 9 X g I J 2 c e H z R J C 2 6 w A 7 / h 9 6 h 9 0 O L B o 3 q M p n 6 2 f 4 L 3 b d z E U K W g F K K N q u N J q + D g L < / D a t a M a s h u p > 
</file>

<file path=customXml/itemProps1.xml><?xml version="1.0" encoding="utf-8"?>
<ds:datastoreItem xmlns:ds="http://schemas.openxmlformats.org/officeDocument/2006/customXml" ds:itemID="{F1421FF9-1CCB-4767-93E7-B901503A5C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 Data</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khanashraf747474@gmail.com</dc:creator>
  <cp:lastModifiedBy>khanashraf747474@gmail.com</cp:lastModifiedBy>
  <dcterms:created xsi:type="dcterms:W3CDTF">2023-07-10T01:46:48Z</dcterms:created>
  <dcterms:modified xsi:type="dcterms:W3CDTF">2023-07-10T18:16:57Z</dcterms:modified>
</cp:coreProperties>
</file>